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A-7 Standards &amp; Instructional Support\Math\2023\Standards and Guidance to Post_v5.2.7\Standards Only Files\"/>
    </mc:Choice>
  </mc:AlternateContent>
  <bookViews>
    <workbookView xWindow="0" yWindow="0" windowWidth="22500" windowHeight="10785" firstSheet="9" activeTab="10"/>
  </bookViews>
  <sheets>
    <sheet name="Grade K_Final" sheetId="1" r:id="rId1"/>
    <sheet name="Grade 1_Final" sheetId="2" r:id="rId2"/>
    <sheet name="Grade 2_Final" sheetId="3" r:id="rId3"/>
    <sheet name="Grade 3_Final" sheetId="4" r:id="rId4"/>
    <sheet name="Grade 4_Final" sheetId="5" r:id="rId5"/>
    <sheet name="Grade 5_Final" sheetId="6" r:id="rId6"/>
    <sheet name="Grade 6_Final" sheetId="7" r:id="rId7"/>
    <sheet name="Grade 7_Final" sheetId="8" r:id="rId8"/>
    <sheet name="Grade 8_Final" sheetId="9" r:id="rId9"/>
    <sheet name="Grade HS_Final" sheetId="10" r:id="rId10"/>
    <sheet name="K12 text only" sheetId="14" r:id="rId11"/>
    <sheet name="K12 text only_Print Copy" sheetId="16" r:id="rId12"/>
    <sheet name="Catalyzing Change" sheetId="11" r:id="rId13"/>
    <sheet name="CCSS Standards (2010)" sheetId="12" r:id="rId14"/>
    <sheet name="Standards Table" sheetId="18" r:id="rId15"/>
  </sheets>
  <definedNames>
    <definedName name="Grade_1">'Grade 1_Final'!$E:$R</definedName>
    <definedName name="Grade_2">'Grade 2_Final'!$E:$S</definedName>
    <definedName name="Grade_3">'Grade 3_Final'!$E:$S</definedName>
    <definedName name="Grade_4">'Grade 4_Final'!$E:$S</definedName>
    <definedName name="Grade_5">'Grade 5_Final'!$E:$S</definedName>
    <definedName name="Grade_6">'Grade 6_Final'!$E:$S</definedName>
    <definedName name="Grade_7">'Grade 7_Final'!$E:$S</definedName>
    <definedName name="Grade_8">'Grade 8_Final'!$E:$S</definedName>
    <definedName name="Grade_HS">'Grade HS_Final'!$E:$S</definedName>
    <definedName name="Grade_K">'Grade K_Final'!$E:$R</definedName>
    <definedName name="_xlnm.Print_Area" localSheetId="1">'Grade 1_Final'!$E$1:$R$39</definedName>
    <definedName name="_xlnm.Print_Area" localSheetId="2">'Grade 2_Final'!$E$1:$S$42</definedName>
    <definedName name="_xlnm.Print_Area" localSheetId="3">'Grade 3_Final'!$E$1:$S$43</definedName>
    <definedName name="_xlnm.Print_Area" localSheetId="4">'Grade 4_Final'!$E$1:$S$48</definedName>
    <definedName name="_xlnm.Print_Area" localSheetId="5">'Grade 5_Final'!$E$1:$S$45</definedName>
    <definedName name="_xlnm.Print_Area" localSheetId="6">'Grade 6_Final'!$E$1:$T$47</definedName>
    <definedName name="_xlnm.Print_Area" localSheetId="7">'Grade 7_Final'!$E$1:$T$41</definedName>
    <definedName name="_xlnm.Print_Area" localSheetId="8">'Grade 8_Final'!$E$1:$T$47</definedName>
    <definedName name="_xlnm.Print_Area" localSheetId="9">'Grade HS_Final'!$E$1:$U$80</definedName>
    <definedName name="_xlnm.Print_Area" localSheetId="0">'Grade K_Final'!$E$1:$R$39</definedName>
    <definedName name="_xlnm.Print_Area" localSheetId="11">Table24[[#All],[OR INDEX]:[Original Wording]]</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2" i="14" l="1"/>
  <c r="AG3" i="14"/>
  <c r="AG4" i="14"/>
  <c r="AG5" i="14"/>
  <c r="AG6" i="14"/>
  <c r="AG7" i="14"/>
  <c r="AG8"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G114"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G237" i="14"/>
  <c r="AG238" i="14"/>
  <c r="AG239" i="14"/>
  <c r="AG240" i="14"/>
  <c r="AG241" i="14"/>
  <c r="AG242" i="14"/>
  <c r="AG243" i="14"/>
  <c r="AG244" i="14"/>
  <c r="AG245" i="14"/>
  <c r="AG246" i="14"/>
  <c r="AG247" i="14"/>
  <c r="AG248" i="14"/>
  <c r="AG249" i="14"/>
  <c r="AG250" i="14"/>
  <c r="AG251" i="14"/>
  <c r="AG252" i="14"/>
  <c r="AG253" i="14"/>
  <c r="AG254" i="14"/>
  <c r="AG255" i="14"/>
  <c r="AG256" i="14"/>
  <c r="AG257" i="14"/>
  <c r="AG258" i="14"/>
  <c r="AG259" i="14"/>
  <c r="AG260" i="14"/>
  <c r="AG261" i="14"/>
  <c r="AG262" i="14"/>
  <c r="AG263" i="14"/>
  <c r="AG264" i="14"/>
  <c r="AG265" i="14"/>
  <c r="AG266" i="14"/>
  <c r="AG267" i="14"/>
  <c r="AG268" i="14"/>
  <c r="AG269" i="14"/>
  <c r="AG270" i="14"/>
  <c r="AG271" i="14"/>
  <c r="AG272" i="14"/>
  <c r="AG273" i="14"/>
  <c r="AG274" i="14"/>
  <c r="AG275" i="14"/>
  <c r="AG276" i="14"/>
  <c r="AG277" i="14"/>
  <c r="AG278" i="14"/>
  <c r="AG279" i="14"/>
  <c r="AG280" i="14"/>
  <c r="AG281" i="14"/>
  <c r="AG282" i="14"/>
  <c r="AG283" i="14"/>
  <c r="AG284" i="14"/>
  <c r="AG285" i="14"/>
  <c r="AG286" i="14"/>
  <c r="AG287" i="14"/>
  <c r="AG288" i="14"/>
  <c r="AG289" i="14"/>
  <c r="AG290" i="14"/>
  <c r="AG291" i="14"/>
  <c r="AG292" i="14"/>
  <c r="AG293" i="14"/>
  <c r="AG294" i="14"/>
  <c r="AG295" i="14"/>
  <c r="AG296" i="14"/>
  <c r="AG297" i="14"/>
  <c r="AG298" i="14"/>
  <c r="AG299" i="14"/>
  <c r="AG300" i="14"/>
  <c r="AG301" i="14"/>
  <c r="AG302" i="14"/>
  <c r="AG303" i="14"/>
  <c r="AG304" i="14"/>
  <c r="AG305" i="14"/>
  <c r="AG306" i="14"/>
  <c r="AG307" i="14"/>
  <c r="AG308" i="14"/>
  <c r="AG309" i="14"/>
  <c r="AG310" i="14"/>
  <c r="AG311" i="14"/>
  <c r="AG312" i="14"/>
  <c r="AG313" i="14"/>
  <c r="AG314" i="14"/>
  <c r="AG315" i="14"/>
  <c r="AG316" i="14"/>
  <c r="AG317" i="14"/>
  <c r="AG318" i="14"/>
  <c r="AG319" i="14"/>
  <c r="AG320" i="14"/>
  <c r="AG321" i="14"/>
  <c r="AG322" i="14"/>
  <c r="AG323" i="14"/>
  <c r="AG324" i="14"/>
  <c r="AG325" i="14"/>
  <c r="AG326" i="14"/>
  <c r="AG327" i="14"/>
  <c r="AG328" i="14"/>
  <c r="AG329" i="14"/>
  <c r="AG330" i="14"/>
  <c r="AG331" i="14"/>
  <c r="AG332" i="14"/>
  <c r="AG333" i="14"/>
  <c r="AG334" i="14"/>
  <c r="AG335" i="14"/>
  <c r="AG336" i="14"/>
  <c r="AG337" i="14"/>
  <c r="AG338" i="14"/>
  <c r="AG339" i="14"/>
  <c r="AG340" i="14"/>
  <c r="AG341" i="14"/>
  <c r="AG342" i="14"/>
  <c r="AG343" i="14"/>
  <c r="AG344" i="14"/>
  <c r="AG345" i="14"/>
  <c r="AG346" i="14"/>
  <c r="AG347" i="14"/>
  <c r="AG348" i="14"/>
  <c r="AG349" i="14"/>
  <c r="AG350" i="14"/>
  <c r="AG351" i="14"/>
  <c r="AG352" i="14"/>
  <c r="AG353" i="14"/>
  <c r="AG354" i="14"/>
  <c r="AG355" i="14"/>
  <c r="AG356" i="14"/>
  <c r="AG357" i="14"/>
  <c r="AG358" i="14"/>
  <c r="AG359" i="14"/>
  <c r="AG360" i="14"/>
  <c r="AG361" i="14"/>
  <c r="AG362" i="14"/>
  <c r="AG363" i="14"/>
  <c r="AG364" i="14"/>
  <c r="AG365" i="14"/>
  <c r="AG366" i="14"/>
  <c r="AG367" i="14"/>
  <c r="AG368" i="14"/>
  <c r="AG369" i="14"/>
  <c r="AG370" i="14"/>
  <c r="AG371" i="14"/>
  <c r="AG372" i="14"/>
  <c r="AG373" i="14"/>
  <c r="AG374" i="14"/>
  <c r="AG375" i="14"/>
  <c r="AG376" i="14"/>
  <c r="AG377" i="14"/>
  <c r="AG378" i="14"/>
  <c r="AG379" i="14"/>
  <c r="AG380" i="14"/>
  <c r="AG381" i="14"/>
  <c r="AG382" i="14"/>
  <c r="AG383" i="14"/>
  <c r="AG384" i="14"/>
  <c r="AG385" i="14"/>
  <c r="AG386" i="14"/>
  <c r="AG387" i="14"/>
  <c r="AG388" i="14"/>
  <c r="AG389" i="14"/>
  <c r="AG390" i="14"/>
  <c r="AG391" i="14"/>
  <c r="AG392" i="14"/>
  <c r="AG393" i="14"/>
  <c r="AG394" i="14"/>
  <c r="AG395" i="14"/>
  <c r="AG396" i="14"/>
  <c r="AG397" i="14"/>
  <c r="AG398" i="14"/>
  <c r="AG399" i="14"/>
  <c r="AG400" i="14"/>
  <c r="AG401" i="14"/>
  <c r="AG402" i="14"/>
  <c r="AG403" i="14"/>
  <c r="AG404" i="14"/>
  <c r="AG405" i="14"/>
  <c r="AG406" i="14"/>
  <c r="AG407" i="14"/>
  <c r="AG408" i="14"/>
  <c r="AG409" i="14"/>
  <c r="AG410" i="14"/>
  <c r="AG411" i="14"/>
  <c r="AG412" i="14"/>
  <c r="AG413" i="14"/>
  <c r="AG414" i="14"/>
  <c r="AG415" i="14"/>
  <c r="AG416" i="14"/>
  <c r="AG417" i="14"/>
  <c r="AG418" i="14"/>
  <c r="AG419" i="14"/>
  <c r="AG420" i="14"/>
  <c r="AG421" i="14"/>
  <c r="AG422" i="14"/>
  <c r="AG423" i="14"/>
  <c r="AG424" i="14"/>
  <c r="AG425" i="14"/>
  <c r="AG426" i="14"/>
  <c r="AG427" i="14"/>
  <c r="AG428" i="14"/>
  <c r="AG429" i="14"/>
  <c r="AG430" i="14"/>
  <c r="AG431" i="14"/>
  <c r="AG432" i="14"/>
  <c r="AG433" i="14"/>
  <c r="AG434" i="14"/>
  <c r="AG435" i="14"/>
  <c r="AG436" i="14"/>
  <c r="AG437" i="14"/>
  <c r="AG438" i="14"/>
  <c r="AG439" i="14"/>
  <c r="AG440" i="14"/>
  <c r="AG441" i="14"/>
  <c r="AG442" i="14"/>
  <c r="AG443" i="14"/>
  <c r="AG444" i="14"/>
  <c r="AG445" i="14"/>
  <c r="AG446" i="14"/>
  <c r="AG447" i="14"/>
  <c r="AG448" i="14"/>
  <c r="AG449" i="14"/>
  <c r="AG450" i="14"/>
  <c r="AG451" i="14"/>
  <c r="AG452" i="14"/>
  <c r="AG453" i="14"/>
  <c r="AG454" i="14"/>
  <c r="AG455" i="14"/>
  <c r="AG456" i="14"/>
  <c r="AG457" i="14"/>
  <c r="AG458" i="14"/>
  <c r="F391" i="16" l="1"/>
  <c r="F390" i="16"/>
  <c r="F389" i="16"/>
  <c r="F387" i="16"/>
  <c r="F386" i="16"/>
  <c r="F383" i="16"/>
  <c r="F388" i="16"/>
  <c r="S387" i="16"/>
  <c r="T387" i="16"/>
  <c r="U387" i="16"/>
  <c r="V387" i="16"/>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18" i="14"/>
  <c r="X117" i="14"/>
  <c r="X116" i="14"/>
  <c r="X115" i="14"/>
  <c r="X114" i="14"/>
  <c r="X113" i="14"/>
  <c r="X112" i="14"/>
  <c r="X111" i="14"/>
  <c r="X110" i="14"/>
  <c r="X109" i="14"/>
  <c r="X108" i="14"/>
  <c r="X107" i="14"/>
  <c r="X106" i="14"/>
  <c r="X105" i="14"/>
  <c r="X104" i="14"/>
  <c r="X103" i="14"/>
  <c r="X102" i="14"/>
  <c r="X101" i="14"/>
  <c r="X100" i="14"/>
  <c r="X99" i="14"/>
  <c r="X98" i="14"/>
  <c r="X97" i="14"/>
  <c r="X96" i="14"/>
  <c r="X95" i="14"/>
  <c r="X94" i="14"/>
  <c r="X93" i="14"/>
  <c r="X92" i="14"/>
  <c r="X91" i="14"/>
  <c r="X90" i="14"/>
  <c r="X89" i="14"/>
  <c r="X88" i="14"/>
  <c r="X87" i="14"/>
  <c r="X86" i="14"/>
  <c r="X85" i="14"/>
  <c r="X84" i="14"/>
  <c r="X83" i="14"/>
  <c r="X82" i="14"/>
  <c r="X81" i="14"/>
  <c r="X80" i="14"/>
  <c r="X79" i="14"/>
  <c r="X78" i="14"/>
  <c r="V462" i="16" l="1"/>
  <c r="T462" i="16"/>
  <c r="S462" i="16"/>
  <c r="U462" i="16" s="1"/>
  <c r="T461" i="16"/>
  <c r="S461" i="16"/>
  <c r="U461" i="16" s="1"/>
  <c r="T460" i="16"/>
  <c r="S460" i="16"/>
  <c r="U460" i="16" s="1"/>
  <c r="T459" i="16"/>
  <c r="S459" i="16"/>
  <c r="U459" i="16" s="1"/>
  <c r="T458" i="16"/>
  <c r="S458" i="16"/>
  <c r="V457" i="16"/>
  <c r="T457" i="16"/>
  <c r="S457" i="16"/>
  <c r="T456" i="16"/>
  <c r="S456" i="16"/>
  <c r="U456" i="16" s="1"/>
  <c r="T455" i="16"/>
  <c r="S455" i="16"/>
  <c r="U455" i="16" s="1"/>
  <c r="T454" i="16"/>
  <c r="S454" i="16"/>
  <c r="U454" i="16" s="1"/>
  <c r="T453" i="16"/>
  <c r="S453" i="16"/>
  <c r="V452" i="16"/>
  <c r="T452" i="16"/>
  <c r="S452" i="16"/>
  <c r="T451" i="16"/>
  <c r="F451" i="16"/>
  <c r="S451" i="16" s="1"/>
  <c r="T450" i="16"/>
  <c r="F450" i="16"/>
  <c r="S450" i="16" s="1"/>
  <c r="T449" i="16"/>
  <c r="F449" i="16"/>
  <c r="S449" i="16" s="1"/>
  <c r="U449" i="16" s="1"/>
  <c r="V448" i="16"/>
  <c r="T448" i="16"/>
  <c r="F448" i="16"/>
  <c r="S448" i="16" s="1"/>
  <c r="U448" i="16" s="1"/>
  <c r="T447" i="16"/>
  <c r="F447" i="16"/>
  <c r="S447" i="16" s="1"/>
  <c r="U447" i="16" s="1"/>
  <c r="T446" i="16"/>
  <c r="F446" i="16"/>
  <c r="S446" i="16" s="1"/>
  <c r="U446" i="16" s="1"/>
  <c r="T445" i="16"/>
  <c r="F445" i="16"/>
  <c r="S445" i="16" s="1"/>
  <c r="U445" i="16" s="1"/>
  <c r="T444" i="16"/>
  <c r="F444" i="16"/>
  <c r="S444" i="16" s="1"/>
  <c r="U444" i="16" s="1"/>
  <c r="V443" i="16"/>
  <c r="T443" i="16"/>
  <c r="F443" i="16"/>
  <c r="S443" i="16" s="1"/>
  <c r="V442" i="16"/>
  <c r="T442" i="16"/>
  <c r="F442" i="16"/>
  <c r="S442" i="16" s="1"/>
  <c r="U442" i="16" s="1"/>
  <c r="T441" i="16"/>
  <c r="F441" i="16"/>
  <c r="S441" i="16" s="1"/>
  <c r="U441" i="16" s="1"/>
  <c r="V441" i="16" s="1"/>
  <c r="T440" i="16"/>
  <c r="F440" i="16"/>
  <c r="S440" i="16" s="1"/>
  <c r="U440" i="16" s="1"/>
  <c r="V440" i="16" s="1"/>
  <c r="T439" i="16"/>
  <c r="F439" i="16"/>
  <c r="S439" i="16" s="1"/>
  <c r="V438" i="16"/>
  <c r="T438" i="16"/>
  <c r="F438" i="16"/>
  <c r="S438" i="16" s="1"/>
  <c r="T437" i="16"/>
  <c r="F437" i="16"/>
  <c r="S437" i="16" s="1"/>
  <c r="T436" i="16"/>
  <c r="F436" i="16"/>
  <c r="S436" i="16" s="1"/>
  <c r="T435" i="16"/>
  <c r="F435" i="16"/>
  <c r="S435" i="16" s="1"/>
  <c r="U435" i="16" s="1"/>
  <c r="V435" i="16" s="1"/>
  <c r="T434" i="16"/>
  <c r="F434" i="16"/>
  <c r="S434" i="16" s="1"/>
  <c r="V433" i="16"/>
  <c r="T433" i="16"/>
  <c r="F433" i="16"/>
  <c r="S433" i="16" s="1"/>
  <c r="U433" i="16" s="1"/>
  <c r="T432" i="16"/>
  <c r="F432" i="16"/>
  <c r="S432" i="16" s="1"/>
  <c r="T431" i="16"/>
  <c r="F431" i="16"/>
  <c r="S431" i="16" s="1"/>
  <c r="U431" i="16" s="1"/>
  <c r="V431" i="16" s="1"/>
  <c r="T430" i="16"/>
  <c r="F430" i="16"/>
  <c r="S430" i="16" s="1"/>
  <c r="V429" i="16"/>
  <c r="T429" i="16"/>
  <c r="F429" i="16"/>
  <c r="S429" i="16" s="1"/>
  <c r="T428" i="16"/>
  <c r="F428" i="16"/>
  <c r="S428" i="16" s="1"/>
  <c r="U428" i="16" s="1"/>
  <c r="V428" i="16" s="1"/>
  <c r="T427" i="16"/>
  <c r="F427" i="16"/>
  <c r="S427" i="16" s="1"/>
  <c r="T426" i="16"/>
  <c r="F426" i="16"/>
  <c r="S426" i="16" s="1"/>
  <c r="T425" i="16"/>
  <c r="F425" i="16"/>
  <c r="S425" i="16" s="1"/>
  <c r="V424" i="16"/>
  <c r="T424" i="16"/>
  <c r="F424" i="16"/>
  <c r="S424" i="16" s="1"/>
  <c r="V423" i="16"/>
  <c r="T423" i="16"/>
  <c r="F423" i="16"/>
  <c r="S423" i="16" s="1"/>
  <c r="T422" i="16"/>
  <c r="F422" i="16"/>
  <c r="S422" i="16" s="1"/>
  <c r="U422" i="16" s="1"/>
  <c r="V422" i="16" s="1"/>
  <c r="T421" i="16"/>
  <c r="F421" i="16"/>
  <c r="S421" i="16" s="1"/>
  <c r="T420" i="16"/>
  <c r="F420" i="16"/>
  <c r="S420" i="16" s="1"/>
  <c r="U420" i="16" s="1"/>
  <c r="V420" i="16" s="1"/>
  <c r="V419" i="16"/>
  <c r="T419" i="16"/>
  <c r="F419" i="16"/>
  <c r="S419" i="16" s="1"/>
  <c r="T418" i="16"/>
  <c r="F418" i="16"/>
  <c r="S418" i="16" s="1"/>
  <c r="U418" i="16" s="1"/>
  <c r="V418" i="16" s="1"/>
  <c r="T417" i="16"/>
  <c r="F417" i="16"/>
  <c r="S417" i="16" s="1"/>
  <c r="V416" i="16"/>
  <c r="T416" i="16"/>
  <c r="F416" i="16"/>
  <c r="S416" i="16" s="1"/>
  <c r="T415" i="16"/>
  <c r="F415" i="16"/>
  <c r="S415" i="16" s="1"/>
  <c r="U415" i="16" s="1"/>
  <c r="V415" i="16" s="1"/>
  <c r="T414" i="16"/>
  <c r="F414" i="16"/>
  <c r="S414" i="16" s="1"/>
  <c r="V413" i="16"/>
  <c r="T413" i="16"/>
  <c r="F413" i="16"/>
  <c r="S413" i="16" s="1"/>
  <c r="T412" i="16"/>
  <c r="F412" i="16"/>
  <c r="S412" i="16" s="1"/>
  <c r="T411" i="16"/>
  <c r="F411" i="16"/>
  <c r="S411" i="16" s="1"/>
  <c r="U411" i="16" s="1"/>
  <c r="V411" i="16" s="1"/>
  <c r="T410" i="16"/>
  <c r="F410" i="16"/>
  <c r="S410" i="16" s="1"/>
  <c r="V409" i="16"/>
  <c r="T409" i="16"/>
  <c r="F409" i="16"/>
  <c r="S409" i="16" s="1"/>
  <c r="V408" i="16"/>
  <c r="T408" i="16"/>
  <c r="F408" i="16"/>
  <c r="S408" i="16" s="1"/>
  <c r="U408" i="16" s="1"/>
  <c r="T407" i="16"/>
  <c r="F407" i="16"/>
  <c r="S407" i="16" s="1"/>
  <c r="U407" i="16" s="1"/>
  <c r="V407" i="16" s="1"/>
  <c r="T406" i="16"/>
  <c r="F406" i="16"/>
  <c r="S406" i="16" s="1"/>
  <c r="T405" i="16"/>
  <c r="F405" i="16"/>
  <c r="S405" i="16" s="1"/>
  <c r="U405" i="16" s="1"/>
  <c r="V405" i="16" s="1"/>
  <c r="V404" i="16"/>
  <c r="T404" i="16"/>
  <c r="F404" i="16"/>
  <c r="S404" i="16" s="1"/>
  <c r="T403" i="16"/>
  <c r="F403" i="16"/>
  <c r="S403" i="16" s="1"/>
  <c r="T402" i="16"/>
  <c r="F402" i="16"/>
  <c r="S402" i="16" s="1"/>
  <c r="V401" i="16"/>
  <c r="T401" i="16"/>
  <c r="F401" i="16"/>
  <c r="S401" i="16" s="1"/>
  <c r="T400" i="16"/>
  <c r="F400" i="16"/>
  <c r="S400" i="16" s="1"/>
  <c r="T399" i="16"/>
  <c r="F399" i="16"/>
  <c r="S399" i="16" s="1"/>
  <c r="T398" i="16"/>
  <c r="F398" i="16"/>
  <c r="S398" i="16" s="1"/>
  <c r="U398" i="16" s="1"/>
  <c r="V398" i="16" s="1"/>
  <c r="V397" i="16"/>
  <c r="T397" i="16"/>
  <c r="F397" i="16"/>
  <c r="S397" i="16" s="1"/>
  <c r="T396" i="16"/>
  <c r="F396" i="16"/>
  <c r="S396" i="16" s="1"/>
  <c r="T395" i="16"/>
  <c r="F395" i="16"/>
  <c r="S395" i="16" s="1"/>
  <c r="U395" i="16" s="1"/>
  <c r="V395" i="16" s="1"/>
  <c r="T394" i="16"/>
  <c r="F394" i="16"/>
  <c r="S394" i="16" s="1"/>
  <c r="V393" i="16"/>
  <c r="T393" i="16"/>
  <c r="F393" i="16"/>
  <c r="S393" i="16" s="1"/>
  <c r="V392" i="16"/>
  <c r="T392" i="16"/>
  <c r="F392" i="16"/>
  <c r="S392" i="16" s="1"/>
  <c r="T391" i="16"/>
  <c r="S391" i="16"/>
  <c r="T390" i="16"/>
  <c r="S390" i="16"/>
  <c r="U390" i="16" s="1"/>
  <c r="V390" i="16" s="1"/>
  <c r="T389" i="16"/>
  <c r="S389" i="16"/>
  <c r="V388" i="16"/>
  <c r="T388" i="16"/>
  <c r="S388" i="16"/>
  <c r="U388" i="16" s="1"/>
  <c r="T386" i="16"/>
  <c r="V385" i="16"/>
  <c r="T385" i="16"/>
  <c r="F385" i="16"/>
  <c r="S385" i="16" s="1"/>
  <c r="V384" i="16"/>
  <c r="T384" i="16"/>
  <c r="F384" i="16"/>
  <c r="S384" i="16" s="1"/>
  <c r="U384" i="16" s="1"/>
  <c r="T383" i="16"/>
  <c r="S383" i="16"/>
  <c r="V382" i="16"/>
  <c r="T382" i="16"/>
  <c r="F382" i="16"/>
  <c r="S382" i="16" s="1"/>
  <c r="T381" i="16"/>
  <c r="F381" i="16"/>
  <c r="S381" i="16" s="1"/>
  <c r="U381" i="16" s="1"/>
  <c r="V380" i="16"/>
  <c r="T380" i="16"/>
  <c r="F380" i="16"/>
  <c r="S380" i="16" s="1"/>
  <c r="T379" i="16"/>
  <c r="F379" i="16"/>
  <c r="S379" i="16" s="1"/>
  <c r="V378" i="16"/>
  <c r="T378" i="16"/>
  <c r="F378" i="16"/>
  <c r="S378" i="16" s="1"/>
  <c r="U378" i="16" s="1"/>
  <c r="T377" i="16"/>
  <c r="F377" i="16"/>
  <c r="S377" i="16" s="1"/>
  <c r="U377" i="16" s="1"/>
  <c r="V376" i="16"/>
  <c r="T376" i="16"/>
  <c r="F376" i="16"/>
  <c r="S376" i="16" s="1"/>
  <c r="V375" i="16"/>
  <c r="T375" i="16"/>
  <c r="F375" i="16"/>
  <c r="S375" i="16" s="1"/>
  <c r="T374" i="16"/>
  <c r="F374" i="16"/>
  <c r="S374" i="16" s="1"/>
  <c r="U374" i="16" s="1"/>
  <c r="V374" i="16" s="1"/>
  <c r="V373" i="16"/>
  <c r="T373" i="16"/>
  <c r="F373" i="16"/>
  <c r="S373" i="16" s="1"/>
  <c r="T372" i="16"/>
  <c r="F372" i="16"/>
  <c r="S372" i="16" s="1"/>
  <c r="U372" i="16" s="1"/>
  <c r="V372" i="16" s="1"/>
  <c r="T371" i="16"/>
  <c r="F371" i="16"/>
  <c r="S371" i="16" s="1"/>
  <c r="T370" i="16"/>
  <c r="F370" i="16"/>
  <c r="S370" i="16" s="1"/>
  <c r="V369" i="16"/>
  <c r="T369" i="16"/>
  <c r="F369" i="16"/>
  <c r="S369" i="16" s="1"/>
  <c r="U369" i="16" s="1"/>
  <c r="T368" i="16"/>
  <c r="F368" i="16"/>
  <c r="S368" i="16" s="1"/>
  <c r="T367" i="16"/>
  <c r="F367" i="16"/>
  <c r="S367" i="16" s="1"/>
  <c r="U367" i="16" s="1"/>
  <c r="V367" i="16" s="1"/>
  <c r="T366" i="16"/>
  <c r="F366" i="16"/>
  <c r="S366" i="16" s="1"/>
  <c r="T365" i="16"/>
  <c r="F365" i="16"/>
  <c r="S365" i="16" s="1"/>
  <c r="T364" i="16"/>
  <c r="F364" i="16"/>
  <c r="S364" i="16" s="1"/>
  <c r="V363" i="16"/>
  <c r="T363" i="16"/>
  <c r="F363" i="16"/>
  <c r="S363" i="16" s="1"/>
  <c r="V362" i="16"/>
  <c r="T362" i="16"/>
  <c r="F362" i="16"/>
  <c r="S362" i="16" s="1"/>
  <c r="U362" i="16" s="1"/>
  <c r="T361" i="16"/>
  <c r="F361" i="16"/>
  <c r="S361" i="16" s="1"/>
  <c r="T360" i="16"/>
  <c r="F360" i="16"/>
  <c r="S360" i="16" s="1"/>
  <c r="V359" i="16"/>
  <c r="T359" i="16"/>
  <c r="F359" i="16"/>
  <c r="S359" i="16" s="1"/>
  <c r="U359" i="16" s="1"/>
  <c r="T358" i="16"/>
  <c r="F358" i="16"/>
  <c r="S358" i="16" s="1"/>
  <c r="T357" i="16"/>
  <c r="F357" i="16"/>
  <c r="S357" i="16" s="1"/>
  <c r="T356" i="16"/>
  <c r="F356" i="16"/>
  <c r="S356" i="16" s="1"/>
  <c r="U356" i="16" s="1"/>
  <c r="V356" i="16" s="1"/>
  <c r="V355" i="16"/>
  <c r="T355" i="16"/>
  <c r="F355" i="16"/>
  <c r="S355" i="16" s="1"/>
  <c r="V354" i="16"/>
  <c r="T354" i="16"/>
  <c r="F354" i="16"/>
  <c r="S354" i="16" s="1"/>
  <c r="T353" i="16"/>
  <c r="F353" i="16"/>
  <c r="S353" i="16" s="1"/>
  <c r="T352" i="16"/>
  <c r="F352" i="16"/>
  <c r="S352" i="16" s="1"/>
  <c r="V351" i="16"/>
  <c r="T351" i="16"/>
  <c r="F351" i="16"/>
  <c r="S351" i="16" s="1"/>
  <c r="T350" i="16"/>
  <c r="F350" i="16"/>
  <c r="S350" i="16" s="1"/>
  <c r="U350" i="16" s="1"/>
  <c r="V350" i="16" s="1"/>
  <c r="T349" i="16"/>
  <c r="F349" i="16"/>
  <c r="S349" i="16" s="1"/>
  <c r="V348" i="16"/>
  <c r="T348" i="16"/>
  <c r="F348" i="16"/>
  <c r="S348" i="16" s="1"/>
  <c r="T347" i="16"/>
  <c r="F347" i="16"/>
  <c r="S347" i="16" s="1"/>
  <c r="T346" i="16"/>
  <c r="F346" i="16"/>
  <c r="S346" i="16" s="1"/>
  <c r="T345" i="16"/>
  <c r="F345" i="16"/>
  <c r="S345" i="16" s="1"/>
  <c r="T344" i="16"/>
  <c r="F344" i="16"/>
  <c r="S344" i="16" s="1"/>
  <c r="V343" i="16"/>
  <c r="T343" i="16"/>
  <c r="F343" i="16"/>
  <c r="S343" i="16" s="1"/>
  <c r="V342" i="16"/>
  <c r="T342" i="16"/>
  <c r="F342" i="16"/>
  <c r="S342" i="16" s="1"/>
  <c r="T341" i="16"/>
  <c r="F341" i="16"/>
  <c r="S341" i="16" s="1"/>
  <c r="T340" i="16"/>
  <c r="F340" i="16"/>
  <c r="S340" i="16" s="1"/>
  <c r="U340" i="16" s="1"/>
  <c r="V340" i="16" s="1"/>
  <c r="V339" i="16"/>
  <c r="T339" i="16"/>
  <c r="F339" i="16"/>
  <c r="S339" i="16" s="1"/>
  <c r="V338" i="16"/>
  <c r="T338" i="16"/>
  <c r="F338" i="16"/>
  <c r="S338" i="16" s="1"/>
  <c r="T337" i="16"/>
  <c r="F337" i="16"/>
  <c r="S337" i="16" s="1"/>
  <c r="U337" i="16" s="1"/>
  <c r="V336" i="16"/>
  <c r="T336" i="16"/>
  <c r="F336" i="16"/>
  <c r="S336" i="16" s="1"/>
  <c r="T335" i="16"/>
  <c r="F335" i="16"/>
  <c r="S335" i="16" s="1"/>
  <c r="V334" i="16"/>
  <c r="T334" i="16"/>
  <c r="F334" i="16"/>
  <c r="S334" i="16" s="1"/>
  <c r="T333" i="16"/>
  <c r="F333" i="16"/>
  <c r="S333" i="16" s="1"/>
  <c r="V332" i="16"/>
  <c r="T332" i="16"/>
  <c r="F332" i="16"/>
  <c r="S332" i="16" s="1"/>
  <c r="T331" i="16"/>
  <c r="F331" i="16"/>
  <c r="S331" i="16" s="1"/>
  <c r="U331" i="16" s="1"/>
  <c r="V330" i="16"/>
  <c r="T330" i="16"/>
  <c r="F330" i="16"/>
  <c r="S330" i="16" s="1"/>
  <c r="V329" i="16"/>
  <c r="T329" i="16"/>
  <c r="F329" i="16"/>
  <c r="S329" i="16" s="1"/>
  <c r="T328" i="16"/>
  <c r="F328" i="16"/>
  <c r="S328" i="16" s="1"/>
  <c r="T327" i="16"/>
  <c r="F327" i="16"/>
  <c r="S327" i="16" s="1"/>
  <c r="T326" i="16"/>
  <c r="F326" i="16"/>
  <c r="S326" i="16" s="1"/>
  <c r="U326" i="16" s="1"/>
  <c r="V326" i="16" s="1"/>
  <c r="V325" i="16"/>
  <c r="T325" i="16"/>
  <c r="F325" i="16"/>
  <c r="S325" i="16" s="1"/>
  <c r="U325" i="16" s="1"/>
  <c r="T324" i="16"/>
  <c r="F324" i="16"/>
  <c r="S324" i="16" s="1"/>
  <c r="U324" i="16" s="1"/>
  <c r="V324" i="16" s="1"/>
  <c r="T323" i="16"/>
  <c r="F323" i="16"/>
  <c r="S323" i="16" s="1"/>
  <c r="T322" i="16"/>
  <c r="F322" i="16"/>
  <c r="S322" i="16" s="1"/>
  <c r="V321" i="16"/>
  <c r="T321" i="16"/>
  <c r="F321" i="16"/>
  <c r="S321" i="16" s="1"/>
  <c r="V320" i="16"/>
  <c r="T320" i="16"/>
  <c r="F320" i="16"/>
  <c r="S320" i="16" s="1"/>
  <c r="T319" i="16"/>
  <c r="F319" i="16"/>
  <c r="S319" i="16" s="1"/>
  <c r="T318" i="16"/>
  <c r="F318" i="16"/>
  <c r="S318" i="16" s="1"/>
  <c r="V317" i="16"/>
  <c r="T317" i="16"/>
  <c r="F317" i="16"/>
  <c r="S317" i="16" s="1"/>
  <c r="T316" i="16"/>
  <c r="F316" i="16"/>
  <c r="S316" i="16" s="1"/>
  <c r="U316" i="16" s="1"/>
  <c r="V316" i="16" s="1"/>
  <c r="T315" i="16"/>
  <c r="F315" i="16"/>
  <c r="S315" i="16" s="1"/>
  <c r="U315" i="16" s="1"/>
  <c r="V315" i="16" s="1"/>
  <c r="V314" i="16"/>
  <c r="T314" i="16"/>
  <c r="F314" i="16"/>
  <c r="S314" i="16" s="1"/>
  <c r="U314" i="16" s="1"/>
  <c r="V313" i="16"/>
  <c r="T313" i="16"/>
  <c r="F313" i="16"/>
  <c r="S313" i="16" s="1"/>
  <c r="T312" i="16"/>
  <c r="F312" i="16"/>
  <c r="S312" i="16" s="1"/>
  <c r="U312" i="16" s="1"/>
  <c r="V312" i="16" s="1"/>
  <c r="T311" i="16"/>
  <c r="F311" i="16"/>
  <c r="S311" i="16" s="1"/>
  <c r="T310" i="16"/>
  <c r="F310" i="16"/>
  <c r="S310" i="16" s="1"/>
  <c r="V309" i="16"/>
  <c r="T309" i="16"/>
  <c r="F309" i="16"/>
  <c r="S309" i="16" s="1"/>
  <c r="V308" i="16"/>
  <c r="T308" i="16"/>
  <c r="F308" i="16"/>
  <c r="S308" i="16" s="1"/>
  <c r="U308" i="16" s="1"/>
  <c r="T307" i="16"/>
  <c r="F307" i="16"/>
  <c r="S307" i="16" s="1"/>
  <c r="T306" i="16"/>
  <c r="F306" i="16"/>
  <c r="S306" i="16" s="1"/>
  <c r="T305" i="16"/>
  <c r="F305" i="16"/>
  <c r="S305" i="16" s="1"/>
  <c r="U305" i="16" s="1"/>
  <c r="V305" i="16" s="1"/>
  <c r="T304" i="16"/>
  <c r="F304" i="16"/>
  <c r="S304" i="16" s="1"/>
  <c r="U304" i="16" s="1"/>
  <c r="V304" i="16" s="1"/>
  <c r="V303" i="16"/>
  <c r="T303" i="16"/>
  <c r="F303" i="16"/>
  <c r="S303" i="16" s="1"/>
  <c r="T302" i="16"/>
  <c r="F302" i="16"/>
  <c r="S302" i="16" s="1"/>
  <c r="T301" i="16"/>
  <c r="F301" i="16"/>
  <c r="S301" i="16" s="1"/>
  <c r="T300" i="16"/>
  <c r="F300" i="16"/>
  <c r="S300" i="16" s="1"/>
  <c r="V299" i="16"/>
  <c r="T299" i="16"/>
  <c r="F299" i="16"/>
  <c r="S299" i="16" s="1"/>
  <c r="V298" i="16"/>
  <c r="T298" i="16"/>
  <c r="F298" i="16"/>
  <c r="S298" i="16" s="1"/>
  <c r="T297" i="16"/>
  <c r="F297" i="16"/>
  <c r="S297" i="16" s="1"/>
  <c r="V296" i="16"/>
  <c r="T296" i="16"/>
  <c r="F296" i="16"/>
  <c r="S296" i="16" s="1"/>
  <c r="V295" i="16"/>
  <c r="T295" i="16"/>
  <c r="F295" i="16"/>
  <c r="S295" i="16" s="1"/>
  <c r="U295" i="16" s="1"/>
  <c r="T294" i="16"/>
  <c r="F294" i="16"/>
  <c r="S294" i="16" s="1"/>
  <c r="V293" i="16"/>
  <c r="T293" i="16"/>
  <c r="F293" i="16"/>
  <c r="S293" i="16" s="1"/>
  <c r="T292" i="16"/>
  <c r="F292" i="16"/>
  <c r="S292" i="16" s="1"/>
  <c r="V291" i="16"/>
  <c r="T291" i="16"/>
  <c r="F291" i="16"/>
  <c r="S291" i="16" s="1"/>
  <c r="T290" i="16"/>
  <c r="F290" i="16"/>
  <c r="S290" i="16" s="1"/>
  <c r="V289" i="16"/>
  <c r="T289" i="16"/>
  <c r="F289" i="16"/>
  <c r="S289" i="16" s="1"/>
  <c r="V288" i="16"/>
  <c r="T288" i="16"/>
  <c r="F288" i="16"/>
  <c r="S288" i="16" s="1"/>
  <c r="T287" i="16"/>
  <c r="F287" i="16"/>
  <c r="S287" i="16" s="1"/>
  <c r="T286" i="16"/>
  <c r="F286" i="16"/>
  <c r="S286" i="16" s="1"/>
  <c r="U286" i="16" s="1"/>
  <c r="V286" i="16" s="1"/>
  <c r="T285" i="16"/>
  <c r="F285" i="16"/>
  <c r="S285" i="16" s="1"/>
  <c r="T284" i="16"/>
  <c r="F284" i="16"/>
  <c r="S284" i="16" s="1"/>
  <c r="V283" i="16"/>
  <c r="T283" i="16"/>
  <c r="F283" i="16"/>
  <c r="S283" i="16" s="1"/>
  <c r="U283" i="16" s="1"/>
  <c r="V282" i="16"/>
  <c r="T282" i="16"/>
  <c r="F282" i="16"/>
  <c r="S282" i="16" s="1"/>
  <c r="T281" i="16"/>
  <c r="F281" i="16"/>
  <c r="S281" i="16" s="1"/>
  <c r="V280" i="16"/>
  <c r="T280" i="16"/>
  <c r="F280" i="16"/>
  <c r="S280" i="16" s="1"/>
  <c r="U280" i="16" s="1"/>
  <c r="T279" i="16"/>
  <c r="F279" i="16"/>
  <c r="S279" i="16" s="1"/>
  <c r="T278" i="16"/>
  <c r="F278" i="16"/>
  <c r="S278" i="16" s="1"/>
  <c r="T277" i="16"/>
  <c r="F277" i="16"/>
  <c r="S277" i="16" s="1"/>
  <c r="U277" i="16" s="1"/>
  <c r="V277" i="16" s="1"/>
  <c r="T276" i="16"/>
  <c r="F276" i="16"/>
  <c r="S276" i="16" s="1"/>
  <c r="U276" i="16" s="1"/>
  <c r="V276" i="16" s="1"/>
  <c r="V275" i="16"/>
  <c r="T275" i="16"/>
  <c r="F275" i="16"/>
  <c r="S275" i="16" s="1"/>
  <c r="T274" i="16"/>
  <c r="F274" i="16"/>
  <c r="S274" i="16" s="1"/>
  <c r="T273" i="16"/>
  <c r="F273" i="16"/>
  <c r="S273" i="16" s="1"/>
  <c r="T272" i="16"/>
  <c r="F272" i="16"/>
  <c r="S272" i="16" s="1"/>
  <c r="U272" i="16" s="1"/>
  <c r="V272" i="16" s="1"/>
  <c r="T271" i="16"/>
  <c r="F271" i="16"/>
  <c r="S271" i="16" s="1"/>
  <c r="U271" i="16" s="1"/>
  <c r="V271" i="16" s="1"/>
  <c r="V270" i="16"/>
  <c r="T270" i="16"/>
  <c r="F270" i="16"/>
  <c r="S270" i="16" s="1"/>
  <c r="U270" i="16" s="1"/>
  <c r="V269" i="16"/>
  <c r="T269" i="16"/>
  <c r="F269" i="16"/>
  <c r="S269" i="16" s="1"/>
  <c r="T268" i="16"/>
  <c r="F268" i="16"/>
  <c r="S268" i="16" s="1"/>
  <c r="T267" i="16"/>
  <c r="F267" i="16"/>
  <c r="S267" i="16" s="1"/>
  <c r="T266" i="16"/>
  <c r="F266" i="16"/>
  <c r="S266" i="16" s="1"/>
  <c r="T265" i="16"/>
  <c r="F265" i="16"/>
  <c r="S265" i="16" s="1"/>
  <c r="V264" i="16"/>
  <c r="T264" i="16"/>
  <c r="F264" i="16"/>
  <c r="S264" i="16" s="1"/>
  <c r="T263" i="16"/>
  <c r="F263" i="16"/>
  <c r="S263" i="16" s="1"/>
  <c r="U263" i="16" s="1"/>
  <c r="V263" i="16" s="1"/>
  <c r="T262" i="16"/>
  <c r="F262" i="16"/>
  <c r="S262" i="16" s="1"/>
  <c r="U262" i="16" s="1"/>
  <c r="V262" i="16" s="1"/>
  <c r="T261" i="16"/>
  <c r="F261" i="16"/>
  <c r="S261" i="16" s="1"/>
  <c r="V260" i="16"/>
  <c r="T260" i="16"/>
  <c r="F260" i="16"/>
  <c r="S260" i="16" s="1"/>
  <c r="T259" i="16"/>
  <c r="F259" i="16"/>
  <c r="S259" i="16" s="1"/>
  <c r="V258" i="16"/>
  <c r="T258" i="16"/>
  <c r="F258" i="16"/>
  <c r="S258" i="16" s="1"/>
  <c r="V257" i="16"/>
  <c r="T257" i="16"/>
  <c r="F257" i="16"/>
  <c r="S257" i="16" s="1"/>
  <c r="T256" i="16"/>
  <c r="F256" i="16"/>
  <c r="S256" i="16" s="1"/>
  <c r="U256" i="16" s="1"/>
  <c r="V256" i="16" s="1"/>
  <c r="T255" i="16"/>
  <c r="F255" i="16"/>
  <c r="S255" i="16" s="1"/>
  <c r="T254" i="16"/>
  <c r="F254" i="16"/>
  <c r="S254" i="16" s="1"/>
  <c r="V253" i="16"/>
  <c r="T253" i="16"/>
  <c r="F253" i="16"/>
  <c r="S253" i="16" s="1"/>
  <c r="V252" i="16"/>
  <c r="T252" i="16"/>
  <c r="F252" i="16"/>
  <c r="S252" i="16" s="1"/>
  <c r="T251" i="16"/>
  <c r="F251" i="16"/>
  <c r="S251" i="16" s="1"/>
  <c r="V250" i="16"/>
  <c r="T250" i="16"/>
  <c r="F250" i="16"/>
  <c r="S250" i="16" s="1"/>
  <c r="T249" i="16"/>
  <c r="F249" i="16"/>
  <c r="S249" i="16" s="1"/>
  <c r="U249" i="16" s="1"/>
  <c r="V248" i="16"/>
  <c r="T248" i="16"/>
  <c r="F248" i="16"/>
  <c r="S248" i="16" s="1"/>
  <c r="V247" i="16"/>
  <c r="T247" i="16"/>
  <c r="F247" i="16"/>
  <c r="S247" i="16" s="1"/>
  <c r="T246" i="16"/>
  <c r="F246" i="16"/>
  <c r="S246" i="16" s="1"/>
  <c r="T245" i="16"/>
  <c r="F245" i="16"/>
  <c r="S245" i="16" s="1"/>
  <c r="U245" i="16" s="1"/>
  <c r="V245" i="16" s="1"/>
  <c r="T244" i="16"/>
  <c r="F244" i="16"/>
  <c r="S244" i="16" s="1"/>
  <c r="V243" i="16"/>
  <c r="T243" i="16"/>
  <c r="F243" i="16"/>
  <c r="S243" i="16" s="1"/>
  <c r="U243" i="16" s="1"/>
  <c r="T242" i="16"/>
  <c r="F242" i="16"/>
  <c r="S242" i="16" s="1"/>
  <c r="V241" i="16"/>
  <c r="T241" i="16"/>
  <c r="F241" i="16"/>
  <c r="S241" i="16" s="1"/>
  <c r="T240" i="16"/>
  <c r="F240" i="16"/>
  <c r="S240" i="16" s="1"/>
  <c r="T239" i="16"/>
  <c r="F239" i="16"/>
  <c r="S239" i="16" s="1"/>
  <c r="V238" i="16"/>
  <c r="T238" i="16"/>
  <c r="F238" i="16"/>
  <c r="S238" i="16" s="1"/>
  <c r="T237" i="16"/>
  <c r="F237" i="16"/>
  <c r="S237" i="16" s="1"/>
  <c r="T236" i="16"/>
  <c r="F236" i="16"/>
  <c r="S236" i="16" s="1"/>
  <c r="U236" i="16" s="1"/>
  <c r="V236" i="16" s="1"/>
  <c r="V235" i="16"/>
  <c r="T235" i="16"/>
  <c r="F235" i="16"/>
  <c r="S235" i="16" s="1"/>
  <c r="V234" i="16"/>
  <c r="T234" i="16"/>
  <c r="F234" i="16"/>
  <c r="S234" i="16" s="1"/>
  <c r="U234" i="16" s="1"/>
  <c r="T233" i="16"/>
  <c r="F233" i="16"/>
  <c r="S233" i="16" s="1"/>
  <c r="T232" i="16"/>
  <c r="F232" i="16"/>
  <c r="S232" i="16" s="1"/>
  <c r="T231" i="16"/>
  <c r="F231" i="16"/>
  <c r="S231" i="16" s="1"/>
  <c r="T230" i="16"/>
  <c r="F230" i="16"/>
  <c r="S230" i="16" s="1"/>
  <c r="U230" i="16" s="1"/>
  <c r="V230" i="16" s="1"/>
  <c r="T229" i="16"/>
  <c r="F229" i="16"/>
  <c r="S229" i="16" s="1"/>
  <c r="V228" i="16"/>
  <c r="T228" i="16"/>
  <c r="F228" i="16"/>
  <c r="S228" i="16" s="1"/>
  <c r="T227" i="16"/>
  <c r="F227" i="16"/>
  <c r="S227" i="16" s="1"/>
  <c r="U227" i="16" s="1"/>
  <c r="V227" i="16" s="1"/>
  <c r="T226" i="16"/>
  <c r="F226" i="16"/>
  <c r="S226" i="16" s="1"/>
  <c r="U226" i="16" s="1"/>
  <c r="V226" i="16" s="1"/>
  <c r="V225" i="16"/>
  <c r="T225" i="16"/>
  <c r="F225" i="16"/>
  <c r="S225" i="16" s="1"/>
  <c r="U225" i="16" s="1"/>
  <c r="V224" i="16"/>
  <c r="T224" i="16"/>
  <c r="F224" i="16"/>
  <c r="S224" i="16" s="1"/>
  <c r="U224" i="16" s="1"/>
  <c r="T223" i="16"/>
  <c r="F223" i="16"/>
  <c r="S223" i="16" s="1"/>
  <c r="U223" i="16" s="1"/>
  <c r="V223" i="16" s="1"/>
  <c r="T222" i="16"/>
  <c r="F222" i="16"/>
  <c r="S222" i="16" s="1"/>
  <c r="T221" i="16"/>
  <c r="F221" i="16"/>
  <c r="S221" i="16" s="1"/>
  <c r="V220" i="16"/>
  <c r="T220" i="16"/>
  <c r="F220" i="16"/>
  <c r="S220" i="16" s="1"/>
  <c r="T219" i="16"/>
  <c r="F219" i="16"/>
  <c r="S219" i="16" s="1"/>
  <c r="T218" i="16"/>
  <c r="F218" i="16"/>
  <c r="S218" i="16" s="1"/>
  <c r="T217" i="16"/>
  <c r="F217" i="16"/>
  <c r="S217" i="16" s="1"/>
  <c r="U217" i="16" s="1"/>
  <c r="V217" i="16" s="1"/>
  <c r="T216" i="16"/>
  <c r="F216" i="16"/>
  <c r="S216" i="16" s="1"/>
  <c r="U216" i="16" s="1"/>
  <c r="V216" i="16" s="1"/>
  <c r="V215" i="16"/>
  <c r="T215" i="16"/>
  <c r="F215" i="16"/>
  <c r="S215" i="16" s="1"/>
  <c r="V214" i="16"/>
  <c r="T214" i="16"/>
  <c r="F214" i="16"/>
  <c r="S214" i="16" s="1"/>
  <c r="U214" i="16" s="1"/>
  <c r="T213" i="16"/>
  <c r="F213" i="16"/>
  <c r="S213" i="16" s="1"/>
  <c r="U213" i="16" s="1"/>
  <c r="V213" i="16" s="1"/>
  <c r="V212" i="16"/>
  <c r="T212" i="16"/>
  <c r="F212" i="16"/>
  <c r="S212" i="16" s="1"/>
  <c r="T211" i="16"/>
  <c r="F211" i="16"/>
  <c r="S211" i="16" s="1"/>
  <c r="T210" i="16"/>
  <c r="F210" i="16"/>
  <c r="S210" i="16" s="1"/>
  <c r="V209" i="16"/>
  <c r="T209" i="16"/>
  <c r="F209" i="16"/>
  <c r="S209" i="16" s="1"/>
  <c r="U209" i="16" s="1"/>
  <c r="V208" i="16"/>
  <c r="T208" i="16"/>
  <c r="F208" i="16"/>
  <c r="S208" i="16" s="1"/>
  <c r="U208" i="16" s="1"/>
  <c r="T207" i="16"/>
  <c r="F207" i="16"/>
  <c r="S207" i="16" s="1"/>
  <c r="U207" i="16" s="1"/>
  <c r="V206" i="16"/>
  <c r="T206" i="16"/>
  <c r="F206" i="16"/>
  <c r="S206" i="16" s="1"/>
  <c r="T205" i="16"/>
  <c r="F205" i="16"/>
  <c r="S205" i="16" s="1"/>
  <c r="V204" i="16"/>
  <c r="T204" i="16"/>
  <c r="F204" i="16"/>
  <c r="S204" i="16" s="1"/>
  <c r="V203" i="16"/>
  <c r="T203" i="16"/>
  <c r="F203" i="16"/>
  <c r="S203" i="16" s="1"/>
  <c r="T202" i="16"/>
  <c r="F202" i="16"/>
  <c r="S202" i="16" s="1"/>
  <c r="U202" i="16" s="1"/>
  <c r="V202" i="16" s="1"/>
  <c r="T201" i="16"/>
  <c r="F201" i="16"/>
  <c r="S201" i="16" s="1"/>
  <c r="U201" i="16" s="1"/>
  <c r="V201" i="16" s="1"/>
  <c r="T200" i="16"/>
  <c r="F200" i="16"/>
  <c r="S200" i="16" s="1"/>
  <c r="V199" i="16"/>
  <c r="T199" i="16"/>
  <c r="F199" i="16"/>
  <c r="S199" i="16" s="1"/>
  <c r="U199" i="16" s="1"/>
  <c r="T198" i="16"/>
  <c r="F198" i="16"/>
  <c r="S198" i="16" s="1"/>
  <c r="T197" i="16"/>
  <c r="F197" i="16"/>
  <c r="S197" i="16" s="1"/>
  <c r="T196" i="16"/>
  <c r="F196" i="16"/>
  <c r="S196" i="16" s="1"/>
  <c r="U196" i="16" s="1"/>
  <c r="V196" i="16" s="1"/>
  <c r="V195" i="16"/>
  <c r="T195" i="16"/>
  <c r="F195" i="16"/>
  <c r="S195" i="16" s="1"/>
  <c r="U195" i="16" s="1"/>
  <c r="T194" i="16"/>
  <c r="F194" i="16"/>
  <c r="S194" i="16" s="1"/>
  <c r="U194" i="16" s="1"/>
  <c r="V194" i="16" s="1"/>
  <c r="T193" i="16"/>
  <c r="F193" i="16"/>
  <c r="S193" i="16" s="1"/>
  <c r="T192" i="16"/>
  <c r="F192" i="16"/>
  <c r="S192" i="16" s="1"/>
  <c r="V191" i="16"/>
  <c r="T191" i="16"/>
  <c r="F191" i="16"/>
  <c r="S191" i="16" s="1"/>
  <c r="V190" i="16"/>
  <c r="T190" i="16"/>
  <c r="F190" i="16"/>
  <c r="S190" i="16" s="1"/>
  <c r="T189" i="16"/>
  <c r="F189" i="16"/>
  <c r="S189" i="16" s="1"/>
  <c r="T188" i="16"/>
  <c r="F188" i="16"/>
  <c r="S188" i="16" s="1"/>
  <c r="U188" i="16" s="1"/>
  <c r="V188" i="16" s="1"/>
  <c r="T187" i="16"/>
  <c r="F187" i="16"/>
  <c r="S187" i="16" s="1"/>
  <c r="U187" i="16" s="1"/>
  <c r="V187" i="16" s="1"/>
  <c r="V186" i="16"/>
  <c r="T186" i="16"/>
  <c r="F186" i="16"/>
  <c r="S186" i="16" s="1"/>
  <c r="U186" i="16" s="1"/>
  <c r="T185" i="16"/>
  <c r="F185" i="16"/>
  <c r="S185" i="16" s="1"/>
  <c r="U185" i="16" s="1"/>
  <c r="V185" i="16" s="1"/>
  <c r="T184" i="16"/>
  <c r="F184" i="16"/>
  <c r="S184" i="16" s="1"/>
  <c r="V183" i="16"/>
  <c r="T183" i="16"/>
  <c r="F183" i="16"/>
  <c r="S183" i="16" s="1"/>
  <c r="U183" i="16" s="1"/>
  <c r="T182" i="16"/>
  <c r="F182" i="16"/>
  <c r="S182" i="16" s="1"/>
  <c r="T181" i="16"/>
  <c r="F181" i="16"/>
  <c r="S181" i="16" s="1"/>
  <c r="V180" i="16"/>
  <c r="T180" i="16"/>
  <c r="F180" i="16"/>
  <c r="S180" i="16" s="1"/>
  <c r="V179" i="16"/>
  <c r="T179" i="16"/>
  <c r="F179" i="16"/>
  <c r="S179" i="16" s="1"/>
  <c r="T178" i="16"/>
  <c r="F178" i="16"/>
  <c r="S178" i="16" s="1"/>
  <c r="T177" i="16"/>
  <c r="F177" i="16"/>
  <c r="S177" i="16" s="1"/>
  <c r="T176" i="16"/>
  <c r="F176" i="16"/>
  <c r="S176" i="16" s="1"/>
  <c r="U176" i="16" s="1"/>
  <c r="V176" i="16" s="1"/>
  <c r="V175" i="16"/>
  <c r="T175" i="16"/>
  <c r="F175" i="16"/>
  <c r="S175" i="16" s="1"/>
  <c r="T174" i="16"/>
  <c r="F174" i="16"/>
  <c r="S174" i="16" s="1"/>
  <c r="T173" i="16"/>
  <c r="F173" i="16"/>
  <c r="S173" i="16" s="1"/>
  <c r="T172" i="16"/>
  <c r="F172" i="16"/>
  <c r="S172" i="16" s="1"/>
  <c r="U172" i="16" s="1"/>
  <c r="V172" i="16" s="1"/>
  <c r="V171" i="16"/>
  <c r="T171" i="16"/>
  <c r="F171" i="16"/>
  <c r="S171" i="16" s="1"/>
  <c r="V170" i="16"/>
  <c r="T170" i="16"/>
  <c r="F170" i="16"/>
  <c r="S170" i="16" s="1"/>
  <c r="T169" i="16"/>
  <c r="F169" i="16"/>
  <c r="S169" i="16" s="1"/>
  <c r="U169" i="16" s="1"/>
  <c r="V169" i="16" s="1"/>
  <c r="V168" i="16"/>
  <c r="T168" i="16"/>
  <c r="S168" i="16"/>
  <c r="T167" i="16"/>
  <c r="F167" i="16"/>
  <c r="S167" i="16" s="1"/>
  <c r="V166" i="16"/>
  <c r="T166" i="16"/>
  <c r="F166" i="16"/>
  <c r="S166" i="16" s="1"/>
  <c r="T165" i="16"/>
  <c r="F165" i="16"/>
  <c r="S165" i="16" s="1"/>
  <c r="T164" i="16"/>
  <c r="F164" i="16"/>
  <c r="S164" i="16" s="1"/>
  <c r="T163" i="16"/>
  <c r="F163" i="16"/>
  <c r="S163" i="16" s="1"/>
  <c r="U163" i="16" s="1"/>
  <c r="V163" i="16" s="1"/>
  <c r="V162" i="16"/>
  <c r="T162" i="16"/>
  <c r="F162" i="16"/>
  <c r="S162" i="16" s="1"/>
  <c r="U162" i="16" s="1"/>
  <c r="V161" i="16"/>
  <c r="T161" i="16"/>
  <c r="F161" i="16"/>
  <c r="S161" i="16" s="1"/>
  <c r="T160" i="16"/>
  <c r="F160" i="16"/>
  <c r="S160" i="16" s="1"/>
  <c r="U160" i="16" s="1"/>
  <c r="V159" i="16"/>
  <c r="T159" i="16"/>
  <c r="F159" i="16"/>
  <c r="S159" i="16" s="1"/>
  <c r="U159" i="16" s="1"/>
  <c r="T158" i="16"/>
  <c r="F158" i="16"/>
  <c r="S158" i="16" s="1"/>
  <c r="V157" i="16"/>
  <c r="T157" i="16"/>
  <c r="F157" i="16"/>
  <c r="S157" i="16" s="1"/>
  <c r="V156" i="16"/>
  <c r="T156" i="16"/>
  <c r="F156" i="16"/>
  <c r="S156" i="16" s="1"/>
  <c r="U156" i="16" s="1"/>
  <c r="T155" i="16"/>
  <c r="F155" i="16"/>
  <c r="S155" i="16" s="1"/>
  <c r="V154" i="16"/>
  <c r="T154" i="16"/>
  <c r="F154" i="16"/>
  <c r="S154" i="16" s="1"/>
  <c r="T153" i="16"/>
  <c r="F153" i="16"/>
  <c r="S153" i="16" s="1"/>
  <c r="T152" i="16"/>
  <c r="F152" i="16"/>
  <c r="S152" i="16" s="1"/>
  <c r="T151" i="16"/>
  <c r="F151" i="16"/>
  <c r="S151" i="16" s="1"/>
  <c r="U151" i="16" s="1"/>
  <c r="V151" i="16" s="1"/>
  <c r="V150" i="16"/>
  <c r="T150" i="16"/>
  <c r="F150" i="16"/>
  <c r="S150" i="16" s="1"/>
  <c r="T149" i="16"/>
  <c r="F149" i="16"/>
  <c r="S149" i="16" s="1"/>
  <c r="U149" i="16" s="1"/>
  <c r="V149" i="16" s="1"/>
  <c r="T148" i="16"/>
  <c r="F148" i="16"/>
  <c r="S148" i="16" s="1"/>
  <c r="V147" i="16"/>
  <c r="T147" i="16"/>
  <c r="F147" i="16"/>
  <c r="S147" i="16" s="1"/>
  <c r="T146" i="16"/>
  <c r="F146" i="16"/>
  <c r="S146" i="16" s="1"/>
  <c r="T145" i="16"/>
  <c r="F145" i="16"/>
  <c r="S145" i="16" s="1"/>
  <c r="V144" i="16"/>
  <c r="T144" i="16"/>
  <c r="F144" i="16"/>
  <c r="S144" i="16" s="1"/>
  <c r="U144" i="16" s="1"/>
  <c r="V143" i="16"/>
  <c r="T143" i="16"/>
  <c r="F143" i="16"/>
  <c r="S143" i="16" s="1"/>
  <c r="U143" i="16" s="1"/>
  <c r="T142" i="16"/>
  <c r="F142" i="16"/>
  <c r="S142" i="16" s="1"/>
  <c r="T141" i="16"/>
  <c r="F141" i="16"/>
  <c r="S141" i="16" s="1"/>
  <c r="T140" i="16"/>
  <c r="F140" i="16"/>
  <c r="S140" i="16" s="1"/>
  <c r="U140" i="16" s="1"/>
  <c r="V140" i="16" s="1"/>
  <c r="V139" i="16"/>
  <c r="T139" i="16"/>
  <c r="F139" i="16"/>
  <c r="S139" i="16" s="1"/>
  <c r="V138" i="16"/>
  <c r="T138" i="16"/>
  <c r="F138" i="16"/>
  <c r="S138" i="16" s="1"/>
  <c r="U138" i="16" s="1"/>
  <c r="T137" i="16"/>
  <c r="F137" i="16"/>
  <c r="S137" i="16" s="1"/>
  <c r="T136" i="16"/>
  <c r="F136" i="16"/>
  <c r="S136" i="16" s="1"/>
  <c r="U136" i="16" s="1"/>
  <c r="V136" i="16" s="1"/>
  <c r="T135" i="16"/>
  <c r="F135" i="16"/>
  <c r="S135" i="16" s="1"/>
  <c r="U135" i="16" s="1"/>
  <c r="V135" i="16" s="1"/>
  <c r="V134" i="16"/>
  <c r="T134" i="16"/>
  <c r="F134" i="16"/>
  <c r="S134" i="16" s="1"/>
  <c r="V133" i="16"/>
  <c r="T133" i="16"/>
  <c r="F133" i="16"/>
  <c r="S133" i="16" s="1"/>
  <c r="U133" i="16" s="1"/>
  <c r="T132" i="16"/>
  <c r="F132" i="16"/>
  <c r="S132" i="16" s="1"/>
  <c r="U132" i="16" s="1"/>
  <c r="V132" i="16" s="1"/>
  <c r="T131" i="16"/>
  <c r="F131" i="16"/>
  <c r="S131" i="16" s="1"/>
  <c r="V130" i="16"/>
  <c r="T130" i="16"/>
  <c r="F130" i="16"/>
  <c r="S130" i="16" s="1"/>
  <c r="U130" i="16" s="1"/>
  <c r="T129" i="16"/>
  <c r="F129" i="16"/>
  <c r="S129" i="16" s="1"/>
  <c r="V128" i="16"/>
  <c r="T128" i="16"/>
  <c r="F128" i="16"/>
  <c r="S128" i="16" s="1"/>
  <c r="T127" i="16"/>
  <c r="F127" i="16"/>
  <c r="S127" i="16" s="1"/>
  <c r="U127" i="16" s="1"/>
  <c r="V127" i="16" s="1"/>
  <c r="T126" i="16"/>
  <c r="F126" i="16"/>
  <c r="S126" i="16" s="1"/>
  <c r="V125" i="16"/>
  <c r="T125" i="16"/>
  <c r="F125" i="16"/>
  <c r="S125" i="16" s="1"/>
  <c r="T124" i="16"/>
  <c r="F124" i="16"/>
  <c r="S124" i="16" s="1"/>
  <c r="T123" i="16"/>
  <c r="F123" i="16"/>
  <c r="S123" i="16" s="1"/>
  <c r="T122" i="16"/>
  <c r="F122" i="16"/>
  <c r="S122" i="16" s="1"/>
  <c r="U122" i="16" s="1"/>
  <c r="V122" i="16" s="1"/>
  <c r="T121" i="16"/>
  <c r="F121" i="16"/>
  <c r="S121" i="16" s="1"/>
  <c r="V120" i="16"/>
  <c r="T120" i="16"/>
  <c r="S120" i="16"/>
  <c r="U120" i="16" s="1"/>
  <c r="V119" i="16"/>
  <c r="T119" i="16"/>
  <c r="F119" i="16"/>
  <c r="S119" i="16" s="1"/>
  <c r="T118" i="16"/>
  <c r="F118" i="16"/>
  <c r="S118" i="16" s="1"/>
  <c r="V117" i="16"/>
  <c r="T117" i="16"/>
  <c r="F117" i="16"/>
  <c r="S117" i="16" s="1"/>
  <c r="U117" i="16" s="1"/>
  <c r="T116" i="16"/>
  <c r="F116" i="16"/>
  <c r="S116" i="16" s="1"/>
  <c r="U116" i="16" s="1"/>
  <c r="V115" i="16"/>
  <c r="T115" i="16"/>
  <c r="F115" i="16"/>
  <c r="S115" i="16" s="1"/>
  <c r="U115" i="16" s="1"/>
  <c r="V114" i="16"/>
  <c r="T114" i="16"/>
  <c r="F114" i="16"/>
  <c r="S114" i="16" s="1"/>
  <c r="U114" i="16" s="1"/>
  <c r="T113" i="16"/>
  <c r="F113" i="16"/>
  <c r="S113" i="16" s="1"/>
  <c r="U113" i="16" s="1"/>
  <c r="V113" i="16" s="1"/>
  <c r="T112" i="16"/>
  <c r="F112" i="16"/>
  <c r="S112" i="16" s="1"/>
  <c r="V111" i="16"/>
  <c r="T111" i="16"/>
  <c r="F111" i="16"/>
  <c r="S111" i="16" s="1"/>
  <c r="T110" i="16"/>
  <c r="F110" i="16"/>
  <c r="S110" i="16" s="1"/>
  <c r="U110" i="16" s="1"/>
  <c r="V110" i="16" s="1"/>
  <c r="T109" i="16"/>
  <c r="F109" i="16"/>
  <c r="S109" i="16" s="1"/>
  <c r="U109" i="16" s="1"/>
  <c r="V109" i="16" s="1"/>
  <c r="V108" i="16"/>
  <c r="T108" i="16"/>
  <c r="F108" i="16"/>
  <c r="S108" i="16" s="1"/>
  <c r="U108" i="16" s="1"/>
  <c r="T107" i="16"/>
  <c r="F107" i="16"/>
  <c r="S107" i="16" s="1"/>
  <c r="U107" i="16" s="1"/>
  <c r="V107" i="16" s="1"/>
  <c r="T106" i="16"/>
  <c r="F106" i="16"/>
  <c r="S106" i="16" s="1"/>
  <c r="T105" i="16"/>
  <c r="F105" i="16"/>
  <c r="S105" i="16" s="1"/>
  <c r="T104" i="16"/>
  <c r="F104" i="16"/>
  <c r="S104" i="16" s="1"/>
  <c r="U104" i="16" s="1"/>
  <c r="V104" i="16" s="1"/>
  <c r="V103" i="16"/>
  <c r="T103" i="16"/>
  <c r="F103" i="16"/>
  <c r="S103" i="16" s="1"/>
  <c r="T102" i="16"/>
  <c r="F102" i="16"/>
  <c r="S102" i="16" s="1"/>
  <c r="U102" i="16" s="1"/>
  <c r="V102" i="16" s="1"/>
  <c r="T101" i="16"/>
  <c r="F101" i="16"/>
  <c r="S101" i="16" s="1"/>
  <c r="U101" i="16" s="1"/>
  <c r="V101" i="16" s="1"/>
  <c r="T100" i="16"/>
  <c r="F100" i="16"/>
  <c r="S100" i="16" s="1"/>
  <c r="U100" i="16" s="1"/>
  <c r="V100" i="16" s="1"/>
  <c r="V99" i="16"/>
  <c r="T99" i="16"/>
  <c r="F99" i="16"/>
  <c r="S99" i="16" s="1"/>
  <c r="U99" i="16" s="1"/>
  <c r="V98" i="16"/>
  <c r="T98" i="16"/>
  <c r="F98" i="16"/>
  <c r="S98" i="16" s="1"/>
  <c r="U98" i="16" s="1"/>
  <c r="T97" i="16"/>
  <c r="F97" i="16"/>
  <c r="S97" i="16" s="1"/>
  <c r="U97" i="16" s="1"/>
  <c r="V97" i="16" s="1"/>
  <c r="T96" i="16"/>
  <c r="F96" i="16"/>
  <c r="S96" i="16" s="1"/>
  <c r="T95" i="16"/>
  <c r="F95" i="16"/>
  <c r="S95" i="16" s="1"/>
  <c r="T94" i="16"/>
  <c r="F94" i="16"/>
  <c r="S94" i="16" s="1"/>
  <c r="U94" i="16" s="1"/>
  <c r="V94" i="16" s="1"/>
  <c r="T93" i="16"/>
  <c r="F93" i="16"/>
  <c r="S93" i="16" s="1"/>
  <c r="V92" i="16"/>
  <c r="T92" i="16"/>
  <c r="F92" i="16"/>
  <c r="S92" i="16" s="1"/>
  <c r="T91" i="16"/>
  <c r="F91" i="16"/>
  <c r="S91" i="16" s="1"/>
  <c r="U91" i="16" s="1"/>
  <c r="V91" i="16" s="1"/>
  <c r="T90" i="16"/>
  <c r="F90" i="16"/>
  <c r="S90" i="16" s="1"/>
  <c r="U90" i="16" s="1"/>
  <c r="V90" i="16" s="1"/>
  <c r="T89" i="16"/>
  <c r="F89" i="16"/>
  <c r="S89" i="16" s="1"/>
  <c r="T88" i="16"/>
  <c r="F88" i="16"/>
  <c r="S88" i="16" s="1"/>
  <c r="V87" i="16"/>
  <c r="T87" i="16"/>
  <c r="F87" i="16"/>
  <c r="S87" i="16" s="1"/>
  <c r="V86" i="16"/>
  <c r="T86" i="16"/>
  <c r="F86" i="16"/>
  <c r="S86" i="16" s="1"/>
  <c r="T85" i="16"/>
  <c r="F85" i="16"/>
  <c r="S85" i="16" s="1"/>
  <c r="T84" i="16"/>
  <c r="F84" i="16"/>
  <c r="S84" i="16" s="1"/>
  <c r="U84" i="16" s="1"/>
  <c r="V84" i="16" s="1"/>
  <c r="V83" i="16"/>
  <c r="T83" i="16"/>
  <c r="F83" i="16"/>
  <c r="S83" i="16" s="1"/>
  <c r="U83" i="16" s="1"/>
  <c r="T82" i="16"/>
  <c r="F82" i="16"/>
  <c r="S82" i="16" s="1"/>
  <c r="V81" i="16"/>
  <c r="T81" i="16"/>
  <c r="F81" i="16"/>
  <c r="S81" i="16" s="1"/>
  <c r="U81" i="16" s="1"/>
  <c r="T80" i="16"/>
  <c r="F80" i="16"/>
  <c r="S80" i="16" s="1"/>
  <c r="U80" i="16" s="1"/>
  <c r="V80" i="16" s="1"/>
  <c r="V79" i="16"/>
  <c r="T79" i="16"/>
  <c r="F79" i="16"/>
  <c r="S79" i="16" s="1"/>
  <c r="V78" i="16"/>
  <c r="T78" i="16"/>
  <c r="F78" i="16"/>
  <c r="S78" i="16" s="1"/>
  <c r="U78" i="16" s="1"/>
  <c r="T77" i="16"/>
  <c r="F77" i="16"/>
  <c r="S77" i="16" s="1"/>
  <c r="U77" i="16" s="1"/>
  <c r="V76" i="16"/>
  <c r="T76" i="16"/>
  <c r="F76" i="16"/>
  <c r="S76" i="16" s="1"/>
  <c r="T75" i="16"/>
  <c r="F75" i="16"/>
  <c r="S75" i="16" s="1"/>
  <c r="U75" i="16" s="1"/>
  <c r="V74" i="16"/>
  <c r="T74" i="16"/>
  <c r="F74" i="16"/>
  <c r="S74" i="16" s="1"/>
  <c r="U74" i="16" s="1"/>
  <c r="V73" i="16"/>
  <c r="T73" i="16"/>
  <c r="F73" i="16"/>
  <c r="S73" i="16" s="1"/>
  <c r="T72" i="16"/>
  <c r="F72" i="16"/>
  <c r="S72" i="16" s="1"/>
  <c r="U72" i="16" s="1"/>
  <c r="V72" i="16" s="1"/>
  <c r="V71" i="16"/>
  <c r="T71" i="16"/>
  <c r="F71" i="16"/>
  <c r="S71" i="16" s="1"/>
  <c r="U71" i="16" s="1"/>
  <c r="T70" i="16"/>
  <c r="F70" i="16"/>
  <c r="S70" i="16" s="1"/>
  <c r="T69" i="16"/>
  <c r="F69" i="16"/>
  <c r="S69" i="16" s="1"/>
  <c r="U69" i="16" s="1"/>
  <c r="V69" i="16" s="1"/>
  <c r="V68" i="16"/>
  <c r="T68" i="16"/>
  <c r="F68" i="16"/>
  <c r="S68" i="16" s="1"/>
  <c r="U68" i="16" s="1"/>
  <c r="T67" i="16"/>
  <c r="F67" i="16"/>
  <c r="S67" i="16" s="1"/>
  <c r="T66" i="16"/>
  <c r="F66" i="16"/>
  <c r="S66" i="16" s="1"/>
  <c r="T65" i="16"/>
  <c r="F65" i="16"/>
  <c r="S65" i="16" s="1"/>
  <c r="U65" i="16" s="1"/>
  <c r="V65" i="16" s="1"/>
  <c r="V64" i="16"/>
  <c r="T64" i="16"/>
  <c r="F64" i="16"/>
  <c r="S64" i="16" s="1"/>
  <c r="U64" i="16" s="1"/>
  <c r="V63" i="16"/>
  <c r="T63" i="16"/>
  <c r="F63" i="16"/>
  <c r="S63" i="16" s="1"/>
  <c r="T62" i="16"/>
  <c r="F62" i="16"/>
  <c r="S62" i="16" s="1"/>
  <c r="U62" i="16" s="1"/>
  <c r="V62" i="16" s="1"/>
  <c r="T61" i="16"/>
  <c r="F61" i="16"/>
  <c r="S61" i="16" s="1"/>
  <c r="U61" i="16" s="1"/>
  <c r="V61" i="16" s="1"/>
  <c r="T60" i="16"/>
  <c r="F60" i="16"/>
  <c r="S60" i="16" s="1"/>
  <c r="U60" i="16" s="1"/>
  <c r="V60" i="16" s="1"/>
  <c r="V59" i="16"/>
  <c r="T59" i="16"/>
  <c r="F59" i="16"/>
  <c r="S59" i="16" s="1"/>
  <c r="T58" i="16"/>
  <c r="F58" i="16"/>
  <c r="S58" i="16" s="1"/>
  <c r="U58" i="16" s="1"/>
  <c r="V58" i="16" s="1"/>
  <c r="T57" i="16"/>
  <c r="F57" i="16"/>
  <c r="S57" i="16" s="1"/>
  <c r="V56" i="16"/>
  <c r="T56" i="16"/>
  <c r="F56" i="16"/>
  <c r="S56" i="16" s="1"/>
  <c r="T55" i="16"/>
  <c r="F55" i="16"/>
  <c r="S55" i="16" s="1"/>
  <c r="V54" i="16"/>
  <c r="T54" i="16"/>
  <c r="F54" i="16"/>
  <c r="S54" i="16" s="1"/>
  <c r="U54" i="16" s="1"/>
  <c r="V53" i="16"/>
  <c r="T53" i="16"/>
  <c r="F53" i="16"/>
  <c r="S53" i="16" s="1"/>
  <c r="U53" i="16" s="1"/>
  <c r="T52" i="16"/>
  <c r="F52" i="16"/>
  <c r="S52" i="16" s="1"/>
  <c r="U52" i="16" s="1"/>
  <c r="V52" i="16" s="1"/>
  <c r="T51" i="16"/>
  <c r="F51" i="16"/>
  <c r="S51" i="16" s="1"/>
  <c r="V50" i="16"/>
  <c r="T50" i="16"/>
  <c r="F50" i="16"/>
  <c r="S50" i="16" s="1"/>
  <c r="U50" i="16" s="1"/>
  <c r="T49" i="16"/>
  <c r="F49" i="16"/>
  <c r="S49" i="16" s="1"/>
  <c r="T48" i="16"/>
  <c r="F48" i="16"/>
  <c r="S48" i="16" s="1"/>
  <c r="U48" i="16" s="1"/>
  <c r="V48" i="16" s="1"/>
  <c r="V47" i="16"/>
  <c r="T47" i="16"/>
  <c r="F47" i="16"/>
  <c r="S47" i="16" s="1"/>
  <c r="T46" i="16"/>
  <c r="F46" i="16"/>
  <c r="S46" i="16" s="1"/>
  <c r="U46" i="16" s="1"/>
  <c r="V46" i="16" s="1"/>
  <c r="T45" i="16"/>
  <c r="F45" i="16"/>
  <c r="S45" i="16" s="1"/>
  <c r="U45" i="16" s="1"/>
  <c r="V45" i="16" s="1"/>
  <c r="V44" i="16"/>
  <c r="T44" i="16"/>
  <c r="F44" i="16"/>
  <c r="S44" i="16" s="1"/>
  <c r="U44" i="16" s="1"/>
  <c r="T43" i="16"/>
  <c r="F43" i="16"/>
  <c r="S43" i="16" s="1"/>
  <c r="U43" i="16" s="1"/>
  <c r="V43" i="16" s="1"/>
  <c r="T42" i="16"/>
  <c r="F42" i="16"/>
  <c r="S42" i="16" s="1"/>
  <c r="V41" i="16"/>
  <c r="T41" i="16"/>
  <c r="F41" i="16"/>
  <c r="S41" i="16" s="1"/>
  <c r="V40" i="16"/>
  <c r="T40" i="16"/>
  <c r="F40" i="16"/>
  <c r="S40" i="16" s="1"/>
  <c r="U40" i="16" s="1"/>
  <c r="T39" i="16"/>
  <c r="F39" i="16"/>
  <c r="S39" i="16" s="1"/>
  <c r="V38" i="16"/>
  <c r="T38" i="16"/>
  <c r="F38" i="16"/>
  <c r="S38" i="16" s="1"/>
  <c r="T37" i="16"/>
  <c r="F37" i="16"/>
  <c r="S37" i="16" s="1"/>
  <c r="V36" i="16"/>
  <c r="T36" i="16"/>
  <c r="F36" i="16"/>
  <c r="S36" i="16" s="1"/>
  <c r="V35" i="16"/>
  <c r="T35" i="16"/>
  <c r="F35" i="16"/>
  <c r="S35" i="16" s="1"/>
  <c r="T34" i="16"/>
  <c r="F34" i="16"/>
  <c r="S34" i="16" s="1"/>
  <c r="U34" i="16" s="1"/>
  <c r="V34" i="16" s="1"/>
  <c r="T33" i="16"/>
  <c r="F33" i="16"/>
  <c r="S33" i="16" s="1"/>
  <c r="V32" i="16"/>
  <c r="T32" i="16"/>
  <c r="F32" i="16"/>
  <c r="S32" i="16" s="1"/>
  <c r="T31" i="16"/>
  <c r="F31" i="16"/>
  <c r="S31" i="16" s="1"/>
  <c r="T30" i="16"/>
  <c r="F30" i="16"/>
  <c r="S30" i="16" s="1"/>
  <c r="U30" i="16" s="1"/>
  <c r="V30" i="16" s="1"/>
  <c r="T29" i="16"/>
  <c r="F29" i="16"/>
  <c r="S29" i="16" s="1"/>
  <c r="U29" i="16" s="1"/>
  <c r="V29" i="16" s="1"/>
  <c r="V28" i="16"/>
  <c r="T28" i="16"/>
  <c r="F28" i="16"/>
  <c r="S28" i="16" s="1"/>
  <c r="U28" i="16" s="1"/>
  <c r="T27" i="16"/>
  <c r="F27" i="16"/>
  <c r="S27" i="16" s="1"/>
  <c r="U27" i="16" s="1"/>
  <c r="V27" i="16" s="1"/>
  <c r="T26" i="16"/>
  <c r="F26" i="16"/>
  <c r="S26" i="16" s="1"/>
  <c r="T25" i="16"/>
  <c r="F25" i="16"/>
  <c r="S25" i="16" s="1"/>
  <c r="U25" i="16" s="1"/>
  <c r="V25" i="16" s="1"/>
  <c r="V24" i="16"/>
  <c r="T24" i="16"/>
  <c r="F24" i="16"/>
  <c r="S24" i="16" s="1"/>
  <c r="U24" i="16" s="1"/>
  <c r="V23" i="16"/>
  <c r="T23" i="16"/>
  <c r="F23" i="16"/>
  <c r="S23" i="16" s="1"/>
  <c r="U23" i="16" s="1"/>
  <c r="T22" i="16"/>
  <c r="F22" i="16"/>
  <c r="S22" i="16" s="1"/>
  <c r="U22" i="16" s="1"/>
  <c r="V22" i="16" s="1"/>
  <c r="V21" i="16"/>
  <c r="T21" i="16"/>
  <c r="F21" i="16"/>
  <c r="S21" i="16" s="1"/>
  <c r="V20" i="16"/>
  <c r="T20" i="16"/>
  <c r="F20" i="16"/>
  <c r="S20" i="16" s="1"/>
  <c r="U20" i="16" s="1"/>
  <c r="T19" i="16"/>
  <c r="F19" i="16"/>
  <c r="S19" i="16" s="1"/>
  <c r="U19" i="16" s="1"/>
  <c r="V19" i="16" s="1"/>
  <c r="T18" i="16"/>
  <c r="F18" i="16"/>
  <c r="S18" i="16" s="1"/>
  <c r="U18" i="16" s="1"/>
  <c r="V18" i="16" s="1"/>
  <c r="T17" i="16"/>
  <c r="F17" i="16"/>
  <c r="S17" i="16" s="1"/>
  <c r="U17" i="16" s="1"/>
  <c r="V17" i="16" s="1"/>
  <c r="T16" i="16"/>
  <c r="F16" i="16"/>
  <c r="S16" i="16" s="1"/>
  <c r="U16" i="16" s="1"/>
  <c r="V16" i="16" s="1"/>
  <c r="T15" i="16"/>
  <c r="F15" i="16"/>
  <c r="S15" i="16" s="1"/>
  <c r="U15" i="16" s="1"/>
  <c r="V15" i="16" s="1"/>
  <c r="V14" i="16"/>
  <c r="T14" i="16"/>
  <c r="F14" i="16"/>
  <c r="S14" i="16" s="1"/>
  <c r="V13" i="16"/>
  <c r="T13" i="16"/>
  <c r="F13" i="16"/>
  <c r="S13" i="16" s="1"/>
  <c r="U13" i="16" s="1"/>
  <c r="T12" i="16"/>
  <c r="F12" i="16"/>
  <c r="S12" i="16" s="1"/>
  <c r="T11" i="16"/>
  <c r="F11" i="16"/>
  <c r="S11" i="16" s="1"/>
  <c r="V10" i="16"/>
  <c r="T10" i="16"/>
  <c r="F10" i="16"/>
  <c r="S10" i="16" s="1"/>
  <c r="U10" i="16" s="1"/>
  <c r="T9" i="16"/>
  <c r="F9" i="16"/>
  <c r="S9" i="16" s="1"/>
  <c r="U9" i="16" s="1"/>
  <c r="V9" i="16" s="1"/>
  <c r="T8" i="16"/>
  <c r="F8" i="16"/>
  <c r="S8" i="16" s="1"/>
  <c r="V7" i="16"/>
  <c r="T7" i="16"/>
  <c r="F7" i="16"/>
  <c r="S7" i="16" s="1"/>
  <c r="T6" i="16"/>
  <c r="F6" i="16"/>
  <c r="S6" i="16" s="1"/>
  <c r="T5" i="16"/>
  <c r="F5" i="16"/>
  <c r="S5" i="16" s="1"/>
  <c r="T4" i="16"/>
  <c r="F4" i="16"/>
  <c r="S4" i="16" s="1"/>
  <c r="U4" i="16" s="1"/>
  <c r="V4" i="16" s="1"/>
  <c r="V3" i="16"/>
  <c r="T3" i="16"/>
  <c r="F3" i="16"/>
  <c r="S3" i="16" s="1"/>
  <c r="U3" i="16" s="1"/>
  <c r="V2" i="16"/>
  <c r="T2" i="16"/>
  <c r="F2" i="16"/>
  <c r="S2" i="16" s="1"/>
  <c r="U35" i="16" l="1"/>
  <c r="U6" i="16"/>
  <c r="V6" i="16" s="1"/>
  <c r="U31" i="16"/>
  <c r="V31" i="16" s="1"/>
  <c r="U37" i="16"/>
  <c r="U66" i="16"/>
  <c r="V66" i="16" s="1"/>
  <c r="U76" i="16"/>
  <c r="U85" i="16"/>
  <c r="V85" i="16" s="1"/>
  <c r="U92" i="16"/>
  <c r="U95" i="16"/>
  <c r="V95" i="16" s="1"/>
  <c r="U105" i="16"/>
  <c r="V105" i="16" s="1"/>
  <c r="U124" i="16"/>
  <c r="V124" i="16" s="1"/>
  <c r="U137" i="16"/>
  <c r="V137" i="16" s="1"/>
  <c r="U146" i="16"/>
  <c r="V146" i="16" s="1"/>
  <c r="U165" i="16"/>
  <c r="V165" i="16" s="1"/>
  <c r="U178" i="16"/>
  <c r="V178" i="16" s="1"/>
  <c r="U181" i="16"/>
  <c r="V181" i="16" s="1"/>
  <c r="U191" i="16"/>
  <c r="U198" i="16"/>
  <c r="V198" i="16" s="1"/>
  <c r="U210" i="16"/>
  <c r="V210" i="16" s="1"/>
  <c r="U220" i="16"/>
  <c r="U233" i="16"/>
  <c r="V233" i="16" s="1"/>
  <c r="U242" i="16"/>
  <c r="V242" i="16" s="1"/>
  <c r="U252" i="16"/>
  <c r="U255" i="16"/>
  <c r="V255" i="16" s="1"/>
  <c r="U258" i="16"/>
  <c r="U261" i="16"/>
  <c r="V261" i="16" s="1"/>
  <c r="U279" i="16"/>
  <c r="V279" i="16" s="1"/>
  <c r="U289" i="16"/>
  <c r="U311" i="16"/>
  <c r="V311" i="16" s="1"/>
  <c r="U328" i="16"/>
  <c r="V328" i="16" s="1"/>
  <c r="U334" i="16"/>
  <c r="U343" i="16"/>
  <c r="U346" i="16"/>
  <c r="V346" i="16" s="1"/>
  <c r="U353" i="16"/>
  <c r="V353" i="16" s="1"/>
  <c r="U318" i="16"/>
  <c r="V318" i="16" s="1"/>
  <c r="U399" i="16"/>
  <c r="V399" i="16" s="1"/>
  <c r="U412" i="16"/>
  <c r="V412" i="16" s="1"/>
  <c r="U419" i="16"/>
  <c r="U425" i="16"/>
  <c r="V425" i="16" s="1"/>
  <c r="U432" i="16"/>
  <c r="V432" i="16" s="1"/>
  <c r="U439" i="16"/>
  <c r="V439" i="16" s="1"/>
  <c r="U7" i="16"/>
  <c r="U51" i="16"/>
  <c r="V51" i="16" s="1"/>
  <c r="U57" i="16"/>
  <c r="V57" i="16" s="1"/>
  <c r="U67" i="16"/>
  <c r="V67" i="16" s="1"/>
  <c r="U86" i="16"/>
  <c r="U89" i="16"/>
  <c r="V89" i="16" s="1"/>
  <c r="U96" i="16"/>
  <c r="V96" i="16" s="1"/>
  <c r="U106" i="16"/>
  <c r="V106" i="16" s="1"/>
  <c r="U118" i="16"/>
  <c r="U121" i="16"/>
  <c r="V121" i="16" s="1"/>
  <c r="U125" i="16"/>
  <c r="U128" i="16"/>
  <c r="U131" i="16"/>
  <c r="V131" i="16" s="1"/>
  <c r="U154" i="16"/>
  <c r="U179" i="16"/>
  <c r="U347" i="16"/>
  <c r="V347" i="16" s="1"/>
  <c r="U366" i="16"/>
  <c r="V366" i="16" s="1"/>
  <c r="U382" i="16"/>
  <c r="U385" i="16"/>
  <c r="U389" i="16"/>
  <c r="V389" i="16" s="1"/>
  <c r="U396" i="16"/>
  <c r="V396" i="16" s="1"/>
  <c r="U406" i="16"/>
  <c r="V406" i="16" s="1"/>
  <c r="U429" i="16"/>
  <c r="U436" i="16"/>
  <c r="V436" i="16" s="1"/>
  <c r="U443" i="16"/>
  <c r="U189" i="16"/>
  <c r="V189" i="16" s="1"/>
  <c r="U206" i="16"/>
  <c r="U218" i="16"/>
  <c r="V218" i="16" s="1"/>
  <c r="U221" i="16"/>
  <c r="V221" i="16" s="1"/>
  <c r="U237" i="16"/>
  <c r="V237" i="16" s="1"/>
  <c r="U240" i="16"/>
  <c r="V240" i="16" s="1"/>
  <c r="U287" i="16"/>
  <c r="V287" i="16" s="1"/>
  <c r="U299" i="16"/>
  <c r="U306" i="16"/>
  <c r="V306" i="16" s="1"/>
  <c r="U319" i="16"/>
  <c r="V319" i="16" s="1"/>
  <c r="U322" i="16"/>
  <c r="V322" i="16" s="1"/>
  <c r="U335" i="16"/>
  <c r="U338" i="16"/>
  <c r="U344" i="16"/>
  <c r="V344" i="16" s="1"/>
  <c r="U351" i="16"/>
  <c r="U360" i="16"/>
  <c r="V360" i="16" s="1"/>
  <c r="U370" i="16"/>
  <c r="V370" i="16" s="1"/>
  <c r="U379" i="16"/>
  <c r="U393" i="16"/>
  <c r="U400" i="16"/>
  <c r="V400" i="16" s="1"/>
  <c r="U413" i="16"/>
  <c r="U423" i="16"/>
  <c r="U103" i="16"/>
  <c r="U451" i="16"/>
  <c r="U457" i="16"/>
  <c r="U8" i="16"/>
  <c r="V8" i="16" s="1"/>
  <c r="U11" i="16"/>
  <c r="V11" i="16" s="1"/>
  <c r="U26" i="16"/>
  <c r="V26" i="16" s="1"/>
  <c r="U33" i="16"/>
  <c r="V33" i="16" s="1"/>
  <c r="U39" i="16"/>
  <c r="U42" i="16"/>
  <c r="V42" i="16" s="1"/>
  <c r="U55" i="16"/>
  <c r="V55" i="16" s="1"/>
  <c r="U126" i="16"/>
  <c r="V126" i="16" s="1"/>
  <c r="U142" i="16"/>
  <c r="V142" i="16" s="1"/>
  <c r="U148" i="16"/>
  <c r="V148" i="16" s="1"/>
  <c r="U155" i="16"/>
  <c r="V155" i="16" s="1"/>
  <c r="U167" i="16"/>
  <c r="V167" i="16" s="1"/>
  <c r="U170" i="16"/>
  <c r="U173" i="16"/>
  <c r="V173" i="16" s="1"/>
  <c r="U222" i="16"/>
  <c r="V222" i="16" s="1"/>
  <c r="U244" i="16"/>
  <c r="V244" i="16" s="1"/>
  <c r="U274" i="16"/>
  <c r="V274" i="16" s="1"/>
  <c r="U284" i="16"/>
  <c r="V284" i="16" s="1"/>
  <c r="U288" i="16"/>
  <c r="U291" i="16"/>
  <c r="U294" i="16"/>
  <c r="U307" i="16"/>
  <c r="V307" i="16" s="1"/>
  <c r="U320" i="16"/>
  <c r="U323" i="16"/>
  <c r="V323" i="16" s="1"/>
  <c r="U342" i="16"/>
  <c r="U355" i="16"/>
  <c r="U371" i="16"/>
  <c r="V371" i="16" s="1"/>
  <c r="U383" i="16"/>
  <c r="U401" i="16"/>
  <c r="U410" i="16"/>
  <c r="V410" i="16" s="1"/>
  <c r="U417" i="16"/>
  <c r="V417" i="16" s="1"/>
  <c r="U139" i="16"/>
  <c r="U152" i="16"/>
  <c r="V152" i="16" s="1"/>
  <c r="U158" i="16"/>
  <c r="U177" i="16"/>
  <c r="V177" i="16" s="1"/>
  <c r="U197" i="16"/>
  <c r="V197" i="16" s="1"/>
  <c r="U204" i="16"/>
  <c r="U219" i="16"/>
  <c r="V219" i="16" s="1"/>
  <c r="U232" i="16"/>
  <c r="V232" i="16" s="1"/>
  <c r="U248" i="16"/>
  <c r="U254" i="16"/>
  <c r="V254" i="16" s="1"/>
  <c r="U264" i="16"/>
  <c r="U278" i="16"/>
  <c r="V278" i="16" s="1"/>
  <c r="U297" i="16"/>
  <c r="U300" i="16"/>
  <c r="V300" i="16" s="1"/>
  <c r="U310" i="16"/>
  <c r="V310" i="16" s="1"/>
  <c r="U317" i="16"/>
  <c r="U327" i="16"/>
  <c r="V327" i="16" s="1"/>
  <c r="U330" i="16"/>
  <c r="U333" i="16"/>
  <c r="U345" i="16"/>
  <c r="V345" i="16" s="1"/>
  <c r="U352" i="16"/>
  <c r="V352" i="16" s="1"/>
  <c r="U358" i="16"/>
  <c r="V358" i="16" s="1"/>
  <c r="U361" i="16"/>
  <c r="V361" i="16" s="1"/>
  <c r="U364" i="16"/>
  <c r="V364" i="16" s="1"/>
  <c r="U368" i="16"/>
  <c r="V368" i="16" s="1"/>
  <c r="U375" i="16"/>
  <c r="U391" i="16"/>
  <c r="V391" i="16" s="1"/>
  <c r="U394" i="16"/>
  <c r="V394" i="16" s="1"/>
  <c r="U414" i="16"/>
  <c r="V414" i="16" s="1"/>
  <c r="U421" i="16"/>
  <c r="V421" i="16" s="1"/>
  <c r="U424" i="16"/>
  <c r="U427" i="16"/>
  <c r="V427" i="16" s="1"/>
  <c r="U438" i="16"/>
  <c r="U2" i="16"/>
  <c r="U5" i="16"/>
  <c r="V5" i="16" s="1"/>
  <c r="U38" i="16"/>
  <c r="U41" i="16"/>
  <c r="U87" i="16"/>
  <c r="U111" i="16"/>
  <c r="U119" i="16"/>
  <c r="U147" i="16"/>
  <c r="U150" i="16"/>
  <c r="U168" i="16"/>
  <c r="U171" i="16"/>
  <c r="U174" i="16"/>
  <c r="V174" i="16" s="1"/>
  <c r="U193" i="16"/>
  <c r="V193" i="16" s="1"/>
  <c r="U212" i="16"/>
  <c r="U268" i="16"/>
  <c r="V268" i="16" s="1"/>
  <c r="U290" i="16"/>
  <c r="U293" i="16"/>
  <c r="U309" i="16"/>
  <c r="U321" i="16"/>
  <c r="U339" i="16"/>
  <c r="U380" i="16"/>
  <c r="U397" i="16"/>
  <c r="U404" i="16"/>
  <c r="U426" i="16"/>
  <c r="V426" i="16" s="1"/>
  <c r="U450" i="16"/>
  <c r="U437" i="16"/>
  <c r="V437" i="16" s="1"/>
  <c r="U453" i="16"/>
  <c r="U21" i="16"/>
  <c r="U36" i="16"/>
  <c r="U70" i="16"/>
  <c r="V70" i="16" s="1"/>
  <c r="U79" i="16"/>
  <c r="U82" i="16"/>
  <c r="V82" i="16" s="1"/>
  <c r="U129" i="16"/>
  <c r="V129" i="16" s="1"/>
  <c r="U141" i="16"/>
  <c r="V141" i="16" s="1"/>
  <c r="U157" i="16"/>
  <c r="U166" i="16"/>
  <c r="U175" i="16"/>
  <c r="U184" i="16"/>
  <c r="V184" i="16" s="1"/>
  <c r="U246" i="16"/>
  <c r="V246" i="16" s="1"/>
  <c r="U430" i="16"/>
  <c r="V430" i="16" s="1"/>
  <c r="U269" i="16"/>
  <c r="U250" i="16"/>
  <c r="U253" i="16"/>
  <c r="U285" i="16"/>
  <c r="V285" i="16" s="1"/>
  <c r="U332" i="16"/>
  <c r="U354" i="16"/>
  <c r="U373" i="16"/>
  <c r="U376" i="16"/>
  <c r="U392" i="16"/>
  <c r="U402" i="16"/>
  <c r="V402" i="16" s="1"/>
  <c r="U14" i="16"/>
  <c r="U47" i="16"/>
  <c r="U56" i="16"/>
  <c r="U59" i="16"/>
  <c r="U161" i="16"/>
  <c r="U164" i="16"/>
  <c r="V164" i="16" s="1"/>
  <c r="U192" i="16"/>
  <c r="V192" i="16" s="1"/>
  <c r="U203" i="16"/>
  <c r="U229" i="16"/>
  <c r="V229" i="16" s="1"/>
  <c r="U235" i="16"/>
  <c r="U238" i="16"/>
  <c r="U257" i="16"/>
  <c r="U260" i="16"/>
  <c r="U292" i="16"/>
  <c r="U298" i="16"/>
  <c r="U301" i="16"/>
  <c r="V301" i="16" s="1"/>
  <c r="U348" i="16"/>
  <c r="U363" i="16"/>
  <c r="U403" i="16"/>
  <c r="V403" i="16" s="1"/>
  <c r="U409" i="16"/>
  <c r="U416" i="16"/>
  <c r="U452" i="16"/>
  <c r="U458" i="16"/>
  <c r="U205" i="16"/>
  <c r="U32" i="16"/>
  <c r="U251" i="16"/>
  <c r="U228" i="16"/>
  <c r="U241" i="16"/>
  <c r="U329" i="16"/>
  <c r="U434" i="16"/>
  <c r="V434" i="16" s="1"/>
  <c r="U49" i="16"/>
  <c r="V49" i="16" s="1"/>
  <c r="U215" i="16"/>
  <c r="U247" i="16"/>
  <c r="U231" i="16"/>
  <c r="V231" i="16" s="1"/>
  <c r="U313" i="16"/>
  <c r="U88" i="16"/>
  <c r="V88" i="16" s="1"/>
  <c r="U365" i="16"/>
  <c r="V365" i="16" s="1"/>
  <c r="U12" i="16"/>
  <c r="V12" i="16" s="1"/>
  <c r="U73" i="16"/>
  <c r="U112" i="16"/>
  <c r="V112" i="16" s="1"/>
  <c r="U200" i="16"/>
  <c r="V200" i="16" s="1"/>
  <c r="U239" i="16"/>
  <c r="V239" i="16" s="1"/>
  <c r="U357" i="16"/>
  <c r="V357" i="16" s="1"/>
  <c r="U145" i="16"/>
  <c r="V145" i="16" s="1"/>
  <c r="U180" i="16"/>
  <c r="U190" i="16"/>
  <c r="U211" i="16"/>
  <c r="V211" i="16" s="1"/>
  <c r="U134" i="16"/>
  <c r="U63" i="16"/>
  <c r="U93" i="16"/>
  <c r="V93" i="16" s="1"/>
  <c r="U123" i="16"/>
  <c r="V123" i="16" s="1"/>
  <c r="U153" i="16"/>
  <c r="V153" i="16" s="1"/>
  <c r="U182" i="16"/>
  <c r="V182" i="16" s="1"/>
  <c r="U266" i="16"/>
  <c r="V266" i="16" s="1"/>
  <c r="U281" i="16"/>
  <c r="V281" i="16" s="1"/>
  <c r="U296" i="16"/>
  <c r="U275" i="16"/>
  <c r="U302" i="16"/>
  <c r="V302" i="16" s="1"/>
  <c r="U267" i="16"/>
  <c r="V267" i="16" s="1"/>
  <c r="U273" i="16"/>
  <c r="V273" i="16" s="1"/>
  <c r="U303" i="16"/>
  <c r="U259" i="16"/>
  <c r="V259" i="16" s="1"/>
  <c r="U265" i="16"/>
  <c r="V265" i="16" s="1"/>
  <c r="U282" i="16"/>
  <c r="U336" i="16"/>
  <c r="U341" i="16"/>
  <c r="V341" i="16" s="1"/>
  <c r="U349" i="16"/>
  <c r="V349" i="16" s="1"/>
  <c r="Y2" i="14" l="1"/>
  <c r="Y3" i="14"/>
  <c r="Y4" i="14"/>
  <c r="Y5" i="14"/>
  <c r="Y6" i="14"/>
  <c r="Y7" i="14"/>
  <c r="Y8" i="14"/>
  <c r="Y9" i="14"/>
  <c r="Y10" i="14"/>
  <c r="Y11" i="14"/>
  <c r="Y168" i="14"/>
  <c r="Y12" i="14"/>
  <c r="Y13" i="14"/>
  <c r="Y14" i="14"/>
  <c r="Y15" i="14"/>
  <c r="Y16" i="14"/>
  <c r="Y17" i="14"/>
  <c r="Y18" i="14"/>
  <c r="Y19" i="14"/>
  <c r="Y20" i="14"/>
  <c r="Y21" i="14"/>
  <c r="Y22" i="14"/>
  <c r="Y23" i="14"/>
  <c r="Y24" i="14"/>
  <c r="Y25" i="14"/>
  <c r="Y26" i="14"/>
  <c r="Y27" i="14"/>
  <c r="Y28" i="14"/>
  <c r="Y29" i="14"/>
  <c r="Y30" i="14"/>
  <c r="Y31" i="14"/>
  <c r="Y32" i="14"/>
  <c r="Y33" i="14"/>
  <c r="Y34" i="14"/>
  <c r="Y35" i="14"/>
  <c r="Y36" i="14"/>
  <c r="Y37" i="14"/>
  <c r="Y38" i="14"/>
  <c r="Y39" i="14"/>
  <c r="Y40" i="14"/>
  <c r="Y41" i="14"/>
  <c r="Y42" i="14"/>
  <c r="Y43" i="14"/>
  <c r="Y44" i="14"/>
  <c r="Y45" i="14"/>
  <c r="Y46" i="14"/>
  <c r="Y47" i="14"/>
  <c r="Y48" i="14"/>
  <c r="Y49" i="14"/>
  <c r="Y50" i="14"/>
  <c r="Y51" i="14"/>
  <c r="Y52" i="14"/>
  <c r="Y53" i="14"/>
  <c r="Y54" i="14"/>
  <c r="Y55" i="14"/>
  <c r="Y56" i="14"/>
  <c r="Y57" i="14"/>
  <c r="Y58" i="14"/>
  <c r="Y59" i="14"/>
  <c r="Y60" i="14"/>
  <c r="Y61" i="14"/>
  <c r="Y62" i="14"/>
  <c r="Y63" i="14"/>
  <c r="Y64" i="14"/>
  <c r="Y65" i="14"/>
  <c r="Y66" i="14"/>
  <c r="Y67" i="14"/>
  <c r="Y68" i="14"/>
  <c r="Y69" i="14"/>
  <c r="Y70" i="14"/>
  <c r="Y71" i="14"/>
  <c r="Y72" i="14"/>
  <c r="Y73" i="14"/>
  <c r="Y74" i="14"/>
  <c r="Y75" i="14"/>
  <c r="Y76" i="14"/>
  <c r="Y77" i="14"/>
  <c r="Y78" i="14"/>
  <c r="Y79" i="14"/>
  <c r="Y80" i="14"/>
  <c r="Y81" i="14"/>
  <c r="Y82" i="14"/>
  <c r="Y83" i="14"/>
  <c r="Y84" i="14"/>
  <c r="Y85" i="14"/>
  <c r="Y86" i="14"/>
  <c r="Y87" i="14"/>
  <c r="Y88" i="14"/>
  <c r="Y89" i="14"/>
  <c r="Y90" i="14"/>
  <c r="Y91" i="14"/>
  <c r="Y92" i="14"/>
  <c r="Y93" i="14"/>
  <c r="Y94" i="14"/>
  <c r="Y95" i="14"/>
  <c r="Y96" i="14"/>
  <c r="Y97" i="14"/>
  <c r="Y98" i="14"/>
  <c r="Y99" i="14"/>
  <c r="Y100" i="14"/>
  <c r="Y101" i="14"/>
  <c r="Y102" i="14"/>
  <c r="Y103" i="14"/>
  <c r="Y104" i="14"/>
  <c r="Y105" i="14"/>
  <c r="Y106" i="14"/>
  <c r="Y107" i="14"/>
  <c r="Y108" i="14"/>
  <c r="Y109" i="14"/>
  <c r="Y110" i="14"/>
  <c r="Y111" i="14"/>
  <c r="Y112" i="14"/>
  <c r="Y113" i="14"/>
  <c r="Y114" i="14"/>
  <c r="Y115" i="14"/>
  <c r="Y116" i="14"/>
  <c r="Y117" i="14"/>
  <c r="Y118" i="14"/>
  <c r="Y119" i="14"/>
  <c r="Y120" i="14"/>
  <c r="Y121" i="14"/>
  <c r="Y122" i="14"/>
  <c r="Y123" i="14"/>
  <c r="Y124" i="14"/>
  <c r="Y125" i="14"/>
  <c r="Y126" i="14"/>
  <c r="Y127" i="14"/>
  <c r="Y128" i="14"/>
  <c r="Y129" i="14"/>
  <c r="Y130" i="14"/>
  <c r="Y131" i="14"/>
  <c r="Y132" i="14"/>
  <c r="Y133" i="14"/>
  <c r="Y134" i="14"/>
  <c r="Y135" i="14"/>
  <c r="Y136" i="14"/>
  <c r="Y137" i="14"/>
  <c r="Y138" i="14"/>
  <c r="Y139" i="14"/>
  <c r="Y140" i="14"/>
  <c r="Y141" i="14"/>
  <c r="Y142" i="14"/>
  <c r="Y143" i="14"/>
  <c r="Y144" i="14"/>
  <c r="Y145" i="14"/>
  <c r="Y146" i="14"/>
  <c r="Y147" i="14"/>
  <c r="Y148" i="14"/>
  <c r="Y149" i="14"/>
  <c r="Y150" i="14"/>
  <c r="Y151" i="14"/>
  <c r="Y152" i="14"/>
  <c r="Y153" i="14"/>
  <c r="Y154" i="14"/>
  <c r="Y155" i="14"/>
  <c r="Y156" i="14"/>
  <c r="Y157" i="14"/>
  <c r="Y158" i="14"/>
  <c r="Y159" i="14"/>
  <c r="Y160" i="14"/>
  <c r="Y161" i="14"/>
  <c r="Y162" i="14"/>
  <c r="Y163" i="14"/>
  <c r="Y164" i="14"/>
  <c r="Y165" i="14"/>
  <c r="Y166" i="14"/>
  <c r="Y167" i="14"/>
  <c r="Y169" i="14"/>
  <c r="Y170" i="14"/>
  <c r="Y171" i="14"/>
  <c r="Y172" i="14"/>
  <c r="Y173" i="14"/>
  <c r="Y174" i="14"/>
  <c r="Y175" i="14"/>
  <c r="Y176" i="14"/>
  <c r="Y177" i="14"/>
  <c r="Y178" i="14"/>
  <c r="Y179" i="14"/>
  <c r="Y180" i="14"/>
  <c r="Y181" i="14"/>
  <c r="Y182" i="14"/>
  <c r="Y183" i="14"/>
  <c r="Y184" i="14"/>
  <c r="Y185" i="14"/>
  <c r="Y186" i="14"/>
  <c r="Y187" i="14"/>
  <c r="Y188" i="14"/>
  <c r="Y189" i="14"/>
  <c r="Y190" i="14"/>
  <c r="Y191" i="14"/>
  <c r="Y192" i="14"/>
  <c r="Y193" i="14"/>
  <c r="Y194" i="14"/>
  <c r="Y195" i="14"/>
  <c r="Y196" i="14"/>
  <c r="Y197" i="14"/>
  <c r="Y198" i="14"/>
  <c r="Y199" i="14"/>
  <c r="Y200" i="14"/>
  <c r="Y201" i="14"/>
  <c r="Y202" i="14"/>
  <c r="Y203" i="14"/>
  <c r="Y204" i="14"/>
  <c r="Y205" i="14"/>
  <c r="Y206" i="14"/>
  <c r="Y207" i="14"/>
  <c r="Y208" i="14"/>
  <c r="Y209" i="14"/>
  <c r="Y210" i="14"/>
  <c r="Y211" i="14"/>
  <c r="Y212" i="14"/>
  <c r="Y213" i="14"/>
  <c r="Y214" i="14"/>
  <c r="Y215" i="14"/>
  <c r="Y216" i="14"/>
  <c r="Y217" i="14"/>
  <c r="Y218" i="14"/>
  <c r="Y219" i="14"/>
  <c r="Y220" i="14"/>
  <c r="Y221" i="14"/>
  <c r="Y222" i="14"/>
  <c r="Y223" i="14"/>
  <c r="Y224" i="14"/>
  <c r="Y225" i="14"/>
  <c r="Y226" i="14"/>
  <c r="Y227" i="14"/>
  <c r="Y228" i="14"/>
  <c r="Y229" i="14"/>
  <c r="Y230" i="14"/>
  <c r="Y231" i="14"/>
  <c r="Y232" i="14"/>
  <c r="Y233" i="14"/>
  <c r="Y234" i="14"/>
  <c r="Y235" i="14"/>
  <c r="Y236" i="14"/>
  <c r="Y237" i="14"/>
  <c r="Y238" i="14"/>
  <c r="Y239" i="14"/>
  <c r="Y240" i="14"/>
  <c r="Y241" i="14"/>
  <c r="Y242" i="14"/>
  <c r="Y243" i="14"/>
  <c r="Y244" i="14"/>
  <c r="Y245" i="14"/>
  <c r="Y246" i="14"/>
  <c r="Y247" i="14"/>
  <c r="Y248" i="14"/>
  <c r="Y249" i="14"/>
  <c r="Y250" i="14"/>
  <c r="Y251" i="14"/>
  <c r="Y252" i="14"/>
  <c r="Y253" i="14"/>
  <c r="Y254" i="14"/>
  <c r="Y255" i="14"/>
  <c r="Y256" i="14"/>
  <c r="Y257" i="14"/>
  <c r="Y258" i="14"/>
  <c r="Y259" i="14"/>
  <c r="Y260" i="14"/>
  <c r="Y261" i="14"/>
  <c r="Y262" i="14"/>
  <c r="Y263" i="14"/>
  <c r="Y264" i="14"/>
  <c r="Y265" i="14"/>
  <c r="Y266" i="14"/>
  <c r="Y267" i="14"/>
  <c r="Y268" i="14"/>
  <c r="Y269" i="14"/>
  <c r="Y270" i="14"/>
  <c r="Y271" i="14"/>
  <c r="Y272" i="14"/>
  <c r="Y273" i="14"/>
  <c r="Y274" i="14"/>
  <c r="Y275" i="14"/>
  <c r="Y276" i="14"/>
  <c r="Y277" i="14"/>
  <c r="Y278" i="14"/>
  <c r="Y279" i="14"/>
  <c r="Y280" i="14"/>
  <c r="Y281" i="14"/>
  <c r="Y282" i="14"/>
  <c r="Y283" i="14"/>
  <c r="Y284" i="14"/>
  <c r="Y285" i="14"/>
  <c r="Y286" i="14"/>
  <c r="Y287" i="14"/>
  <c r="Y288" i="14"/>
  <c r="Y289" i="14"/>
  <c r="Y290" i="14"/>
  <c r="Y291" i="14"/>
  <c r="Y292" i="14"/>
  <c r="Y293" i="14"/>
  <c r="Y294" i="14"/>
  <c r="Y295" i="14"/>
  <c r="Y296" i="14"/>
  <c r="Y297" i="14"/>
  <c r="Y298" i="14"/>
  <c r="Y299" i="14"/>
  <c r="Y300" i="14"/>
  <c r="Y301" i="14"/>
  <c r="Y302" i="14"/>
  <c r="Y303" i="14"/>
  <c r="Y304" i="14"/>
  <c r="Y305" i="14"/>
  <c r="Y306" i="14"/>
  <c r="Y307" i="14"/>
  <c r="Y308" i="14"/>
  <c r="Y309" i="14"/>
  <c r="Y310" i="14"/>
  <c r="Y311" i="14"/>
  <c r="Y312" i="14"/>
  <c r="Y313" i="14"/>
  <c r="Y314" i="14"/>
  <c r="Y315" i="14"/>
  <c r="Y316" i="14"/>
  <c r="Y317" i="14"/>
  <c r="Y318" i="14"/>
  <c r="Y319" i="14"/>
  <c r="Y320" i="14"/>
  <c r="Y321" i="14"/>
  <c r="Y322" i="14"/>
  <c r="Y323" i="14"/>
  <c r="Y324" i="14"/>
  <c r="Y325" i="14"/>
  <c r="Y326" i="14"/>
  <c r="Y327" i="14"/>
  <c r="Y328" i="14"/>
  <c r="Y329" i="14"/>
  <c r="Y330" i="14"/>
  <c r="Y331" i="14"/>
  <c r="Y332" i="14"/>
  <c r="Y333" i="14"/>
  <c r="Y334" i="14"/>
  <c r="Y335" i="14"/>
  <c r="Y336" i="14"/>
  <c r="Y337" i="14"/>
  <c r="Y338" i="14"/>
  <c r="Y339" i="14"/>
  <c r="Y340" i="14"/>
  <c r="Y341" i="14"/>
  <c r="Y342" i="14"/>
  <c r="Y343" i="14"/>
  <c r="Y344" i="14"/>
  <c r="Y345" i="14"/>
  <c r="Y346" i="14"/>
  <c r="Y347" i="14"/>
  <c r="Y348" i="14"/>
  <c r="Y349" i="14"/>
  <c r="Y350" i="14"/>
  <c r="Y351" i="14"/>
  <c r="Y352" i="14"/>
  <c r="Y353" i="14"/>
  <c r="Y354" i="14"/>
  <c r="Y355" i="14"/>
  <c r="Y356" i="14"/>
  <c r="Y357" i="14"/>
  <c r="Y358" i="14"/>
  <c r="Y359" i="14"/>
  <c r="Y360" i="14"/>
  <c r="Y361" i="14"/>
  <c r="Y362" i="14"/>
  <c r="Y363" i="14"/>
  <c r="Y364" i="14"/>
  <c r="Y365" i="14"/>
  <c r="Y366" i="14"/>
  <c r="Y367" i="14"/>
  <c r="Y368" i="14"/>
  <c r="Y369" i="14"/>
  <c r="Y370" i="14"/>
  <c r="Y371" i="14"/>
  <c r="Y372" i="14"/>
  <c r="Y373" i="14"/>
  <c r="Y374" i="14"/>
  <c r="Y375" i="14"/>
  <c r="Y376" i="14"/>
  <c r="Y377" i="14"/>
  <c r="Y378" i="14"/>
  <c r="Y379" i="14"/>
  <c r="Y380" i="14"/>
  <c r="Y381" i="14"/>
  <c r="Y382" i="14"/>
  <c r="Y383" i="14"/>
  <c r="Y384" i="14"/>
  <c r="Y385" i="14"/>
  <c r="Y386" i="14"/>
  <c r="Y387" i="14"/>
  <c r="Y388" i="14"/>
  <c r="Y389" i="14"/>
  <c r="Y390" i="14"/>
  <c r="Y391" i="14"/>
  <c r="Y392" i="14"/>
  <c r="Y393" i="14"/>
  <c r="Y394" i="14"/>
  <c r="Y395" i="14"/>
  <c r="Y396" i="14"/>
  <c r="Y397" i="14"/>
  <c r="Y398" i="14"/>
  <c r="Y399" i="14"/>
  <c r="Y400" i="14"/>
  <c r="Y401" i="14"/>
  <c r="Y402" i="14"/>
  <c r="Y403" i="14"/>
  <c r="Y404" i="14"/>
  <c r="Y405" i="14"/>
  <c r="Y406" i="14"/>
  <c r="Y407" i="14"/>
  <c r="Y408" i="14"/>
  <c r="Y409" i="14"/>
  <c r="Y410" i="14"/>
  <c r="Y411" i="14"/>
  <c r="Y412" i="14"/>
  <c r="Y413" i="14"/>
  <c r="Y414" i="14"/>
  <c r="Y415" i="14"/>
  <c r="Y416" i="14"/>
  <c r="Y417" i="14"/>
  <c r="Y418" i="14"/>
  <c r="Y419" i="14"/>
  <c r="Y420" i="14"/>
  <c r="Y421" i="14"/>
  <c r="Y422" i="14"/>
  <c r="Y423" i="14"/>
  <c r="Y424" i="14"/>
  <c r="Y425" i="14"/>
  <c r="Y426" i="14"/>
  <c r="Y427" i="14"/>
  <c r="Y428" i="14"/>
  <c r="Y429" i="14"/>
  <c r="Y430" i="14"/>
  <c r="Y431" i="14"/>
  <c r="Y432" i="14"/>
  <c r="Y433" i="14"/>
  <c r="Y434" i="14"/>
  <c r="Y435" i="14"/>
  <c r="Y436" i="14"/>
  <c r="Y437" i="14"/>
  <c r="Y438" i="14"/>
  <c r="Y439" i="14"/>
  <c r="Y440" i="14"/>
  <c r="Y441" i="14"/>
  <c r="Y442" i="14"/>
  <c r="Y443" i="14"/>
  <c r="Y444" i="14"/>
  <c r="Y445" i="14"/>
  <c r="Y446" i="14"/>
  <c r="Y447" i="14"/>
  <c r="Y448" i="14"/>
  <c r="Y449" i="14"/>
  <c r="Y450" i="14"/>
  <c r="Y451" i="14"/>
  <c r="Y452" i="14"/>
  <c r="Y453" i="14"/>
  <c r="Y454" i="14"/>
  <c r="Y455" i="14"/>
  <c r="Y456" i="14"/>
  <c r="Y457" i="14"/>
  <c r="Y458" i="14"/>
  <c r="AA2" i="14"/>
  <c r="AA3" i="14"/>
  <c r="AA7" i="14"/>
  <c r="AA10" i="14"/>
  <c r="AA13" i="14"/>
  <c r="AA21" i="14"/>
  <c r="AA36" i="14"/>
  <c r="AA38" i="14"/>
  <c r="AA54" i="14"/>
  <c r="AA71" i="14"/>
  <c r="AA74" i="14"/>
  <c r="AA76" i="14"/>
  <c r="AA79" i="14"/>
  <c r="AA81" i="14"/>
  <c r="AA115" i="14"/>
  <c r="AA117" i="14"/>
  <c r="AA128" i="14"/>
  <c r="AA154" i="14"/>
  <c r="AA157" i="14"/>
  <c r="AA159" i="14"/>
  <c r="AA204" i="14"/>
  <c r="AA206" i="14"/>
  <c r="AA212" i="14"/>
  <c r="AA240" i="14"/>
  <c r="AA247" i="14"/>
  <c r="AA249" i="14"/>
  <c r="AA256" i="14"/>
  <c r="AA278" i="14"/>
  <c r="AA287" i="14"/>
  <c r="AA289" i="14"/>
  <c r="AA291" i="14"/>
  <c r="AA293" i="14"/>
  <c r="AA326" i="14"/>
  <c r="AA328" i="14"/>
  <c r="AA330" i="14"/>
  <c r="AA332" i="14"/>
  <c r="AA369" i="14"/>
  <c r="AA372" i="14"/>
  <c r="AA374" i="14"/>
  <c r="AA376" i="14"/>
  <c r="AA378" i="14"/>
  <c r="AA381" i="14"/>
  <c r="X381" i="14" l="1"/>
  <c r="Z381" i="14" s="1"/>
  <c r="X382" i="14"/>
  <c r="X383" i="14"/>
  <c r="X384" i="14"/>
  <c r="X385" i="14"/>
  <c r="X386" i="14"/>
  <c r="X387" i="14"/>
  <c r="X388" i="14"/>
  <c r="X389" i="14"/>
  <c r="X390" i="14"/>
  <c r="X391" i="14"/>
  <c r="X392" i="14"/>
  <c r="X393" i="14"/>
  <c r="X394" i="14"/>
  <c r="X395" i="14"/>
  <c r="X396" i="14"/>
  <c r="X397" i="14"/>
  <c r="X398" i="14"/>
  <c r="X399" i="14"/>
  <c r="X400" i="14"/>
  <c r="X401" i="14"/>
  <c r="X402" i="14"/>
  <c r="X403" i="14"/>
  <c r="X404" i="14"/>
  <c r="X405" i="14"/>
  <c r="X406" i="14"/>
  <c r="X407" i="14"/>
  <c r="X408" i="14"/>
  <c r="X409" i="14"/>
  <c r="X410" i="14"/>
  <c r="X411" i="14"/>
  <c r="X412" i="14"/>
  <c r="X413" i="14"/>
  <c r="X414" i="14"/>
  <c r="X415" i="14"/>
  <c r="X416" i="14"/>
  <c r="X417" i="14"/>
  <c r="X418" i="14"/>
  <c r="X419" i="14"/>
  <c r="X420" i="14"/>
  <c r="X421" i="14"/>
  <c r="X422" i="14"/>
  <c r="X423" i="14"/>
  <c r="X424" i="14"/>
  <c r="X425" i="14"/>
  <c r="X426" i="14"/>
  <c r="X427" i="14"/>
  <c r="X428" i="14"/>
  <c r="X429" i="14"/>
  <c r="X430" i="14"/>
  <c r="X431" i="14"/>
  <c r="X432" i="14"/>
  <c r="X433" i="14"/>
  <c r="X434" i="14"/>
  <c r="X435" i="14"/>
  <c r="X436" i="14"/>
  <c r="X437" i="14"/>
  <c r="X438" i="14"/>
  <c r="X439" i="14"/>
  <c r="Z439" i="14" s="1"/>
  <c r="X440" i="14"/>
  <c r="Z440" i="14" s="1"/>
  <c r="X441" i="14"/>
  <c r="Z441" i="14" s="1"/>
  <c r="X442" i="14"/>
  <c r="Z442" i="14" s="1"/>
  <c r="X443" i="14"/>
  <c r="X444" i="14"/>
  <c r="Z444" i="14" s="1"/>
  <c r="X445" i="14"/>
  <c r="Z445" i="14" s="1"/>
  <c r="X446" i="14"/>
  <c r="Z446" i="14" s="1"/>
  <c r="X447" i="14"/>
  <c r="Z447" i="14" s="1"/>
  <c r="X448" i="14"/>
  <c r="X449" i="14"/>
  <c r="Z449" i="14" s="1"/>
  <c r="X450" i="14"/>
  <c r="Z450" i="14" s="1"/>
  <c r="X451" i="14"/>
  <c r="Z451" i="14" s="1"/>
  <c r="X452" i="14"/>
  <c r="Z452" i="14" s="1"/>
  <c r="X453" i="14"/>
  <c r="X454" i="14"/>
  <c r="Z454" i="14" s="1"/>
  <c r="X455" i="14"/>
  <c r="Z455" i="14" s="1"/>
  <c r="X456" i="14"/>
  <c r="Z456" i="14" s="1"/>
  <c r="X457" i="14"/>
  <c r="Z457" i="14" s="1"/>
  <c r="X458" i="14"/>
  <c r="X380" i="14"/>
  <c r="X335" i="14"/>
  <c r="X336" i="14"/>
  <c r="X337" i="14"/>
  <c r="X338" i="14"/>
  <c r="X339" i="14"/>
  <c r="X340" i="14"/>
  <c r="X341" i="14"/>
  <c r="X342" i="14"/>
  <c r="X343" i="14"/>
  <c r="X344" i="14"/>
  <c r="X345" i="14"/>
  <c r="X346" i="14"/>
  <c r="X347" i="14"/>
  <c r="X348" i="14"/>
  <c r="X349" i="14"/>
  <c r="X350" i="14"/>
  <c r="X351" i="14"/>
  <c r="X352" i="14"/>
  <c r="X353" i="14"/>
  <c r="X354" i="14"/>
  <c r="X355" i="14"/>
  <c r="X356" i="14"/>
  <c r="X357" i="14"/>
  <c r="X358" i="14"/>
  <c r="X359" i="14"/>
  <c r="X360" i="14"/>
  <c r="X361" i="14"/>
  <c r="X362" i="14"/>
  <c r="X363" i="14"/>
  <c r="X364" i="14"/>
  <c r="X365" i="14"/>
  <c r="X366" i="14"/>
  <c r="X367" i="14"/>
  <c r="X368" i="14"/>
  <c r="X369" i="14"/>
  <c r="Z369" i="14" s="1"/>
  <c r="X370" i="14"/>
  <c r="X371" i="14"/>
  <c r="X372" i="14"/>
  <c r="Z372" i="14" s="1"/>
  <c r="X373" i="14"/>
  <c r="Z373" i="14" s="1"/>
  <c r="X374" i="14"/>
  <c r="Z374" i="14" s="1"/>
  <c r="X375" i="14"/>
  <c r="Z375" i="14" s="1"/>
  <c r="X376" i="14"/>
  <c r="Z376" i="14" s="1"/>
  <c r="X377" i="14"/>
  <c r="Z377" i="14" s="1"/>
  <c r="X378" i="14"/>
  <c r="Z378" i="14" s="1"/>
  <c r="X379" i="14"/>
  <c r="Z379" i="14" s="1"/>
  <c r="X334" i="14"/>
  <c r="X296" i="14"/>
  <c r="X297" i="14"/>
  <c r="X298" i="14"/>
  <c r="X299" i="14"/>
  <c r="X300" i="14"/>
  <c r="X301" i="14"/>
  <c r="X302" i="14"/>
  <c r="X303" i="14"/>
  <c r="X304" i="14"/>
  <c r="X305" i="14"/>
  <c r="X306" i="14"/>
  <c r="X307" i="14"/>
  <c r="X308" i="14"/>
  <c r="X309" i="14"/>
  <c r="X310" i="14"/>
  <c r="X311" i="14"/>
  <c r="X312" i="14"/>
  <c r="X313" i="14"/>
  <c r="X314" i="14"/>
  <c r="X315" i="14"/>
  <c r="X316" i="14"/>
  <c r="X317" i="14"/>
  <c r="X318" i="14"/>
  <c r="X319" i="14"/>
  <c r="X320" i="14"/>
  <c r="X321" i="14"/>
  <c r="X322" i="14"/>
  <c r="X323" i="14"/>
  <c r="X324" i="14"/>
  <c r="X325" i="14"/>
  <c r="X326" i="14"/>
  <c r="Z326" i="14" s="1"/>
  <c r="X327" i="14"/>
  <c r="Z327" i="14" s="1"/>
  <c r="X328" i="14"/>
  <c r="Z328" i="14" s="1"/>
  <c r="X329" i="14"/>
  <c r="Z329" i="14" s="1"/>
  <c r="X330" i="14"/>
  <c r="Z330" i="14" s="1"/>
  <c r="X331" i="14"/>
  <c r="Z331" i="14" s="1"/>
  <c r="X332" i="14"/>
  <c r="Z332" i="14" s="1"/>
  <c r="X333" i="14"/>
  <c r="Z333" i="14" s="1"/>
  <c r="X295" i="14"/>
  <c r="X252" i="14"/>
  <c r="X253" i="14"/>
  <c r="X254" i="14"/>
  <c r="X255" i="14"/>
  <c r="X256" i="14"/>
  <c r="Z256" i="14" s="1"/>
  <c r="X257" i="14"/>
  <c r="X258" i="14"/>
  <c r="X259" i="14"/>
  <c r="X260" i="14"/>
  <c r="X261" i="14"/>
  <c r="X262" i="14"/>
  <c r="X263" i="14"/>
  <c r="X264" i="14"/>
  <c r="X265" i="14"/>
  <c r="X266" i="14"/>
  <c r="X267" i="14"/>
  <c r="X268" i="14"/>
  <c r="X269" i="14"/>
  <c r="X270" i="14"/>
  <c r="X271" i="14"/>
  <c r="X272" i="14"/>
  <c r="X273" i="14"/>
  <c r="X274" i="14"/>
  <c r="X275" i="14"/>
  <c r="X276" i="14"/>
  <c r="X277" i="14"/>
  <c r="X278" i="14"/>
  <c r="Z278" i="14" s="1"/>
  <c r="X279" i="14"/>
  <c r="X280" i="14"/>
  <c r="X281" i="14"/>
  <c r="X282" i="14"/>
  <c r="X283" i="14"/>
  <c r="X284" i="14"/>
  <c r="X285" i="14"/>
  <c r="X286" i="14"/>
  <c r="X287" i="14"/>
  <c r="Z287" i="14" s="1"/>
  <c r="X288" i="14"/>
  <c r="Z288" i="14" s="1"/>
  <c r="X289" i="14"/>
  <c r="Z289" i="14" s="1"/>
  <c r="X290" i="14"/>
  <c r="Z290" i="14" s="1"/>
  <c r="X291" i="14"/>
  <c r="Z291" i="14" s="1"/>
  <c r="X292" i="14"/>
  <c r="Z292" i="14" s="1"/>
  <c r="X293" i="14"/>
  <c r="Z293" i="14" s="1"/>
  <c r="X294" i="14"/>
  <c r="Z294" i="14" s="1"/>
  <c r="X251" i="14"/>
  <c r="X209" i="14"/>
  <c r="X210" i="14"/>
  <c r="X211" i="14"/>
  <c r="X212" i="14"/>
  <c r="Z212" i="14" s="1"/>
  <c r="X213" i="14"/>
  <c r="X214" i="14"/>
  <c r="X215" i="14"/>
  <c r="X216" i="14"/>
  <c r="X217" i="14"/>
  <c r="X218" i="14"/>
  <c r="X219" i="14"/>
  <c r="X220" i="14"/>
  <c r="X221" i="14"/>
  <c r="X222" i="14"/>
  <c r="X223" i="14"/>
  <c r="X224" i="14"/>
  <c r="X225" i="14"/>
  <c r="X226" i="14"/>
  <c r="X227" i="14"/>
  <c r="X228" i="14"/>
  <c r="X229" i="14"/>
  <c r="X230" i="14"/>
  <c r="X231" i="14"/>
  <c r="X232" i="14"/>
  <c r="X233" i="14"/>
  <c r="X234" i="14"/>
  <c r="X235" i="14"/>
  <c r="X236" i="14"/>
  <c r="X237" i="14"/>
  <c r="X238" i="14"/>
  <c r="X239" i="14"/>
  <c r="X240" i="14"/>
  <c r="Z240" i="14" s="1"/>
  <c r="X241" i="14"/>
  <c r="X242" i="14"/>
  <c r="X243" i="14"/>
  <c r="X244" i="14"/>
  <c r="X245" i="14"/>
  <c r="X246" i="14"/>
  <c r="X247" i="14"/>
  <c r="Z247" i="14" s="1"/>
  <c r="X248" i="14"/>
  <c r="Z248" i="14" s="1"/>
  <c r="X249" i="14"/>
  <c r="Z249" i="14" s="1"/>
  <c r="X250" i="14"/>
  <c r="Z250" i="14" s="1"/>
  <c r="X208" i="14"/>
  <c r="Z204" i="14"/>
  <c r="Z205" i="14"/>
  <c r="Z206" i="14"/>
  <c r="Z207" i="14"/>
  <c r="Z128" i="14"/>
  <c r="Z154" i="14"/>
  <c r="Z157" i="14"/>
  <c r="Z158" i="14"/>
  <c r="Z159" i="14"/>
  <c r="Z160" i="14"/>
  <c r="Z79" i="14"/>
  <c r="Z81" i="14"/>
  <c r="Z115" i="14"/>
  <c r="Z116" i="14"/>
  <c r="Z117" i="14"/>
  <c r="Z118" i="14"/>
  <c r="X41" i="14"/>
  <c r="X42" i="14"/>
  <c r="X43" i="14"/>
  <c r="X44" i="14"/>
  <c r="X45" i="14"/>
  <c r="X46" i="14"/>
  <c r="X47" i="14"/>
  <c r="X48" i="14"/>
  <c r="X49" i="14"/>
  <c r="X50" i="14"/>
  <c r="X51" i="14"/>
  <c r="X52" i="14"/>
  <c r="X53" i="14"/>
  <c r="X54" i="14"/>
  <c r="Z54" i="14" s="1"/>
  <c r="X55" i="14"/>
  <c r="X56" i="14"/>
  <c r="X57" i="14"/>
  <c r="X58" i="14"/>
  <c r="X59" i="14"/>
  <c r="X60" i="14"/>
  <c r="X61" i="14"/>
  <c r="X62" i="14"/>
  <c r="X63" i="14"/>
  <c r="X64" i="14"/>
  <c r="X65" i="14"/>
  <c r="X66" i="14"/>
  <c r="X67" i="14"/>
  <c r="X68" i="14"/>
  <c r="X69" i="14"/>
  <c r="X70" i="14"/>
  <c r="X71" i="14"/>
  <c r="Z71" i="14" s="1"/>
  <c r="X72" i="14"/>
  <c r="X73" i="14"/>
  <c r="X74" i="14"/>
  <c r="Z74" i="14" s="1"/>
  <c r="X75" i="14"/>
  <c r="Z75" i="14" s="1"/>
  <c r="X76" i="14"/>
  <c r="Z76" i="14" s="1"/>
  <c r="X77" i="14"/>
  <c r="Z77" i="14" s="1"/>
  <c r="X40" i="14"/>
  <c r="X3" i="14"/>
  <c r="Z3" i="14" s="1"/>
  <c r="X4" i="14"/>
  <c r="X5" i="14"/>
  <c r="X6" i="14"/>
  <c r="X7" i="14"/>
  <c r="Z7" i="14" s="1"/>
  <c r="X8" i="14"/>
  <c r="X9" i="14"/>
  <c r="X10" i="14"/>
  <c r="Z10" i="14" s="1"/>
  <c r="X11" i="14"/>
  <c r="X12" i="14"/>
  <c r="X13" i="14"/>
  <c r="Z13" i="14" s="1"/>
  <c r="X14" i="14"/>
  <c r="X15" i="14"/>
  <c r="X16" i="14"/>
  <c r="X17" i="14"/>
  <c r="X18" i="14"/>
  <c r="X19" i="14"/>
  <c r="X20" i="14"/>
  <c r="X21" i="14"/>
  <c r="Z21" i="14" s="1"/>
  <c r="X22" i="14"/>
  <c r="X23" i="14"/>
  <c r="X24" i="14"/>
  <c r="X25" i="14"/>
  <c r="X26" i="14"/>
  <c r="X27" i="14"/>
  <c r="X28" i="14"/>
  <c r="X29" i="14"/>
  <c r="X30" i="14"/>
  <c r="X31" i="14"/>
  <c r="X32" i="14"/>
  <c r="X33" i="14"/>
  <c r="X34" i="14"/>
  <c r="X35" i="14"/>
  <c r="X36" i="14"/>
  <c r="Z36" i="14" s="1"/>
  <c r="X37" i="14"/>
  <c r="Z37" i="14" s="1"/>
  <c r="X38" i="14"/>
  <c r="Z38" i="14" s="1"/>
  <c r="X39" i="14"/>
  <c r="Z39" i="14" s="1"/>
  <c r="X2" i="14"/>
  <c r="Z2" i="14" s="1"/>
  <c r="Z33" i="14" l="1"/>
  <c r="AA33" i="14" s="1"/>
  <c r="Z69" i="14"/>
  <c r="AA69" i="14" s="1"/>
  <c r="Z45" i="14"/>
  <c r="AA45" i="14" s="1"/>
  <c r="Z84" i="14"/>
  <c r="AA84" i="14" s="1"/>
  <c r="Z151" i="14"/>
  <c r="AA151" i="14" s="1"/>
  <c r="AA143" i="14"/>
  <c r="Z143" i="14"/>
  <c r="Z135" i="14"/>
  <c r="AA135" i="14" s="1"/>
  <c r="Z127" i="14"/>
  <c r="AA127" i="14" s="1"/>
  <c r="AA161" i="14"/>
  <c r="Z161" i="14"/>
  <c r="Z196" i="14"/>
  <c r="AA196" i="14" s="1"/>
  <c r="Z188" i="14"/>
  <c r="AA188" i="14" s="1"/>
  <c r="AA180" i="14"/>
  <c r="Z180" i="14"/>
  <c r="Z172" i="14"/>
  <c r="AA172" i="14" s="1"/>
  <c r="Z164" i="14"/>
  <c r="AA164" i="14" s="1"/>
  <c r="AA242" i="14"/>
  <c r="Z242" i="14"/>
  <c r="AA235" i="14"/>
  <c r="Z235" i="14"/>
  <c r="Z227" i="14"/>
  <c r="AA227" i="14" s="1"/>
  <c r="Z219" i="14"/>
  <c r="AA219" i="14" s="1"/>
  <c r="Z211" i="14"/>
  <c r="AA211" i="14" s="1"/>
  <c r="Z283" i="14"/>
  <c r="AA283" i="14" s="1"/>
  <c r="Z275" i="14"/>
  <c r="AA275" i="14" s="1"/>
  <c r="AA267" i="14"/>
  <c r="Z267" i="14"/>
  <c r="Z259" i="14"/>
  <c r="AA259" i="14" s="1"/>
  <c r="AA252" i="14"/>
  <c r="Z252" i="14"/>
  <c r="Z320" i="14"/>
  <c r="AA320" i="14" s="1"/>
  <c r="Z312" i="14"/>
  <c r="AA312" i="14" s="1"/>
  <c r="Z304" i="14"/>
  <c r="AA304" i="14" s="1"/>
  <c r="AA296" i="14"/>
  <c r="Z296" i="14"/>
  <c r="AA365" i="14"/>
  <c r="Z365" i="14"/>
  <c r="Z357" i="14"/>
  <c r="AA357" i="14" s="1"/>
  <c r="Z349" i="14"/>
  <c r="AA349" i="14" s="1"/>
  <c r="Z341" i="14"/>
  <c r="AA341" i="14" s="1"/>
  <c r="Z436" i="14"/>
  <c r="AA436" i="14" s="1"/>
  <c r="AA428" i="14"/>
  <c r="Z428" i="14"/>
  <c r="Z420" i="14"/>
  <c r="AA420" i="14" s="1"/>
  <c r="Z412" i="14"/>
  <c r="AA412" i="14" s="1"/>
  <c r="AA404" i="14"/>
  <c r="Z404" i="14"/>
  <c r="AA396" i="14"/>
  <c r="Z396" i="14"/>
  <c r="AA388" i="14"/>
  <c r="Z388" i="14"/>
  <c r="AA35" i="14"/>
  <c r="Z35" i="14"/>
  <c r="AA53" i="14"/>
  <c r="Z53" i="14"/>
  <c r="AA108" i="14"/>
  <c r="Z108" i="14"/>
  <c r="AA92" i="14"/>
  <c r="Z92" i="14"/>
  <c r="AA32" i="14"/>
  <c r="Z32" i="14"/>
  <c r="AA24" i="14"/>
  <c r="Z24" i="14"/>
  <c r="Z16" i="14"/>
  <c r="AA16" i="14" s="1"/>
  <c r="Z8" i="14"/>
  <c r="AA8" i="14" s="1"/>
  <c r="AA68" i="14"/>
  <c r="Z68" i="14"/>
  <c r="Z60" i="14"/>
  <c r="AA60" i="14" s="1"/>
  <c r="Z52" i="14"/>
  <c r="AA52" i="14" s="1"/>
  <c r="AA44" i="14"/>
  <c r="Z44" i="14"/>
  <c r="Z107" i="14"/>
  <c r="AA107" i="14" s="1"/>
  <c r="AA99" i="14"/>
  <c r="Z99" i="14"/>
  <c r="Z91" i="14"/>
  <c r="AA91" i="14" s="1"/>
  <c r="AA83" i="14"/>
  <c r="Z83" i="14"/>
  <c r="AA150" i="14"/>
  <c r="Z150" i="14"/>
  <c r="Z142" i="14"/>
  <c r="AA142" i="14" s="1"/>
  <c r="AA134" i="14"/>
  <c r="Z134" i="14"/>
  <c r="Z126" i="14"/>
  <c r="AA126" i="14" s="1"/>
  <c r="AA203" i="14"/>
  <c r="Z203" i="14"/>
  <c r="AA195" i="14"/>
  <c r="Z195" i="14"/>
  <c r="Z187" i="14"/>
  <c r="AA187" i="14" s="1"/>
  <c r="AA179" i="14"/>
  <c r="Z179" i="14"/>
  <c r="AA171" i="14"/>
  <c r="Z171" i="14"/>
  <c r="Z163" i="14"/>
  <c r="AA163" i="14" s="1"/>
  <c r="Z241" i="14"/>
  <c r="AA241" i="14" s="1"/>
  <c r="AA234" i="14"/>
  <c r="Z234" i="14"/>
  <c r="Z226" i="14"/>
  <c r="AA226" i="14" s="1"/>
  <c r="Z218" i="14"/>
  <c r="AA218" i="14" s="1"/>
  <c r="Z210" i="14"/>
  <c r="AA210" i="14" s="1"/>
  <c r="Z282" i="14"/>
  <c r="AA282" i="14" s="1"/>
  <c r="Z274" i="14"/>
  <c r="AA274" i="14" s="1"/>
  <c r="Z266" i="14"/>
  <c r="AA266" i="14" s="1"/>
  <c r="AA258" i="14"/>
  <c r="Z258" i="14"/>
  <c r="AA295" i="14"/>
  <c r="Z295" i="14"/>
  <c r="Z319" i="14"/>
  <c r="AA319" i="14" s="1"/>
  <c r="AA311" i="14"/>
  <c r="Z311" i="14"/>
  <c r="Z303" i="14"/>
  <c r="AA303" i="14" s="1"/>
  <c r="AA334" i="14"/>
  <c r="Z334" i="14"/>
  <c r="Z364" i="14"/>
  <c r="AA364" i="14" s="1"/>
  <c r="Z356" i="14"/>
  <c r="AA356" i="14" s="1"/>
  <c r="Z348" i="14"/>
  <c r="AA348" i="14" s="1"/>
  <c r="Z340" i="14"/>
  <c r="AA340" i="14" s="1"/>
  <c r="AA443" i="14"/>
  <c r="Z443" i="14"/>
  <c r="Z435" i="14"/>
  <c r="AA435" i="14" s="1"/>
  <c r="Z427" i="14"/>
  <c r="AA427" i="14" s="1"/>
  <c r="AA419" i="14"/>
  <c r="Z419" i="14"/>
  <c r="AA411" i="14"/>
  <c r="Z411" i="14"/>
  <c r="AA403" i="14"/>
  <c r="Z403" i="14"/>
  <c r="Z395" i="14"/>
  <c r="AA395" i="14" s="1"/>
  <c r="AA387" i="14"/>
  <c r="Z387" i="14"/>
  <c r="Z25" i="14"/>
  <c r="AA25" i="14" s="1"/>
  <c r="Z61" i="14"/>
  <c r="AA61" i="14" s="1"/>
  <c r="Z100" i="14"/>
  <c r="AA100" i="14" s="1"/>
  <c r="Z31" i="14"/>
  <c r="AA31" i="14" s="1"/>
  <c r="AA23" i="14"/>
  <c r="Z23" i="14"/>
  <c r="Z15" i="14"/>
  <c r="AA15" i="14" s="1"/>
  <c r="Z67" i="14"/>
  <c r="AA67" i="14" s="1"/>
  <c r="AA59" i="14"/>
  <c r="Z59" i="14"/>
  <c r="Z51" i="14"/>
  <c r="AA51" i="14" s="1"/>
  <c r="Z43" i="14"/>
  <c r="AA43" i="14" s="1"/>
  <c r="AA114" i="14"/>
  <c r="Z114" i="14"/>
  <c r="Z106" i="14"/>
  <c r="AA106" i="14" s="1"/>
  <c r="AA98" i="14"/>
  <c r="Z98" i="14"/>
  <c r="Z90" i="14"/>
  <c r="AA90" i="14" s="1"/>
  <c r="Z82" i="14"/>
  <c r="AA82" i="14" s="1"/>
  <c r="Z149" i="14"/>
  <c r="AA149" i="14" s="1"/>
  <c r="Z141" i="14"/>
  <c r="AA141" i="14" s="1"/>
  <c r="AA133" i="14"/>
  <c r="Z133" i="14"/>
  <c r="AA125" i="14"/>
  <c r="Z125" i="14"/>
  <c r="Z202" i="14"/>
  <c r="AA202" i="14" s="1"/>
  <c r="Z194" i="14"/>
  <c r="AA194" i="14" s="1"/>
  <c r="AA186" i="14"/>
  <c r="Z186" i="14"/>
  <c r="Z178" i="14"/>
  <c r="AA178" i="14" s="1"/>
  <c r="AA170" i="14"/>
  <c r="Z170" i="14"/>
  <c r="AA162" i="14"/>
  <c r="Z162" i="14"/>
  <c r="Z233" i="14"/>
  <c r="AA233" i="14" s="1"/>
  <c r="AA225" i="14"/>
  <c r="Z225" i="14"/>
  <c r="Z217" i="14"/>
  <c r="AA217" i="14" s="1"/>
  <c r="AA209" i="14"/>
  <c r="Z209" i="14"/>
  <c r="AA281" i="14"/>
  <c r="Z281" i="14"/>
  <c r="AA273" i="14"/>
  <c r="Z273" i="14"/>
  <c r="Z265" i="14"/>
  <c r="AA265" i="14" s="1"/>
  <c r="Z257" i="14"/>
  <c r="AA257" i="14" s="1"/>
  <c r="AA325" i="14"/>
  <c r="Z325" i="14"/>
  <c r="AA318" i="14"/>
  <c r="Z318" i="14"/>
  <c r="AA310" i="14"/>
  <c r="Z310" i="14"/>
  <c r="Z302" i="14"/>
  <c r="AA302" i="14" s="1"/>
  <c r="AA371" i="14"/>
  <c r="Z371" i="14"/>
  <c r="Z363" i="14"/>
  <c r="AA363" i="14" s="1"/>
  <c r="AA355" i="14"/>
  <c r="Z355" i="14"/>
  <c r="AA347" i="14"/>
  <c r="Z347" i="14"/>
  <c r="AA339" i="14"/>
  <c r="Z339" i="14"/>
  <c r="AA458" i="14"/>
  <c r="Z458" i="14"/>
  <c r="Z434" i="14"/>
  <c r="AA434" i="14" s="1"/>
  <c r="Z426" i="14"/>
  <c r="AA426" i="14" s="1"/>
  <c r="AA418" i="14"/>
  <c r="Z418" i="14"/>
  <c r="Z410" i="14"/>
  <c r="AA410" i="14" s="1"/>
  <c r="Z402" i="14"/>
  <c r="AA402" i="14" s="1"/>
  <c r="Z394" i="14"/>
  <c r="AA394" i="14" s="1"/>
  <c r="Z386" i="14"/>
  <c r="AA386" i="14" s="1"/>
  <c r="Z17" i="14"/>
  <c r="AA17" i="14" s="1"/>
  <c r="Z30" i="14"/>
  <c r="AA30" i="14" s="1"/>
  <c r="Z22" i="14"/>
  <c r="AA22" i="14" s="1"/>
  <c r="AA14" i="14"/>
  <c r="Z14" i="14"/>
  <c r="Z6" i="14"/>
  <c r="AA6" i="14" s="1"/>
  <c r="Z66" i="14"/>
  <c r="AA66" i="14" s="1"/>
  <c r="Z58" i="14"/>
  <c r="AA58" i="14" s="1"/>
  <c r="AA50" i="14"/>
  <c r="Z50" i="14"/>
  <c r="Z42" i="14"/>
  <c r="AA42" i="14" s="1"/>
  <c r="Z113" i="14"/>
  <c r="AA113" i="14" s="1"/>
  <c r="Z105" i="14"/>
  <c r="AA105" i="14" s="1"/>
  <c r="Z97" i="14"/>
  <c r="AA97" i="14" s="1"/>
  <c r="Z89" i="14"/>
  <c r="AA89" i="14" s="1"/>
  <c r="AA156" i="14"/>
  <c r="Z156" i="14"/>
  <c r="Z148" i="14"/>
  <c r="AA148" i="14" s="1"/>
  <c r="Z140" i="14"/>
  <c r="AA140" i="14" s="1"/>
  <c r="Z132" i="14"/>
  <c r="AA132" i="14" s="1"/>
  <c r="Z124" i="14"/>
  <c r="AA124" i="14" s="1"/>
  <c r="Z201" i="14"/>
  <c r="AA201" i="14" s="1"/>
  <c r="Z193" i="14"/>
  <c r="AA193" i="14" s="1"/>
  <c r="Z185" i="14"/>
  <c r="AA185" i="14" s="1"/>
  <c r="Z177" i="14"/>
  <c r="AA177" i="14" s="1"/>
  <c r="Z169" i="14"/>
  <c r="AA169" i="14" s="1"/>
  <c r="Z239" i="14"/>
  <c r="AA239" i="14" s="1"/>
  <c r="Z232" i="14"/>
  <c r="AA232" i="14" s="1"/>
  <c r="AA224" i="14"/>
  <c r="Z224" i="14"/>
  <c r="Z216" i="14"/>
  <c r="AA216" i="14" s="1"/>
  <c r="AA251" i="14"/>
  <c r="Z251" i="14"/>
  <c r="AA280" i="14"/>
  <c r="Z280" i="14"/>
  <c r="Z272" i="14"/>
  <c r="AA272" i="14" s="1"/>
  <c r="Z264" i="14"/>
  <c r="AA264" i="14" s="1"/>
  <c r="Z324" i="14"/>
  <c r="AA324" i="14" s="1"/>
  <c r="AA317" i="14"/>
  <c r="Z317" i="14"/>
  <c r="Z309" i="14"/>
  <c r="AA309" i="14" s="1"/>
  <c r="Z301" i="14"/>
  <c r="AA301" i="14" s="1"/>
  <c r="Z370" i="14"/>
  <c r="AA370" i="14" s="1"/>
  <c r="Z362" i="14"/>
  <c r="AA362" i="14" s="1"/>
  <c r="Z354" i="14"/>
  <c r="AA354" i="14" s="1"/>
  <c r="Z346" i="14"/>
  <c r="AA346" i="14" s="1"/>
  <c r="AA338" i="14"/>
  <c r="Z338" i="14"/>
  <c r="AA433" i="14"/>
  <c r="Z433" i="14"/>
  <c r="Z425" i="14"/>
  <c r="AA425" i="14" s="1"/>
  <c r="Z417" i="14"/>
  <c r="AA417" i="14" s="1"/>
  <c r="Z409" i="14"/>
  <c r="AA409" i="14" s="1"/>
  <c r="Z401" i="14"/>
  <c r="AA401" i="14" s="1"/>
  <c r="Z393" i="14"/>
  <c r="AA393" i="14" s="1"/>
  <c r="Z385" i="14"/>
  <c r="AA385" i="14" s="1"/>
  <c r="Z9" i="14"/>
  <c r="AA9" i="14" s="1"/>
  <c r="Z29" i="14"/>
  <c r="AA29" i="14" s="1"/>
  <c r="Z5" i="14"/>
  <c r="AA5" i="14" s="1"/>
  <c r="AA73" i="14"/>
  <c r="Z73" i="14"/>
  <c r="Z57" i="14"/>
  <c r="AA57" i="14" s="1"/>
  <c r="Z49" i="14"/>
  <c r="AA49" i="14" s="1"/>
  <c r="AA41" i="14"/>
  <c r="Z41" i="14"/>
  <c r="Z112" i="14"/>
  <c r="AA112" i="14" s="1"/>
  <c r="Z104" i="14"/>
  <c r="AA104" i="14" s="1"/>
  <c r="Z96" i="14"/>
  <c r="AA96" i="14" s="1"/>
  <c r="Z88" i="14"/>
  <c r="AA88" i="14" s="1"/>
  <c r="Z80" i="14"/>
  <c r="AA80" i="14" s="1"/>
  <c r="Z155" i="14"/>
  <c r="AA155" i="14" s="1"/>
  <c r="AA147" i="14"/>
  <c r="Z147" i="14"/>
  <c r="AA139" i="14"/>
  <c r="Z139" i="14"/>
  <c r="Z131" i="14"/>
  <c r="AA131" i="14" s="1"/>
  <c r="Z123" i="14"/>
  <c r="AA123" i="14" s="1"/>
  <c r="Z200" i="14"/>
  <c r="AA200" i="14" s="1"/>
  <c r="Z192" i="14"/>
  <c r="AA192" i="14" s="1"/>
  <c r="Z184" i="14"/>
  <c r="AA184" i="14" s="1"/>
  <c r="Z176" i="14"/>
  <c r="AA176" i="14" s="1"/>
  <c r="AA168" i="14"/>
  <c r="Z168" i="14"/>
  <c r="AA246" i="14"/>
  <c r="Z246" i="14"/>
  <c r="Z231" i="14"/>
  <c r="AA231" i="14" s="1"/>
  <c r="Z223" i="14"/>
  <c r="AA223" i="14" s="1"/>
  <c r="AA215" i="14"/>
  <c r="Z215" i="14"/>
  <c r="Z279" i="14"/>
  <c r="AA279" i="14" s="1"/>
  <c r="Z271" i="14"/>
  <c r="AA271" i="14" s="1"/>
  <c r="Z263" i="14"/>
  <c r="AA263" i="14" s="1"/>
  <c r="Z323" i="14"/>
  <c r="AA323" i="14" s="1"/>
  <c r="Z316" i="14"/>
  <c r="AA316" i="14" s="1"/>
  <c r="Z308" i="14"/>
  <c r="AA308" i="14" s="1"/>
  <c r="AA300" i="14"/>
  <c r="Z300" i="14"/>
  <c r="Z361" i="14"/>
  <c r="AA361" i="14" s="1"/>
  <c r="Z353" i="14"/>
  <c r="AA353" i="14" s="1"/>
  <c r="Z345" i="14"/>
  <c r="AA345" i="14" s="1"/>
  <c r="Z337" i="14"/>
  <c r="AA337" i="14" s="1"/>
  <c r="AA448" i="14"/>
  <c r="Z448" i="14"/>
  <c r="Z432" i="14"/>
  <c r="AA432" i="14" s="1"/>
  <c r="AA424" i="14"/>
  <c r="Z424" i="14"/>
  <c r="Z416" i="14"/>
  <c r="AA416" i="14" s="1"/>
  <c r="AA408" i="14"/>
  <c r="Z408" i="14"/>
  <c r="Z400" i="14"/>
  <c r="AA400" i="14" s="1"/>
  <c r="AA392" i="14"/>
  <c r="Z392" i="14"/>
  <c r="Z384" i="14"/>
  <c r="AA384" i="14" s="1"/>
  <c r="Z65" i="14"/>
  <c r="AA65" i="14" s="1"/>
  <c r="AA28" i="14"/>
  <c r="Z28" i="14"/>
  <c r="AA20" i="14"/>
  <c r="Z20" i="14"/>
  <c r="Z12" i="14"/>
  <c r="AA12" i="14" s="1"/>
  <c r="Z4" i="14"/>
  <c r="AA4" i="14" s="1"/>
  <c r="Z72" i="14"/>
  <c r="AA72" i="14" s="1"/>
  <c r="AA64" i="14"/>
  <c r="Z64" i="14"/>
  <c r="AA56" i="14"/>
  <c r="Z56" i="14"/>
  <c r="Z48" i="14"/>
  <c r="AA48" i="14" s="1"/>
  <c r="AA78" i="14"/>
  <c r="Z78" i="14"/>
  <c r="AA111" i="14"/>
  <c r="Z111" i="14"/>
  <c r="AA103" i="14"/>
  <c r="Z103" i="14"/>
  <c r="Z95" i="14"/>
  <c r="AA95" i="14" s="1"/>
  <c r="AA87" i="14"/>
  <c r="Z87" i="14"/>
  <c r="Z146" i="14"/>
  <c r="AA146" i="14" s="1"/>
  <c r="AA138" i="14"/>
  <c r="Z138" i="14"/>
  <c r="AA130" i="14"/>
  <c r="Z130" i="14"/>
  <c r="Z122" i="14"/>
  <c r="AA122" i="14" s="1"/>
  <c r="AA199" i="14"/>
  <c r="Z199" i="14"/>
  <c r="AA191" i="14"/>
  <c r="Z191" i="14"/>
  <c r="AA183" i="14"/>
  <c r="Z183" i="14"/>
  <c r="AA175" i="14"/>
  <c r="Z175" i="14"/>
  <c r="Z167" i="14"/>
  <c r="AA167" i="14" s="1"/>
  <c r="Z245" i="14"/>
  <c r="AA245" i="14" s="1"/>
  <c r="AA238" i="14"/>
  <c r="Z238" i="14"/>
  <c r="Z230" i="14"/>
  <c r="AA230" i="14" s="1"/>
  <c r="Z222" i="14"/>
  <c r="AA222" i="14" s="1"/>
  <c r="AA214" i="14"/>
  <c r="Z214" i="14"/>
  <c r="AA286" i="14"/>
  <c r="Z286" i="14"/>
  <c r="Z270" i="14"/>
  <c r="AA270" i="14" s="1"/>
  <c r="AA262" i="14"/>
  <c r="Z262" i="14"/>
  <c r="Z255" i="14"/>
  <c r="AA255" i="14" s="1"/>
  <c r="Z322" i="14"/>
  <c r="AA322" i="14" s="1"/>
  <c r="Z315" i="14"/>
  <c r="AA315" i="14" s="1"/>
  <c r="Z307" i="14"/>
  <c r="AA307" i="14" s="1"/>
  <c r="Z299" i="14"/>
  <c r="AA299" i="14" s="1"/>
  <c r="Z368" i="14"/>
  <c r="AA368" i="14" s="1"/>
  <c r="Z360" i="14"/>
  <c r="AA360" i="14" s="1"/>
  <c r="Z352" i="14"/>
  <c r="AA352" i="14" s="1"/>
  <c r="AA344" i="14"/>
  <c r="Z344" i="14"/>
  <c r="Z336" i="14"/>
  <c r="AA336" i="14" s="1"/>
  <c r="Z431" i="14"/>
  <c r="AA431" i="14" s="1"/>
  <c r="Z423" i="14"/>
  <c r="AA423" i="14" s="1"/>
  <c r="Z415" i="14"/>
  <c r="AA415" i="14" s="1"/>
  <c r="Z407" i="14"/>
  <c r="AA407" i="14" s="1"/>
  <c r="AA399" i="14"/>
  <c r="Z399" i="14"/>
  <c r="Z391" i="14"/>
  <c r="AA391" i="14" s="1"/>
  <c r="AA383" i="14"/>
  <c r="Z383" i="14"/>
  <c r="Z27" i="14"/>
  <c r="AA27" i="14" s="1"/>
  <c r="Z11" i="14"/>
  <c r="AA11" i="14" s="1"/>
  <c r="AA63" i="14"/>
  <c r="Z63" i="14"/>
  <c r="AA47" i="14"/>
  <c r="Z47" i="14"/>
  <c r="Z110" i="14"/>
  <c r="AA110" i="14" s="1"/>
  <c r="Z102" i="14"/>
  <c r="AA102" i="14" s="1"/>
  <c r="Z94" i="14"/>
  <c r="AA94" i="14" s="1"/>
  <c r="AA86" i="14"/>
  <c r="Z86" i="14"/>
  <c r="AA119" i="14"/>
  <c r="Z119" i="14"/>
  <c r="Z153" i="14"/>
  <c r="AA153" i="14" s="1"/>
  <c r="Z145" i="14"/>
  <c r="AA145" i="14" s="1"/>
  <c r="Z137" i="14"/>
  <c r="AA137" i="14" s="1"/>
  <c r="Z129" i="14"/>
  <c r="AA129" i="14" s="1"/>
  <c r="Z121" i="14"/>
  <c r="AA121" i="14" s="1"/>
  <c r="Z198" i="14"/>
  <c r="AA198" i="14" s="1"/>
  <c r="AA190" i="14"/>
  <c r="Z190" i="14"/>
  <c r="Z182" i="14"/>
  <c r="AA182" i="14" s="1"/>
  <c r="Z174" i="14"/>
  <c r="AA174" i="14" s="1"/>
  <c r="AA166" i="14"/>
  <c r="Z166" i="14"/>
  <c r="Z244" i="14"/>
  <c r="AA244" i="14" s="1"/>
  <c r="Z237" i="14"/>
  <c r="AA237" i="14" s="1"/>
  <c r="Z229" i="14"/>
  <c r="AA229" i="14" s="1"/>
  <c r="Z221" i="14"/>
  <c r="AA221" i="14" s="1"/>
  <c r="Z213" i="14"/>
  <c r="AA213" i="14" s="1"/>
  <c r="Z285" i="14"/>
  <c r="AA285" i="14" s="1"/>
  <c r="Z277" i="14"/>
  <c r="AA277" i="14" s="1"/>
  <c r="Z269" i="14"/>
  <c r="AA269" i="14" s="1"/>
  <c r="Z261" i="14"/>
  <c r="AA261" i="14" s="1"/>
  <c r="Z254" i="14"/>
  <c r="AA254" i="14" s="1"/>
  <c r="AA321" i="14"/>
  <c r="Z321" i="14"/>
  <c r="AA314" i="14"/>
  <c r="Z314" i="14"/>
  <c r="AA306" i="14"/>
  <c r="Z306" i="14"/>
  <c r="Z298" i="14"/>
  <c r="AA298" i="14" s="1"/>
  <c r="Z367" i="14"/>
  <c r="AA367" i="14" s="1"/>
  <c r="AA359" i="14"/>
  <c r="Z359" i="14"/>
  <c r="AA351" i="14"/>
  <c r="Z351" i="14"/>
  <c r="Z343" i="14"/>
  <c r="AA343" i="14" s="1"/>
  <c r="AA335" i="14"/>
  <c r="Z335" i="14"/>
  <c r="AA438" i="14"/>
  <c r="Z438" i="14"/>
  <c r="Z430" i="14"/>
  <c r="AA430" i="14" s="1"/>
  <c r="Z422" i="14"/>
  <c r="AA422" i="14" s="1"/>
  <c r="AA414" i="14"/>
  <c r="Z414" i="14"/>
  <c r="Z406" i="14"/>
  <c r="AA406" i="14" s="1"/>
  <c r="Z398" i="14"/>
  <c r="AA398" i="14" s="1"/>
  <c r="Z390" i="14"/>
  <c r="AA390" i="14" s="1"/>
  <c r="Z382" i="14"/>
  <c r="AA382" i="14" s="1"/>
  <c r="Z19" i="14"/>
  <c r="AA19" i="14" s="1"/>
  <c r="Z55" i="14"/>
  <c r="AA55" i="14" s="1"/>
  <c r="Z34" i="14"/>
  <c r="AA34" i="14" s="1"/>
  <c r="Z26" i="14"/>
  <c r="AA26" i="14" s="1"/>
  <c r="Z18" i="14"/>
  <c r="AA18" i="14" s="1"/>
  <c r="AA40" i="14"/>
  <c r="Z40" i="14"/>
  <c r="Z70" i="14"/>
  <c r="AA70" i="14" s="1"/>
  <c r="Z62" i="14"/>
  <c r="AA62" i="14" s="1"/>
  <c r="Z46" i="14"/>
  <c r="AA46" i="14" s="1"/>
  <c r="Z109" i="14"/>
  <c r="AA109" i="14" s="1"/>
  <c r="Z101" i="14"/>
  <c r="AA101" i="14" s="1"/>
  <c r="Z93" i="14"/>
  <c r="AA93" i="14" s="1"/>
  <c r="Z85" i="14"/>
  <c r="AA85" i="14" s="1"/>
  <c r="Z152" i="14"/>
  <c r="AA152" i="14" s="1"/>
  <c r="AA144" i="14"/>
  <c r="Z144" i="14"/>
  <c r="Z136" i="14"/>
  <c r="AA136" i="14" s="1"/>
  <c r="AA120" i="14"/>
  <c r="Z120" i="14"/>
  <c r="Z197" i="14"/>
  <c r="AA197" i="14" s="1"/>
  <c r="Z189" i="14"/>
  <c r="AA189" i="14" s="1"/>
  <c r="Z181" i="14"/>
  <c r="AA181" i="14" s="1"/>
  <c r="Z173" i="14"/>
  <c r="AA173" i="14" s="1"/>
  <c r="Z165" i="14"/>
  <c r="AA165" i="14" s="1"/>
  <c r="AA208" i="14"/>
  <c r="Z208" i="14"/>
  <c r="Z243" i="14"/>
  <c r="AA243" i="14" s="1"/>
  <c r="Z236" i="14"/>
  <c r="AA236" i="14" s="1"/>
  <c r="AA228" i="14"/>
  <c r="Z228" i="14"/>
  <c r="AA220" i="14"/>
  <c r="Z220" i="14"/>
  <c r="Z284" i="14"/>
  <c r="AA284" i="14" s="1"/>
  <c r="Z276" i="14"/>
  <c r="AA276" i="14" s="1"/>
  <c r="AA268" i="14"/>
  <c r="Z268" i="14"/>
  <c r="Z260" i="14"/>
  <c r="AA260" i="14" s="1"/>
  <c r="Z253" i="14"/>
  <c r="AA253" i="14" s="1"/>
  <c r="Z313" i="14"/>
  <c r="AA313" i="14" s="1"/>
  <c r="AA305" i="14"/>
  <c r="Z305" i="14"/>
  <c r="Z297" i="14"/>
  <c r="AA297" i="14" s="1"/>
  <c r="Z366" i="14"/>
  <c r="AA366" i="14" s="1"/>
  <c r="AA358" i="14"/>
  <c r="Z358" i="14"/>
  <c r="AA350" i="14"/>
  <c r="Z350" i="14"/>
  <c r="Z342" i="14"/>
  <c r="AA342" i="14" s="1"/>
  <c r="AA380" i="14"/>
  <c r="Z380" i="14"/>
  <c r="AA453" i="14"/>
  <c r="Z453" i="14"/>
  <c r="AA437" i="14"/>
  <c r="Z437" i="14"/>
  <c r="Z429" i="14"/>
  <c r="AA429" i="14" s="1"/>
  <c r="Z421" i="14"/>
  <c r="AA421" i="14" s="1"/>
  <c r="Z413" i="14"/>
  <c r="AA413" i="14" s="1"/>
  <c r="Z405" i="14"/>
  <c r="AA405" i="14" s="1"/>
  <c r="Z397" i="14"/>
  <c r="AA397" i="14" s="1"/>
  <c r="Z389" i="14"/>
  <c r="AA389" i="14" s="1"/>
  <c r="V386" i="16"/>
  <c r="S386" i="16"/>
  <c r="U386" i="16"/>
</calcChain>
</file>

<file path=xl/comments1.xml><?xml version="1.0" encoding="utf-8"?>
<comments xmlns="http://schemas.openxmlformats.org/spreadsheetml/2006/main">
  <authors>
    <author/>
  </authors>
  <commentList>
    <comment ref="F63" authorId="0" shapeId="0">
      <text>
        <r>
          <rPr>
            <sz val="11"/>
            <color theme="1"/>
            <rFont val="Arial"/>
          </rPr>
          <t>wording changes suggested in other document.
	-Nancy Swarat</t>
        </r>
      </text>
    </comment>
  </commentList>
</comments>
</file>

<file path=xl/sharedStrings.xml><?xml version="1.0" encoding="utf-8"?>
<sst xmlns="http://schemas.openxmlformats.org/spreadsheetml/2006/main" count="24214" uniqueCount="6830">
  <si>
    <t>Type</t>
  </si>
  <si>
    <t>Index</t>
  </si>
  <si>
    <t>Domain</t>
  </si>
  <si>
    <t>Cluster</t>
  </si>
  <si>
    <t>OR INDEX</t>
  </si>
  <si>
    <t xml:space="preserve">Standards Statement </t>
  </si>
  <si>
    <t>Clarifications</t>
  </si>
  <si>
    <t>Terminology</t>
  </si>
  <si>
    <t>Boundaries </t>
  </si>
  <si>
    <t>Teaching Strategies </t>
  </si>
  <si>
    <t>Connections</t>
  </si>
  <si>
    <t>Examples  </t>
  </si>
  <si>
    <t>Smarter Balanced Sample Items</t>
  </si>
  <si>
    <t>Original Index</t>
  </si>
  <si>
    <t>Concept</t>
  </si>
  <si>
    <t>Original Wording</t>
  </si>
  <si>
    <t>OA</t>
  </si>
  <si>
    <t>K.OA</t>
  </si>
  <si>
    <t>Algebraic Reasoning: Operations</t>
  </si>
  <si>
    <t>DOMAIN: Operations &amp; Algebraic Thinking</t>
  </si>
  <si>
    <t>Target</t>
  </si>
  <si>
    <t>A</t>
  </si>
  <si>
    <t>K.OA.A</t>
  </si>
  <si>
    <t>Understand addition and subtraction.</t>
  </si>
  <si>
    <t>Understand addition as putting together and adding to, and understand subtraction as taking apart and taking from.</t>
  </si>
  <si>
    <t>Standard</t>
  </si>
  <si>
    <t>K.OA.A.1</t>
  </si>
  <si>
    <t>Represent addition as putting together and adding to and subtraction as taking apart and taking from using objects, drawings, physical expressions, numbers or equations.</t>
  </si>
  <si>
    <t xml:space="preserve">Represent addition and subtraction with objects, fingers, mental images, drawings (drawings need not show details, but should show the mathematics in the problem),  sounds (e.g., claps), acting out situations, verbal explanations, expressions, or equations. </t>
  </si>
  <si>
    <t>K.OA.A.2</t>
  </si>
  <si>
    <t>Add and subtract within 10. Model authentic contexts and solve problems that use addition and subtraction within 10.</t>
  </si>
  <si>
    <t>Solve addition and subtraction word problems, and add and subtract within 10, e.g., by using objects or drawings to represent the problem.</t>
  </si>
  <si>
    <t>K.OA.A.3</t>
  </si>
  <si>
    <t>Using objects or drawings, and equations, decompose numbers less than or equal to 10 into pairs in more than one way.</t>
  </si>
  <si>
    <t xml:space="preserve">Decompose numbers less than or equal to 10 into pairs in more than one way, e.g., by using objects or drawings, and record each decomposition by a drawing or equation (e.g., 5 = 2 + 3 and 5 = 4 + 1). </t>
  </si>
  <si>
    <t>K.OA.A.4</t>
  </si>
  <si>
    <t>By using objects, drawings, or equations, find the unknown number that makes 10 when added to a given number from 1 - 9.</t>
  </si>
  <si>
    <t>For any number from 1 to 9, find the number that makes 10 when added to the given number, e.g., by using objects or drawings, and record the answer with a drawing or equation.</t>
  </si>
  <si>
    <t>K.OA.A.5</t>
  </si>
  <si>
    <t>Fluently add and subtract within 5 with accurate, efficient, and flexible strategies.</t>
  </si>
  <si>
    <t>Fluently add and subtract within 5.</t>
  </si>
  <si>
    <t>NCC</t>
  </si>
  <si>
    <t>K.NCC</t>
  </si>
  <si>
    <t>Numeric Reasoning: Counting and Cardinality</t>
  </si>
  <si>
    <t>K.CC</t>
  </si>
  <si>
    <t>CC</t>
  </si>
  <si>
    <t>(K.CC) Counting &amp; Cardinality</t>
  </si>
  <si>
    <t>K.NCC.A</t>
  </si>
  <si>
    <t>Know number names and the count sequence.</t>
  </si>
  <si>
    <t>K.CC.A</t>
  </si>
  <si>
    <t>(K.CC.A) Know number names and the count sequence.</t>
  </si>
  <si>
    <t>K.NCC.A.1</t>
  </si>
  <si>
    <t>Orally count to 100 by ones and by tens in sequential order.</t>
  </si>
  <si>
    <t>K.CC.A.1</t>
  </si>
  <si>
    <t xml:space="preserve">(K.CC.A.1) Count to 100 by ones and by tens. </t>
  </si>
  <si>
    <t>K.NCC.A.2</t>
  </si>
  <si>
    <t>Count forward beginning from a given number within 100 of a known sequence.</t>
  </si>
  <si>
    <t>K.CC.A.2</t>
  </si>
  <si>
    <t xml:space="preserve">(K.CC.A.2) Count forward beginning from a given number within the known sequence (instead of having to begin at 1).
</t>
  </si>
  <si>
    <t>K.NCC.A.3</t>
  </si>
  <si>
    <t>Identify number names, write numbers, and the count sequence from 0-20. Represent a number of objects with a written number 0-20.</t>
  </si>
  <si>
    <t>K.CC.A.3</t>
  </si>
  <si>
    <t>(K.CC.A.3) Know number names and the count sequence. Write numbers from 0 to 20. Represent a number of objects with a written numeral 0-20 (with 0 representing a count of no objects).</t>
  </si>
  <si>
    <t>B</t>
  </si>
  <si>
    <t>K.NCC.B</t>
  </si>
  <si>
    <t>Count to tell the number of objects.</t>
  </si>
  <si>
    <t>K.CC.B</t>
  </si>
  <si>
    <t>(K.CC.B) Count to tell the number of objects.</t>
  </si>
  <si>
    <t>K.NCC.B.4</t>
  </si>
  <si>
    <t>Understand the relationship between numbers and quantities; connect counting to cardinality.</t>
  </si>
  <si>
    <t>K.CC.B.4</t>
  </si>
  <si>
    <t xml:space="preserve">(K.CC.B.4) Understand the relationship between numbers and quantities; connect counting to cardinality. 
--(4.a) When counting objects, say the number names in the standard order, pairing each object with one and only one number name and each number name with one and only one object.
--(4.b) Understand that the last number name said tells the number of objects counted. The number of objects is the same regardless of their arrangement or the order in which they were counted.
--(4.c) Understand that each successive number name refers to a quantity that is one larger. </t>
  </si>
  <si>
    <t>K.NCC.B.5</t>
  </si>
  <si>
    <t>Count to answer “how many?” questions using up to 20 objects arranged in a variety of configurations or as 10 objects in a scattered configuration.  Given a number from 1-20, count out that many objects.</t>
  </si>
  <si>
    <t>K.CC.B.5</t>
  </si>
  <si>
    <t>(K.CC.B.5) Count to answer “how many?” questions about as many as 20 things arranged in a line, a rectangular array, or a circle, or as many as 10 things in a scattered configuration; given a number from 1-20, count out that many objects.</t>
  </si>
  <si>
    <t>C</t>
  </si>
  <si>
    <t>K.NCC.C</t>
  </si>
  <si>
    <t>Compare numbers.</t>
  </si>
  <si>
    <t>K.CC.C</t>
  </si>
  <si>
    <t>(K.CC.C) Compare numbers</t>
  </si>
  <si>
    <t>K.NCC.C.6</t>
  </si>
  <si>
    <t>Identify whether the number of objects in one group is greater than, less than, or equal to the number of objects in another group.</t>
  </si>
  <si>
    <t>K.CC.C.6</t>
  </si>
  <si>
    <t>(K.CC.C.6) Identify whether the number of objects in one group is greater than, less than, or equal to the number of objects in another group, e.g., by using matching and counting strategies.  (Include groups with up to ten objects.)</t>
  </si>
  <si>
    <t>K.NCC.C.7</t>
  </si>
  <si>
    <t>Compare two numbers between 1 and 10 presented as written numerals.</t>
  </si>
  <si>
    <t>K.CC.C.7</t>
  </si>
  <si>
    <t>(K.CC.C.7) Compare two numbers between 1 and 10 presented as written numerals.</t>
  </si>
  <si>
    <t>NBT</t>
  </si>
  <si>
    <t>K.NBT</t>
  </si>
  <si>
    <t>Numeric Reasoning: Base Ten Arithmetic</t>
  </si>
  <si>
    <t xml:space="preserve">(K.NBT) DOMAIN: Number &amp; Operations in Base Ten </t>
  </si>
  <si>
    <t>K.NBT.A</t>
  </si>
  <si>
    <t>Work with numbers 11-19 to gain foundations for place value.</t>
  </si>
  <si>
    <t xml:space="preserve">(K.NBT.A) Work with numbers 11-19 to gain foundations for place value. </t>
  </si>
  <si>
    <t>K.NBT.A.1</t>
  </si>
  <si>
    <t>Compose and decompose from 11 to 19 into groups of ten ones and some further ones using objects, drawings, or equations.</t>
  </si>
  <si>
    <t>(K.NBT.A.1) Compose and decompose numbers from 11 to 19 into ten ones and some further ones, e.g., by using objects or drawings, and record each composition or decomposition by a drawing or equation (such as 18 = 10 + 8); understand that these numbers are composed of ten ones and one, two, three, four, five, six, seven, eight, or nine ones.</t>
  </si>
  <si>
    <t>GM</t>
  </si>
  <si>
    <t>K.GM</t>
  </si>
  <si>
    <t>Geometric Reasoning and Measurement</t>
  </si>
  <si>
    <t>K.G</t>
  </si>
  <si>
    <t>G</t>
  </si>
  <si>
    <t>0</t>
  </si>
  <si>
    <t>(K.G) DOMAIN: Geometry</t>
  </si>
  <si>
    <t>K.GM.A</t>
  </si>
  <si>
    <t>Identify and describe shapes.</t>
  </si>
  <si>
    <t>K.G.A</t>
  </si>
  <si>
    <t>(K.G.A) Identify and describe shapes.</t>
  </si>
  <si>
    <t>K.GM.A.1</t>
  </si>
  <si>
    <t>Describe objects in the environment using names of shapes and describe the relative positions of these objects in their environment.</t>
  </si>
  <si>
    <t>K.G.A.1</t>
  </si>
  <si>
    <t>(K.G.A.1) Describe objects in the environment using names of shapes, and describe the relative positions of these objects using terms such as above, below, beside, in front of, behind, and next to.</t>
  </si>
  <si>
    <t>K.GM.A.2</t>
  </si>
  <si>
    <t>Correctly name common two-dimensional and three-dimensional geometric shapes regardless of their orientations or overall size.</t>
  </si>
  <si>
    <t>K.G.A.2</t>
  </si>
  <si>
    <t>(K.G.A.2) Correctly name shapes regardless of their orientations or overall size.</t>
  </si>
  <si>
    <t>K.GM.A.3</t>
  </si>
  <si>
    <t>Identify shapes as two-dimensional or three-dimensional.</t>
  </si>
  <si>
    <t>K.G.A.3</t>
  </si>
  <si>
    <t>(K.G.A.3) Identify shapes as two-dimensional (lying in a plane, “flat”) or three-dimensional (“solid”).</t>
  </si>
  <si>
    <t>K.GM.B</t>
  </si>
  <si>
    <t>Analyze, compare, create, and compose shapes.</t>
  </si>
  <si>
    <t>K.G.B</t>
  </si>
  <si>
    <t>(K.G.B) Analyze, compare, create, and compose shapes.</t>
  </si>
  <si>
    <t>K.GM.B.4</t>
  </si>
  <si>
    <t>Analyze and compare two and three-dimensional shapes, in different sizes and orientations, using informal language to describe their similarities, differences, parts and attributes.</t>
  </si>
  <si>
    <t>K.G.B.4</t>
  </si>
  <si>
    <t>(K.G.B.4) Analyze and compare two- and three-dimensional shapes, in different sizes and orientations, using informal language to describe their similarities, differences, parts (e.g., number of sides and vertices/“corners”) and other attributes (e.g., having sides of equal length).</t>
  </si>
  <si>
    <t>K.GM.B.5</t>
  </si>
  <si>
    <t>Represent shapes in the world by building shapes from components and drawing shapes.</t>
  </si>
  <si>
    <t>K.G.B.5</t>
  </si>
  <si>
    <t>(K.G.B.5) Model shapes in the world by building shapes from components (e.g., sticks and clay balls) and drawing shapes.</t>
  </si>
  <si>
    <t>K.GM.B.6</t>
  </si>
  <si>
    <t>Compose common shapes to form larger shapes.</t>
  </si>
  <si>
    <t>K.G.B.6</t>
  </si>
  <si>
    <t>(K.G.B.6) Compose simple shapes to form larger shapes. For example, "can you join these two triangles with full sides touching to make a rectangle?”</t>
  </si>
  <si>
    <t>K.GM.C</t>
  </si>
  <si>
    <t>Describe and compare measurable attributes.</t>
  </si>
  <si>
    <t>K.MD.A</t>
  </si>
  <si>
    <t>MD</t>
  </si>
  <si>
    <t>(K.MD.A) Describe and compare measurable attributes.</t>
  </si>
  <si>
    <t>K.GM.C.7</t>
  </si>
  <si>
    <t>Describe several measurable attributes of a single object using measurable terms, such as length or weight.</t>
  </si>
  <si>
    <t>K.MD.A.1</t>
  </si>
  <si>
    <t>(K.MD.A.1) Describe measurable attributes of objects, such as length or weight. Describe several measurable attributes of a single object.</t>
  </si>
  <si>
    <t>K.GM.C.8</t>
  </si>
  <si>
    <t>Directly compare two objects with a measurable attribute in common, and describe which object has “more” or “less” of the attribute.</t>
  </si>
  <si>
    <t>K.MD.A.2</t>
  </si>
  <si>
    <t>(K.MD.A.2) Directly compare two objects with a measurable attribute in common, to see which object has “more of”/“less of” the attribute, and describe the difference. For example, directly compare the heights of two children and describe one child as taller/shorter.</t>
  </si>
  <si>
    <t>DR</t>
  </si>
  <si>
    <t>K.DR</t>
  </si>
  <si>
    <t>Data Reasoning</t>
  </si>
  <si>
    <t>K.MD</t>
  </si>
  <si>
    <t>(K.MD) DOMAIN: Measurement and Data</t>
  </si>
  <si>
    <t>K.DR.A</t>
  </si>
  <si>
    <t>Pose investigative questions and collect/consider data.</t>
  </si>
  <si>
    <t>K.DR.A.1</t>
  </si>
  <si>
    <t>Generate questions to investigate situations within the classroom. Collect or consider data that can naturally answer questions by sorting and counting.</t>
  </si>
  <si>
    <t>n/a</t>
  </si>
  <si>
    <t>K.DR.B</t>
  </si>
  <si>
    <t>Analyze, represent, and interpret data.</t>
  </si>
  <si>
    <t>K.DR.B.2</t>
  </si>
  <si>
    <t>Analyze data sets by counting the number of objects in each category and interpret results by classifying and sorting objects by count.</t>
  </si>
  <si>
    <t>K.MD.B.3</t>
  </si>
  <si>
    <t>(K.MD.B.3) Classify objects into given categories; count the numbers of objects in each category and sort the categories by count. (Limit category counts to be less than or equal to 10.)</t>
  </si>
  <si>
    <t>Standards Statement</t>
  </si>
  <si>
    <t>1.OA</t>
  </si>
  <si>
    <t>(1.OA) DOMAIN: Operations &amp; Algebraic Thinking</t>
  </si>
  <si>
    <t>1.OA.A</t>
  </si>
  <si>
    <t>Represent and solve problems involving addition and subtraction.</t>
  </si>
  <si>
    <t>(1.OA.A) Represent and solve problems involving addition and subtraction.</t>
  </si>
  <si>
    <t>1.OA.A.1</t>
  </si>
  <si>
    <t>Use addition and subtraction within 20 to solve and represent problems in authentic contexts involving situations of adding to, taking from, putting together, taking apart, and comparing, with unknowns in all positions.</t>
  </si>
  <si>
    <t xml:space="preserve">(1.OA.A.1) Use addition and subtraction within 20 to solve word problems involving situations of adding to, taking from, putting together, taking apart, and comparing, with unknowns in all positions, e.g., by using objects, drawings, and equations with a symbol for the unknown number to represent the problem. </t>
  </si>
  <si>
    <t>1.OA.A.2</t>
  </si>
  <si>
    <t>Solve problems that call for addition of three whole numbers whose sum is less than or equal to 20 using objects, drawings or equations.</t>
  </si>
  <si>
    <t>(1.OA.A.2) Solve word problems that call for addition of three whole numbers whose sum is less than or equal to 20, e.g., by using objects, drawings, and equations with a symbol for the unknown number to represent the problem.</t>
  </si>
  <si>
    <t>1.OA.B</t>
  </si>
  <si>
    <t>Understand and apply properties of operations and the relationship between addition and subtraction.</t>
  </si>
  <si>
    <t>(1.OA.B) Understand and apply properties of operations and the relationship between addition and subtraction.</t>
  </si>
  <si>
    <t>1.OA.B.3</t>
  </si>
  <si>
    <t>Apply properties of operations as strategies to add and subtract.</t>
  </si>
  <si>
    <t>(1.OA.B.3) Apply properties of operations as strategies to add and subtract.   Examples: If 8 + 3 = 11 is known, then 3 + 8 = 11 is also known. (Commutative property of addition.)  To add 2 + 6 + 4, the second two numbers can be added to make a ten, so 2 + 6 + 4 = 2 + 10 = 12. (Associative property of addition.) (Students need not use formal terms for these properties.)</t>
  </si>
  <si>
    <t>1.OA.B.4</t>
  </si>
  <si>
    <t>Understand subtraction as an unknown-addend problem.</t>
  </si>
  <si>
    <t xml:space="preserve">(1.OA.B.4) Understand subtraction as an unknown-addend problem. For example, subtract 10 – 8 by finding the number that makes 10 when added to 8. </t>
  </si>
  <si>
    <t>1.OA.C</t>
  </si>
  <si>
    <t>Add and subtract within 20.</t>
  </si>
  <si>
    <t>(1.OA.C) Add and subtract within 20.</t>
  </si>
  <si>
    <t>1.OA.C.5</t>
  </si>
  <si>
    <t>Relate counting to addition and subtraction.</t>
  </si>
  <si>
    <t>(1.OA.C.5) Relate counting to addition and subtraction (e.g., by counting on 2 to add 2).</t>
  </si>
  <si>
    <t>1.OA.C.6</t>
  </si>
  <si>
    <t>Add and subtract within 20, demonstrating fluency for addition and subtraction within 10 with accurate, efficient, and flexible strategies.</t>
  </si>
  <si>
    <t>(1.OA.C.6) Add and subtract within 20, demonstrating fluency for addition and subtraction within 10. Use strategies such as counting on; making ten (e.g., 8 + 6 = 8 + 2 + 4 = 10 + 4 = 14); decomposing a number leading to a ten (e.g., 13 – 4 = 13 – 3 – 1 = 10 – 1 = 9); using the relationship between addition and subtraction (e.g., knowing that 8 + 4 = 12, one knows 12 – 8 = 4); and creating equivalent but easier or known sums (e.g., adding 6 + 7 by creating the known equivalent 6 + 6 + 1 = 12 + 1 = 13).</t>
  </si>
  <si>
    <t>D</t>
  </si>
  <si>
    <t>1.OA.D</t>
  </si>
  <si>
    <t>Work with addition and subtraction equations.</t>
  </si>
  <si>
    <t>(1.OA.D) Work with addition and subtraction equations.</t>
  </si>
  <si>
    <t>1.OA.D.7</t>
  </si>
  <si>
    <t>Use the meaning of the equal sign to determine whether equations involving addition and subtraction are true or false.</t>
  </si>
  <si>
    <t>(1.OA.D.7) Understand the meaning of the equal sign, and determine if equations involving addition and subtraction are true or false. For example, which of the following equations are true and which are false? 6 = 6,  7 = 8 – 1,  5 + 2 = 2 + 5,  4 + 1 = 5 + 2.</t>
  </si>
  <si>
    <t>1.OA.D.8</t>
  </si>
  <si>
    <t>Determine the unknown whole number in an addition or subtraction equation relating three whole numbers.</t>
  </si>
  <si>
    <t xml:space="preserve">(1.OA.D.8) Determine the unknown whole number in an addition or subtraction equation relating three whole numbers. For example, determine the unknown number that makes the equation true in each of the equations 8 + ? = 11, 5 = ＿ – 3,  6 + 6 = ＿. </t>
  </si>
  <si>
    <t>1.NBT</t>
  </si>
  <si>
    <t xml:space="preserve">(1.NBT) DOMAIN: Number &amp; Operations in Base Ten </t>
  </si>
  <si>
    <t>1.NBT.A</t>
  </si>
  <si>
    <t>Extend the counting sequence.</t>
  </si>
  <si>
    <t>(1.NBT.A) Extend the counting sequence.</t>
  </si>
  <si>
    <t>1.NBT.A.1</t>
  </si>
  <si>
    <t>Count to 120, starting at any number less than 120. In this range, read and write numerals and represent a number of objects with a written numeral.</t>
  </si>
  <si>
    <t>(1.NBT.A.1) Count to 120, starting at any number less than 120. In this range, read and write numerals and represent a number of objects with a written numeral.</t>
  </si>
  <si>
    <t>1.NBT.B</t>
  </si>
  <si>
    <t>Understand place value.</t>
  </si>
  <si>
    <t>(1.NBT.B) Understand place value.</t>
  </si>
  <si>
    <t>1.NBT.B.2</t>
  </si>
  <si>
    <t>Understand 10 as a bundle of ten ones and that the two digits of a two-digit number represent amounts of tens and ones.</t>
  </si>
  <si>
    <t>(1.NBT.B.2) Understand that the two digits of a two-digit number represent amounts of tens and ones. Understand the following as special cases:
  --  a. 10 can be thought of as a bundle of ten ones — called a “ten.”
  --  b. The numbers from 11 to 19 are composed of a ten and one, two, three, four, five, six, seven, eight, or nine ones. 
  --  c. The numbers 10, 20, 30, 40, 50, 60, 70, 80, 90 refer to one, two, three, four, five, six, seven, eight, or nine tens (and 0 ones).</t>
  </si>
  <si>
    <t>1.NBT.B.3</t>
  </si>
  <si>
    <t>Compare two two-digit numbers based on meanings of the tens and ones digits, recording the results of comparisons with the symbols &gt;, =, and &lt;.</t>
  </si>
  <si>
    <t xml:space="preserve">(1.NBT.B.3) Compare two two-digit numbers based on meanings of the tens and ones digits, recording the results of comparisons with the symbols &gt;, =, and &lt;. </t>
  </si>
  <si>
    <t>1.NBT.C</t>
  </si>
  <si>
    <t>Use place value understanding and properties of operations to add and subtract.</t>
  </si>
  <si>
    <t>(1.NBT.C) Use place value understanding and properties of operations to add and subtract.</t>
  </si>
  <si>
    <t>1.NBT.C.4</t>
  </si>
  <si>
    <t>Add within 100 using concrete using concrete or visual representations and strategies based on place value, properties of operations, and/or the relationship between addition and subtraction.  Relate the strategy to a written method and explain why sometimes it is necessary to compose a ten.</t>
  </si>
  <si>
    <t xml:space="preserve">(1.NBT.C.4) Add within 100, including adding a two-digit number and a one-digit number, and adding a two-digit number and a multiple of 10, using concrete models or drawings and strategies based on place value, properties of operations, and/or the relationship between addition and subtraction; relate the strategy to a written method and explain the reasoning used. Understand that in adding two-digit numbers, one adds tens and tens, ones and ones; and sometimes it is necessary to compose a ten. </t>
  </si>
  <si>
    <t>1.NBT.C.5</t>
  </si>
  <si>
    <t>Without having to count, mentally find 10 more or 10 less than a given two-digit number and explain the reasoning used.</t>
  </si>
  <si>
    <t>(1.NBT.C.5) Given a two-digit number, mentally find 10 more or 10 less than the number, without having to count; explain the reasoning used.</t>
  </si>
  <si>
    <t>1.NBT.C.6</t>
  </si>
  <si>
    <t>Subtract multiples of 10 in the range 10-90 from multiples of 10 in the range 10-90 using concrete or visual representations and strategies based on place value, properties of operations, and/or the relationship between addition and subtraction. Relate the strategy and model used to a written method and explain the reasoning used.</t>
  </si>
  <si>
    <t xml:space="preserve">(1.NBT.C.6) Subtract multiples of 10 in the range 10-90 from multiples of 10 in the range 10-90 (positive or zero differences), using concrete models or drawings and strategies based on place value, properties of operations, and/or the relationship between addition and subtraction; relate the strategy to a written method and explain the reasoning used.  </t>
  </si>
  <si>
    <t>1.GM</t>
  </si>
  <si>
    <t xml:space="preserve">Geometric Reasoning and Measurement </t>
  </si>
  <si>
    <t>1.G</t>
  </si>
  <si>
    <t>(1.G) DOMAIN: Geometry</t>
  </si>
  <si>
    <t>1.GM.A</t>
  </si>
  <si>
    <t>Reason with shapes and their attributes.</t>
  </si>
  <si>
    <t>1.G.A</t>
  </si>
  <si>
    <t>(1.G.A) Reason with shapes and their attributes.</t>
  </si>
  <si>
    <t>1.GM.A.1</t>
  </si>
  <si>
    <t>Distinguish between defining attributes versus non-defining attributes for a wide variety of shapes. Build and draw shapes to possess defining attributes.</t>
  </si>
  <si>
    <t>1.G.A.1</t>
  </si>
  <si>
    <t>(1.G.A.1) Distinguish between defining attributes (e.g., triangles are closed and three-sided) versus non-defining attributes (e.g., color, orientation, overall size); for a wide variety of shapes; build and draw shapes to possess defining attributes.</t>
  </si>
  <si>
    <t>1.GM.A.2</t>
  </si>
  <si>
    <t>Compose common two-dimensional shapes or three-dimensional shapes to create a composite shape, and create additional new shapes from composite shapes.</t>
  </si>
  <si>
    <t>1.G.A.2</t>
  </si>
  <si>
    <t>(1.G.A.2) Compose two-dimensional shapes (rectangles, squares, trapezoids, triangles, half-circles, and quarter-circles) or three-dimensional shapes (cubes, right rectangular prisms, right circular cones, and right circular cylinders) to create a composite shape, and compose new shapes from the composite shape. (Students do not need to learn formal names such as “right rectangular prism.”)</t>
  </si>
  <si>
    <t>1.GM.A.3</t>
  </si>
  <si>
    <t>Partition circles and rectangles into two and four equal shares. Describe the equal shares and understand that partitioning into more equal shares creates smaller shares.</t>
  </si>
  <si>
    <t>1.G.A.3</t>
  </si>
  <si>
    <t xml:space="preserve">(1.G.A.3) Partition circles and rectangles into two and four equal shares, describe the shares using the words halves, fourths, and quarters, and use the phrases half of, fourth of, and quarter of. Describe the whole as two of, or four of the shares. Understand for these examples that decomposing into more equal shares creates smaller shares. </t>
  </si>
  <si>
    <t>1.GM.B</t>
  </si>
  <si>
    <t>1.MD.A</t>
  </si>
  <si>
    <t>(1.MD.A) Describe and compare measurable attributes.</t>
  </si>
  <si>
    <t>1.GM.B.4</t>
  </si>
  <si>
    <t>Order three objects by length; compare the lengths of two objects indirectly by using a third object.</t>
  </si>
  <si>
    <t>1.MD.A.1</t>
  </si>
  <si>
    <t xml:space="preserve">(1.MD.A.1) Order three objects by length; compare the lengths of two objects indirectly by using a third object. </t>
  </si>
  <si>
    <t>1.GM.B.5</t>
  </si>
  <si>
    <t>Express the length of an object as a whole number of non-standard length units, by laying multiple copies of a shorter object (the length unit) end to end.</t>
  </si>
  <si>
    <t>1.MD.A.2</t>
  </si>
  <si>
    <t>(1.MD.A.2) Express the length of an object as a whole number of length units, by laying multiple copies of a shorter object (the length unit) end to end; understand that the length measurement of an object is the number of same-size length units that span it with no gaps or overlaps. Limit to contexts where the object being measured is spanned by a whole number of length units with no gaps or overlaps.</t>
  </si>
  <si>
    <t>1.GM.C</t>
  </si>
  <si>
    <t>Tell and write time.</t>
  </si>
  <si>
    <t>1.MD.B</t>
  </si>
  <si>
    <t>(1.MD.B) Tell and write time.</t>
  </si>
  <si>
    <t>1.GM.C.6</t>
  </si>
  <si>
    <t>Tell and write time in hours and half-hours using analog and digital clocks.</t>
  </si>
  <si>
    <t>1.MD.B.3</t>
  </si>
  <si>
    <t>(1.MD.B.3) Tell and write time in hours and half-hours using analog and digital clocks.</t>
  </si>
  <si>
    <t>1.DR</t>
  </si>
  <si>
    <t>1.DR.A</t>
  </si>
  <si>
    <t>1.DR.A.1</t>
  </si>
  <si>
    <t>Generate questions to investigate situations within the classroom. Collect or consider data that can naturally answer questions by representing data visually.</t>
  </si>
  <si>
    <t>1.DR.B</t>
  </si>
  <si>
    <t>1.DR.B.2</t>
  </si>
  <si>
    <t>Analyze data sets with up to three categories by representing data visually, such as with graphs and charts, and interpret information presented to answer investigative questions.</t>
  </si>
  <si>
    <t>1.MD.C.4</t>
  </si>
  <si>
    <t>(1.MD.C.4) Organize, represent, and interpret data with up to three categories; ask and answer questions about the total number of data points, how many in each category, and how many more or less are in one category than in another.</t>
  </si>
  <si>
    <t xml:space="preserve">Original Index </t>
  </si>
  <si>
    <t>Grade</t>
  </si>
  <si>
    <t xml:space="preserve">Cluster </t>
  </si>
  <si>
    <t>2.OA</t>
  </si>
  <si>
    <t xml:space="preserve">Algebraic Reasoning: Operations </t>
  </si>
  <si>
    <t>2.OA.A</t>
  </si>
  <si>
    <t>2.OA.A.1</t>
  </si>
  <si>
    <t>Use addition and subtraction within 100 to solve one- and two-step problems in authentic contexts by using drawings and equations with a symbol for the unknown.</t>
  </si>
  <si>
    <t xml:space="preserve">Use addition and subtraction within 100 to solve one- and two-step word problems involving situations of adding to, taking from, putting together, taking apart, and comparing, with unknowns in all positions, e.g., by using drawings and equations with a symbol for the unknown number to represent the problem. </t>
  </si>
  <si>
    <t>2.OA.B</t>
  </si>
  <si>
    <t>2.OA.B.2</t>
  </si>
  <si>
    <t>Fluently add and subtract within 20 using accurate, efficient, and flexible strategies and algorithms based on place value and properties of operations.</t>
  </si>
  <si>
    <t xml:space="preserve">Fluently add and subtract within 20 using mental strategies. By end of Grade 2, know from memory all sums of two one-digit numbers. </t>
  </si>
  <si>
    <t>2.OA.C</t>
  </si>
  <si>
    <t>Work with equal groups of objects to gain foundations for multiplication.</t>
  </si>
  <si>
    <t>2.OA.C.3</t>
  </si>
  <si>
    <t>Determine whether a group up to 20 objects has an odd or even number by pairing objects or counting them by 2s; record using drawings and equations including expressing an even number as a sum of two equal addends.</t>
  </si>
  <si>
    <t>Determine whether a group of objects (up to 20) has an odd or even number of members, e.g., by pairing objects or counting them by 2s; write an equation to express an even number as a sum of two equal addends.</t>
  </si>
  <si>
    <t>2.OA.C.4</t>
  </si>
  <si>
    <t>Use addition to find the total number of objects arranged in rectangular arrays with up to 5 rows and up to 5 columns; write an equation to express the total as a sum of equal addends.</t>
  </si>
  <si>
    <t>2.NBT</t>
  </si>
  <si>
    <t xml:space="preserve">DOMAIN: Number &amp; Operations in Base Ten </t>
  </si>
  <si>
    <t>2.NBT.A</t>
  </si>
  <si>
    <t>2.NBT.A.1</t>
  </si>
  <si>
    <t>Understand 100 as a bundle of ten tens and that the three digits of a three-digit number represent amounts of hundreds, tens, and ones.</t>
  </si>
  <si>
    <t xml:space="preserve">Understand that the three digits of a three-digit number represent amounts of hundreds, tens, and ones; e.g., 706 equals 7 hundreds, 0 tens, and 6 ones. Understand the following as special cases:
--(1.a)100 can be thought of as a bundle of ten tens — called a “hundred.”
--(1.b) The numbers 100, 200, 300, 400, 500, 600, 700, 800, 900 refer to one, two, three, four, five, six, seven, eight, or nine hundreds (and 0 tens and 0 ones). </t>
  </si>
  <si>
    <t>2.NBT.A.2</t>
  </si>
  <si>
    <t>Count within 1000; skip-count by 5's, 10's, and 100's.</t>
  </si>
  <si>
    <t>Count within 1000; skip-count by 5s, 10s, and 100s.</t>
  </si>
  <si>
    <t>2.NBT.A.3</t>
  </si>
  <si>
    <t>Read and write numbers to 1000 using base-ten numerals, number names, and expanded form.</t>
  </si>
  <si>
    <t>2.NBT.A.4</t>
  </si>
  <si>
    <t>Compare two three-digit numbers based on meanings of the hundreds, tens, and ones digits, using &gt;, =, and &lt; symbols to record the results of comparisons.</t>
  </si>
  <si>
    <t>2.NBT.B</t>
  </si>
  <si>
    <t>2.NBT.B.5</t>
  </si>
  <si>
    <t>Fluently add &amp; subtract within 100 using accurate, efficient, &amp; flexible strategies based on place value, properties of operations, and/or the relationship between addition and subtraction.</t>
  </si>
  <si>
    <t xml:space="preserve">Fluently add and subtract within 100 using strategies based on place value, properties of operations, and/or the relationship between addition and subtraction. </t>
  </si>
  <si>
    <t>2.NBT.B.6</t>
  </si>
  <si>
    <t>Add up to four two-digit numbers using strategies based on place value and properties of operations and describe how two different strategies result in the same sum.</t>
  </si>
  <si>
    <t>Add up to four two-digit numbers using strategies based on place value and properties of operations.</t>
  </si>
  <si>
    <t>2.NBT.B.7</t>
  </si>
  <si>
    <t>Add and subtract within 1000 using concrete or visual representations and strategies based on place value, properties of operations, and/or the relationship between addition and subtraction. Relate the strategy to a written method and explain why sometimes it is necessary to compose or decompose tens or hundreds.</t>
  </si>
  <si>
    <t>Add and subtract within 1000, using concrete models or drawings and strategies based on place value, properties of operations, and/or the relationship between addition and subtraction; relate the strategy to a written method. Understand that in adding or subtracting three-digit numbers, one adds or subtracts hundreds and hundreds, tens and tens, ones and ones; and sometimes it is necessary to compose or decompose tens or hundreds.</t>
  </si>
  <si>
    <t>2.NBT.B.8</t>
  </si>
  <si>
    <t>Without having to count, mentally find 10 more or 10 less and 100 more or 100 less than a given three-digit number.</t>
  </si>
  <si>
    <t>Mentally add 10 or 100 to a given number 100-900, and mentally subtract 10 or 100 from a given number 100-900.</t>
  </si>
  <si>
    <t>2.NBT.B.9</t>
  </si>
  <si>
    <t>Explain why strategies to add and subtract work using properties of operations and the relationship between addition and subtraction.</t>
  </si>
  <si>
    <t xml:space="preserve">Explain why addition and subtraction strategies work, using place value and the properties of operations. (Explanations may be supported by drawings or objects.)  </t>
  </si>
  <si>
    <t>2.GM</t>
  </si>
  <si>
    <t>DOMAIN: Geometry</t>
  </si>
  <si>
    <t>2.GM.A</t>
  </si>
  <si>
    <t>2.G.A</t>
  </si>
  <si>
    <t>2.GM.A.1</t>
  </si>
  <si>
    <t>Recognize and draw shapes having specified attributes, such as a given number of angles or a given number of equal faces.</t>
  </si>
  <si>
    <t>2.G.A.1</t>
  </si>
  <si>
    <t>Recognize and draw shapes having specified attributes, such as a given number of angles or a given number of equal faces.  Identify triangles, quadrilaterals, pentagons, hexagons, and cubes. (Sizes are compared directly or visually, not compared by measuring.)</t>
  </si>
  <si>
    <t>2.GM.A.2</t>
  </si>
  <si>
    <t>Partition a rectangle into rows and columns of same-size squares and count to find the total number of them.</t>
  </si>
  <si>
    <t>2.G.A.2</t>
  </si>
  <si>
    <t xml:space="preserve">Partition a rectangle into rows and columns of same-size squares and count to find the total number of them. </t>
  </si>
  <si>
    <t>2.GM.A.3</t>
  </si>
  <si>
    <t>Partition circles and rectangles into two, three, or four equal parts. Recognize that equal parts of identical wholes need not have the same shape.</t>
  </si>
  <si>
    <t>2.G.A.3</t>
  </si>
  <si>
    <t xml:space="preserve">Partition circles and rectangles into two, three, or four equal shares, describe the shares using the words halves, thirds, half of, a third of, etc., and describe the whole as two halves, three thirds, four fourths. Recognize that equal shares of identical wholes need not have the same shape. </t>
  </si>
  <si>
    <t>2.GM.B</t>
  </si>
  <si>
    <t>Measure and estimate lengths in standard units.</t>
  </si>
  <si>
    <t>2.MD.A</t>
  </si>
  <si>
    <t>2.GM.B.4</t>
  </si>
  <si>
    <t>Measure the length of an object by selecting and using appropriate measurement tools.</t>
  </si>
  <si>
    <t>2.MD.A.1</t>
  </si>
  <si>
    <t xml:space="preserve">Measure the length of an object by selecting and using appropriate tools such as rulers, yardsticks, meter sticks, and measuring tapes. </t>
  </si>
  <si>
    <t>2.GM.B.5</t>
  </si>
  <si>
    <t>Measure the length of an object using two different length units and describe how the measurements relate to the size of the unit chosen.</t>
  </si>
  <si>
    <t>2.MD.A.2</t>
  </si>
  <si>
    <t xml:space="preserve">Measure the length of an object twice, using length units of different lengths for the two measurements; describe how the two measurements relate to the size of the unit chosen. </t>
  </si>
  <si>
    <t>2.GM.B.6</t>
  </si>
  <si>
    <t>Estimate lengths using units of inches, feet, yards, centimeters, and meters.</t>
  </si>
  <si>
    <t>2.MD.A.3</t>
  </si>
  <si>
    <t>Estimate lengths using units of inches, feet, centimeters, and meters.</t>
  </si>
  <si>
    <t>2.GM.B.7</t>
  </si>
  <si>
    <t>Measure two objects and determine the difference in their lengths in terms of a standard length unit.</t>
  </si>
  <si>
    <t>2.MD.A.4</t>
  </si>
  <si>
    <t>Measure to determine how much longer one object is than another, expressing the length difference in terms of a standard length unit.</t>
  </si>
  <si>
    <t>2.GM.C</t>
  </si>
  <si>
    <t>Relate addition and subtraction to length.</t>
  </si>
  <si>
    <t>2.MD.B</t>
  </si>
  <si>
    <t>2.GM.C.8</t>
  </si>
  <si>
    <t>Use addition and subtraction within 100 to solve problems in authentic contexts involving lengths that are given in the same units.</t>
  </si>
  <si>
    <t>2.MD.B.5</t>
  </si>
  <si>
    <t>Use addition and subtraction within 100 to solve word problems involving lengths that are given in the same units, e.g., by using drawings (such as drawings of rulers) and equations with a symbol for the unknown number to represent the problem.</t>
  </si>
  <si>
    <t>2.GM.C.9</t>
  </si>
  <si>
    <t>Represent whole number lengths on a number line diagram; use number lines to find sums and differences within 100.</t>
  </si>
  <si>
    <t>2.MD.B.6</t>
  </si>
  <si>
    <t xml:space="preserve">Represent whole numbers as lengths from 0 on a number line diagram with equally spaced points corresponding to the numbers 0, 1, 2, … , and represent whole-number sums and differences within 100 on a number line diagram. </t>
  </si>
  <si>
    <t>2.GM.D</t>
  </si>
  <si>
    <t>Work with time and money.</t>
  </si>
  <si>
    <t>2.MD.C</t>
  </si>
  <si>
    <t>2.GM.D.10</t>
  </si>
  <si>
    <t>Tell and write time from analog and digital clocks to the nearest five minutes, using a.m. and p.m.</t>
  </si>
  <si>
    <t>2.MD.C.7</t>
  </si>
  <si>
    <t xml:space="preserve">Tell and write time from analog and digital clocks to the nearest five minutes, using a.m. and p.m. </t>
  </si>
  <si>
    <t>2.GM.D.11</t>
  </si>
  <si>
    <t>Solve problems in authentic contexts involving dollar bills, quarters, dimes, nickels, and pennies, using $ (dollars) and c (cents) symbols appropriately.</t>
  </si>
  <si>
    <t>2.MD.C.8</t>
  </si>
  <si>
    <t xml:space="preserve">Solve word problems involving dollar bills, quarters, dimes, nickels, and pennies, using $ (dollars) and ¢ (cents) symbols appropriately. Example: If you have 2 dimes and 3 pennies, how many cents do you have? </t>
  </si>
  <si>
    <t>2.DR</t>
  </si>
  <si>
    <t>2.DR.A</t>
  </si>
  <si>
    <t>2.MD.D</t>
  </si>
  <si>
    <t>Represent and interpret data.</t>
  </si>
  <si>
    <t>2.DR.A.1</t>
  </si>
  <si>
    <t>Generate questions to investigate situations within the classroom. Collect or consider data that can naturally answer questions by using measurements with whole-number units.</t>
  </si>
  <si>
    <t>2.MD.D.9</t>
  </si>
  <si>
    <t>Generate measurement data by measuring lengths of several objects to the nearest whole unit, or by making repeated measurements of the same object. Show the measurements by making a line plot, where the horizontal scale is marked off in whole-number units.</t>
  </si>
  <si>
    <t>2.DR.B</t>
  </si>
  <si>
    <t>2.DR.B.2</t>
  </si>
  <si>
    <t>Analyze data with a single-unit scale and interpret information presented to answer investigative questions.</t>
  </si>
  <si>
    <t>2.MD.D.10</t>
  </si>
  <si>
    <t xml:space="preserve">Draw a picture graph and a bar graph (with single-unit scale) to represent a data set with up to four categories. Solve simple put-together, take-apart, and compare problems  using information presented in a bar graph. </t>
  </si>
  <si>
    <t>3.OA</t>
  </si>
  <si>
    <t>3.OA.A</t>
  </si>
  <si>
    <t>Represent and solve problems involving multiplication and division.</t>
  </si>
  <si>
    <t>3.OA.A.1</t>
  </si>
  <si>
    <t>Represent and interpret multiplication of two factors as repeated addition of equal groups.</t>
  </si>
  <si>
    <t xml:space="preserve">Interpret products of whole numbers, e.g., interpret 5 × 7 as the total number of objects in 5 groups of 7 objects each. For example, describe a context in which a total number of objects can be expressed as 5 × 7. </t>
  </si>
  <si>
    <t>3.OA.A.2</t>
  </si>
  <si>
    <t>Represent and interpret whole-number quotients as dividing an amount into equal sized groups.</t>
  </si>
  <si>
    <t>Interpret whole-number quotients of whole numbers, e.g., interpret 56 ÷ 8 as the number of objects in each share when 56 objects are partitioned equally into 8 shares, or as a number of shares when 56 objects are partitioned into equal shares of 8 objects each. For example, describe a context in which a number of shares or a number of groups can be expressed as 56 ÷ 8.</t>
  </si>
  <si>
    <t>3.OA.A.3</t>
  </si>
  <si>
    <t>Use multiplication and division within 100 to solve problems in authentic contexts involving equal groups, arrays, and/or measurement quantities.</t>
  </si>
  <si>
    <t xml:space="preserve">Use multiplication and division within 100 to solve word problems in situations involving equal groups, arrays, and measurement quantities, e.g., by using drawings and equations with a symbol for the unknown number to represent the problem. </t>
  </si>
  <si>
    <t>3.OA.A.4</t>
  </si>
  <si>
    <t>Determine the unknown number in a multiplication or division equation relating three whole numbers by applying the understanding of the inverse relationship of multiplication and division.</t>
  </si>
  <si>
    <t>Determine the unknown whole number in a multiplication or division equation relating three whole numbers. For example, determine the unknown number that makes the equation true in each of the equations 8 × ? = 48,  5 = __÷ 3,  6 × 6 = ?.</t>
  </si>
  <si>
    <t>3.OA.B</t>
  </si>
  <si>
    <t>Understand properties of multiplication and the relationship between multiplication and division.</t>
  </si>
  <si>
    <t>3.OA.B.5</t>
  </si>
  <si>
    <t>Apply properties of operations as strategies to multiply and divide.</t>
  </si>
  <si>
    <t>Apply properties of operations as strategies to multiply and divide.   Examples: If 6 × 4 = 24 is known, then 4 × 6 = 24 is also known. (Commutative property of multiplication.) 3 × 5 × 2 can be found by 3 × 5 = 15 then 15 × 2 = 30, or by 5 × 2 = 10 then 3 × 10 = 30. (Associative property of multiplication.) Knowing that 8 × 5 = 40 and 8 × 2 = 16, one can find 8 × 7 as 8 × (5 + 2) = (8 × 5) + (8 × 2) = 40 + 16 = 56. (Distributive property.) (Students need not use formal terms for these properties.)</t>
  </si>
  <si>
    <t>3.OA.B.6</t>
  </si>
  <si>
    <t>Understand division as an unknown-factor in a multiplication problem.</t>
  </si>
  <si>
    <t xml:space="preserve">Understand division as an unknown-factor problem. For example, divide 32 ÷ 8 by finding the number that makes 32 when multiplied by 8. </t>
  </si>
  <si>
    <t>3.OA.C</t>
  </si>
  <si>
    <t>Multiply and divide within 100.</t>
  </si>
  <si>
    <t>3.OA.C.7</t>
  </si>
  <si>
    <t>Fluently multiply and divide within 100 using accurate, efficient, and flexible strategies and algorithms based on place value and properties of operations.</t>
  </si>
  <si>
    <t>Fluently multiply and divide within 100, using strategies such as the relationship between multiplication and division (e.g., knowing that 8 × 5 = 40, one knows 40 ÷ 5 = 8) or properties of operations. By the end of Grade 3, know from memory all products of one-digit numbers.</t>
  </si>
  <si>
    <t>3.OA.D</t>
  </si>
  <si>
    <t>Solve problems involving the four operations, and identify and explain patterns in arithmetic.</t>
  </si>
  <si>
    <t xml:space="preserve">Solve problems involving the four operations, and identify and explain patterns in arithmetic. </t>
  </si>
  <si>
    <t>3.OA.D.8</t>
  </si>
  <si>
    <t>Solve two-step problems in authentic contexts that use addition, subtraction, multiplication, and division in equations with a letter standing for the unknown quantity.</t>
  </si>
  <si>
    <t>Solve two-step word problems using the four operations. Represent these problems using equations with a letter standing for the unknown quantity. Assess the reasonableness of answers using mental computation and estimation strategies including rounding. (This standard is limited to problems posed with whole numbers and having whole-number answers; students should know how to perform operations in the conventional order when there are no parentheses to specify a particular order (Order of Operations).)</t>
  </si>
  <si>
    <t>3.OA.D.9</t>
  </si>
  <si>
    <t>Identify and explain arithmetic patterns using properties of operations, including patterns in the addition table or multiplication table.</t>
  </si>
  <si>
    <t xml:space="preserve">Identify arithmetic patterns (including patterns in the addition table or multiplication table), and explain them using properties of operations. For example, observe that 4 times a number is always even, and explain why 4 times a number can be decomposed into two equal addends.   </t>
  </si>
  <si>
    <t>3.NBT</t>
  </si>
  <si>
    <t>3.NBT.A</t>
  </si>
  <si>
    <t>Use place value understanding and properties of operations to perform multi-digit arithmetic.</t>
  </si>
  <si>
    <t>Use place value understanding and properties of operations to perform multi-digit arithmetic.¹</t>
  </si>
  <si>
    <t>3.NBT.A.1</t>
  </si>
  <si>
    <t>Use place value understanding to round whole numbers within 1000 to the nearest 10 or 100.</t>
  </si>
  <si>
    <t>Use place value understanding to round whole numbers to the nearest 10 or 100.</t>
  </si>
  <si>
    <t>3.NBT.A.2</t>
  </si>
  <si>
    <t>Fluently add and subtract within 1000 using accurate, efficient, and flexible strategies and algorithms based on place value and properties of operations.</t>
  </si>
  <si>
    <t>Fluently add and subtract within 1000 using strategies and algorithms based on place value, properties of operations, and/or the relationship between addition and subtraction. (A range of algorithms may be used.)</t>
  </si>
  <si>
    <t>3.NBT.A.3</t>
  </si>
  <si>
    <t>Find the product of one-digit whole numbers by multiples of 10 in the range 10-90, such as 9 x 80.  Students use a range of strategies and algorithms based on place value and properties of operations.</t>
  </si>
  <si>
    <t>Multiply one-digit whole numbers by multiples of 10 in the range 10-90 (e.g., 9 × 80, 5 × 60) using strategies based on place value and properties of operations. (A range of algorithms may be used.)</t>
  </si>
  <si>
    <t>3.NF</t>
  </si>
  <si>
    <t>NF</t>
  </si>
  <si>
    <t>Numeric Reasoning: Fractions</t>
  </si>
  <si>
    <t>DOMAIN: Number &amp; Operations—Fractions</t>
  </si>
  <si>
    <t>3.NF.A</t>
  </si>
  <si>
    <t>Develop understanding of fractions as numbers.</t>
  </si>
  <si>
    <t>3.NF.A.1</t>
  </si>
  <si>
    <t>Understand the concept of a unit fraction and explain how multiple copies of a unit fraction form a non-unit fraction.</t>
  </si>
  <si>
    <t>Understand a fraction 1/b as the quantity formed by 1 part when a whole is partitioned into b equal parts; understand a fraction a/b as the quantity formed by a parts of size 1/b.  (Grade 3 expectations in this domain are limited to fractions with denominators 2, 3, 4, 6, and 8.)</t>
  </si>
  <si>
    <t>3.NF.A.2</t>
  </si>
  <si>
    <t>Understand a fraction as a number on the number line; Represent fractions on a number line diagram.</t>
  </si>
  <si>
    <t>Understand a fraction as a number on the number line; represent fractions on a number line diagram.  (Grade 3 expectations in this domain are limited to fractions with denominators 2, 3, 4, 6, and 8.)
--(2.a) Represent a fraction 1/b on a number line diagram by defining the interval from 0 to 1 as the whole and partitioning it into b equal parts. Recognize that each part has size 1/b and that the endpoint of the part based at 0 locates the number 1/b on the number line.  (Grade 3 expectations in this domain are limited to fractions with denominators 2, 3, 4, 6, and 8.)
--(2.b) Represent a fraction a/b on a number line diagram by marking off a lengths 1/b from 0. Recognize that the resulting interval has size a/b and that its endpoint locates the number a/b on the number line.  (Grade 3 expectations in this domain are limited to fractions with denominators 2, 3, 4, 6, and 8.)</t>
  </si>
  <si>
    <t>3.NF.A.3</t>
  </si>
  <si>
    <t>Explain equivalence of fractions in special cases, and compare fractions by reasoning about their size.</t>
  </si>
  <si>
    <t>Explain equivalence of fractions in special cases, and compare fractions by reasoning about their size.  (Grade 3 expectations in this domain are limited to fractions with denominators 2, 3, 4, 6, and 8.)
--(3.a) Understand two fractions as equivalent (equal) if they are the same size, or the same point on a number line.  (Grade 3 expectations in this domain are limited to fractions with denominators 2, 3, 4, 6, and 8.)
--(3.b) Recognize and generate simple equivalent fractions (e.g., 1/2 = 2/4, 4/6 = 2/3), Explain why the fractions are equivalent, e.g., by using a visual fraction model. (Grade 3 expectations in this domain are limited to fractions with denominators 2, 3, 4, 6, and 8.)
--(3.c) Express whole numbers as fractions, and recognize fractions that are equivalent to whole numbers. Examples: Express 3 in the form 3 = 3/1; recognize that 6/1 = 6; locate 4/4 and 1 at the same point of a number line diagram.  (Grade 3 expectations in this domain are limited to fractions with denominators 2, 3, 4, 6, and 8.)
--(3.d) Compare two fractions with the same numerator or the same denominator, by reasoning about their size, Recognize that valid comparisons rely on the two fractions referring to the same whole. Record the results of comparisons with the symbols &gt;, =, or &lt;, and justify the conclusions, e.g., by using a visual fraction model.  (Grade 3 expectations in this domain are limited to fractions with denominators 2, 3, 4, 6, and 8.)</t>
  </si>
  <si>
    <t>3.GM</t>
  </si>
  <si>
    <t>3.G</t>
  </si>
  <si>
    <t>3.GM.A</t>
  </si>
  <si>
    <t>3.G.A</t>
  </si>
  <si>
    <t>3.GM.A.1</t>
  </si>
  <si>
    <t>Understand that shapes in different categories may share attributes and that shared attributes can define a larger category.</t>
  </si>
  <si>
    <t>3.G.A.1</t>
  </si>
  <si>
    <t>Understand that shapes in different categories (e.g., rhombuses, rectangles, and others) may share attributes (e.g., having four sides), and that the shared attributes can define a larger category (e.g., quadrilaterals). Recognize rhombuses, rectangles, and squares as examples of quadrilaterals, and draw examples of quadrilaterals that do not belong to any of these subcategories.</t>
  </si>
  <si>
    <t>3.GM.A.2</t>
  </si>
  <si>
    <t>Partition shapes into parts with equal areas and express the area of each part as a unit fraction of the whole.</t>
  </si>
  <si>
    <t>3.G.A.2</t>
  </si>
  <si>
    <t>Partition shapes into parts with equal areas. Express the area of each part as a unit fraction of the whole. For example, partition a shape into 4 parts with equal area, and describe the area of each part is 1/4 of the area of the shape.</t>
  </si>
  <si>
    <t>3.GM.B</t>
  </si>
  <si>
    <t>Solve problems involving measurement and estimation.</t>
  </si>
  <si>
    <t>3.MD.A</t>
  </si>
  <si>
    <t>3.GM.B.3</t>
  </si>
  <si>
    <t>Tell, write, and measure time to the nearest minute. Solve problems in authentic contexts that involve addition and subtraction of time intervals in minutes.</t>
  </si>
  <si>
    <t>3.MD.A.1</t>
  </si>
  <si>
    <t xml:space="preserve">Tell and write time to the nearest minute and measure time intervals in minutes. Solve word problems involving addition and subtraction of time intervals in minutes, e.g., by representing the problem on a number line diagram.
</t>
  </si>
  <si>
    <t>3.GM.B.4</t>
  </si>
  <si>
    <t>Measure, estimate and solve problems in authentic contexts that involve liquid volumes and masses of objects using standard units of grams (g), kilograms (kg), and liters (l).</t>
  </si>
  <si>
    <t>3.MD.A.2</t>
  </si>
  <si>
    <t>Measure and estimate liquid volumes and masses of objects using standard units of grams (g), kilograms (kg), and liters (l).  (Excludes compound units such as cm^3 and finding the geometric volume of a container.) Add, subtract, multiply, or divide to solve one-step word problems involving masses or volumes that are given in the same units, e.g., by using drawings (such as a beaker with a measurement scale) to represent the problem. (Excludes multiplicative comparison problems (problems involving notions of “times as much.”)</t>
  </si>
  <si>
    <t>3.GM.C</t>
  </si>
  <si>
    <t>Geometric measurement: understand concepts of area and relate area to multiplication and to addition.</t>
  </si>
  <si>
    <t>3.MD.C</t>
  </si>
  <si>
    <t>3.GM.C.5</t>
  </si>
  <si>
    <t>Recognize area as an attribute of plane figures and understand concepts of area measurement presented in authentic contexts by tiling and counting unit squares.</t>
  </si>
  <si>
    <t>3.MD.C.5</t>
  </si>
  <si>
    <t>Recognize area as an attribute of plane figures and understand concepts of area measurement.
--(5.a) A square with side length 1 unit, called “a unit square,” is said to have “one square unit” of area, and can be used to measure area.
--(5.b) A plane figure which can be covered without gaps or overlaps by n unit squares is said to have an area of n square units.</t>
  </si>
  <si>
    <t>3.GM.C.6</t>
  </si>
  <si>
    <t>Measure areas by counting standard and non-standard unit squares.</t>
  </si>
  <si>
    <t>3.MD.C.6</t>
  </si>
  <si>
    <t xml:space="preserve">Measure areas by counting unit squares (square cm, square m, square in, square ft, and improvised units). </t>
  </si>
  <si>
    <t>3.GM.C.7</t>
  </si>
  <si>
    <t>3.MD.C.7</t>
  </si>
  <si>
    <t xml:space="preserve">Relate area to the operations of multiplication and addition.
--(7.a) Find the area of a rectangle with whole-number side lengths by tiling it, and show that the area is the same as would be found by multiplying the side lengths.
--(7.b) Multiply side lengths to find areas of rectangles with whole-number side lengths in the context of solving real world and mathematical problems, and represent whole-number products as rectangular areas in mathematical reasoning. 
--(7.c) Use tiling to show in a concrete case that the area of a rectangle with whole-number side lengths a and b + c is the sum of a × b and a × c. Use area models to represent the distributive property in mathematical reasoning. 
--(7.d) Recognize area as additive. Find areas of rectilinear figures by decomposing them into non-overlapping rectangles and adding the areas of the non-overlapping parts, applying this technique to solve real world problems. </t>
  </si>
  <si>
    <t>3.GM.D</t>
  </si>
  <si>
    <t>Geometric measurement: recognize perimeter.</t>
  </si>
  <si>
    <t>3.MD.D</t>
  </si>
  <si>
    <t>3.GM.D.8</t>
  </si>
  <si>
    <t>Solve problems involving authentic contexts for perimeters of polygons.</t>
  </si>
  <si>
    <t>3.MD.D.8</t>
  </si>
  <si>
    <t>Solve real world and mathematical problems involving perimeters of polygons, including finding the perimeter given the side lengths, finding an unknown side length, and exhibiting rectangles with the same perimeter and different area or with the same area and different perimeter.</t>
  </si>
  <si>
    <t>3.DR</t>
  </si>
  <si>
    <t>3.DR.A</t>
  </si>
  <si>
    <t>3.DR.A.1</t>
  </si>
  <si>
    <t>Generate questions to investigate situations within the classroom, school or community.  Collect or consider measurement data that can naturally answer questions by using information presented in a scaled picture and/or bar graph.</t>
  </si>
  <si>
    <t>3.MD.B.4</t>
  </si>
  <si>
    <t>Generate measurement data by measuring lengths using rulers marked with halves and fourths of an inch. Show the data by making a line plot, where the horizontal scale is marked off in appropriate units—whole numbers, halves, or quarters.</t>
  </si>
  <si>
    <t>3.DR.B</t>
  </si>
  <si>
    <t>3.DR.B.2</t>
  </si>
  <si>
    <t>Analyze measurement data with a scaled picture graph or a scaled bar graph to represent a data set with several categories. Interpret information presented to answer investigative questions.</t>
  </si>
  <si>
    <t>3.MD.B.3</t>
  </si>
  <si>
    <t>Draw a scaled picture graph and a scaled bar graph to represent a data set with several categories. Solve one- and two-step “how many more” and “how many less” problems using information presented in scaled bar graphs. For example, draw a bar graph in which each square in the bar graph might represent 5 pets.</t>
  </si>
  <si>
    <t>4.OA</t>
  </si>
  <si>
    <t>4.OA.A</t>
  </si>
  <si>
    <t>Use the four operations with whole numbers to solve problems.</t>
  </si>
  <si>
    <t>4.OA.A.1</t>
  </si>
  <si>
    <t>Interpret a multiplication equation as comparing quantities. Represent verbal statements of multiplicative comparisons as equations.</t>
  </si>
  <si>
    <t>Interpret a multiplication equation as a comparison, e.g., interpret 35 = 5 x 7 as a statement that 35 is 5 times as many as 7 and 7 times as many as 5. Represent verbal statements of multiplicative comparisons as multiplication equations.</t>
  </si>
  <si>
    <t>4.OA.A.2</t>
  </si>
  <si>
    <t>Multiply or divide to solve problems in authentic contexts involving multiplicative comparison, distinguishing multiplicative comparison from additive comparison.</t>
  </si>
  <si>
    <t xml:space="preserve">Multiply or divide to solve word problems involving multiplicative comparison, e.g., by using drawings and equations with a symbol for the unknown number to represent the problem, distinguishing multiplicative comparison from additive comparison. </t>
  </si>
  <si>
    <t>4.OA.A.3</t>
  </si>
  <si>
    <t>Solve multistep problems in authentic contexts using whole numbers and having whole-number answers using the four operations, including problems in which remainders must be interpreted.</t>
  </si>
  <si>
    <t>Solve multistep word problems posed with whole numbers and having whole-number answers using the four operations, including problems in which remainders must be interpreted. Represent these problems using equations with a letter standing for the unknown quantity. Assess the reasonableness of answers using mental computation and estimation strategies including rounding.</t>
  </si>
  <si>
    <t>4.OA.B</t>
  </si>
  <si>
    <t>Gain familiarity with factors and multiples.</t>
  </si>
  <si>
    <t>4.OA.B.4</t>
  </si>
  <si>
    <t xml:space="preserve">Find all factor pairs for a whole number in the range 1-100.  Determine whether a given whole number in the range of 1-100 is a multiple of a given one-digit number, and whether it is prime or composite. </t>
  </si>
  <si>
    <t>Find all factor pairs for a whole number in the range 1-100. Recognize that a whole number is a multiple of each of its factors. Determine whether a given whole number in the range 1-100 is a multiple of a given one-digit number. Determine whether a given whole number in the range 1-100 is prime or composite.</t>
  </si>
  <si>
    <t>4.OA.C</t>
  </si>
  <si>
    <t>Generate and analyze patterns.</t>
  </si>
  <si>
    <t>4.OA.C.5</t>
  </si>
  <si>
    <t xml:space="preserve">Analyze a number, visual, or contextual pattern that follows a given rule. </t>
  </si>
  <si>
    <t xml:space="preserve">Generate a number or shape pattern that follows a given rule. Identify apparent features of the pattern that were not explicit in the rule itself. For example, given the rule “Add 3” and the starting number 1, generate terms in the resulting sequence and observe that the terms appear to alternate between odd and even numbers. Explain informally why the numbers will continue to alternate in this way. </t>
  </si>
  <si>
    <t>4.NBT</t>
  </si>
  <si>
    <t xml:space="preserve">Numeric Reasoning: Base Ten Arithmetic </t>
  </si>
  <si>
    <t>4.NBT.A</t>
  </si>
  <si>
    <t>Generalize place value understanding for multi-digit whole numbers.</t>
  </si>
  <si>
    <t>4.NBT.A.1</t>
  </si>
  <si>
    <t>Recognize that in a multi-digit whole number, a digit in one place represents ten times what it represents in the place to its right.</t>
  </si>
  <si>
    <t>Recognize that in a multi-digit whole number, a digit in one place represents ten times what it represents in the place to its right. For example, recognize that 700 ÷ 70 = 10 by applying concepts of place value and division.  (Grade 4 expectations in this domain are limited to whole numbers less than or equal to 1,000,000.)</t>
  </si>
  <si>
    <t>4.NBT.A.2</t>
  </si>
  <si>
    <t>Read and write multi-digit whole numbers using base-ten numerals, number names, and expanded form. Use understandings of place value within these forms to compare two multi-digit numbers using &gt;, =, and &lt; symbols.</t>
  </si>
  <si>
    <t>Read and write multi-digit whole numbers using base-ten numerals, number names, and expanded form. Compare two multi-digit numbers based on meanings of the digits in each place, using &gt;, =, and &lt; symbols to record the results of comparisons.  (Grade 4 expectations in this domain are limited to whole numbers less than or equal to 1,000,000.)</t>
  </si>
  <si>
    <t>4.NBT.A.3</t>
  </si>
  <si>
    <t>Use place value understanding to round multi-digit whole numbers to any place.</t>
  </si>
  <si>
    <t>Use place value understanding to round multi-digit whole numbers to any place.  (Grade 4 expectations in this domain are limited to whole numbers less than or equal to 1,000,000.)</t>
  </si>
  <si>
    <t>4.NBT.B</t>
  </si>
  <si>
    <t>4.NBT.B.4</t>
  </si>
  <si>
    <t>Fluently add and subtract multi-digit whole numbers using accurate, efficient, and flexible strategies and algorithms based on place value and properties of operations.</t>
  </si>
  <si>
    <t>Fluently add and subtract multi-digit whole numbers using the standard algorithm. (Grade 4 expectations in this domain are limited to whole numbers less than or equal to 1,000,000. A range of algorithms may be used.)</t>
  </si>
  <si>
    <t>4.NBT.B.5</t>
  </si>
  <si>
    <t>Use representations and strategies to multiply a whole number of up to four digits by a one-digit number, and a two-digit number by a two-digit number using strategies based on place value and the properties of operations.</t>
  </si>
  <si>
    <t>Multiply a whole number of up to four digits by a one-digit whole number, and multiply two two-digit numbers, using strategies based on place value and the properties of operations. Illustrate and explain the calculation by using equations, rectangular arrays, and/or area models.  (Grade 4 expectations in this domain are limited to whole numbers less than or equal to 1,000,000. A range of algorithms may be used.)</t>
  </si>
  <si>
    <t>4.NBT.B.6</t>
  </si>
  <si>
    <t xml:space="preserve">Use representations and strategies to find whole-number quotients and remainders with up to four-digit dividends and one-digit divisors using strategies based on place value, the properties of operations, and/or the relationship between multiplication and division. </t>
  </si>
  <si>
    <t>Find whole-number quotients and remainders with up to four-digit dividends and one-digit divisors, using strategies based on place value, the properties of operations, and/or the relationship between multiplication and division. Illustrate and explain the calculation by using equations, rectangular arrays, and/or area models.   (Grade 4 expectations in this domain are limited to whole numbers less than or equal to 1,000,000. A range of algorithms may be used.)</t>
  </si>
  <si>
    <t>4.NF</t>
  </si>
  <si>
    <t>4.NF.A</t>
  </si>
  <si>
    <t>Extend understanding of fraction equivalence and ordering.</t>
  </si>
  <si>
    <t>4.NF.A.1</t>
  </si>
  <si>
    <t>Use visual fraction representations to recognize, generate, and explain relationships between equivalent fractions.</t>
  </si>
  <si>
    <t>Explain why a fraction a/b is equivalent to a fraction (n × a)/(n × b) by using visual fraction models, with attention to how the number and size of the parts differ even though the two fractions themselves are the same size. Use this principle to recognize and generate equivalent fractions. (Grade 4 expectations in this domain are limited to fractions with denominators 2, 3, 4, 5, 6, 8, 10, 12, and 100.)</t>
  </si>
  <si>
    <t>4.NF.A.2</t>
  </si>
  <si>
    <t>Compare two fractions with different numerators and/or different denominators, record the results with the symbols &gt;, =, or &lt;, and justify the conclusions.</t>
  </si>
  <si>
    <t>Compare two fractions with different numerators and different denominators, e.g., by creating common denominators or numerators, or by comparing to a benchmark fraction such as 1/2. Recognize that comparisons are valid only when the two fractions refer to the same whole. Record the results of comparisons with symbols &gt;, =, or &lt;, and justify the conclusions, e.g., by using a visual fraction model. (Grade 4 expectations in this domain are limited to fractions with denominators 2, 3, 4, 5, 6, 8, 10, 12, and 100.)</t>
  </si>
  <si>
    <t>4.NF.B</t>
  </si>
  <si>
    <t>Build fractions from unit fractions.</t>
  </si>
  <si>
    <t>4.NF.B.3</t>
  </si>
  <si>
    <t>Understand a fraction (a/b) as the sum (a) of fractions of the same denominator (1/b).  Solve problems in authentic contexts involving addition and subtraction of fractions referring to the same whole and having like denominators.</t>
  </si>
  <si>
    <t xml:space="preserve">Understand a fraction a/b with a &gt; 1 as a sum of fractions 1/b. (Grade 4 expectations in this domain are limited to fractions with denominators 2, 3, 4, 5, 6, 8, 10, 12, and 100.)
--(3.a) Understand addition and subtraction of fractions as joining and separating parts referring to the same whole.
--(3.b) Decompose a fraction into a sum of fractions with the same denominator in more than one way, recording each decomposition by an equation. Justify  compositions, e.g., by using a visual fraction model. Examples: 3/8 = 1/8 + 1/8 + 1/8 ; 3/8 = 1/8 + 2/8 ; 2 1/8 = 1 + 1 + 1/8 = 8/8 + 8/8 + 1/8.
--(3.c) Add and subtract mixed numbers with like denominators, e.g., by replacing each mixed number with an equivalent fraction, and/or by using properties of operations and the relationship between addition and subtraction.
--(3.d) Solve word problems involving addition and subtraction of fractions referring to the same whole and having like denominators, e.g., by using visual fraction models and equations to represent the problem. </t>
  </si>
  <si>
    <t>4.NF.B.4</t>
  </si>
  <si>
    <t>Apply and extend previous understandings of multiplication to multiply a fraction by a whole number.  Represent and solve problems in authentic contexts involving multiplication of a fraction by a whole number.</t>
  </si>
  <si>
    <t xml:space="preserve">Apply and extend previous understandings of multiplication to multiply a fraction by a whole number. (Grade 4 expectations in this domain are limited to fractions with denominators 2, 3, 4, 5, 6, 8, 10, 12, and 100.)
--(4.a) Understand a fraction a/b as a multiple of 1/b. For example, use a visual fraction model to represent 5/4 as the product 5 × (1/4), recording the conclusion by the equation 5/4 = 5 × (1/4). 
--(4.b) Understand a multiple of a/b as a multiple of 1/b, and use this understanding to multiply a fraction by a whole number. For example, use a visual fraction model to express 3 × (2/5) as 6 × (1/5), recognizing this product as 6/5. (In general, n × (a/b) = (n × a)/b.)
--(4.c) Solve word problems involving multiplication of a fraction by a whole number, e.g., by using visual fraction models and equations to represent the problem. For example, if each person at a party will eat 3/8 of a pound of roast beef, and there will be 5 people at the party, how many pounds of roast beef will be needed? Between what two whole numbers does your answer lie? </t>
  </si>
  <si>
    <t>4.NF.C</t>
  </si>
  <si>
    <t>Understand decimal notation for fractions, and compare decimal fractions.</t>
  </si>
  <si>
    <t>4.NF.C.5</t>
  </si>
  <si>
    <t>Demonstrate and explain the concept of equivalent fractions with denominators of 10 and 100, using concrete materials and visual models. Add two fractions with denominators of 10 and 100.</t>
  </si>
  <si>
    <t>Express a fraction with denominator 10 as an equivalent fraction with denominator 100, and use this technique to add two fractions with respective denominators 10 and 100.  For example, express 3/10 as 30/100 and add 3/10 + 4/100 = 34/100. (Students who can generate equivalent fractions can develop strategies for adding fractions with unlike denominators in general. But addition and subtraction with unlike denominators in general is not a requirement at this grade.) (Grade 4 expectations in this domain are limited to fractions with denominators 2, 3, 4, 5, 6, 8, 10, 12, and 100.)</t>
  </si>
  <si>
    <t>4.NF.C.6</t>
  </si>
  <si>
    <t>Use and interpret decimal notation for fractions with denominators 10 or 100.</t>
  </si>
  <si>
    <t>Use decimal notation for fractions with denominators 10 or 100. For example, rewrite 0.62 as 62/100 ; describe a length as 0.62 meters; locate 0.62 on a number line diagram. (Grade 4 expectations in this domain are limited to fractions with denominators 2, 3, 4, 5, 6, 8, 10, 12, and 100.)</t>
  </si>
  <si>
    <t>4.NF.C.7</t>
  </si>
  <si>
    <t>Use decimal notation for fractions with denominators 10 or 100. Compare two decimals to hundredths place by reasoning about their size, and record the comparison using the symbols &gt;, =, or &lt;.</t>
  </si>
  <si>
    <t>Compare two decimals to hundredths by reasoning about their size. Recognize that comparisons are valid only when two decimals refer to the same whole. Record the results of comparisons with the symbols &gt;, =, or &lt;, and justify the conclusions, e.g., by using a visual model. (Grade 4 expectations in this domain are limited to fractions with denominators 2, 3, 4, 5, 6, 8, 10, 12, and 100.)</t>
  </si>
  <si>
    <t>4.GM</t>
  </si>
  <si>
    <t>4.G</t>
  </si>
  <si>
    <t>4.GM.A</t>
  </si>
  <si>
    <t>Draw and identify lines and angles, and classify shapes by properties of their lines and angles.</t>
  </si>
  <si>
    <t>4.G.A</t>
  </si>
  <si>
    <t>4.GM.A.1</t>
  </si>
  <si>
    <t>Explore, investigate, and draw points, lines, line segments, rays, angles, and perpendicular and parallel lines. Identify these in two-dimensional figures.</t>
  </si>
  <si>
    <t>4.G.A.1</t>
  </si>
  <si>
    <t>Draw points, lines, line segments, rays, angles (right, acute, obtuse), and perpendicular and parallel lines. Identify these in two-dimensional figures.</t>
  </si>
  <si>
    <t>4.GM.A.2</t>
  </si>
  <si>
    <t>Classify two-dimensional figures based on the presence or absence of parallel or perpendicular lines, or the presence or absence of angles of a specified size.</t>
  </si>
  <si>
    <t>4.G.A.2</t>
  </si>
  <si>
    <t>Classify two-dimensional figures based on the presence or absence of parallel or perpendicular lines, or the presence or absence of angles of a specified size. Recognize right triangles as a category, and identify right triangles.</t>
  </si>
  <si>
    <t>4.GM.A.3</t>
  </si>
  <si>
    <t>Recognize and draw a line of symmetry for a two dimensional figure.</t>
  </si>
  <si>
    <t>4.G.A.3</t>
  </si>
  <si>
    <t>Recognize a line of symmetry for a two-dimensional figure as a line across the figure such that the figure can be folded along the line into matching parts. Identify line-symmetric figures and draw lines of symmetry.</t>
  </si>
  <si>
    <t>4.GM.B</t>
  </si>
  <si>
    <t>Solve problems involving measurement and conversion of measurements.</t>
  </si>
  <si>
    <t>4.MD.A</t>
  </si>
  <si>
    <t>4.GM.B.4</t>
  </si>
  <si>
    <t>Know relative sizes of measurement units and express measurements in a larger unit in terms of a smaller unit.</t>
  </si>
  <si>
    <t>4.MD.A.1</t>
  </si>
  <si>
    <t xml:space="preserve">Know relative sizes of measurement units within one system of units including km, m, cm; kg, g; lb, oz.; l, ml; hr, min, sec. Within a single system of measurement, express measurements in a larger unit in terms of a smaller unit. Record measurement equivalents in a two-column table. For example: Know that 1 ft is 12 times as long as 1 in. Express the length of a 4 ft snake as 48 in. Generate a conversion table for feet and inches listing the number pairs (1, 12), (2, 24), (3, 36), …. </t>
  </si>
  <si>
    <t>4.GM.B.5</t>
  </si>
  <si>
    <t xml:space="preserve">Apply knowledge of the four operations and relative size of measurement units to solve problems in authentic contexts that include familiar fractions or decimals. </t>
  </si>
  <si>
    <t>4.MD.A.2</t>
  </si>
  <si>
    <t>Use the four operations to solve word problems involving distances, intervals of time, liquid volumes, masses of objects, and money, including problems involving simple fractions or decimals, and problems that require expressing measurements given in a larger unit in terms of a smaller unit. Represent measurement quantities using diagrams such as number line diagrams that feature a measurement scale.</t>
  </si>
  <si>
    <t>4.GM.B.6</t>
  </si>
  <si>
    <t>Apply the area and perimeter formulas for rectangles in authentic contexts and mathematical problems.</t>
  </si>
  <si>
    <t>4.MD.A.3</t>
  </si>
  <si>
    <t>Apply the area and perimeter formulas for rectangles in real world and mathematical problems. For example, find the width of a rectangular room given the area of the flooring and the length, by viewing the area formula as a multiplication equation with an unknown factor.</t>
  </si>
  <si>
    <t>4.GM.C</t>
  </si>
  <si>
    <t xml:space="preserve">Geometric measurement: understand concepts of angle and measure angles. </t>
  </si>
  <si>
    <t>4.MD.C</t>
  </si>
  <si>
    <t>4.GM.C.7</t>
  </si>
  <si>
    <t>Recognize angles as geometric shapes that are formed wherever two rays share a common endpoint. Understand and apply concepts of angle measurement.</t>
  </si>
  <si>
    <t>4.MD.C.5</t>
  </si>
  <si>
    <t>Recognize angles as geometric shapes that are formed wherever two rays share a common endpoint, and understand concepts of angle measurement:
--(5.a) 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
--(5.b) An angle that turns through n one-degree angles is said to have an angle measure of n degrees.</t>
  </si>
  <si>
    <t>4.GM.C.8</t>
  </si>
  <si>
    <t>Measure angles in whole-number degrees using a protractor. Sketch angles of specified measure.</t>
  </si>
  <si>
    <t>4.MD.C.6</t>
  </si>
  <si>
    <t>4.GM.C.9</t>
  </si>
  <si>
    <t>Recognize angle measure as additive. When an angle is decomposed into non-overlapping parts, the angle measure of the whole is the sum of the angle measures of the parts.</t>
  </si>
  <si>
    <t>4.MD.C.7</t>
  </si>
  <si>
    <t>Recognize angle measure as additive. When an angle is decomposed into non-overlapping parts, the angle measure of the whole is the sum of the angle measures of the parts. Solve addition and subtraction problems to find unknown angles on a diagram in real world and mathematical problems, e.g., by using an equation with a symbol for the unknown angle measure.</t>
  </si>
  <si>
    <t>4.DR</t>
  </si>
  <si>
    <t>4.DR.A</t>
  </si>
  <si>
    <t>4.DR.A.1</t>
  </si>
  <si>
    <t>Generate questions to investigate situations within the classroom, school or community. Determine strategies for collecting or considering data involving addition and subtraction of fractions that can naturally answer questions by using information presented in line plots.</t>
  </si>
  <si>
    <t>4.DR.B</t>
  </si>
  <si>
    <t>4.MD.B</t>
  </si>
  <si>
    <t>4.DR.B.2</t>
  </si>
  <si>
    <t>Analyze line plots to display a distribution of numerical measurement data, which include displays of data sets of fractional measurements with the same denominator. Interpret information presented to answer investigative questions.</t>
  </si>
  <si>
    <t>4.MD.B.4</t>
  </si>
  <si>
    <t>Make a line plot to display a data set of measurements in fractions of a unit (1/2, 1/4, 1/8). Solve problems involving addition and subtraction of fractions by using information presented in line plots. For example, from a line plot find and interpret the difference in length between the longest and shortest specimens in an insect collection.</t>
  </si>
  <si>
    <t>5.OA</t>
  </si>
  <si>
    <t>5.OA.A</t>
  </si>
  <si>
    <t>Write and interpret numerical expressions.</t>
  </si>
  <si>
    <t>5.OA.A.1</t>
  </si>
  <si>
    <t>Write and evaluate numerical expressions that include parentheses.</t>
  </si>
  <si>
    <t>Use parentheses, brackets, or braces in numerical expressions, and evaluate expressions with these symbols.</t>
  </si>
  <si>
    <t>5.OA.A.2</t>
  </si>
  <si>
    <t>Write expressions that record calculations with numbers, and interpret numerical expressions without evaluating them.</t>
  </si>
  <si>
    <t>Write simple expressions that record calculations with numbers, and interpret numerical expressions without evaluating them. For example, express the calculation “add 8 and 7, then multiply by 2” as 2 × (8 + 7). Recognize that 3 × (18932 + 921) is three times as large as 18932 + 921, without having to calculate the indicated sum or product.</t>
  </si>
  <si>
    <t>5.OA.B</t>
  </si>
  <si>
    <t>Analyze patterns and relationships.</t>
  </si>
  <si>
    <t>5.OA.B.3</t>
  </si>
  <si>
    <t>Generate two numerical patterns using two given rules. Identify and analyze relationships between corresponding terms. Form ordered pairs consisting of corresponding terms from the two patterns and graph them on a coordinate plane.</t>
  </si>
  <si>
    <t xml:space="preserve">Generate two numerical patterns using two given rules. Identify apparent relationships between corresponding terms. Form ordered pairs consisting of corresponding terms from the two patterns, and graph the ordered pairs on a coordinate plane. For example, given the rule “Add 3” and the starting number 0, and given the rule “Add 6” and the starting number 0, generate terms in the resulting sequences, and observe that the terms in one sequence are twice the corresponding terms in the other sequence. Explain informally why this is so. </t>
  </si>
  <si>
    <t>5.NBT</t>
  </si>
  <si>
    <t>Numeric Reasoning: Base Ten Arithmetic (5.NBT)</t>
  </si>
  <si>
    <t>5.NBT.A</t>
  </si>
  <si>
    <t>Understand the place value system.</t>
  </si>
  <si>
    <t>5.NBT.A.1</t>
  </si>
  <si>
    <t>Recognize that in a multi-digit number, a digit in one place represents 10 times as much as it represents in the place to its right and 1/10 of what it represents in the place to its left.</t>
  </si>
  <si>
    <t xml:space="preserve">Recognize that in a multi-digit number, a digit in one place represents 10 times as much as it represents in the place to its right and 1/10 of what it represents in the place to its left. </t>
  </si>
  <si>
    <t>5.NBT.A.2</t>
  </si>
  <si>
    <t>Use whole number exponents to denote powers of 10 and explain the patterns in placement of digits that occur when multiplying and/or dividing whole numbers and decimals by powers of 10.</t>
  </si>
  <si>
    <t>Explain patterns in the number of zeros of the product when multiplying a number by powers of 10, and explain patterns in the placement of the decimal point when a decimal is multiplied or divided by a power of 10. Use whole number exponents to denote powers of 10.</t>
  </si>
  <si>
    <t>5.NBT.A.3</t>
  </si>
  <si>
    <t>Read, write, and compare decimals to thousandths.</t>
  </si>
  <si>
    <t>Read, write, and compare decimals to thousandths.
--(3.a) Read and write decimals to thousandths using base-ten numerals, number names, and expanded form, e.g., 347.392 = 3 × 100 + 4 × 10 + 7 × 1 + 3 × (1/10) + 9 × (1/100) + 2 × (1/1000). 
--(3.b) Compare two decimals to thousandths based on meanings of the digits in each place, using &gt;, =, and &lt; symbols to record the results of comparisons.</t>
  </si>
  <si>
    <t>5.NBT.A.4</t>
  </si>
  <si>
    <t>Use place value understanding to round decimals to any place.</t>
  </si>
  <si>
    <t>5.NBT.B</t>
  </si>
  <si>
    <t>Perform operations with multi-digit whole numbers and with decimals to hundredths.</t>
  </si>
  <si>
    <t>5.NBT.B.5</t>
  </si>
  <si>
    <t>Fluently multiply multi-digit whole numbers using accurate, efficient, and flexible strategies and algorithms based on place value and properties of operations.</t>
  </si>
  <si>
    <t xml:space="preserve">Fluently multiply multi-digit whole numbers using the standard algorithm. </t>
  </si>
  <si>
    <t>5.NBT.B.6</t>
  </si>
  <si>
    <t>Use a variety of representations and strategies to find whole-number quotients of whole numbers with up to four-digit dividends and two-digit divisors.</t>
  </si>
  <si>
    <t xml:space="preserve">Find whole-number quotients of whole numbers with up to four-digit dividends and two-digit divisors, using strategies based on place value, the properties of operations, and/or the relationship between multiplication and division. Illustrate and explain the calculation by using equations, rectangular arrays, and/or area models. </t>
  </si>
  <si>
    <t>5.NBT.B.7</t>
  </si>
  <si>
    <t>Use a variety of representations and strategies to add, subtract, multiply, and divide decimals to hundredths.  Relate the strategy to a written method and explain the reasoning used.</t>
  </si>
  <si>
    <t>Add, subtract, multiply, and divide decimals to hundredths, using concrete models or drawings and strategies based on place value, properties of operations, and/or the relationship between addition and subtraction; relate the strategy to a written method and explain the reasoning used.</t>
  </si>
  <si>
    <t>5.NF</t>
  </si>
  <si>
    <t>Numeric Reasoning: Fractions (5.NF)</t>
  </si>
  <si>
    <t>5.NF.A</t>
  </si>
  <si>
    <t>Use equivalent fractions as a strategy to add and subtract fractions.</t>
  </si>
  <si>
    <t>5.NF.A.1</t>
  </si>
  <si>
    <t>Add and subtract fractions with unlike denominators, including common fractions larger than one and mixed numbers.</t>
  </si>
  <si>
    <t xml:space="preserve">Add and subtract fractions with unlike denominators (including mixed numbers) by replacing given fractions with equivalent fractions in such a way as to produce an equivalent sum or difference of fractions with like denominators. For example, 2/3 + 5/4 = 8/12 + 15/12 = 23/12. (In general, a/b + c/d = (ad + bc)/bd.) </t>
  </si>
  <si>
    <t>5.NF.A.2</t>
  </si>
  <si>
    <t>Solve problems in authentic contexts involving addition and subtraction of fractions with unlike denominators, including common fractions larger than one and mixed numbers.</t>
  </si>
  <si>
    <t xml:space="preserve">Solve word problems involving addition and subtraction of fractions referring to the same whole, including cases of unlike denominators, e.g., by using visual fraction models or equations to represent the problem. Use benchmark fractions and number sense of fractions to estimate mentally and assess the reasonableness of answers. For example, recognize an incorrect result 2/5 + 1/2 = 3/7 by observing that 3/7 &lt; 1/2. </t>
  </si>
  <si>
    <t>5.NF.B</t>
  </si>
  <si>
    <t>Apply and extend previous understandings of multiplication and division.</t>
  </si>
  <si>
    <t>5.NF.B.3</t>
  </si>
  <si>
    <t>Interpret a fraction as division of the numerator by the denominator (a/b = a ÷ b). Solve problems in authentic contexts involving division of whole numbers that result in answers that are common fractions or mixed numbers.</t>
  </si>
  <si>
    <t>Interpret a fraction as division of the numerator by the denominator (a/b = a ÷ b). Solve word problems involving division of whole numbers leading to answers in the form of fractions or mixed numbers, e.g., by using visual fraction models or equations to represent the problem. For example, interpret 3/4 as the result of dividing 3 by 4, noting that 3/4 multiplied by 4 equals 3 and that when 3 wholes are shared equally among 4 people each person has a share of size 3/4. If 9 people want to share a 50-pound sack of rice equally by weight, how many pounds of rice should each person get? Between what two whole numbers does your answer lie?</t>
  </si>
  <si>
    <t>5.NF.B.4</t>
  </si>
  <si>
    <t>Apply and extend previous understanding and strategies of multiplication to multiply a fraction or whole number by a fraction. Multiply fractional side lengths to find areas of rectangles, and represent fractional products as rectangular areas.</t>
  </si>
  <si>
    <t>Apply and extend previous understandings of multiplication to multiply a fraction or whole number by a fraction. 
--(4.a) Interpret the product (a/b) × q as a parts of a partition of q into b equal parts; equivalently, as the result of a sequence of operations a × q ÷ b. For example, use a visual fraction model to show (2/3) × 4 = 8/3, and create a story context for this equation. Do the same with (2/3) × (4/5) = 8/15. (In general, (a/b) × (c/d) = ac/bd.) 
--(4.b) Find the area of a rectangle with fractional side lengths by tiling it with unit squares of the appropriate unit fraction side lengths, and show that the area is the same as would be found by multiplying the side lengths. Multiply fractional side lengths to find areas of rectangles, and represent fraction products as rectangular areas.</t>
  </si>
  <si>
    <t>5.NF.B.5</t>
  </si>
  <si>
    <t>Apply and extend previous understandings of multiplication and division to represent and calculate multiplication and division of fractions. Interpret multiplication as scaling (resizing) by comparing the size of products of two factors.</t>
  </si>
  <si>
    <t xml:space="preserve">Apply and extend previous understandings of multiplication and division to multiply and divide fractions.  Interpret multiplication as scaling (resizing) by:
--(5.a) Comparing the size of a product to the size of one factor on the basis of the size of the other factor, without performing the indicated multiplication.
--(5.b) Explaining why multiplying a given number by a fraction greater than 1 results in a product greater than the given number (recognizing multiplication by whole numbers greater than 1 as a familiar case); explaining why multiplying a given number by a fraction less than 1 results in a product smaller than the given number; and relating the principle of fraction equivalence a/b = (n × a)/(n × b) to the effect of multiplying a/b by 1.
 </t>
  </si>
  <si>
    <t>5.NF.B.6</t>
  </si>
  <si>
    <t>Solve problems in authentic contexts involving multiplication of common fractions and mixed numbers.</t>
  </si>
  <si>
    <t>Solve real world problems involving multiplication of fractions and mixed numbers, e.g., by using visual fraction models or equations to represent the problem.</t>
  </si>
  <si>
    <t>5.NF.B.7</t>
  </si>
  <si>
    <t>Apply and extend previous understandings of division to divide unit fractions by whole numbers and whole numbers by unit fractions, including solving problems in authentic contexts.</t>
  </si>
  <si>
    <t xml:space="preserve">Apply and extend previous understandings of division to divide unit fractions by whole numbers and whole numbers by unit fractions. (Students able to multiply fractions in general can develop strategies to divide fractions in general, by reasoning about the relationship between multiplication and division. But division of a fraction by a fraction is not a requirement at this grade.)
--(7.a) Interpret division of a unit fraction by a non-zero whole number, and compute such quotients. For example, create a story context for (1/3) ÷ 4 and use a visual fraction model to show the quotient. Use the relationship between multiplication and division to explain that (1/3) ÷ 4 = 1/12 because (1/12) × 4 = 1/3.
--(7.b) Interpret division of a whole number by a unit fraction, and compute such quotients. For example, create a story context for 4 ÷ (1/5) and use a visual fraction model to show the quotient. Use the relationship between multiplication and division to explain that 4 ÷ (1/5) = 20 because 20 × (1/5) = 4.
--(7.c) Solve real-world problems involving division of unit fractions by non-zero whole numbers and division of whole numbers by unit fractions, e.g., by using visual fraction models and equations to represent the problem. For example, how much chocolate will each person get if 3 people share 1/2 lb of chocolate equally? How many 1/3-cup servings are in 2 cups of raisins? </t>
  </si>
  <si>
    <t>5.GM</t>
  </si>
  <si>
    <t>5.G</t>
  </si>
  <si>
    <t>5.GM.A</t>
  </si>
  <si>
    <t>Graph points on the coordinate plane to solve real-world and mathematical problems.</t>
  </si>
  <si>
    <t>5.G.A</t>
  </si>
  <si>
    <t>5.GM.A.1</t>
  </si>
  <si>
    <t>Graph and name coordinate points in the first quadrant using the standard (x, y) notation. Understand the coordinate points values represent the distance traveled along the horizontal x-axis and vertical y-axis.</t>
  </si>
  <si>
    <t>5.G.A.1</t>
  </si>
  <si>
    <t xml:space="preserve">Use a pair of perpendicular number lines, called axes, to define a coordinate system, with the intersection of the lines (the origin) arranged to coincide with the 0 on each line and a given point in the plane located by using an ordered pair of numbers, called its coordinates. Understand that the first number indicates how far to travel from the origin in the direction of one axis, and the second number indicates how far to travel in the direction of the second axis, with the convention that the names of the two axes and the coordinates correspond (e.g., x-axis and x-coordinate, y-axis and y-coordinate).
</t>
  </si>
  <si>
    <t>5.GM.A.2</t>
  </si>
  <si>
    <t>Represent authentic contexts and mathematical problems by graphing points in the first quadrant of the coordinate plane. Interpret the meaning of the coordinate values based on the context of a given situation.</t>
  </si>
  <si>
    <t>5.G.A.2</t>
  </si>
  <si>
    <t xml:space="preserve">Represent real world and mathematical problems by graphing points in the first quadrant of the coordinate plane, and interpret coordinate values of points in the context of the situation. </t>
  </si>
  <si>
    <t>5.GM.B</t>
  </si>
  <si>
    <t>Classify two-dimensional figures into categories based on their properties.</t>
  </si>
  <si>
    <t>5.G.B</t>
  </si>
  <si>
    <t>5.GM.B.3</t>
  </si>
  <si>
    <r>
      <rPr>
        <sz val="11"/>
        <color theme="0"/>
        <rFont val="Calibri"/>
        <family val="2"/>
        <scheme val="minor"/>
      </rPr>
      <t xml:space="preserve">Merge with 5.GM.B.3 </t>
    </r>
    <r>
      <rPr>
        <sz val="11"/>
        <color theme="1"/>
        <rFont val="Calibri"/>
        <family val="2"/>
        <scheme val="minor"/>
      </rPr>
      <t>- Measure the volume of a rectangular prism by counting unit cubes using standard and improvised units. </t>
    </r>
  </si>
  <si>
    <t>5.G.B.3</t>
  </si>
  <si>
    <t>Understand that attributes belonging to a category of two-dimensional figures also belong to all subcategories of that category. For example, all rectangles have four right angles and squares are rectangles, so all squares have four right angles.</t>
  </si>
  <si>
    <t>Classify two-dimensional figures within a hierarchy based on their geometrical properties, and explain the relationship across and within different categories of these figures.</t>
  </si>
  <si>
    <t>5.G.B.4</t>
  </si>
  <si>
    <t>Classify two-dimensional figures in a hierarchy based on properties.</t>
  </si>
  <si>
    <t>5.GM.C</t>
  </si>
  <si>
    <t>Convert like measurement units within a given measurement system.</t>
  </si>
  <si>
    <t>5.MD.A</t>
  </si>
  <si>
    <t>5.GM.C.4</t>
  </si>
  <si>
    <t>Convert between different-sized standard measurement units within a given measurement system.  Use these conversions in solving multi-step problems in authentic contexts.</t>
  </si>
  <si>
    <t>5.MD.A.1</t>
  </si>
  <si>
    <t>Convert among different-sized standard measurement units within a given measurement system (e.g., convert 5 cm to 0.05 m), and use these conversions in solving multi-step real world problems.</t>
  </si>
  <si>
    <t>5.GM.D</t>
  </si>
  <si>
    <t>Geometric measurement: understand concepts of volume.</t>
  </si>
  <si>
    <t>5.MD.C</t>
  </si>
  <si>
    <t>5.GM.D.5</t>
  </si>
  <si>
    <t>Recognize that volume is a measurable attribute of solid figures.</t>
  </si>
  <si>
    <t>5.MD.C.3</t>
  </si>
  <si>
    <t>Recognize volume as an attribute of solid figures and understand concepts of volume measurement.
--(3.a) A cube with side length 1 unit, called a “unit cube,” is said to have “one cubic unit” of volume, and can be used to measure volume.
--(3.b) A solid figure which can be packed without gaps or overlaps using n unit cubes is said to have a volume of n cubic units.</t>
  </si>
  <si>
    <t>5.GM.D.6</t>
  </si>
  <si>
    <t>Measure the volume of a rectangular prism by counting unit cubes using standard and nonstandard units.</t>
  </si>
  <si>
    <t>5.MD.C.4</t>
  </si>
  <si>
    <t>Measure volumes by counting unit cubes, using cubic cm, cubic in, cubic ft, and improvised units.</t>
  </si>
  <si>
    <t>5.GM.D.7</t>
  </si>
  <si>
    <t>Relate volume of rectangular prisms to the operations of multiplication and addition.  Solve problems in authentic contexts involving volume using a variety of strategies.</t>
  </si>
  <si>
    <t>5.MD.C.5</t>
  </si>
  <si>
    <t>Relate volume to the operations of multiplication and addition and solve real world and mathematical problems involving volume.
--(5.a)  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
--(5.b) Apply the formulas V =(l)(w)(h) and V = (b)(h) for rectangular prisms to find volumes of right rectangular prisms with whole-number edge lengths in the context of solving real world and mathematical problems. 
--(5.c) Recognize volume as additive. Find volumes of solid figures composed of two non-overlapping right rectangular prisms by adding the volumes of the non-overlapping parts, applying this technique to solve real world problems.</t>
  </si>
  <si>
    <t>5.DR</t>
  </si>
  <si>
    <t>5.DR.A</t>
  </si>
  <si>
    <t>5.DR.A.1</t>
  </si>
  <si>
    <t>Generate questions to investigate situations within the classroom, school or community.  Determine strategies for collecting or considering data involving operations with fractions for this grade that can naturally answer questions by using information presented in line plots.</t>
  </si>
  <si>
    <t>5.DR.B</t>
  </si>
  <si>
    <t>5.MD.B</t>
  </si>
  <si>
    <t>5.DR.B.2</t>
  </si>
  <si>
    <t>Analyze graphical representations and describe the distribution of the numerical data through line plots or categorical data through bar graphs. Interpret information presented to answer investigative questions.</t>
  </si>
  <si>
    <t>5.MD.B.2</t>
  </si>
  <si>
    <t>Make a line plot to display a data set of measurements in fractions of a unit (1/2, 1/4, 1/8). Use operations on fractions for this grade to solve problems involving information presented in line plots. For example, given different measurements of liquid in identical beakers, find the amount of liquid each beaker would contain if the total amount in all the beakers were redistributed equally.</t>
  </si>
  <si>
    <t>AEE</t>
  </si>
  <si>
    <t>6.AEE</t>
  </si>
  <si>
    <t>Algebraic Reasoning: Expressions and Equations</t>
  </si>
  <si>
    <t>6.EE</t>
  </si>
  <si>
    <t>EE</t>
  </si>
  <si>
    <t>DOMAIN: Expressions &amp; Equations</t>
  </si>
  <si>
    <t>6.AEE.A</t>
  </si>
  <si>
    <t>Apply and extend previous understandings of arithmetic to algebraic expressions.</t>
  </si>
  <si>
    <t>6.EE.A</t>
  </si>
  <si>
    <t>6.AEE.A.1</t>
  </si>
  <si>
    <t>Write and evaluate numerical expressions involving whole-number bases and exponents.</t>
  </si>
  <si>
    <t>6.EE.A.1</t>
  </si>
  <si>
    <t>Write and evaluate numerical expressions involving whole-number exponents.</t>
  </si>
  <si>
    <t>6.AEE.A.2</t>
  </si>
  <si>
    <t>Write, read, and evaluate expressions in which letters stand for numbers. Apply knowledge of common mathematical terms to move between the verbal and mathematical forms of an expression including expressions that arise from authentic contexts.</t>
  </si>
  <si>
    <t>6.EE.A.2</t>
  </si>
  <si>
    <t xml:space="preserve">Write, read, and evaluate expressions in which letters stand for numbers.
--(2.a) Write expressions that record operations with numbers and with letters standing for numbers. For example, express the calculation “Subtract y from 5” as 5 – y. 
--(2.b) Identify parts of an expression using mathematical terms (sum, term, product, factor, quotient, coefficient); view one or more parts of an expression as a single entity. For example, describe the expression 2(8 + 7) as a product of two factors; view (8 + 7) as both a single entity and a sum of two terms. 
--(2.c) Evaluate expressions at specific values for their variables. Include expressions that arise from formulas in real-world problems. Perform arithmetic operations, including those involving whole-number exponents, in the conventional order when there are no parentheses to specify a particular order (Order of Operations). For example, use the formulas V = s^3 and A = 6 s^2 to find the volume and surface area of a cube with sides of length s = 1/2. </t>
  </si>
  <si>
    <t>6.AEE.A.3</t>
  </si>
  <si>
    <t>Apply the properties of operations to generate equivalent expressions and to determine when two expressions are equivalent.</t>
  </si>
  <si>
    <t>6.EE.A.3</t>
  </si>
  <si>
    <t>Apply the properties of operations to generate equivalent expressions. For example, apply the distributive property to the expression 3(2 + x) to produce the equivalent expression 6 + 3x; apply the distributive property to the expression 24x + 18y to produce the equivalent expression 6 (4x + 3y); apply properties of operations to y + y + y to produce the equivalent expression 3y.</t>
  </si>
  <si>
    <t>6.AEE.A.4</t>
  </si>
  <si>
    <t>Merge with 6.AEE.A.3</t>
  </si>
  <si>
    <t>6.EE.A.4</t>
  </si>
  <si>
    <t>Identify when two expressions are equivalent (i.e., when the two expressions name the same number regardless of which value is substituted into them). For example, the expressions y + y + y and 3y are equivalent because they name the same number regardless of which number y stands for.</t>
  </si>
  <si>
    <t>6.AEE.B</t>
  </si>
  <si>
    <t>Reason about and solve one-variable equations and inequalities.</t>
  </si>
  <si>
    <t>6.EE.B</t>
  </si>
  <si>
    <t>6.AEE.B.4</t>
  </si>
  <si>
    <t>Understand solving an equation or inequality as a process of answering which values from a specified set, if any, make the equation or inequality true. Use substitution to determine which number(s) in a given set make an equation or inequality true.</t>
  </si>
  <si>
    <t>6.EE.B.5</t>
  </si>
  <si>
    <t>Understand solving an equation or inequality as a process of answering a question: which values from a specified set, if any, make the equation or inequality true? Use substitution to determine whether a given number in a specified set makes an equation or inequality true.</t>
  </si>
  <si>
    <t>6.AEE.B.5</t>
  </si>
  <si>
    <t>Use variables to represent numbers and write expressions when solving problems in authentic contexts.</t>
  </si>
  <si>
    <t>6.EE.B.6</t>
  </si>
  <si>
    <t>Use variables to represent numbers and write expressions when solving a real-world or mathematical problem; understand that a variable can represent an unknown number, or, depending on the purpose at hand, any number in a specified set.</t>
  </si>
  <si>
    <t>6.AEE.B.6</t>
  </si>
  <si>
    <t>Write and solve equations of the form x + p = q and px = q in problems that arise from authentic contexts for cases in which p, q and x are all nonnegative rational numbers.</t>
  </si>
  <si>
    <t>6.EE.B.7</t>
  </si>
  <si>
    <t>Solve real-world and mathematical problems by writing and solving equations of the form x + p = q and px = q for cases in which p, q and x are all nonnegative rational numbers.</t>
  </si>
  <si>
    <t>6.AEE.B.7</t>
  </si>
  <si>
    <t>Write inequalities of the form x &gt; c and x &lt; c to represent constraints or conditions to solve problems in authentic contexts.  Describe and graph on a number line solutions of inequalities of the form x &gt; c and x &lt; c.</t>
  </si>
  <si>
    <t>6.EE.B.8</t>
  </si>
  <si>
    <t>Write an inequality of the form x &gt; c or x &lt; c to represent a constraint or condition in a real-world or mathematical problem. Recognize that inequalities of the form x &gt; c or x &lt; c have infinitely many solutions; represent solutions of such inequalities on number line diagrams.</t>
  </si>
  <si>
    <t>6.AEE.C</t>
  </si>
  <si>
    <t>Represent and analyze quantitative relationships between dependent and independent variables.</t>
  </si>
  <si>
    <t>6.EE.C</t>
  </si>
  <si>
    <t>6.AEE.C.8</t>
  </si>
  <si>
    <t>Use variables to represent and analyze two quantities to solve problems in authentic contexts.  Including those that change in relationship to one another; write an equation to express one quantity in terms of the other quantity.</t>
  </si>
  <si>
    <t>6.EE.C.9</t>
  </si>
  <si>
    <t>Use variables to represent two quantities in a real-world problem that change in relationship to one another; write an equation to express one quantity, thought of as the dependent variable, in terms of the other quantity, thought of as the independent variable. Analyze the relationship between the dependent and independent variables using graphs and tables, and relate these to the equation. For example, in a problem involving motion at constant speed, list and graph ordered pairs of distances and times, and write the equation d = 65t to represent the relationship between distance and time.</t>
  </si>
  <si>
    <t>RP</t>
  </si>
  <si>
    <t>6.RP</t>
  </si>
  <si>
    <t>Proportional Reasoning: Ratios and Proportions</t>
  </si>
  <si>
    <t>DOMAIN: Ratios &amp; Proportional Relationships</t>
  </si>
  <si>
    <t>6.RP.A</t>
  </si>
  <si>
    <t>Understand ratio concepts and use ratio reasoning to solve problems.</t>
  </si>
  <si>
    <t>6.RP.A.1</t>
  </si>
  <si>
    <t>Understand the concept of a ratio in authentic contexts, and use ratio language to describe a ratio relationship between two quantities.</t>
  </si>
  <si>
    <t xml:space="preserve">Understand the concept of a ratio and use ratio language to describe a ratio relationship between two quantities. For example, “The ratio of wings to beaks in the bird house at the zoo was 2:1, because for every 2 wings there was 1 beak.” “For every vote candidate A received, candidate C received nearly three votes.” </t>
  </si>
  <si>
    <t>6.RP.A.2</t>
  </si>
  <si>
    <t>Understand the concept of a unit rate in authentic contexts and use rate language in the context of a ratio relationship.</t>
  </si>
  <si>
    <t>Understand the concept of a unit rate a/b associated with a ratio a:b with b ≠ 0 (b not equal to zero), and use rate language in the context of a ratio relationship. For example, "This recipe has a ratio of 3 cups of flour to 4 cups of sugar, so there is 3/4 cup of flour for each cup of sugar." "We paid $75 for 15 hamburgers, which is a rate of $5 per hamburger."  (Expectations for unit rates in this grade are limited to non-complex fractions.)</t>
  </si>
  <si>
    <t>6.RP.A.3</t>
  </si>
  <si>
    <t>Use ratio and rate reasoning to solve problems in authentic contexts that use equivalent ratios, unit rates, percents, and/or measurement units.</t>
  </si>
  <si>
    <t>Use ratio and rate reasoning to solve real-world and mathematical problems, e.g., by reasoning about tables of equivalent ratios, tape diagrams, double number line diagrams, or equations.
--(3.a) Make tables of equivalent ratios relating quantities with whole-number measurements, find missing values in the tables, and plot the pairs of values on the coordinate plane. Use tables to compare ratios.
--(3.b) Solve unit rate problems including those involving unit pricing and constant speed. For example, If it took 7 hours to mow 4 lawns, then at that rate, how many lawns could be mowed in 35 hours? At what rate were lawns being mowed?
--(3.c) Find a percent of a quantity as a rate per 100 (e.g., 30% of a quantity means 30/100 times the quantity); solve problems involving finding the whole given a part and the percent.
--(3.d) Use ratio reasoning to convert measurement units; manipulate and transform units appropriately when multiplying or dividing quantities.</t>
  </si>
  <si>
    <t>NS</t>
  </si>
  <si>
    <t>6.NS</t>
  </si>
  <si>
    <t>Numeric Reasoning: Number Systems</t>
  </si>
  <si>
    <t>DOMAIN: The Number System</t>
  </si>
  <si>
    <t>6.NS.A</t>
  </si>
  <si>
    <t>Apply and extend previous understandings of multiplication and division to divide fractions by fractions.</t>
  </si>
  <si>
    <t>6.NS.A.1</t>
  </si>
  <si>
    <t>Represent, interpret, and compute quotients of fractions to solve problems in authentic contexts involving division of fractions by fractions.</t>
  </si>
  <si>
    <t>Interpret and compute quotients of fractions, and solve word problems involving division of fractions by fractions, e.g., by using visual fraction models and equations to represent the problem. For example, create a story context for (2/3) ÷ (3/4) and use a visual fraction model to show the quotient; use the relationship between multiplication and division to explain that (2/3) ÷ (3/4) = 8/9 because 3/4 of 8/9 is 2/3. (In general, (a/b) ÷ (c/d) = ad/bc.) How much chocolate will each person get if 3 people share 1/2 lb of chocolate equally? How many 3/4-cup servings are in 2/3 of a cup of yogurt? How wide is a rectangular strip of land with length 3/4 mi and area 1/2 square mi?</t>
  </si>
  <si>
    <t>6.NS.B</t>
  </si>
  <si>
    <t>Compute fluently with multi-digit numbers and find common factors and multiples.</t>
  </si>
  <si>
    <t>6.NS.B.2</t>
  </si>
  <si>
    <t>Fluently divide multi-digit numbers using accurate, efficient, and flexible strategies and algorithms based on place value and properties of operations.</t>
  </si>
  <si>
    <t xml:space="preserve">Fluently divide multi-digit numbers using the standard algorithm. </t>
  </si>
  <si>
    <t>6.NS.B.3</t>
  </si>
  <si>
    <t>Fluently add, subtract, multiply, and divide positive rational numbers using accurate, efficient, and flexible strategies and algorithms.</t>
  </si>
  <si>
    <t>Fluently add, subtract, multiply, and divide multi-digit decimals using the standard algorithm for each operation.</t>
  </si>
  <si>
    <t>6.NS.B.4</t>
  </si>
  <si>
    <t>Determine greatest common factors and least common multiples using a variety of strategies. Apply the distributive property to express a sum of two whole numbers 1–100 with a common factor as a multiple of a sum of two whole numbers with no common factor.</t>
  </si>
  <si>
    <t>Find the greatest common factor of two whole numbers less than or equal to 100 and the least common multiple of two whole numbers less than or equal to 12. Use the distributive property to express a sum of two whole numbers 1–100 with a common factor as a multiple of a sum of two whole numbers with no common factor. For example, express 36 + 8 as 4 (9 + 2).</t>
  </si>
  <si>
    <t>6.NS.C</t>
  </si>
  <si>
    <t>Apply and extend previous understandings of numbers to the system of rational numbers.</t>
  </si>
  <si>
    <t>6.NS.C.5</t>
  </si>
  <si>
    <t>Understand that positive and negative numbers are used together to describe quantities having opposite directions or values. Use positive and negative numbers to represent quantities in authentic contexts, explaining the meaning of zero in each situation.</t>
  </si>
  <si>
    <t>Understand that positive and negative numbers are used together to describe quantities having opposite directions or values (e.g., temperature above/below zero, elevation above/below sea level, debits/credits, positive/negative electric charge); use positive and negative numbers to represent quantities in real-world contexts, explaining the meaning of 0 in each situation.</t>
  </si>
  <si>
    <t>6.NS.C.6</t>
  </si>
  <si>
    <t>Represent a rational number as a point on the number line. Extend number line diagrams and coordinate axes to represent points on the line and in the coordinate plane with negative number coordinates.</t>
  </si>
  <si>
    <t>Understand a rational number as a point on the number line. Extend number line diagrams and coordinate axes familiar from previous grades to represent points on the line and in the plane with negative number coordinates. 
--(6.a) Recognize opposite signs of numbers as indicating locations on opposite sides of 0 on the number line; recognize that the opposite of the opposite of a number is the number itself, e.g., –(–3) = 3, and that 0 is its own opposite.
--(6.b) Understand signs of numbers in ordered pairs as indicating locations in quadrants of the coordinate plane; recognize that when two ordered pairs differ only by signs, the locations of the points are related by reflections across one or both axes.
--(6.c) Find and position integers and other rational numbers on a horizontal or vertical number line diagram; find and position pairs of integers and other rational numbers on a coordinate plane.</t>
  </si>
  <si>
    <t>6.NS.C.7</t>
  </si>
  <si>
    <t>Interpret statements of inequality as statements about the relative position of two numbers on a number line diagram. Write, interpret, and explain statements of order for rational numbers and absolute value in authentic applications.</t>
  </si>
  <si>
    <t>Understand ordering and absolute value of rational numbers. 
--(7.a) Interpret statements of inequality as statements about the relative position of two numbers on a number line diagram. For example, interpret –3 &gt; –7 as a statement that –3 is located to the right of –7 on a number line oriented from left to right.
--(7.b) Write, interpret, and explain statements of order for rational numbers in real-world contexts. For example, write –3°C &gt; –7°C to express the fact that –3°C is warmer than –7°C.
--(7.c) Understand the absolute value of a rational number as its distance from 0 on the number line; interpret absolute value as magnitude for a positive or negative quantity in a real-world situation. For example, for an account balance of –30 dollars, write |–30| = 30 to describe the size of the debt in dollars.
--(7.d) Distinguish comparisons of absolute value from statements about order. For example, recognize that an account balance less than –30 dollars represents a debt greater than 30 dollars.</t>
  </si>
  <si>
    <t>6.NS.C.8</t>
  </si>
  <si>
    <t>Graph points in all four quadrants of the coordinate plane to solve problems in authentic contexts. Include use of coordinates and absolute value to find distances between points with the same first coordinate or the same second coordinate.</t>
  </si>
  <si>
    <t>Solve real-world and mathematical problems by graphing points in all four quadrants of the coordinate plane. Include use of coordinates and absolute value to find distances between points with the same first coordinate or the same second coordinate.</t>
  </si>
  <si>
    <t>6.GM</t>
  </si>
  <si>
    <t>6.G</t>
  </si>
  <si>
    <t>6.GM.A</t>
  </si>
  <si>
    <t>Solve real-world and mathematical problems involving area, surface area, and volume.</t>
  </si>
  <si>
    <t>6.G.A</t>
  </si>
  <si>
    <t>6.GM.A.1</t>
  </si>
  <si>
    <t>Find the area of triangles, quadrilaterals, and other polygons by composing into rectangles or decomposing into triangles and other shapes. Apply these techniques to solve problems in authentic contexts.</t>
  </si>
  <si>
    <t>6.G.A.1</t>
  </si>
  <si>
    <t>Find area of right triangles, other triangles, special quadrilaterals, and polygons by composing into rectangles or decomposing into triangles and other shapes; apply these techniques in the context of solving real-world and mathematical problems.</t>
  </si>
  <si>
    <t>6.GM.A.2</t>
  </si>
  <si>
    <t>Find the volume of a right rectangular prism with fractional edge lengths by filling it with unit cubes of appropriate unit fraction edge lengths.  Connect and apply to the formulas V = l w h and V = b h to find volumes of right rectangular prisms with fractional edge lengths to solve problems in authentic contexts.</t>
  </si>
  <si>
    <t>6.G.A.2</t>
  </si>
  <si>
    <t>Find the volume of a right rectangular prism with fractional edge lengths by packing it with unit cubes of the appropriate unit fraction edge lengths, and show that the volume is the same as would be found by multiplying the edge lengths of the prism. Apply the formulas V = l w h and V = b h to find volumes of right rectangular prisms with fractional edge lengths in the context of solving real-world and mathematical problems.</t>
  </si>
  <si>
    <t>6.GM.A.3</t>
  </si>
  <si>
    <t>Draw polygons in the 4-quadrant coordinate plane given coordinates for the vertices and find the length of a side.  Apply these techniques to solve problems in authentic contexts.</t>
  </si>
  <si>
    <t>6.G.A.3</t>
  </si>
  <si>
    <t>Draw polygons in the coordinate plane given coordinates for the vertices; use coordinates to find the length of a side joining points with the same first coordinate or the same second coordinate. Apply these techniques in the context of solving real-world and mathematical problems.</t>
  </si>
  <si>
    <t>6.GM.A.4</t>
  </si>
  <si>
    <t>Represent three-dimensional figures using nets made up of rectangles and triangles, and use the nets to find the surface area of these figures, including those from authentic contexts.</t>
  </si>
  <si>
    <t>6.G.A.4</t>
  </si>
  <si>
    <t>Represent three-dimensional figures using nets made up of rectangles and triangles, and use the nets to find the surface area of these figures. Apply these techniques in the context of solving real-world and mathematical problems.</t>
  </si>
  <si>
    <t>6.DR</t>
  </si>
  <si>
    <t>6.DR.A</t>
  </si>
  <si>
    <t>Formulate Statistical Investigative Questions</t>
  </si>
  <si>
    <t>Original CCSS</t>
  </si>
  <si>
    <t>6.DR.A.1</t>
  </si>
  <si>
    <t>Formulate and recognize statistical investigative questions as those that anticipate changes in descriptive data related to the question and account for it in the answers.</t>
  </si>
  <si>
    <t>6.SP.A.1</t>
  </si>
  <si>
    <t>Recognize a statistical question as one that anticipates variability in the data related to the question and accounts for it in the answers. For example, “How old am I?” is not a statistical question, but “How old are the students in my school?” is a statistical question because one anticipates variability in students’ ages.</t>
  </si>
  <si>
    <t>6.DR.B</t>
  </si>
  <si>
    <t>Collect and Consider Data</t>
  </si>
  <si>
    <t>6.DR.B.2</t>
  </si>
  <si>
    <t>Collect and record data with technology to identify and describe the characteristics of numerical data sets using quantitative measures of center and variability.</t>
  </si>
  <si>
    <t>6.SP.A.2</t>
  </si>
  <si>
    <t>SP</t>
  </si>
  <si>
    <t>Understand that a set of data collected to answer a statistical question has a distribution which can be described by its center, spread, and overall shape.</t>
  </si>
  <si>
    <t>6.DR.C</t>
  </si>
  <si>
    <t>Analyze, summarize, and describe data</t>
  </si>
  <si>
    <t>6.DR.C.3</t>
  </si>
  <si>
    <t>Analyze data representations and describe measures of center and variability of quantitative data using appropriate displays.</t>
  </si>
  <si>
    <t>6.SP.A.3</t>
  </si>
  <si>
    <t>Recognize that a measure of center for a numerical data set summarizes all of its values with a single number, while a measure of variation describes how its values vary with a single number.</t>
  </si>
  <si>
    <r>
      <rPr>
        <sz val="11"/>
        <color theme="0"/>
        <rFont val="Calibri"/>
        <family val="2"/>
        <scheme val="minor"/>
      </rPr>
      <t>Merge with 6.DR.C.2</t>
    </r>
    <r>
      <rPr>
        <sz val="11"/>
        <color theme="1"/>
        <rFont val="Calibri"/>
        <family val="2"/>
        <scheme val="minor"/>
      </rPr>
      <t>Recognize that a measure of center for a numerical data set is a single number that summarizes all of the values in the data set, while a measure of variation is a single number that describes how the values in the data set vary from one another. </t>
    </r>
  </si>
  <si>
    <t>6.SP.B.4</t>
  </si>
  <si>
    <t xml:space="preserve">Display numerical data in plots on a number line, including dot plots, histograms, and box plots. </t>
  </si>
  <si>
    <t>6.DR.D</t>
  </si>
  <si>
    <t>Interpret data and answer investigative questions</t>
  </si>
  <si>
    <t>6.DR.D.4</t>
  </si>
  <si>
    <t>Interpret quantitative measures of center to describe differences between groups from data collected to answer investigative questions.</t>
  </si>
  <si>
    <t>6.SP.B.5</t>
  </si>
  <si>
    <t>Summarize numerical data sets in relation to their context, such as by:
--(5.a) Reporting the number of observations.
--(5.b) Describing the nature of the attribute under investigation, including how it was measured and its units of measurement.
--(5.c) Giving quantitative measures of center (median and/or mean) and variability (interquartile range and/or mean absolute deviation), as well as describing any overall pattern and any striking deviations from the overall pattern with reference to the context in which the data were gathered.
--(5.d) Relating the choice of measures of center and variability to the shape of the data distribution and the context in which the data were gathered</t>
  </si>
  <si>
    <t xml:space="preserve">Domain </t>
  </si>
  <si>
    <t>7.AEE</t>
  </si>
  <si>
    <t>7.EE</t>
  </si>
  <si>
    <t>7.AEE.A</t>
  </si>
  <si>
    <t>Use properties of operations to generate equivalent expressions.</t>
  </si>
  <si>
    <t>7.EE.A</t>
  </si>
  <si>
    <t>7.AEE.A.1</t>
  </si>
  <si>
    <t>Identify and write equivalent expressions with rational numbers by applying associative, commutative, and distributive properties.</t>
  </si>
  <si>
    <t>7.EE.A.1</t>
  </si>
  <si>
    <t>Apply properties of operations as strategies to add, subtract, factor, and expand linear expressions with rational coefficients.</t>
  </si>
  <si>
    <t>7.AEE.A.2</t>
  </si>
  <si>
    <t>Understand that rewriting an expression in different forms in a contextual problem can show how quantities are related.</t>
  </si>
  <si>
    <t>7.EE.A.2</t>
  </si>
  <si>
    <t>Understand that rewriting an expression in different forms in a problem context can shed light on the problem and how the quantities in it are related. For example, a + 0.05a = 1.05a means that “increase by 5%” is the same as “multiply by 1.05.”</t>
  </si>
  <si>
    <t>7.AEE.B</t>
  </si>
  <si>
    <t>Solve mathematical problems in authentic contexts using numerical and algebraic expressions and equations.</t>
  </si>
  <si>
    <t>7.EE.B</t>
  </si>
  <si>
    <t>Solve real-life and mathematical problems using numerical and algebraic expressions and equations.</t>
  </si>
  <si>
    <t>7.AEE.B.3</t>
  </si>
  <si>
    <t>Write and solve problems in authentic contexts using expressions and equations with positive and negative rational numbers in any form.  Contexts can be limited to those that can be solved with one or two-step linear equations.</t>
  </si>
  <si>
    <t>7.EE.B.3</t>
  </si>
  <si>
    <t>Solve multi-step real-life and mathematical problems posed with positive and negative rational numbers in any form (whole numbers, fractions, and decimals), using tools strategically. Apply properties of operations as strategies to calculate with numbers in any form; convert between forms as appropriate; and assess the reasonableness of answers using mental computation and estimation strategies. For example: If a woman making $25 an hour gets a 10% raise, she will make an additional 1/10 of her salary an hour, or $2.50, for a new salary of $27.50. If you want to place a towel bar 9 3/4 inches long in the center of a door that is 27 1/2 inches wide, you will need to place the bar about 9 inches from each edge; this estimate can be used as a check on the exact computation.</t>
  </si>
  <si>
    <t>7.AEE.B.4</t>
  </si>
  <si>
    <t>Use variables to represent quantities and construct one- and two-step linear inequalities with positive rational numbers to solve authentic problems by reasoning about the quantities.</t>
  </si>
  <si>
    <t>7.EE.B.4</t>
  </si>
  <si>
    <t>Use variables to represent quantities in a real-world or mathematical problem, and construct simple equations and inequalities to solve problems by reasoning about the quantities.
--(4.a) Solve word problems leading to equations of the form px + q = r and p(x + q) = r, where p, q, and r are specific rational numbers. Solve equations of these forms fluently. Compare an algebraic solution to an arithmetic solution, identifying the sequence of the operations used in each approach. For example, The perimeter of a rectangle is 54 cm. Its length is 6 cm. What is its width?
--(4.b) Solve word problems leading to inequalities of the form px + q &gt; r or px + q &lt; r, where p, q, and r are specific rational numbers. Graph the solution set of the inequality and interpret it in the context of the problem. For example, As a salesperson, you are paid $50 per week plus $3 per sale. This week you want your pay to be at least $100. Write an inequality for the number of sales you need to make, and describe the solutions.</t>
  </si>
  <si>
    <t>7.RP</t>
  </si>
  <si>
    <t>Proportional Reasoning: Ratios and Probability</t>
  </si>
  <si>
    <t>7.RP.A</t>
  </si>
  <si>
    <t>Analyze proportional relationships and use them to solve mathematical problems in authentic contexts.</t>
  </si>
  <si>
    <t>Analyze proportional relationships and use them to solve real-world and mathematical problems.</t>
  </si>
  <si>
    <t>7.RP.A.1</t>
  </si>
  <si>
    <t>Solve problems in authentic contexts involving unit rates associated with ratios of fractions.</t>
  </si>
  <si>
    <t>Compute unit rates associated with ratios of fractions, including ratios of lengths, areas and other quantities measured in like or different units. For example, if a person walks 1/2 mile in each 1/4 hour, compute the unit rate as the complex fraction (1/2)/(1/4) miles per hour, equivalently 2 miles per hour.</t>
  </si>
  <si>
    <t>7.RP.A.2</t>
  </si>
  <si>
    <t>Recognize and represent proportional relationships between quantities in tables, graphs, equations, diagrams, and verbal descriptions of proportional relationships. Identify the constant of proportionality (unit rate) within various representations.</t>
  </si>
  <si>
    <t>Recognize and represent proportional relationships between quantities.
--(2.a) Decide whether two quantities are in a proportional relationship, e.g., by testing for equivalent ratios in a table or graphing on a coordinate plane and observing whether the graph is a straight line through the origin.
--(2.b) Identify the constant of proportionality (unit rate) in tables, graphs, equations, diagrams, and verbal descriptions of proportional relationships.
--(2.c) Represent proportional relationships by equations. For example, if total cost t is proportional to the number n of items purchased at a constant price p, the relationship between the total cost and the number of items can be expressed as t = pn.
--(2.d) Explain what a point (x, y) on the graph of a proportional relationship means in terms of the situation, with special attention to the points (0, 0) and (1, r) where r is the unit rate.</t>
  </si>
  <si>
    <t>7.RP.A.3</t>
  </si>
  <si>
    <t>Use proportional relationships to solve ratio and percent problems in authentic contexts.</t>
  </si>
  <si>
    <t>Use proportional relationships to solve multistep ratio and percent problems. Examples: simple interest, tax, markups and markdowns, gratuities and commissions, fees, percent increase and decrease, percent error.</t>
  </si>
  <si>
    <t>7.RP.B</t>
  </si>
  <si>
    <t>Investigate chance processes and develop, use, and evaluate probability models.</t>
  </si>
  <si>
    <t>7.SP.C</t>
  </si>
  <si>
    <t>7.RP.B.4</t>
  </si>
  <si>
    <t>Understand that the probability of a chance event is a number between 0 and 1 that expresses the likelihood of the event occurring. Represent probabilities as fractions, decimals, and percents.</t>
  </si>
  <si>
    <t>7.SP.C.5</t>
  </si>
  <si>
    <t>Understand that the probability of a chance event is a number between 0 and 1 that expresses the likelihood of the event occurring. Larger numbers indicate greater likelihood. A probability near 0 indicates an unlikely event, a probability around 1/2 indicates an event that is neither unlikely nor likely, and a probability near 1 indicates a likely event.</t>
  </si>
  <si>
    <t>7.RP.B.5</t>
  </si>
  <si>
    <t>Use experimental data and theoretical probability to make predictions. Understand the probability predictions may not be exact.</t>
  </si>
  <si>
    <t>7.SP.C.6</t>
  </si>
  <si>
    <t>Approximate the probability of a chance event by collecting data on the chance process that produces it and observing its long-run relative frequency, and predict the approximate relative frequency given the probability. For example, when rolling a number cube 600 times, predict that a 3 or 6 would be rolled roughly 200 times, but probably not exactly 200 times.</t>
  </si>
  <si>
    <t>7.RP.B.6</t>
  </si>
  <si>
    <t>Develop a probability model and use it to find probabilities of events. Compare theoretical and experimental probabilities and explain possible sources of discrepancy if any exists.</t>
  </si>
  <si>
    <t>7.SP.C.7</t>
  </si>
  <si>
    <t>Develop a probability model and use it to find probabilities of events. Compare probabilities from a model to observed frequencies; if the agreement is not good, explain possible sources of the discrepancy. 
--(7.a) Develop a uniform probability model by assigning equal probability to all outcomes, and use the model to determine probabilities of events. For example, if a student is selected at random from a class, find the probability that Jane will be selected and the probability that a girl will be selected.
--(7.b) Develop a probability model (which may not be uniform) by observing frequencies in data generated from a chance process. For example, find the approximate probability that a spinning penny will land heads up or that a tossed paper cup will land open-end down. Do the outcomes for the spinning penny appear to be equally likely based on the observed frequencies?</t>
  </si>
  <si>
    <t>7.RP.B.7</t>
  </si>
  <si>
    <t>Find probabilities of compound events using organized lists, tables, tree diagrams, and simulation.</t>
  </si>
  <si>
    <t>7.SP.C.8</t>
  </si>
  <si>
    <t>Find probabilities of compound events using organized lists, tables, tree diagrams, and simulation.
--(8.a) Understand that, just as with simple events, the probability of a compound event is the fraction of outcomes in the sample space for which the compound event occurs.
--(8.b) Represent sample spaces for compound events using methods such as organized lists, tables and tree diagrams. For an event described in everyday language (e.g., “rolling double sixes”), identify the outcomes in the sample space which compose the event.
--(8.c) Design and use a simulation to generate frequencies for compound events.  For example, use random digits as a simulation tool to approximate the answer to the question: If 40% of donors have type A blood, what is the probability that it will take at least 4 donors to find one with type A blood?</t>
  </si>
  <si>
    <t>7.NS</t>
  </si>
  <si>
    <t>7.NS.A</t>
  </si>
  <si>
    <t>Apply and extend previous understandings of operations with fractions.</t>
  </si>
  <si>
    <t>7.NS.A.1</t>
  </si>
  <si>
    <t>Apply and extend previous understandings of addition, subtraction and absolute value to add and subtract rational numbers in authentic contexts. Understand subtraction as adding the additive inverse, p – q = p + (–q).</t>
  </si>
  <si>
    <t xml:space="preserve">Apply and extend previous understandings of addition and subtraction to add and subtract rational numbers; represent addition and subtraction on a horizontal or vertical number line diagram.
--(1.a) Describe situations in which opposite quantities combine to make 0. For example, a hydrogen atom has 0 charge because its two constituents are oppositely charged. 
--(1.b) Understand p + q as the number located a distance |q| from p, in the positive or negative direction depending on whether q is positive or negative. Show that a number and its opposite have a sum of 0 (are additive inverses). Interpret sums of rational numbers by describing real-world contexts.
--(1c) Understand subtraction of rational numbers as adding the additive inverse, p – q = p + (–q). Show that the distance between two rational numbers on the number line is the absolute value of their difference, and apply this principle in real-world contexts.
--(1.d) Apply properties of operations as strategies to add and subtract rational numbers. </t>
  </si>
  <si>
    <t>7.NS.A.2</t>
  </si>
  <si>
    <t>Apply and extend previous understandings of multiplication and division and of fractions to multiply and divide rational numbers. Interpret operations of rational numbers solving problems in authentic contexts.</t>
  </si>
  <si>
    <t>Apply and extend previous understandings of multiplication and division and of fractions to multiply and divide rational numbers. 
--(2.a) Understand that multiplication is extended from fractions to rational numbers by requiring that operations continue to satisfy the properties of operations, particularly the distributive property, leading to products such as (–1)(–1) = 1 and the rules for multiplying signed numbers. Interpret products of rational numbers by describing real-world contexts.
--(2.b) Understand that integers can be divided, provided that the divisor is not zero, and every quotient of integers (with non-zero divisor) is a rational number. If p and q are integers then –(p/q) = (–p)/q = p/(–q). Interpret quotients of rational numbers by describing real-world contexts.
--(2.c) Apply properties of operations as strategies to multiply and divide rational numbers.
--(2.d) Convert a rational number to a decimal using long division; know that the decimal form of a rational number terminates in 0s or eventually repeats.</t>
  </si>
  <si>
    <t>7.NS.A.3</t>
  </si>
  <si>
    <t>Understand that equivalent rational numbers can be written as fractions, decimals and percents.</t>
  </si>
  <si>
    <t xml:space="preserve">Solve real-world and mathematical problems involving the four operations with rational numbers.  (Computations with rational numbers extend the rules for manipulating fractions to complex fractions.)
</t>
  </si>
  <si>
    <t>7.GM</t>
  </si>
  <si>
    <t>7.G</t>
  </si>
  <si>
    <t>7.GM.A</t>
  </si>
  <si>
    <t>Draw construct, and describe geometrical figures and describe the relationships between them.</t>
  </si>
  <si>
    <t>7.G.A</t>
  </si>
  <si>
    <t>7.GM.A.1</t>
  </si>
  <si>
    <t>Solve problems involving scale drawings of geometric figures.  Reproduce a scale drawing at a different scale and compute actual lengths and areas from a scale drawing.</t>
  </si>
  <si>
    <t>7.G.A.1</t>
  </si>
  <si>
    <t>Solve problems involving scale drawings of geometric figures, including computing actual lengths and areas from a scale drawing and reproducing a scale drawing at a different scale.</t>
  </si>
  <si>
    <t>7.GM.A.2</t>
  </si>
  <si>
    <t>Draw triangles from three measures of angles or sides.  Understand the possible side lengths and angle measures that determine a unique triangle, more than one triangle, or no triangle.</t>
  </si>
  <si>
    <t>7.G.A.2</t>
  </si>
  <si>
    <t>Draw (freehand, with ruler and protractor, and with technology) geometric shapes with given conditions. Focus on constructing triangles from three measures of angles or sides, noticing when the conditions determine a unique triangle, more than one triangle, or no triangle.</t>
  </si>
  <si>
    <t>7.GM.A.3</t>
  </si>
  <si>
    <t>Merge with 7.GM.A.2</t>
  </si>
  <si>
    <t>7.G.A.3</t>
  </si>
  <si>
    <t xml:space="preserve">Describe the two-dimensional figures that result from slicing three-dimensional figures, as in plane sections of right rectangular prisms and right rectangular pyramids. </t>
  </si>
  <si>
    <t>7.GM.B</t>
  </si>
  <si>
    <t>Solve mathematical problems in authentic contexts involving angle measure, area, surface area, and volume.</t>
  </si>
  <si>
    <t>7.G.B</t>
  </si>
  <si>
    <t>Solve real-life and mathematical problems involving angle measure, area, surface area, and volume.</t>
  </si>
  <si>
    <t>7.GM.B.3</t>
  </si>
  <si>
    <t>Understand the relationship between area and circumference of circles.  Choose and use the appropriate formula to solve problems with radius, diameter, circumference and area of circles.</t>
  </si>
  <si>
    <t>7.G.B.4</t>
  </si>
  <si>
    <t>Know the formulas for the area and circumference of a circle and use them to solve problems; give an informal derivation of the relationship between the circumference and area of a circle.</t>
  </si>
  <si>
    <t>7.GM.B.4</t>
  </si>
  <si>
    <t>Apply facts about supplementary, complementary, vertical, and adjacent angles in a multi-step problem to determine an unknown angle in a figure.</t>
  </si>
  <si>
    <t>7.G.B.5</t>
  </si>
  <si>
    <t xml:space="preserve">Use facts about supplementary, complementary, vertical, and adjacent angles in a multi-step problem to write and solve simple equations for an unknown angle in a figure. </t>
  </si>
  <si>
    <t>7.GM.B.5</t>
  </si>
  <si>
    <t>Solve problems in authentic contexts involving two- and three-dimensional figures.  Given formulas, calculate area, volume and surface area.</t>
  </si>
  <si>
    <t>7.G.B.6</t>
  </si>
  <si>
    <t xml:space="preserve">Solve real-world and mathematical problems involving area, volume and surface area of two- and three-dimensional objects composed of triangles, quadrilaterals, polygons, cubes, and right prisms. </t>
  </si>
  <si>
    <t>7.DR</t>
  </si>
  <si>
    <t>7.DR.A</t>
  </si>
  <si>
    <t>7.DR.A.1</t>
  </si>
  <si>
    <t>Formulate summary, comparative investigative questions to gain information about a population and that a sample is valid only if the sample is representative of that population.</t>
  </si>
  <si>
    <t>7.SP.A.1</t>
  </si>
  <si>
    <t>Understand that statistics can be used to gain information about a population by examining a sample of the population; generalizations about a population from a sample are valid only if the sample is representative of that population. Understand that random sampling tends to produce representative samples and support valid inferences.</t>
  </si>
  <si>
    <t>7.DR.B</t>
  </si>
  <si>
    <t>7.DR.B.1</t>
  </si>
  <si>
    <t>Collect or consider data from a random sample to compare and draw inferences about a population with an unknown characteristic of interest.</t>
  </si>
  <si>
    <t>7.SP.A.2</t>
  </si>
  <si>
    <t>Use data from a random sample to draw inferences about a population with an unknown characteristic of interest.  Generate multiple samples (or simulated samples) of the same size to gauge the variation in estimates or predictions. For example, estimate the mean word length in a book by randomly sampling words from the book; predict the winner of a school election based on randomly sampled survey data. Gauge how far off the estimate or prediction might be.</t>
  </si>
  <si>
    <t>7.DR.C</t>
  </si>
  <si>
    <t>7.DR.C.2</t>
  </si>
  <si>
    <t>Analyze two data distributions visually to compare multiple measures of center and variability.</t>
  </si>
  <si>
    <t>7.SP.B.3</t>
  </si>
  <si>
    <t>Informally assess the degree of visual overlap of two numerical data distributions with similar variabilities, measuring the difference between the centers by expressing it as a multiple of a measure of variability. For example, the mean height of players on the basketball team is 10 cm greater than the mean height of players on the soccer team, about twice the variability (mean absolute deviation) on either team; on a dot plot, the separation between the two distributions of heights is noticeable.</t>
  </si>
  <si>
    <t>7.DR.D</t>
  </si>
  <si>
    <t>7.DR.D.4</t>
  </si>
  <si>
    <t>Interpret measures of center and measures of variability for numerical data from random samples to compare between two populations, and to answer investigative questions.</t>
  </si>
  <si>
    <t>7.SP.B.4</t>
  </si>
  <si>
    <t>Use measures of center and measures of variability for numerical data from random samples to draw informal comparative inferences about two populations. For example, decide whether the words in a chapter of a seventh-grade science book are generally longer than the words in a chapter of a fourth-grade science book.</t>
  </si>
  <si>
    <t>8.AEE</t>
  </si>
  <si>
    <t>8.EE</t>
  </si>
  <si>
    <t>AR</t>
  </si>
  <si>
    <t>8.AEE.A</t>
  </si>
  <si>
    <t>Expressions and Equations Work with radicals and integer exponents.</t>
  </si>
  <si>
    <t>8.EE.A</t>
  </si>
  <si>
    <t>8.AEE.A.1</t>
  </si>
  <si>
    <t>Apply the properties of integer exponents using powers of 10 to generate equivalent numerical expressions.</t>
  </si>
  <si>
    <t>8.EE.A.1</t>
  </si>
  <si>
    <t>Know and apply the properties of integer exponents to generate equivalent numerical expressions. For example, 3^2 × 3^(–5) = 3^(–3) = 1/(3^3) = 1/27.</t>
  </si>
  <si>
    <t>8.AEE.A.2</t>
  </si>
  <si>
    <t>Represent solutions to equations using square root and cube root symbols.</t>
  </si>
  <si>
    <t>8.EE.A.2</t>
  </si>
  <si>
    <t>Use square root and cube root symbols to represent solutions to equations of the form x^2 = p and x^3 = p, where p is a positive rational number. Evaluate square roots of small perfect squares and cube roots of small perfect cubes. Know that √2 is irrational.</t>
  </si>
  <si>
    <t>8.AEE.A.3</t>
  </si>
  <si>
    <t>Estimate very large or very small quantities using scientific notation with a single digit times an integer power of ten.</t>
  </si>
  <si>
    <t>8.EE.A.3</t>
  </si>
  <si>
    <t>Use numbers expressed in the form of a single digit times an integer power of 10 to estimate very large or very small quantities, and to express how many times as much one is than the other. For example, estimate the population of the United States as 3 × 10^8 and the population of the world as 7 × 10^9, and determine that the world population is more than 20 times larger.</t>
  </si>
  <si>
    <t>8.AEE.A.4</t>
  </si>
  <si>
    <t>Perform operations with numbers expressed in scientific notation.</t>
  </si>
  <si>
    <t>8.EE.A.4</t>
  </si>
  <si>
    <t>Perform operations with numbers expressed in scientific notation, including problems where both decimal and scientific notation are used. Use scientific notation and choose units of appropriate size for measurements of very large or very small quantities (e.g., use millimeters per year for seafloor spreading). Interpret scientific notation that has been generated by technology.</t>
  </si>
  <si>
    <t>8.AEE.B</t>
  </si>
  <si>
    <t>Understand the connections between proportional relationships, lines, and linear equations.</t>
  </si>
  <si>
    <t>8.EE.B</t>
  </si>
  <si>
    <t>8.AEE.B.5</t>
  </si>
  <si>
    <t>Graph proportional relationships in authentic contexts. Interpret the unit rate as the slope of the graph, and compare two different proportional relationships represented in different ways.</t>
  </si>
  <si>
    <t>8.EE.B.5</t>
  </si>
  <si>
    <t>Graph proportional relationships, interpreting the unit rate as the slope of the graph. Compare two different proportional relationships represented in different ways. For example, compare a distance-time graph to a distance-time equation to determine which of two moving objects has greater speed.</t>
  </si>
  <si>
    <t>8.AEE.B.6</t>
  </si>
  <si>
    <t>Write the equation for a line in slope intercept form y = mx + b, where m and b are rational numbers, and explain in context why the slope m is the same between any two distinct points.</t>
  </si>
  <si>
    <t>8.EE.B.6</t>
  </si>
  <si>
    <t>Use similar triangles to explain why the slope m is the same between any two distinct points on a non-vertical line in the coordinate plane; derive the equation y =mx for a line through the origin and the equation y = mx + b for a line intercepting the vertical axis at b.</t>
  </si>
  <si>
    <t>8.AEE.C</t>
  </si>
  <si>
    <t>Analyze and solve linear equations and pairs of simultaneous linear equations.</t>
  </si>
  <si>
    <t>8.EE.C</t>
  </si>
  <si>
    <t>8.AEE.C.7</t>
  </si>
  <si>
    <t>Solve linear equations with one variable including equations with rational number coefficients, with the variable on both sides, or whose solutions require using the distributive property and/or combining like terms.</t>
  </si>
  <si>
    <t>8.EE.C.7</t>
  </si>
  <si>
    <t>Solve linear equations in one variable.
--(7.a) Give examples of linear equations in one variable with one solution, infinitely many solutions, or no solutions. Show which of these possibilities is the case by successively transforming the given equation into simpler forms, until an equivalent equation of the form x = a, a = a, or a = b results (where a and b are different numbers).
--(7.b) Solve linear equations with rational number coefficients, including equations whose solutions require expanding expressions using the distributive property and collecting like terms.</t>
  </si>
  <si>
    <t>8.AEE.C.8</t>
  </si>
  <si>
    <t>Find, analyze, and interpret solutions to pairs of simultaneous linear equations using graphs or tables.</t>
  </si>
  <si>
    <t>8.EE.C.8</t>
  </si>
  <si>
    <t>Analyze and solve pairs of simultaneous linear equations.
--(8.a) Understand that solutions to a system of two linear equations in two variables correspond to points of intersection of their graphs, because points of intersection satisfy both equations simultaneously.
--(8.b) Solve systems of two linear equations in two variables algebraically, and estimate solutions by graphing the equations. Solve simple cases by inspection. For example, 3x + 2y = 5 and 3x + 2y = 6 have no solution because 3x + 2y cannot simultaneously be 5 and 6.
--(8.c) Solve real-world and mathematical problems leading to two linear equations in two variables. For example, given coordinates for two pairs of points, determine whether the line through the first pair of points intersects the line through the second pair.</t>
  </si>
  <si>
    <t>AFN</t>
  </si>
  <si>
    <t>8.AFN</t>
  </si>
  <si>
    <t>Algebraic Reasoning: Functions</t>
  </si>
  <si>
    <t>8.F</t>
  </si>
  <si>
    <t>F</t>
  </si>
  <si>
    <t>DOMAIN: Functions</t>
  </si>
  <si>
    <t>8.AFN.A</t>
  </si>
  <si>
    <t>Define, evaluate, and compare functions.</t>
  </si>
  <si>
    <t>8.F.A</t>
  </si>
  <si>
    <t>8.AFN.A.1</t>
  </si>
  <si>
    <t>Understand in authentic contexts, that the graph of a function is the set of ordered pairs consisting of an input and a corresponding output.</t>
  </si>
  <si>
    <t>8.F.A.1</t>
  </si>
  <si>
    <t>Understand that a function is a rule that assigns to each input exactly one output. The graph of a function is the set of ordered pairs consisting of an input and the corresponding output.  (Function notation is not required in Grade 8.)</t>
  </si>
  <si>
    <t>8.AFN.A.2</t>
  </si>
  <si>
    <t>Compare the properties of two functions represented algebraically, graphically, numerically in tables, or verbally by description.</t>
  </si>
  <si>
    <t>8.F.A.2</t>
  </si>
  <si>
    <t xml:space="preserve">Compare properties of two functions each represented in a different way (algebraically, graphically, numerically in tables, or by verbal descriptions). For example, given a linear function represented by a table of values and a linear function represented by an algebraic expression, determine which function has the greater rate of change. </t>
  </si>
  <si>
    <t>8.AFN.A.3</t>
  </si>
  <si>
    <t>Understand and identify linear functions, whose graph is a straight line, and identify examples of functions that are not linear.</t>
  </si>
  <si>
    <t>8.F.A.3</t>
  </si>
  <si>
    <t>Interpret the equation y = mx + b as defining a linear function, whose graph is a straight line; give examples of functions that are not linear. For example, the function A = s^2 giving the area of a square as a function of its side length is not linear because its graph contains the points (1,1), (2,4) and (3,9), which are not on a straight line.</t>
  </si>
  <si>
    <t>8.AFN.B</t>
  </si>
  <si>
    <t>Use functions to model relationships between quantities.</t>
  </si>
  <si>
    <t>8.F.B</t>
  </si>
  <si>
    <t>8.AFN.B.4</t>
  </si>
  <si>
    <t>Construct a function to model a linear relationship in authentic contexts between two quantities.</t>
  </si>
  <si>
    <t>8.F.B.4</t>
  </si>
  <si>
    <t>Construct a function to model a linear relationship between two quantities. Determine the rate of change and initial value of the function from a description of a relationship or from two (x, y) values, including reading these from a table or from a graph. Interpret the rate of change and initial value of a linear function in terms of the situation it models, and in terms of its graph or a table of values.</t>
  </si>
  <si>
    <t>8.AFN.B.5</t>
  </si>
  <si>
    <t>Describe qualitatively the functional relationship between two quantities in authentic contexts by analyzing a graph.</t>
  </si>
  <si>
    <t>8.F.B.5</t>
  </si>
  <si>
    <t>Describe qualitatively the functional relationship between two quantities by analyzing a graph (e.g., where the function is increasing or decreasing, linear or nonlinear). Sketch a graph that exhibits the qualitative features of a function that has been described verbally.</t>
  </si>
  <si>
    <t>8.NS</t>
  </si>
  <si>
    <t>8.NS.A</t>
  </si>
  <si>
    <t>Know that there are numbers that are not rational, and approximate them by rational numbers.</t>
  </si>
  <si>
    <t>8.NS.A.1</t>
  </si>
  <si>
    <t>Know that real numbers that are not rational are called irrational.</t>
  </si>
  <si>
    <t>Know that numbers that are not rational are called irrational. Understand informally that every number has a decimal expansion; for rational numbers show that the decimal expansion repeats eventually, and convert a decimal expansion which repeats eventually into a rational number.</t>
  </si>
  <si>
    <t>8.NS.A.2</t>
  </si>
  <si>
    <t>Use rational approximations of irrational numbers to compare size and locate on a number line.</t>
  </si>
  <si>
    <t>Use rational approximations of irrational numbers to compare the size of irrational numbers, locate them approximately on a number line diagram, and estimate the value of expressions (e.g., π^2). For example, by truncating the decimal expansion of √2 (square root of 2), show that √2 is between 1 and 2, then between 1.4 and 1.5, and explain how to continue on to get better approximations.</t>
  </si>
  <si>
    <t>8.GM</t>
  </si>
  <si>
    <t>8.G</t>
  </si>
  <si>
    <t>8.GM.A</t>
  </si>
  <si>
    <t>Understand congruence and similarity using physical models, transparencies, or geometry software.</t>
  </si>
  <si>
    <t>8.G.A</t>
  </si>
  <si>
    <t>8.GM.A.1</t>
  </si>
  <si>
    <t>Verify experimentally the properties of rotations, reflections, and translations.</t>
  </si>
  <si>
    <t>8.G.A.1</t>
  </si>
  <si>
    <t xml:space="preserve">Verify experimentally the properties of rotations, reflections, and translations: 
--(1.a) Lines are taken to lines, and line segments to line segments of the same length.
--(1.b) Angles are taken to angles of the same measure.
--(1.c) Parallel lines are taken to parallel lines. </t>
  </si>
  <si>
    <t>8.GM.A.2</t>
  </si>
  <si>
    <t>Understand that a two-dimensional figure is congruent to another if the second can be obtained from the first by a sequence of rotations, reflections, and translations.</t>
  </si>
  <si>
    <t>8.G.A.2</t>
  </si>
  <si>
    <t>Understand that a two-dimensional figure is congruent to another if the second can be obtained from the first by a sequence of rotations, reflections, and translations; given two congruent figures, describe a sequence that exhibits the congruence between them.</t>
  </si>
  <si>
    <t>8.GM.A.3</t>
  </si>
  <si>
    <t>Describe the effect of dilations, translations, rotations and reflections on two-dimensional figures using coordinates.</t>
  </si>
  <si>
    <t>8.G.A.3</t>
  </si>
  <si>
    <t>8.GM.A.4</t>
  </si>
  <si>
    <t>Understand that a two-dimensional figure is similar to another if the second can be obtained from the first by a sequence of rotations, reflections, translations, and/or dilations.</t>
  </si>
  <si>
    <t>8.G.A.4</t>
  </si>
  <si>
    <t>Understand that a two-dimensional figure is similar to another if the second can be obtained from the first by a sequence of rotations, reflections, translations, and dilations; given two similar two-dimensional figures, describe a sequence that exhibits the similarity between them.</t>
  </si>
  <si>
    <t>8.GM.A.5</t>
  </si>
  <si>
    <t>Use informal arguments to establish facts about interior and exterior angles of triangles and angles formed by parallel lines cut with a transversal.</t>
  </si>
  <si>
    <t>8.G.A.5</t>
  </si>
  <si>
    <t>Use informal arguments to establish facts about the angle sum and exterior angle of triangles, about the angles created when parallel lines are cut by a transversal, and the angle-angle criterion for similarity of triangles. For example, arrange three copies of the same triangle so that the three angles appear to form a line, and give an argument in terms of transversals why this is so.</t>
  </si>
  <si>
    <t>8.GM.B</t>
  </si>
  <si>
    <t>Understand and apply the Pythagorean Theorem.</t>
  </si>
  <si>
    <t>8.G.B</t>
  </si>
  <si>
    <t>8.GM.B.6</t>
  </si>
  <si>
    <t>Distinguish between applications of the Pythagorean Theorem and its Converse in authentic contexts.</t>
  </si>
  <si>
    <t>8.G.B.6</t>
  </si>
  <si>
    <t xml:space="preserve">Explain a proof of the Pythagorean Theorem and its converse.  </t>
  </si>
  <si>
    <t>8.GM.B.7</t>
  </si>
  <si>
    <t>Apply the Pythagorean Theorem in authentic contexts to determine unknown side lengths in right triangles.</t>
  </si>
  <si>
    <t>8.G.B.7</t>
  </si>
  <si>
    <t>Apply the Pythagorean Theorem to determine unknown side lengths in right triangles in real-world and mathematical problems in two and three dimensions.</t>
  </si>
  <si>
    <t>8.GM.B.8</t>
  </si>
  <si>
    <t>Apply the Pythagorean Theorem to find the distance between two points in a coordinate system.</t>
  </si>
  <si>
    <t>8.G.B.8</t>
  </si>
  <si>
    <t>8.GM.C</t>
  </si>
  <si>
    <t>Solve mathematical problems in authentic contexts involving volume of cylinders, cones, and spheres.</t>
  </si>
  <si>
    <t>8.G.C</t>
  </si>
  <si>
    <t>Solve real-world and mathematical problems involving volume of cylinders, cones, and spheres.</t>
  </si>
  <si>
    <t>8.GM.C.9</t>
  </si>
  <si>
    <t>Choose and use the appropriate formula for the volume of cones, cylinders, and spheres to solve problems in authentic contexts.</t>
  </si>
  <si>
    <t>8.G.C.9</t>
  </si>
  <si>
    <t>Know the formulas for the volume of cones, cylinders, and spheres and use them to solve real-world and mathematical problems.</t>
  </si>
  <si>
    <t>8.DR</t>
  </si>
  <si>
    <t>8.DR.A</t>
  </si>
  <si>
    <t>8.DR.A.1</t>
  </si>
  <si>
    <t>Formulate statistical investigative questions to articulate research topics and uncover patterns of association seen in bivariate categorical data.</t>
  </si>
  <si>
    <t>8.SP.A.4</t>
  </si>
  <si>
    <t>Understand that patterns of association can also be seen in bivariate categorical data by displaying frequencies and relative frequencies in a two-way table. Construct and interpret a two-way table summarizing data on two categorical variables collected from the same subjects.  Use relative frequencies calculated for rows or columns to describe possible association between the two variables.  For example, collect data from students in your class on whether or not they have a curfew on school nights and whether or not they have assigned chores at home.  Is there evidence that those who have a curfew also tend to have chores?</t>
  </si>
  <si>
    <t>8.DR.B</t>
  </si>
  <si>
    <t>8.DR.B.2</t>
  </si>
  <si>
    <t>Collect or consider data using surveys and measurements to capture patterns of association, and critically analyze data collection methods.</t>
  </si>
  <si>
    <t>8.SP.A.2</t>
  </si>
  <si>
    <t>Know that straight lines are widely used to model relationships between two quantitative variables. For scatter plots that suggest a linear association, informally fit a straight line, and informally assess the model fit by judging the closeness of the data points to the line.</t>
  </si>
  <si>
    <t>8.DR.C</t>
  </si>
  <si>
    <t>8.DR.C.3</t>
  </si>
  <si>
    <t>Analyze patterns of association between two quantitative or categorical variables and reason about distributions to compare groups.</t>
  </si>
  <si>
    <t>8.SP.A.1</t>
  </si>
  <si>
    <t>Construct and interpret scatter plots for bivariate measurement data to investigate patterns of association between two quantities. Describe patterns such as clustering, outliers, positive or negative association, linear association, and nonlinear association.</t>
  </si>
  <si>
    <t>8.DR.D</t>
  </si>
  <si>
    <t>8.DR.D.4</t>
  </si>
  <si>
    <t>Interpret scatter plots for bivariate quantitative data to investigate patterns of association between two quantities to answer investigative questions.</t>
  </si>
  <si>
    <t>8.SP.A.3</t>
  </si>
  <si>
    <t>Use the equation of a linear model to solve problems in the context of bivariate measurement data, interpreting the slope and intercept. For example, in a linear model for a biology experiment, interpret a slope of 1.5 cm/hr as meaning that an additional hour of sunlight each day is associated with an additional 1.5 cm in mature plant height.</t>
  </si>
  <si>
    <t>HS.AEE</t>
  </si>
  <si>
    <t>HS.AEE.A</t>
  </si>
  <si>
    <t>Use algebraic reasoning to rewrite expressions in equivalent forms.</t>
  </si>
  <si>
    <t>HS.AEE.A.1</t>
  </si>
  <si>
    <t>Interpret an expression which models a quantity by viewing one or more of its parts as a single entity. Reason about how changes in parts of the expression impact the whole, and vice versa.</t>
  </si>
  <si>
    <t>HSA.SSE.A.1</t>
  </si>
  <si>
    <t>HS.A</t>
  </si>
  <si>
    <t>SSE</t>
  </si>
  <si>
    <t>Interpret expressions that represent a quantity in terms of its context.* 
---HSA.SSE.A.1.A  Interpret parts of an expression, such as terms, factors, and coefficients. -
---HSA.SSE.A.1.B  Interpret complicated expressions by viewing one or more of their parts as a single entity. For example, interpret P(1+r)n as the product of P and a factor not depending on P.</t>
  </si>
  <si>
    <t>HS.AEE.A.2</t>
  </si>
  <si>
    <t>Create and recognize an equivalent form of an expression to understand the quantity represented in an authentic context.</t>
  </si>
  <si>
    <t>HSA.SSE.B.3</t>
  </si>
  <si>
    <t>Choose and produce an equivalent form of an expression to reveal and explain properties of the quantity represented by the expression.* 
--HSA.SSE.B.3.A Factor a quadratic expression to reveal the zeros of the function it defines. 
--HSA.SSE.B.3.B Complete the square in a quadratic expression to reveal the maximum or minimum value of the function it defines. 
--HSA.SSE.B.3.C Use the properties of exponents to transform expressions for exponential functions. For example the expression 1.15t can be rewritten as (1.151/12)12t ≈ 1.01212t to reveal the approximate equivalent monthly interest rate if the annual rate is 15%.</t>
  </si>
  <si>
    <t>HS.AEE.A.3</t>
  </si>
  <si>
    <t>Rearrange formulas and equations to highlight a specific quantity.</t>
  </si>
  <si>
    <t>HSA.CED.A.4
HSF.IF.C.8</t>
  </si>
  <si>
    <t>CED</t>
  </si>
  <si>
    <t xml:space="preserve">(A.4) Rearrange formulas to highlight a quantity of interest, using the same reasoning as in solving equations. For example, rearrange Ohm's law V = IR to highlight resistance R.
(C.8) Write a function defined by an expression in different but equivalent forms to reveal and explain different properties of the function. </t>
  </si>
  <si>
    <t>HS.AEE.B</t>
  </si>
  <si>
    <t>Use algebraic reasoning to find solutions to an equation, inequality, and systems of equations or inequalities.</t>
  </si>
  <si>
    <t>HS.AEE.B.4</t>
  </si>
  <si>
    <t>Define variables and create equations with two or more variables to represent relationships between quantities in order to solve problems in authentic contexts.</t>
  </si>
  <si>
    <t>HSA.CED.A.2</t>
  </si>
  <si>
    <t>Create equations in two or more variables to represent relationships between quantities; graph equations on coordinate axes with labels and scales.</t>
  </si>
  <si>
    <t>HS.AEE.B.5</t>
  </si>
  <si>
    <t>Define variables and create inequalities with one or more variables and use them to solve problems in authentic contexts.</t>
  </si>
  <si>
    <t>HSA.CED.A.1</t>
  </si>
  <si>
    <t>Create equations and inequalities in one variable and use them to solve problems. Include equations arising from linear and quadratic functions, and simple rational and exponential functions.</t>
  </si>
  <si>
    <t>HS.AEE.B.6</t>
  </si>
  <si>
    <t>Solve systems of linear equations and systems of linear inequalities in authentic contexts through reasoning,algebraic means, or strategically using technology.</t>
  </si>
  <si>
    <t xml:space="preserve">HSA.REI.C.6
</t>
  </si>
  <si>
    <t>REI</t>
  </si>
  <si>
    <t xml:space="preserve">Solve systems of linear equations exactly and approximately (e.g., with graphs), focusing on pairs of linear equations in two variables.
</t>
  </si>
  <si>
    <t>HS.AEE.C</t>
  </si>
  <si>
    <t>Analyze the structure of an equation or inequality to determine an efficient strategy to find and justify a solution.</t>
  </si>
  <si>
    <t>HS.AEE.C.7</t>
  </si>
  <si>
    <t>Represent constraints by equations or inequalities, and by systems of equations and/or inequalities; interpret solutions as viable or nonviable options in authentic contexts.</t>
  </si>
  <si>
    <t>HSA.CED.A.3</t>
  </si>
  <si>
    <t>Represent constraints by equations or inequalities, and by systems of equations and/or inequalities, and interpret solutions as viable or nonviable options in a modeling context. For example, represent inequalities describing nutritional and cost constraints on combinations of different foods.</t>
  </si>
  <si>
    <t>HS.AEE.C.8</t>
  </si>
  <si>
    <t xml:space="preserve">Construct a viable argument to justify a method for solving equations or inequalities. </t>
  </si>
  <si>
    <t>HSA.REI.C.1</t>
  </si>
  <si>
    <t>Explain each step in solving a simple equation as following from the equality of numbers asserted at the previous step, starting from the assumption that the original equation has a solution. Construct a viable argument to justify a solution method.</t>
  </si>
  <si>
    <t>HS.AEE.D</t>
  </si>
  <si>
    <t>Make predictions in different applications using expressions, equations, and inequalities to analyze authentic contexts.</t>
  </si>
  <si>
    <t>HS.AEE.D.9</t>
  </si>
  <si>
    <t>Understand that the solution to an equation in two variables is a set of points in the coordinate plane that form a curve, which could be a line.</t>
  </si>
  <si>
    <t>HSA.REI.D.10</t>
  </si>
  <si>
    <t>Understand that the graph of an equation in two variables is the set of all its solutions plotted in the coordinate plane, often forming a curve (which could be a line).</t>
  </si>
  <si>
    <t>HS.AEE.D.10</t>
  </si>
  <si>
    <t>Recognize and explain why the point(s) of intersection of the graphs of f(x) and g(x) are solutions to the equation f(x)=g(x).  Interpret the meaning of the coordinates of these points in authentic contexts.</t>
  </si>
  <si>
    <t>HSA.REI.D.11</t>
  </si>
  <si>
    <t>Explain why the x-coordinates of the points where the graphs of the equations y = f(x) and y = g(x) intersect are the solutions of the equation f(x) = g(x); find the solutions approximately, e.g., using technology to graph the functions, make tables of values, or find successive approximations. Include cases where f(x) and/or g(x) are linear, polynomial, rational, absolute value, exponential, and logarithmic functions.*</t>
  </si>
  <si>
    <t>HS.AEE.D.11</t>
  </si>
  <si>
    <t>Graph and explain why the points in a half plane are solutions to a linear inequality and the solutions to a system of inequalities are the points in the intersection of corresponding half planes. Interpret the meaning of the coordinates of these points in authentic contexts.</t>
  </si>
  <si>
    <t>HSA.REI.D.12
HSA.REI.B.3</t>
  </si>
  <si>
    <t xml:space="preserve">(D.12) Graph the solutions to a linear inequality in two variables as a half-plane (excluding the boundary in the case of a strict inequality), and graph the solution set to a system of linear inequalities in two variables as the intersection of the corresponding half-planes.
(B.3) Solve linear equations and inequalities in one variable, including equations with coefficients represented by letters. </t>
  </si>
  <si>
    <t>HS.AFN</t>
  </si>
  <si>
    <t>HS.AFN.A</t>
  </si>
  <si>
    <t>Describe functions by using both symbolic and graphical representations.</t>
  </si>
  <si>
    <t>HS.AFN.A.1</t>
  </si>
  <si>
    <t>Understand a function as a rule that assigns a unique output for every input and that functions model situations where one quantity determines another.</t>
  </si>
  <si>
    <t>HSF.IF.A.1</t>
  </si>
  <si>
    <t>HSF</t>
  </si>
  <si>
    <t>IF</t>
  </si>
  <si>
    <t>Understand that a function from one set (called the domain) to another set (called the range) assigns to each element of the domain exactly one element of the range. If f is a function and x is an element of its domain, then f(x) denotes the output of f corresponding to the input x. The graph of f is the graph of the equation y = f(x).</t>
  </si>
  <si>
    <t>HS.AFN.A.2</t>
  </si>
  <si>
    <t>Use function notation and interpret statements that use function notation in terms of the context and the relationship it describes.</t>
  </si>
  <si>
    <t>HSF.IF.A.2
HSF.BF.A.1</t>
  </si>
  <si>
    <t xml:space="preserve">(A.2) Use function notation, evaluate functions for inputs in their domains, and interpret statements that use function notation in terms of a context.
(A.1) Write a function that describes a relationship between two quantities.* </t>
  </si>
  <si>
    <t>HS.AFN.A.3</t>
  </si>
  <si>
    <t>Calculate and interpret the average rate of change of a function over a specified interval.</t>
  </si>
  <si>
    <t>HSF.IF.B.6</t>
  </si>
  <si>
    <t>Calculate and interpret the average rate of change of a function (presented symbolically or as a table) over a specified interval. Estimate the rate of change from a graph.*</t>
  </si>
  <si>
    <t>HS.AFN.B</t>
  </si>
  <si>
    <t xml:space="preserve">Compare and relate functions using common attributes. </t>
  </si>
  <si>
    <t>HS.AFN.B.4</t>
  </si>
  <si>
    <t>Compare properties of two functions using multiple representations. Distinguish functions as members of the same family using common attributes.</t>
  </si>
  <si>
    <t>HSF.IF.C.9</t>
  </si>
  <si>
    <t>Compare properties of two functions each represented in a different way (algebraically, graphically, numerically in tables, or by verbal descriptions). For example, given a graph of one quadratic function and an algebraic expression for another, say which has the larger maximum.</t>
  </si>
  <si>
    <t>HS.AFN.B.5</t>
  </si>
  <si>
    <t>Relate the domain of a function to its graph and to its context.</t>
  </si>
  <si>
    <t>HSF.IF.B.5</t>
  </si>
  <si>
    <t>Relate the domain of a function to its graph and, where applicable, to the quantitative relationship it describes. For example, if the function h(n) gives the number of person-hours it takes to assemble n engines in a factory, then the positive integers would be an appropriate domain for the function.*</t>
  </si>
  <si>
    <t>HS.AFN.C</t>
  </si>
  <si>
    <t>Represent functions graphically and interpret key features in terms of the equivalent symbolic representation.</t>
  </si>
  <si>
    <t>HS.AFN.C.6</t>
  </si>
  <si>
    <t>Interpret key features of functions, from multiple representations, and conversely predict features of functions from knowledge of context.</t>
  </si>
  <si>
    <t>HSF.IF.B.4</t>
  </si>
  <si>
    <t>HS.AFN.C.7</t>
  </si>
  <si>
    <t>Graph functions using technology to show key features.</t>
  </si>
  <si>
    <t>HSF.IF.C.7</t>
  </si>
  <si>
    <t>Graph functions expressed symbolically and show key features of the graph, by hand in simple cases and using technology for more complicated cases.*
--HSF.IF.C.7.A  Graph linear and quadratic functions and show intercepts, maxima, and minima. 
--HSF.IF.C.7.B  Graph square root, cube root, and piecewise-defined functions, including step functions and absolute value functions. 
--HSF.IF.C.7.C  Graph polynomial functions, identifying zeros when suitable factorizations are available, and showing end behavior. 
--HSF.IF.C.7.D  (+) Graph rational functions, identifying zeros and asymptotes when suitable factorizations are available, and showing end behavior. 
--HSF.IF.C.7.E  Graph exponential and logarithmic functions, showing intercepts and end behavior, and trigonometric functions, showing period, midline, and amplitude</t>
  </si>
  <si>
    <t>HS.AFN.D</t>
  </si>
  <si>
    <t>Model a wide variety of authentic situations using functions through the process of making and changing assumptions, assigning variables, and finding solutions to contextual problems.</t>
  </si>
  <si>
    <t>HS.AFN.D.8</t>
  </si>
  <si>
    <t>Model situations involving arithmetic patterns. Use a variety of representations such as pictures, graphs, or an explicit formula to describe the pattern.</t>
  </si>
  <si>
    <t>HSF.BF.A.2</t>
  </si>
  <si>
    <t>BF</t>
  </si>
  <si>
    <t>Write arithmetic and geometric sequences both recursively and with an explicit formula, use them to model situations, and translate between the two forms.*</t>
  </si>
  <si>
    <t>HS.AFN.D.9</t>
  </si>
  <si>
    <t>Identify and interpret the effect on the graph of a function when the equation has been transformed.</t>
  </si>
  <si>
    <t>HSF.BF.B.3</t>
  </si>
  <si>
    <t>Identify the effect on the graph of replacing f(x) by f(x) + k, k f(x), f(kx), and f(x + k) for specific values of k (both positive and negative); find the value of k given the graphs. Experiment with cases and illustrate an explanation of the effects on the graph using technology. Include recognizing even and odd functions from their graphs and algebraic expressions for them.</t>
  </si>
  <si>
    <t>HS.AFN.D.10</t>
  </si>
  <si>
    <t>Explain why a situation can be modeled with a linear function, an exponential function, or neither. In a given model, explain the meaning of coefficients and features of functions used, such as slope for a linear model.</t>
  </si>
  <si>
    <t>HSF.LE.A.1</t>
  </si>
  <si>
    <t>LE</t>
  </si>
  <si>
    <t>Distinguish between situations that can be modeled with linear functions and with exponential functions. 
--HSF.LE.A.1.A  Prove that linear functions grow by equal differences over equal intervals, and that exponential functions grow by equal factors over equal intervals. 
--HSF.LE.A.1.B  Recognize situations in which one quantity changes at a constant rate per unit interval relative to another. 
--HSF.LE.A.1.C  Recognize situations in which a quantity grows or decays by a constant percent rate per unit interval relative to another.</t>
  </si>
  <si>
    <t>NQ</t>
  </si>
  <si>
    <t>HS.NQ</t>
  </si>
  <si>
    <t xml:space="preserve">Numeric Reasoning: Number and Quantity </t>
  </si>
  <si>
    <t>HS.NQ.A</t>
  </si>
  <si>
    <t>Understand and apply the real number system.</t>
  </si>
  <si>
    <t>HS.NQ.A.1</t>
  </si>
  <si>
    <t>Use reasoning to establish properties of positive integer exponents. Extend the definition of exponentiation to include negative and rational exponents so as to be consistent with these properties. Utilize exponentiation to model authentic contexts</t>
  </si>
  <si>
    <t>HSN.RN.A.1</t>
  </si>
  <si>
    <t>HSN</t>
  </si>
  <si>
    <t>RN</t>
  </si>
  <si>
    <t>Explain how the definition of the meaning of rational exponents follows from extending the properties of integer exponents to those values, allowing for a notation for radicals in terms of rational exponents. For example, we define 51/3 to be the cube root of 5 because we want (51/3)3 = 5(1/3)3 to hold, so (51/3)3 must equal 5.</t>
  </si>
  <si>
    <t>HS.NQ.A.2</t>
  </si>
  <si>
    <t>Compare real numbers presented through different representations, including both rational and irrational numbers. Apply comparisons in authentic contexts.</t>
  </si>
  <si>
    <t xml:space="preserve">n/a </t>
  </si>
  <si>
    <t>HS.NQ.B</t>
  </si>
  <si>
    <t>Attend to units of measurement needed to solve problems through quantitative reasoning and mathematical modeling.</t>
  </si>
  <si>
    <t>HS.NQ.B.3</t>
  </si>
  <si>
    <t>Use reasoning to choose and interpret measurement units consistently in formulas, graphs, and data displays, as a way to understand problems and to guide the solution of multi-step problems.</t>
  </si>
  <si>
    <t>HSN.Q.A.1</t>
  </si>
  <si>
    <t>Q</t>
  </si>
  <si>
    <t>Use units as a way to understand problems and to guide the solution of multi-step problems; choose and interpret units consistently in formulas; choose and interpret the scale and the origin in graphs and data displays.</t>
  </si>
  <si>
    <t>HS.NQ.B.4</t>
  </si>
  <si>
    <t>Define, manipulate, and interpret appropriate quantities using rational and irrational
numbers to authentically model situations and use reasoning to justify these choices</t>
  </si>
  <si>
    <t>HSN.Q.A.2</t>
  </si>
  <si>
    <t>Define appropriate quantities for the purpose of descriptive modeling.</t>
  </si>
  <si>
    <t>HS.NQ.B.5</t>
  </si>
  <si>
    <t>Use reasoning to choose a level of accuracy appropriate to limitations on measurement when reporting quantities in modeling situations.</t>
  </si>
  <si>
    <t>HSN.Q.A.3</t>
  </si>
  <si>
    <t>Choose a level of accuracy appropriate to limitations on measurement when reporting quantities.</t>
  </si>
  <si>
    <t>HS.GM</t>
  </si>
  <si>
    <t>HS.GM.A</t>
  </si>
  <si>
    <t>Apply geometric transformations to figures through analysis of graphs and understanding of functions.</t>
  </si>
  <si>
    <t>HS.GM.A.1</t>
  </si>
  <si>
    <t>Apply definitions of rotations, reflections, and translations to transform a figure and map between two figures in authentic contexts.</t>
  </si>
  <si>
    <t>HSG.CO.A.2
HSG.CO.A.4
HSG.CO.A.5</t>
  </si>
  <si>
    <t>HSG</t>
  </si>
  <si>
    <t>CO</t>
  </si>
  <si>
    <t>(A.2) Represent transformations in the plane using, e.g., transparencies and geometry software; describe transformations as functions that take points in the plane as inputs and give other points as outputs. Compare transformations that preserve distance and angle to those that do not (e.g., translation versus horizontal stretch). 
(A.4) Develop definitions of rotations, reflections, and translations in terms of angles, circles, perpendicular lines, parallel lines, and line segments. 
(A.5) Given a geometric figure and a rotation, reflection, or translation, draw the transformed figure using, e.g., graph paper, tracing paper, or geometry software. Specify a sequence of transformations that will carry a given figure onto another.</t>
  </si>
  <si>
    <t>HS.GM.A.2</t>
  </si>
  <si>
    <t>Verify experimentally the properties of a dilation given a center and a scale factor.  Solve problems in authentic contexts involving similar triangles or dilations.</t>
  </si>
  <si>
    <t>HSG.SRT.B.5
HSG.SRT.A.1
HSG.SRT.A.2
HSG.SRT.A.3</t>
  </si>
  <si>
    <t>SRT</t>
  </si>
  <si>
    <t>(B.5) Use congruence and similarity criteria for triangles to solve problems and to prove relationships in geometric figures. 
(A.1)  Verify experimentally the properties of dilations given by a center and a scale factor: HSG.SRT.A.1a  A dilation takes a line not passing through the center of the dilation to a parallel line, and leaves a line passing through the center unchanged. 
HSG.SRT.A.1b  The dilation of a line segment is longer or shorter in the ratio given by the scale factor. 
(A.2) Given two figures, use the definition of similarity in terms of similarity transformations to decide if they are similar; explain using similarity transformations the meaning of similarity for triangles as the equality of all corresponding pairs of angles and the proportionality of all corresponding pairs of sides. 
(A.3)  Use the properties of similarity transformations to establish the AA criterion for two triangles to be similar.</t>
  </si>
  <si>
    <t>HS.GM.A.3</t>
  </si>
  <si>
    <t>Use the slopes of segments and the coordinates of the vertices of triangles, parallelograms, and trapezoids to solve problems in authentic contexts.</t>
  </si>
  <si>
    <t>HSG.GPE.B.5</t>
  </si>
  <si>
    <t>GPE</t>
  </si>
  <si>
    <t>Prove the slope criteria for parallel and perpendicular lines and use them to solve geometric problems (e.g., find the equation of a line parallel or perpendicular to a given line that passes through a given point).</t>
  </si>
  <si>
    <t>HS.GM.A.4</t>
  </si>
  <si>
    <t>Use definitions of transformations and symmetry relationships to justify the solutions of problems in authentic contexts.</t>
  </si>
  <si>
    <t>HSG.CO.A.1</t>
  </si>
  <si>
    <t>Use definitions of geometric figures and geometric relationships to justify the solutions of problems.</t>
  </si>
  <si>
    <t>HS.GM.B</t>
  </si>
  <si>
    <t>Construct and communicate geometric arguments through use of proofs, logical reasoning, and geometric technology.</t>
  </si>
  <si>
    <t>HS.GM.B.5</t>
  </si>
  <si>
    <t>Apply and justify triangle congruence and similarity theorems in authentic contexts.</t>
  </si>
  <si>
    <t>HSG.CO.B.7
HSG.CO.B.8</t>
  </si>
  <si>
    <t>(B.7) Use the definition of congruence in terms of rigid motions to show that two triangles are congruent if and only if corresponding pairs of sides and corresponding pairs of angles are congruent. 
(B.8) Explain how the criteria for triangle congruence (ASA, SAS, and SSS) follow from the definition of congruence in terms of rigid motions.</t>
  </si>
  <si>
    <t>HS.GM.B.6</t>
  </si>
  <si>
    <t>Justify theorems of line relationships, angles, triangles, and parallelograms; and use them to solve problems in authentic contexts.</t>
  </si>
  <si>
    <t>HSG.CO.C.9
HSG.CO.C.10</t>
  </si>
  <si>
    <t>(C.9) Prove theorems about lines and angles. Theorems include: vertical angles are congruent; when a transversal crosses parallel lines, alternate interior angles are congruent and corresponding angles are congruent; points on a perpendicular bisector of a line segment are exactly those equidistant from the segment’s endpoints. 
(C.10) Prove theorems about triangles. Theorems include: measures of interior angles of a triangle sum to 180 degrees; base angles of isosceles triangles are congruent; the segment joining midpoints of two sides of a triangle is parallel to the third side and half the length; the medians of a triangle meet at a point.</t>
  </si>
  <si>
    <t>HS.GM.B.7</t>
  </si>
  <si>
    <t>Perform geometric constructions with a variety of tools and methods.</t>
  </si>
  <si>
    <t>HSG.CO.D.12</t>
  </si>
  <si>
    <t>Make formal geometric constructions with a variety of tools and methods (compass and straightedge, string, reflective devices, paper folding, dynamic geometric software, etc.). Copying a segment; copying an angle; bisecting a segment; bisecting an angle; constructing perpendicular lines, including the perpendicular bisector of a line segment; and constructing a line parallel to a given line through a point not on the line.</t>
  </si>
  <si>
    <t>HS.GM.C</t>
  </si>
  <si>
    <t>Solve problems and interpret solutions of area and volume of shapes by applying concepts of congruence, similarity, symmetry in authentic contexts.</t>
  </si>
  <si>
    <t>HS.GM.C.8</t>
  </si>
  <si>
    <t>Solve authentic modeling problems using area formulas for triangles, parallelograms, trapezoids, regular polygons, and circles.</t>
  </si>
  <si>
    <t>HSG.GMD.A.1</t>
  </si>
  <si>
    <t>GMD</t>
  </si>
  <si>
    <t>Give an informal argument for the formulas for the circumference of a circle, area of a circle, volume of a cylinder, pyramid, and cone. Use dissection arguments, Cavalieri’s principle, and informal limit arguments.</t>
  </si>
  <si>
    <t>HS.GM.C.9</t>
  </si>
  <si>
    <t>Use volume and surface area formulas for prisms, cylinders, pyramids, cones, and spheres to solve problems and apply to authentic contexts.</t>
  </si>
  <si>
    <t>HSG.GMD.A.3</t>
  </si>
  <si>
    <t>Use volume formulas for cylinders, pyramids, cones, and spheres to solve problems.*</t>
  </si>
  <si>
    <t>HS.GM.C.10</t>
  </si>
  <si>
    <t>Use geometric shapes, their measures, and their properties to describe real world objects, and solve related authentic modeling and design problems.</t>
  </si>
  <si>
    <t xml:space="preserve">HSG.MG.A.1
HSG.MG.A.3 </t>
  </si>
  <si>
    <t>MG</t>
  </si>
  <si>
    <t>(A.1) Use geometric shapes, their measures, and their properties to describe objects (e.g., modeling a tree trunk or a human torso as a cylinder).*
(A.3) Apply geometric methods to solve design problems (e.g., designing an object or structure to satisfy physical constraints or minimize cost; working with typographic grid systems based on ratios).*</t>
  </si>
  <si>
    <t>HS.GM.C.11</t>
  </si>
  <si>
    <t>Apply concepts of density based on area and volume in authentic modeling situations.</t>
  </si>
  <si>
    <t>HSG.MG.A.2</t>
  </si>
  <si>
    <t>Apply concepts of density based on area and volume in modeling situations (e.g., persons per square mile, BTUs per cubic foot).*</t>
  </si>
  <si>
    <t>HS.GM.D</t>
  </si>
  <si>
    <t>Apply concepts of right triangle trigonometry in authentic contexts to solve problems and interpret solutions.</t>
  </si>
  <si>
    <t>HS.GM.D.12</t>
  </si>
  <si>
    <t>Apply sine, cosine, and tangent ratios, and the Pythagorean Theorem, to solve problems in authentic contexts.</t>
  </si>
  <si>
    <t>HSG.SRT.C.8
HSG.SRT.C.6
HSG.SRT.C.7</t>
  </si>
  <si>
    <t>(C.8) Use trigonometric ratios and the Pythagorean Theorem to solve right triangles in applied problems.* 
(C.6) Understand that by similarity, side ratios in right triangles are properties of the angles in the triangle, leading to definitions of trigonometric ratios for acute angles. 
(C.7) Explain and use the relationship between the sine and cosine of complementary angles.</t>
  </si>
  <si>
    <t>HS.GM.D.13</t>
  </si>
  <si>
    <t>Apply the Pythagorean Theorem in authentic contexts, and develop the standard form for the equation of a circle.</t>
  </si>
  <si>
    <t>HSG.GPE.A.1</t>
  </si>
  <si>
    <t>Derive the equation of a circle of given center and radius using the Pythagorean Theorem; complete the square to find the center and radius of a circle given by an equation.</t>
  </si>
  <si>
    <t>HS.GM.D.14</t>
  </si>
  <si>
    <t>Use the coordinate plane to determine parallel and perpendicular relationships, and the distance between points.</t>
  </si>
  <si>
    <t>HSG.GPE.B.4</t>
  </si>
  <si>
    <t>Use coordinates to prove simple geometric theorems algebraically. For example, prove or disprove that a figure defined by four given points in the coordinate plane is a rectangle; prove or disprove that the point (1, √3) lies on the circle centered at the origin and containing the point (0, 2).</t>
  </si>
  <si>
    <t>HS.DR</t>
  </si>
  <si>
    <t>Data Reasoning and Probability</t>
  </si>
  <si>
    <t>HS.DR.A</t>
  </si>
  <si>
    <t>HS.DR.A.1</t>
  </si>
  <si>
    <t>Formulate multivariable statistical investigative questions and determine how data from samples can be collected and analyzed to provide an answer.</t>
  </si>
  <si>
    <t>HSS.IC.A.1</t>
  </si>
  <si>
    <t>Understand the process of statistical reasoning, formulate questions, collect, analyze, and interpret data to answer statistical investigative questions.</t>
  </si>
  <si>
    <t>HS.DR.A.2</t>
  </si>
  <si>
    <t>Formulate summative, comparative, and associative statistical investigative questions for surveys, observational studies, and experiments using primary or secondary data.</t>
  </si>
  <si>
    <t>HSS.IC.B.3</t>
  </si>
  <si>
    <t>Recognize the difference between sample surveys, experiments and observational studies and understand the role of randomization in each.</t>
  </si>
  <si>
    <t>HS.DR.A.3</t>
  </si>
  <si>
    <t>Formulate inferential statistical investigative questions regarding causality and prediction from correlation.</t>
  </si>
  <si>
    <t>HSS.ID.C.9</t>
  </si>
  <si>
    <t>Distinguish between correlation and causation.</t>
  </si>
  <si>
    <t>HS.DR.A.4</t>
  </si>
  <si>
    <t>Use mathematical and statistical reasoning to formulate questions about data to evaluate conclusions and assess risks.</t>
  </si>
  <si>
    <t>HSS.IC.B.6</t>
  </si>
  <si>
    <t>Evaluate reports based on data.</t>
  </si>
  <si>
    <t>EC.SP.QL.1</t>
  </si>
  <si>
    <t>Mathematical and statistical reasoning about data can be used to evaluate conclusions and assess risks.</t>
  </si>
  <si>
    <t>HS.DR.B</t>
  </si>
  <si>
    <t>HS.DR.B.5</t>
  </si>
  <si>
    <t>Articulate what constitutes good practice in designing a sample survey, an experiment, and an observational study. Understand issues of bias and confounding variables in a study and their implications for interpretation.</t>
  </si>
  <si>
    <t>EC.SP.SI.2
EC.SP.SI.5
EC.SP.SI.4</t>
  </si>
  <si>
    <t>(SI.2) The role of randomization is different in randomly selecting samples and in randomly assigning subjects to experimental treatment groups.
(SI.5) The larger the sample size, the less the expected variability in the sampling distribution of a sample statistic.
(SI.4) Bias, such as sampling, response, or nonresponse bias, may occur in surveys, yielding results that are not representative of the population of interest.</t>
  </si>
  <si>
    <t>HS.DR.B.6</t>
  </si>
  <si>
    <t>Distinguish and choose between surveys, observational studies, and experiments to design an appropriate data collection that answers an investigative question of interest.</t>
  </si>
  <si>
    <t>HSS.IC.B.4</t>
  </si>
  <si>
    <t>Use data from a sample survey to estimate a population parameter.</t>
  </si>
  <si>
    <t>EC.SP.SI.1</t>
  </si>
  <si>
    <t>Study designs are of three main types: sample survey, experiment, and observational study.</t>
  </si>
  <si>
    <t>HS.DR.B.7</t>
  </si>
  <si>
    <t>Apply an appropriate data collection plan when collecting primary data or selecting secondary data for the statistical investigative question of interest.</t>
  </si>
  <si>
    <t>HSS.ID.B.5</t>
  </si>
  <si>
    <t>(ID.B.5) Analyze the association between two categorical variables by using two-way tables and comparative bar graphs.</t>
  </si>
  <si>
    <t>EC.SP.SI.3</t>
  </si>
  <si>
    <t>The scope and validity of statistical inferences are dependent on the role of randomization in the study design.</t>
  </si>
  <si>
    <t>HS.DR.C</t>
  </si>
  <si>
    <t>HS.DR.C.8</t>
  </si>
  <si>
    <t>Identify appropriate ways to summarize and then represent the distribution of univariate and bivariate data multiple ways with graphs and/or tables. Use technology to present data that supports interpretation of tabular and graphical representations.</t>
  </si>
  <si>
    <t xml:space="preserve">HSS.ID.A.1
HSS.ID.B.6
</t>
  </si>
  <si>
    <t>Represent the distribution of data multiple ways with plots on the real number line.</t>
  </si>
  <si>
    <t>(A.1) Represent the distribution of data multiple ways with plots on the real number line.
(B.6) Represent data on two quantitative variables on a scatter plot and describe how the variables are related.</t>
  </si>
  <si>
    <t>EC.SP.VSD.4
EC.SP.VSD.3</t>
  </si>
  <si>
    <t>(VSD.4) Scatterplots, including plots over time, can reveal patterns, trends, clusters, and gaps that are useful in analyzing the association between two contextual variables.
(VSD.3) The association between two categorical variables is typically represented by using two-way tables and segmented bar graphs.</t>
  </si>
  <si>
    <t>HS.DR.C.9</t>
  </si>
  <si>
    <t>Use statistics appropriate to the shape of the data distribution to compare the center and spread of two or more different data sets.</t>
  </si>
  <si>
    <t>HSS.ID.A.2
HSS.ID.A.4</t>
  </si>
  <si>
    <t>Use statistics appropriate to the shape of the data distribution to compare center and spread of two or more different data sets.</t>
  </si>
  <si>
    <t>(A.2) Use statistics appropriate to the shape of the data distribution to compare center and spread of two or more different data sets.
(A.4)Use the mean and standard deviation of an approximately normally distributed data set to estimate population percentages.</t>
  </si>
  <si>
    <t>EC.SP.VSD.2</t>
  </si>
  <si>
    <t>Distributions of quantitative data (continuous or discrete) in one variable should be described in the context of the data with respect to what is typical (the shape, with appropriate measures of center and variability, including standard deviation) and what is not (outliers), and these characteristics can be used to compare two or more subgroups with respect to a variable.</t>
  </si>
  <si>
    <t>HS.DR.C.10</t>
  </si>
  <si>
    <t>Use data to compare two groups, describe sample variability, and decide if differences between parameters are significant based on the statistics.</t>
  </si>
  <si>
    <t>HSS.ID.A.3
HSS.IC.B.5</t>
  </si>
  <si>
    <t>Analyze the association between two categorical variables by using two-way tables and comparative bar graphs.</t>
  </si>
  <si>
    <t>(ID.A.3) Interpret differences in shape, center, and spread in the context of the data sets, accounting for possible effects of extreme data points (outliers).
(IC.B.5)Use data from a randomized experiment to compare two treatments to decide if differences between parameters are significant based on the statistics.</t>
  </si>
  <si>
    <t>EC.SP.VSD.5</t>
  </si>
  <si>
    <t>Analyzing the association between two quantitative variables should involve statistical procedures, such as examining (with technology) the sum of squared deviations in fitting a linear model, analyzing residuals for patterns, generating a least-squares regression line and finding a correlation coefficient, and differentiating between correlation and causation.</t>
  </si>
  <si>
    <t>HS.DR.D</t>
  </si>
  <si>
    <t>HS.DR.D.11</t>
  </si>
  <si>
    <t>Use statistical evidence from analyses to answer statistical investigative questions, and communicate the findings in a variety of formats (verbal, written, visual) to support informed data-based decisions.</t>
  </si>
  <si>
    <t>HSS.ID.C.7</t>
  </si>
  <si>
    <t>Interpret the slope (rate of change) and the intercept (constant term) of a linear model in the context of the data.</t>
  </si>
  <si>
    <t>EC.SP.QL.2</t>
  </si>
  <si>
    <t>Making and defending informed data-based decisions is a characteristic of a quantitatively literate person.</t>
  </si>
  <si>
    <t>HS.DR.D.12</t>
  </si>
  <si>
    <t>Articulate what it means for an outcome or an estimate of a population characteristic to be plausible or not plausible compared to chance variation.</t>
  </si>
  <si>
    <t>HSS.ID.C.8</t>
  </si>
  <si>
    <t>Compute, using technology, and interpret the correlation coefficient of a linear fit.</t>
  </si>
  <si>
    <t>EC.SP.VSD.6</t>
  </si>
  <si>
    <t>Data-analysis techniques can be used to develop models of contextual situations and to generate and evaluate possible solutions to real problems involving those contexts.</t>
  </si>
  <si>
    <t>HS.DR.D.13</t>
  </si>
  <si>
    <t>Use multivariate thinking to articulate how variables impact one another, and measure the strength of association using correlation coefficients for regression curves.</t>
  </si>
  <si>
    <t>EC.SP.SI.6</t>
  </si>
  <si>
    <t>The sampling distribution of a sample statistic formed from repeated samples for a given sample size drawn from a population can be used to identify typical behavior for that statistic. Examining several such sampling distributions leads to estimating a set of plausible values for the population parameter, using the margin of error as a measure that describes the sampling variability.</t>
  </si>
  <si>
    <t>E</t>
  </si>
  <si>
    <t>HS.DR.E</t>
  </si>
  <si>
    <t>Understand independence and conditional probability and use them to interpret data</t>
  </si>
  <si>
    <t>HS.DR.E.14</t>
  </si>
  <si>
    <t xml:space="preserve">Describe the possible outcomes for a situation as subsets of a sample space. </t>
  </si>
  <si>
    <t>HSS.CP.A.1</t>
  </si>
  <si>
    <t>Describe the possible outcomes for a situation as subsets of a sample space.</t>
  </si>
  <si>
    <t>HS.DR.E.15</t>
  </si>
  <si>
    <t>Recognize and explain the concepts of conditional probability and independence in everyday language and everyday situations.</t>
  </si>
  <si>
    <t>HSS.CP.A.5</t>
  </si>
  <si>
    <t>Interpret differences in shape, center, and spread in the context of the data sets, accounting for possible effects of extreme data points (outliers).</t>
  </si>
  <si>
    <t>Represent data on two quantitative variables on a scatter plot and describe how the variables are related.</t>
  </si>
  <si>
    <t>Preceding Domain Content</t>
  </si>
  <si>
    <t>Subsequent Domain Content</t>
  </si>
  <si>
    <t>Cross-Domain Connections</t>
  </si>
  <si>
    <t>Original Index2</t>
  </si>
  <si>
    <t>Domain2</t>
  </si>
  <si>
    <t>Cluster3</t>
  </si>
  <si>
    <t>Column7</t>
  </si>
  <si>
    <t>OR Word Count</t>
  </si>
  <si>
    <t>CCSS Word Count</t>
  </si>
  <si>
    <t>Column1</t>
  </si>
  <si>
    <t>Column2</t>
  </si>
  <si>
    <t>Column3</t>
  </si>
  <si>
    <t>Column4</t>
  </si>
  <si>
    <t>Column5</t>
  </si>
  <si>
    <t>Column6</t>
  </si>
  <si>
    <t>URL Link</t>
  </si>
  <si>
    <t>K</t>
  </si>
  <si>
    <t>K.OA.A.3, 1.OA.A.1, 1.OA.B.4, 1.OA.B.3, 1.OA.C.6</t>
  </si>
  <si>
    <t>K.OA.A.5, K.OA.A.4, 1.OA.C.6</t>
  </si>
  <si>
    <t>K.NBT.A.1, K.NCC.A.1</t>
  </si>
  <si>
    <t>Counting &amp; Cardinality</t>
  </si>
  <si>
    <t>K.NCC.A.2, K.NCC.A.3, K.NCC.B.4, 1.NBT.A.1</t>
  </si>
  <si>
    <t>K.OA.A.2, K.OA.A.3</t>
  </si>
  <si>
    <t xml:space="preserve">Count to 100 by ones and by tens. </t>
  </si>
  <si>
    <t xml:space="preserve">Count forward beginning from a given number within the known sequence (instead of having to begin at 1).
</t>
  </si>
  <si>
    <t>K.NCC.B.4, K.NCC.C.6</t>
  </si>
  <si>
    <t>Know number names and the count sequence. Write numbers from 0 to 20. Represent a number of objects with a written numeral 0-20 (with 0 representing a count of no objects).</t>
  </si>
  <si>
    <t>K.NCC.A.1, K.NCC.A.2, K.NCC.A.3</t>
  </si>
  <si>
    <t>K.NCC.B.5, K.NCC.C.6</t>
  </si>
  <si>
    <t xml:space="preserve">Understand the relationship between numbers and quantities; connect counting to cardinality. 
--(4.a) When counting objects, say the number names in the standard order, pairing each object with one and only one number name and each number name with one and only one object.
--(4.b) Understand that the last number name said tells the number of objects counted. The number of objects is the same regardless of their arrangement or the order in which they were counted.
--(4.c) Understand that each successive number name refers to a quantity that is one larger. </t>
  </si>
  <si>
    <t>Count to answer “how many?” questions about as many as 20 things arranged in a line, a rectangular array, or a circle, or as many as 10 things in a scattered configuration; given a number from 1-20, count out that many objects.</t>
  </si>
  <si>
    <t>Compare numbers</t>
  </si>
  <si>
    <t>K.NCC.A.3, K.NCC.B.4</t>
  </si>
  <si>
    <t>K.NCC.B.5, K.NCC.C.7, K.GM.C.7</t>
  </si>
  <si>
    <t>Identify whether the number of objects in one group is greater than, less than, or equal to the number of objects in another group, e.g., by using matching and counting strategies.  (Include groups with up to ten objects.)</t>
  </si>
  <si>
    <t xml:space="preserve">Work with numbers 11-19 to gain foundations for place value. </t>
  </si>
  <si>
    <t xml:space="preserve">1.NBT.B.2 </t>
  </si>
  <si>
    <t>Compose and decompose numbers from 11 to 19 into ten ones and some further ones, e.g., by using objects or drawings, and record each composition or decomposition by a drawing or equation (such as 18 = 10 + 8); understand that these numbers are composed of ten ones and one, two, three, four, five, six, seven, eight, or nine ones.</t>
  </si>
  <si>
    <t>K.GM.B.4, K.GM.B.5, K.GM.B.6</t>
  </si>
  <si>
    <t>Describe objects in the environment using names of shapes, and describe the relative positions of these objects using terms such as above, below, beside, in front of, behind, and next to.</t>
  </si>
  <si>
    <t>Correctly name shapes regardless of their orientations or overall size.</t>
  </si>
  <si>
    <t>Identify shapes as two-dimensional (lying in a plane, “flat”) or three-dimensional (“solid”).</t>
  </si>
  <si>
    <t>K.GM.A.1, K.GM.A.2, K.GM.A.3</t>
  </si>
  <si>
    <t>Analyze and compare two- and three-dimensional shapes, in different sizes and orientations, using informal language to describe their similarities, differences, parts (e.g., number of sides and vertices/“corners”) and other attributes (e.g., having sides of equal length).</t>
  </si>
  <si>
    <t>Model shapes in the world by building shapes from components (e.g., sticks and clay balls) and drawing shapes.</t>
  </si>
  <si>
    <t>Compose simple shapes to form larger shapes. For example, "can you join these two triangles with full sides touching to make a rectangle?”</t>
  </si>
  <si>
    <t xml:space="preserve">K.NCC.C.6 </t>
  </si>
  <si>
    <t>Describe measurable attributes of objects, such as length or weight. Describe several measurable attributes of a single object.</t>
  </si>
  <si>
    <t>K.DR.B.2, 1.DR.B.2</t>
  </si>
  <si>
    <t>Directly compare two objects with a measurable attribute in common, to see which object has “more of”/“less of” the attribute, and describe the difference. For example, directly compare the heights of two children and describe one child as taller/shorter.</t>
  </si>
  <si>
    <t>DOMAIN: Measurement and Data</t>
  </si>
  <si>
    <t>Classify objects into given categories; count the numbers of objects in each category and sort the categories by count. (Limit category counts to be less than or equal to 10.)</t>
  </si>
  <si>
    <t>1.OA.D.8, K.OA.A.2</t>
  </si>
  <si>
    <t>1.OA.A.2, 2.OA.A.1</t>
  </si>
  <si>
    <t>1.DR.B.2, 2.OA.A.1</t>
  </si>
  <si>
    <t xml:space="preserve">Use addition and subtraction within 20 to solve word problems involving situations of adding to, taking from, putting together, taking apart, and comparing, with unknowns in all positions, e.g., by using objects, drawings, and equations with a symbol for the unknown number to represent the problem. </t>
  </si>
  <si>
    <t>Solve word problems that call for addition of three whole numbers whose sum is less than or equal to 20, e.g., by using objects, drawings, and equations with a symbol for the unknown number to represent the problem.</t>
  </si>
  <si>
    <t>2.NBT.B.9, 3.NBT.A.2</t>
  </si>
  <si>
    <t>Apply properties of operations as strategies to add and subtract.   Examples: If 8 + 3 = 11 is known, then 3 + 8 = 11 is also known. (Commutative property of addition.)  To add 2 + 6 + 4, the second two numbers can be added to make a ten, so 2 + 6 + 4 = 2 + 10 = 12. (Associative property of addition.) (Students need not use formal terms for these properties.)</t>
  </si>
  <si>
    <t xml:space="preserve">Understand subtraction as an unknown-addend problem. For example, subtract 10 – 8 by finding the number that makes 10 when added to 8. </t>
  </si>
  <si>
    <t>Relate counting to addition and subtraction (e.g., by counting on 2 to add 2).</t>
  </si>
  <si>
    <t>K.OA.A.2, K.OA.A.3, K.OA.A.4, K.OA.A.5, 1.OA.C.5, 1.OA.B.4, 1.OA.B.3</t>
  </si>
  <si>
    <t>Add and subtract within 20, demonstrating fluency for addition and subtraction within 10. Use strategies such as counting on; making ten (e.g., 8 + 6 = 8 + 2 + 4 = 10 + 4 = 14); decomposing a number leading to a ten (e.g., 13 – 4 = 13 – 3 – 1 = 10 – 1 = 9); using the relationship between addition and subtraction (e.g., knowing that 8 + 4 = 12, one knows 12 – 8 = 4); and creating equivalent but easier or known sums (e.g., adding 6 + 7 by creating the known equivalent 6 + 6 + 1 = 12 + 1 = 13).</t>
  </si>
  <si>
    <t>[n/a]</t>
  </si>
  <si>
    <t>1.OA.D.8, 2.OA.C.3, 2.OA.C.4</t>
  </si>
  <si>
    <t>Understand the meaning of the equal sign, and determine if equations involving addition and subtraction are true or false. For example, which of the following equations are true and which are false? 6 = 6,  7 = 8 – 1,  5 + 2 = 2 + 5,  4 + 1 = 5 + 2.</t>
  </si>
  <si>
    <t xml:space="preserve">Determine the unknown whole number in an addition or subtraction equation relating three whole numbers. For example, determine the unknown number that makes the equation true in each of the equations 8 + ? = 11, 5 = ＿ – 3,  6 + 6 = ＿. </t>
  </si>
  <si>
    <t>1.NBT.A.2</t>
  </si>
  <si>
    <t>K.NBT.A.1, 1.NBT.A.1</t>
  </si>
  <si>
    <t>1.NBT.B.3, 1.NBT.C.4, 1.NBT.C.5, 1.NBT.C.6, 2.NBT.A.1</t>
  </si>
  <si>
    <t>Understand that the two digits of a two-digit number represent amounts of tens and ones. Understand the following as special cases:
  --  a. 10 can be thought of as a bundle of ten ones — called a “ten.”
  --  b. The numbers from 11 to 19 are composed of a ten and one, two, three, four, five, six, seven, eight, or nine ones. 
  --  c. The numbers 10, 20, 30, 40, 50, 60, 70, 80, 90 refer to one, two, three, four, five, six, seven, eight, or nine tens (and 0 ones).</t>
  </si>
  <si>
    <t>K.NCC.B.5, K.NCC.C.7, 1.NBT.B.2</t>
  </si>
  <si>
    <t xml:space="preserve">Compare two two-digit numbers based on meanings of the tens and ones digits, recording the results of comparisons with the symbols &gt;, =, and &lt;. </t>
  </si>
  <si>
    <t>1.OA.C.6, 2.OA.A.1</t>
  </si>
  <si>
    <t xml:space="preserve">Add within 100, including adding a two-digit number and a one-digit number, and adding a two-digit number and a multiple of 10, using concrete models or drawings and strategies based on place value, properties of operations, and/or the relationship between addition and subtraction; relate the strategy to a written method and explain the reasoning used. Understand that in adding two-digit numbers, one adds tens and tens, ones and ones; and sometimes it is necessary to compose a ten. </t>
  </si>
  <si>
    <t>Given a two-digit number, mentally find 10 more or 10 less than the number, without having to count; explain the reasoning used.</t>
  </si>
  <si>
    <t xml:space="preserve">Subtract multiples of 10 in the range 10-90 from multiples of 10 in the range 10-90 (positive or zero differences), using concrete models or drawings and strategies based on place value, properties of operations, and/or the relationship between addition and subtraction; relate the strategy to a written method and explain the reasoning used.  </t>
  </si>
  <si>
    <t>K.GM.B.4, K.GM.B.5</t>
  </si>
  <si>
    <t>Distinguish between defining attributes (e.g., triangles are closed and three-sided) versus non-defining attributes (e.g., color, orientation, overall size); for a wide variety of shapes; build and draw shapes to possess defining attributes.</t>
  </si>
  <si>
    <t>1.GM.A.3, 3.GM.C.5, 4.GM.A.3</t>
  </si>
  <si>
    <t>Compose two-dimensional shapes (rectangles, squares, trapezoids, triangles, half-circles, and quarter-circles) or three-dimensional shapes (cubes, right rectangular prisms, right circular cones, and right circular cylinders) to create a composite shape, and compose new shapes from the composite shape. (Students do not need to learn formal names such as “right rectangular prism.”)</t>
  </si>
  <si>
    <t xml:space="preserve">Partition circles and rectangles into two and four equal shares, describe the shares using the words halves, fourths, and quarters, and use the phrases half of, fourth of, and quarter of. Describe the whole as two of, or four of the shares. Understand for these examples that decomposing into more equal shares creates smaller shares. </t>
  </si>
  <si>
    <t xml:space="preserve">Order three objects by length; compare the lengths of two objects indirectly by using a third object. </t>
  </si>
  <si>
    <t>Express the length of an object as a whole number of length units, by laying multiple copies of a shorter object (the length unit) end to end; understand that the length measurement of an object is the number of same-size length units that span it with no gaps or overlaps. Limit to contexts where the object being measured is spanned by a whole number of length units with no gaps or overlaps.</t>
  </si>
  <si>
    <t>1.OA.A.1, 1.OA.A.2, K.GM.C.8</t>
  </si>
  <si>
    <t>1.MD.C.3</t>
  </si>
  <si>
    <t>Organize, represent, and interpret data with up to three categories; ask and answer questions about the total number of data points, how many in each category, and how many more or less are in one category than in another.</t>
  </si>
  <si>
    <t>1.NBT.C.4, 1.NBT.C.5, 1.NBT.C.6 , 2.NBT.B.5, 2.GM.C.8</t>
  </si>
  <si>
    <t xml:space="preserve">2.NBT.B.5 </t>
  </si>
  <si>
    <t>3.OA.A.1, 3.OA.D.9</t>
  </si>
  <si>
    <t xml:space="preserve">3.OA.A.1 </t>
  </si>
  <si>
    <t>1.NBT.B.2, 2.NBT.A.2</t>
  </si>
  <si>
    <t>2.NBT.A.3, 2.NBT.A.4, 2.NBT.B.6, 2.NBT.B.7, 2.NBT.B.8, 3.NBT.A.1, 3.NBT.A.3, 4.NBT.A.1</t>
  </si>
  <si>
    <t>1.NBT.B.3, 2.NBT.A.1</t>
  </si>
  <si>
    <t>1.NBT.C.4, 1.NBT.C.5, 1.NBT.C.6, 2.OA.B.2</t>
  </si>
  <si>
    <t>2.NBT.A.1, 2.NBT.B.7</t>
  </si>
  <si>
    <t>2.NBT.B.6, 2.NBT.B.8, 2.NBT.B.9, 3.NBT.A.2</t>
  </si>
  <si>
    <t>2.GM.A.3, 3.GM.C.6</t>
  </si>
  <si>
    <t>1.GM.A.3, 2.GM.A.2</t>
  </si>
  <si>
    <t>3.GM.A.2, 3.GM.C.5</t>
  </si>
  <si>
    <t>2.GM.B.5, 2.GM.B.6, 3.GM.B.4</t>
  </si>
  <si>
    <t>2.GM.B.4, 2.GM.B.6</t>
  </si>
  <si>
    <t>3.GM.C.5, 3.NF.A.1</t>
  </si>
  <si>
    <t>2.GM.B.5, 2.GM.B.7</t>
  </si>
  <si>
    <t>2.GM.C.9, 2.GM.D.11</t>
  </si>
  <si>
    <t>2.OA.A.1, 2.DR.A.1</t>
  </si>
  <si>
    <t>2.GM.D.11, 3.GM.B.4, 3.NF.A.2</t>
  </si>
  <si>
    <t>2.GM.C.8, 2.GM.C.9</t>
  </si>
  <si>
    <t>3.GM.C.6, 4.GM.B.4</t>
  </si>
  <si>
    <t>3.NF.A.2, 2.DR.A.1</t>
  </si>
  <si>
    <t>2.GM.C.8, 2.GM.C.9, 3.NF.A.2</t>
  </si>
  <si>
    <t>2.OA.C.3, 2.OA.C.4</t>
  </si>
  <si>
    <t>3.OA.B.5, 3.OA.A.3, 3.OA.B.6, 3.OA.A.2, 5.NF.B.4</t>
  </si>
  <si>
    <t xml:space="preserve">5.NF.B.5, 5.NF.B.6 </t>
  </si>
  <si>
    <t xml:space="preserve">3.OA.A.1, 3.OA.A.3,  3.OA.B.6 </t>
  </si>
  <si>
    <t>5.NF.B.3, 5.NF.B.5, 5.NF.B.6</t>
  </si>
  <si>
    <t>3.OA.A.1, 3.OA.A.2</t>
  </si>
  <si>
    <t>3.OA.A.4, 3.OA.D.8, 4.OA.A.1, 4.OA.A.2</t>
  </si>
  <si>
    <t>4.NBT.B.6, 4.GM.B.6</t>
  </si>
  <si>
    <t>3.OA.C.7, 3.OA.D.9</t>
  </si>
  <si>
    <t>4.NBT.B.5, 4.NBT.B.6</t>
  </si>
  <si>
    <t>3.OA.C.7, 3.OA.A.2</t>
  </si>
  <si>
    <t>4.NBT.B.6, 5.NF.B.3, 5.NF.B.7</t>
  </si>
  <si>
    <t>3.OA.B.5, 3.OA.B.6</t>
  </si>
  <si>
    <t>4.NBT.B.5, 4.NBT.B.6, 4.GM.B.4</t>
  </si>
  <si>
    <t>2.OA.A.1, 3.OA.A.3</t>
  </si>
  <si>
    <t>2.OA.C.3, 3.OA.B.5</t>
  </si>
  <si>
    <t>1.OA.B.3, 1.OA.B.4</t>
  </si>
  <si>
    <t>2.NBT.B.5, 2.NBT.B.7, 2.NBT.B.8, 2.NBT.B.9</t>
  </si>
  <si>
    <t>4.NBT.B.4, 4.NBT.B.5, 4.NBT.B.6</t>
  </si>
  <si>
    <t>2.GM.A.3, 2.GM.B.5</t>
  </si>
  <si>
    <t>3.NF.A.3, 4.NF.B.3, 4.NF.B.4, 5.NF.B.7</t>
  </si>
  <si>
    <t>3.NF.A.3, 4.NF.B.3, 5.GM.A.1, 5.GM.A.2</t>
  </si>
  <si>
    <t>2.DR.A.1, 6.NS.C.6, 2.GM.D.11</t>
  </si>
  <si>
    <t>3.NF.A.1, 3.NF.A.2</t>
  </si>
  <si>
    <t>4.GM.A.1, 5.GM.B.3, 5.GM.D.6</t>
  </si>
  <si>
    <t>2.GM.B.4, 2.GM.C.9</t>
  </si>
  <si>
    <t>1.GM.A.2, 2.GM.A.3, 2.GM.B.5, 3.GM.A.2</t>
  </si>
  <si>
    <t>3.GM.C.6, 3.GM.D.8</t>
  </si>
  <si>
    <t>2.GM.A.2, 2.GM.D.11, 3.GM.C.5</t>
  </si>
  <si>
    <t>Relate area to multiplication and addition. Use relevant representations to solve problems in authentic contexts.</t>
  </si>
  <si>
    <t>4.GM.B.6, 5.NF.B.4</t>
  </si>
  <si>
    <t>4.OA.A.2, 5.NF.B.4</t>
  </si>
  <si>
    <t xml:space="preserve">5.NF.B.3, 5.NF.B.5, 5.NF.B.6 </t>
  </si>
  <si>
    <t xml:space="preserve">3.OA.A.3, 4.OA.A.1, 5.NF.B.6 </t>
  </si>
  <si>
    <t>4.NF.A.1, 4.NF.B.4</t>
  </si>
  <si>
    <t>5.NF.B.5, 6.RP.A.1, 6.RP.A.2, 8.AEE.A.3</t>
  </si>
  <si>
    <t>3.OA.D.8, 4.NBT.B.6</t>
  </si>
  <si>
    <t>4.NBT.A.3, 4.GM.B.5, 7.NS.A.3</t>
  </si>
  <si>
    <t>4.NBT.A.2, 4.NBT.A.3, 4.NBT.B.4, 4.NBT.B.5, 4.NBT.B.6, 5.NBT.A.1</t>
  </si>
  <si>
    <t>2.NBT.A.3, 2.NBT.A.4, 4.NBT.A.1</t>
  </si>
  <si>
    <t>4.NBT.A.3, 5.NBT.A.1, 5.NBT.A.3</t>
  </si>
  <si>
    <t>3.NBT.A.1, 4.NBT.A.1, 4.NBT.A.2</t>
  </si>
  <si>
    <t>3.NF.A.1, 3.NBT.A.2, 4.NBT.A.1</t>
  </si>
  <si>
    <t>5.NBT.B.5, 5.NBT.B.7</t>
  </si>
  <si>
    <t>3.NBT.A.2, 3.NBT.A.3, 4.NBT.A.1</t>
  </si>
  <si>
    <t>4.NBT.B.6, 5.NBT.B.5</t>
  </si>
  <si>
    <t>3.OA.C.7, 3.OA.B.5</t>
  </si>
  <si>
    <t>3.NBT.A.2, 4.NBT.A.1, 4.NBT.B.5</t>
  </si>
  <si>
    <t>3.OA.B.5, 3.OA.B.6 3.OA.C.7, 4.OA.A.3, 3.GM.C.7</t>
  </si>
  <si>
    <t>4.NF.A.2, 4.NF.B.3, 4.NF.C.5, 5.NF.A.1, 5.NF.B.5</t>
  </si>
  <si>
    <t xml:space="preserve">4.OA.A.2 </t>
  </si>
  <si>
    <t>4.NF.C.7, 5.NF.A.2</t>
  </si>
  <si>
    <t>3.NF.A.1, 3.NF.A.2, 4.NF.A.1</t>
  </si>
  <si>
    <t>4.NF.C.5, 5.NF.A.1, 5.NF.B.3</t>
  </si>
  <si>
    <t>2.OA.A.1, 4.GM.B.5</t>
  </si>
  <si>
    <t>5.NF.B.3, 5.NF.B.4, 5.NF.B.7</t>
  </si>
  <si>
    <t>3.OA.A.3, 4.OA.A.2, 4.GM.B.5</t>
  </si>
  <si>
    <t>4.NF.A.1, 4.NF.B.3</t>
  </si>
  <si>
    <t>4.NF.C.6, 5.NF.A.2, 5.NF.B.5</t>
  </si>
  <si>
    <t>4.GM.B.5, 5.NBT.A.1</t>
  </si>
  <si>
    <t>4.NF.A.2, 4.NF.C.6</t>
  </si>
  <si>
    <t>4.GM.A.2, 4.GM.C.7, HS.GM.A.4</t>
  </si>
  <si>
    <t>4.GM.A.1, 4.GM.C.7</t>
  </si>
  <si>
    <t>5.GM.B.3, 5.GM.D.6, HS.GM.A.4</t>
  </si>
  <si>
    <t>2.GM.D.11, 3.GM.B.4</t>
  </si>
  <si>
    <t>4.GM.B.5, 5.GM.C.4</t>
  </si>
  <si>
    <t>3.OA.C.7, 6.RP.A.1</t>
  </si>
  <si>
    <t xml:space="preserve">4.OA.A.3, 4.NF.B.3, 4.NF.B.4, 4.NF.C.5, 4.NF.C.6, 5.NF.B.3, 5.NF.B.5, 5.NF.B.6 </t>
  </si>
  <si>
    <t>3.GM.C.7, 3.GM.D.8</t>
  </si>
  <si>
    <t>4.GM.A.2, 4.GM.C.8, 4.GM.C.9, 7.GM.B.4, HS.GM.A.4</t>
  </si>
  <si>
    <t>4.GM.C.7, 4.GM.C.8</t>
  </si>
  <si>
    <t>6.AEE.A.2, 6.AEE.A.3, 7.AEE.A.1</t>
  </si>
  <si>
    <t>6.AEE.A.2, 6.AEE.C.8</t>
  </si>
  <si>
    <t>4.NBT.A.1, 4.NBT.A.2, 4.NF.B.3</t>
  </si>
  <si>
    <t>5.NBT.A.2, 5.NBT.A.3, 5.NBT.A.4, 5.NBT.B.5, 5.NBT.B.6, 5.NBT.B.7</t>
  </si>
  <si>
    <t>4.NF.C.5, 4.NF.C.6, 4.NF.C.7</t>
  </si>
  <si>
    <t>6.AEE.A.1, 8.AEE.A.3</t>
  </si>
  <si>
    <t>4.NBT.A.2,  5.NBT.A.1, 4.NF.C.7</t>
  </si>
  <si>
    <t>4.NBT.B.4, 4.NBT.B.5, 5.NBT.A.1</t>
  </si>
  <si>
    <t>4.NBT.B.4, 4.NBT.B.6, 5.NBT.A.1</t>
  </si>
  <si>
    <t>6.NS.B.2, 6.NS.B.3</t>
  </si>
  <si>
    <t>4.NBT.B.4, 5.NBT.A.1, 5.NF.A.1</t>
  </si>
  <si>
    <t>5.NF.B.4, 5.GM.A.1, 5.GM.C.4</t>
  </si>
  <si>
    <t>5.NF.A.2, 5.NBT.B.7, 7.NS.A.1</t>
  </si>
  <si>
    <t>4.NF.A.2, 4.NF.C.5, 5.NF.A.1</t>
  </si>
  <si>
    <t>5.DR.B.2, 5.GM.A.2</t>
  </si>
  <si>
    <t>4.NF.B.3, 4.NF.B.4</t>
  </si>
  <si>
    <t>6.RP.A.1, 6.RP.A.2, 6.RP.A.3</t>
  </si>
  <si>
    <t>3.OA.A.2, 3.OA.B.6, 4.OA.A.1, 4.OA.A.2, 4.GM.B.5, 6.AEE.B.6</t>
  </si>
  <si>
    <t>3.OA.A.1, 3.GM.C.7, 4.OA.A.1, 4.NF.B.4</t>
  </si>
  <si>
    <t>5.NBT.B.7, 6.NS.B.2, 6.AEE.B.6, 6.GM.A.1, 7.NS.A.2</t>
  </si>
  <si>
    <t>4.NF.A.1, 4.NF.C.5</t>
  </si>
  <si>
    <t xml:space="preserve">6.RP.A.1 </t>
  </si>
  <si>
    <t>3.OA.A.1, 3.OA.A.2, 4.OA.A.1, 4.OA.A.2, 4.GM.B.5</t>
  </si>
  <si>
    <t>6.RP.A.1, 6.NS.A.1</t>
  </si>
  <si>
    <t>3.OA.A.1, 3.OA.A.2, 4.OA.A.1, 4.GM.B.5, 5.DR.B.2</t>
  </si>
  <si>
    <t>3.NF.A.1, 4.NF.B.4</t>
  </si>
  <si>
    <t>6.RP.A.2, 6.NS.A.1</t>
  </si>
  <si>
    <t>3.OA.B.6, 5.DR.B.2, 6.DR.A.1</t>
  </si>
  <si>
    <t>5.NBT.B.7, 6.NS.C.6</t>
  </si>
  <si>
    <t>3.NF.A.2, 5.GM.A.1</t>
  </si>
  <si>
    <t>6.GM.A.3, 6.NS.C.8</t>
  </si>
  <si>
    <t>5.NF.A.2, 6.RP.A.3</t>
  </si>
  <si>
    <t>3.GM.A.1, 4.GM.A.2</t>
  </si>
  <si>
    <t>4.GM.B.4, 4.GM.B.5</t>
  </si>
  <si>
    <t>5.GM.D.6, 5.GM.D.7</t>
  </si>
  <si>
    <t>4.GM.A.2, 5.GM.D.5</t>
  </si>
  <si>
    <t>5.GM.D.5, 5.GM.D.6</t>
  </si>
  <si>
    <t>6.DR.A.1, 6.DR.B.2</t>
  </si>
  <si>
    <t>6.DR.C.3, 6.DR.D.4</t>
  </si>
  <si>
    <t>5.NF.B.6, 5.NF.B.7</t>
  </si>
  <si>
    <t>6.AEE.A.2, 7.AEE.B.3, 8.AEE.A.1</t>
  </si>
  <si>
    <t>5.OA.A.2, 5.OA.B.3, 6.AEE.A.1</t>
  </si>
  <si>
    <t>6.AEE.A.3, 6.AEE.B.4, 6.AEE.B.5, 8.AEE.A.2</t>
  </si>
  <si>
    <t>5.OA.A.2, 6.AEE.A.2</t>
  </si>
  <si>
    <t>6.EE.A.3, 6.EE.A.4</t>
  </si>
  <si>
    <t>8.AEE.A.2, 8.AEE.C.8, HS.AEE.C.8, HS.AEE.D.9</t>
  </si>
  <si>
    <t xml:space="preserve">6.NS.A.1, 5.NF.A.1, 5.NF.B.3, 5.NF.B.4, 5.NF.B.5, 5.NF.B.6 </t>
  </si>
  <si>
    <t>6.NS.C.7, 6.NS.C.6</t>
  </si>
  <si>
    <t>6.AEE.B.6, 7.AEE.B.4</t>
  </si>
  <si>
    <t xml:space="preserve">5.NF.B.3, 5.NF.B.4, 5.NF.B.5, 5.NF.B.6 </t>
  </si>
  <si>
    <t>6.RP.A.2, 6.RP.A.3</t>
  </si>
  <si>
    <t>4.OA.A.2, 5.OA.B.3, 4.GM.B.4</t>
  </si>
  <si>
    <t>5.NF.B.3, 5.NF.B.4, 5.NF.B.7, 6.RP.A.1</t>
  </si>
  <si>
    <t>7.RP.A.1, 7.RP.A.2</t>
  </si>
  <si>
    <t>5.NF.B.3, 5.NF.B.4, 6.RP.A.1</t>
  </si>
  <si>
    <t>7.RP.A.2, 7.RP.A.3</t>
  </si>
  <si>
    <t>5.GM.A.2, 6.AEE.C.8, HS.NQ.B.3</t>
  </si>
  <si>
    <t>5.NF.B.6, 5.NF.B.7, 6.NS.B.4</t>
  </si>
  <si>
    <t>3.OA.B.6, 6.AEE.B.6</t>
  </si>
  <si>
    <t>5.NBT.B.6, 5.NF.A.2</t>
  </si>
  <si>
    <t>5.NBT.B.5, 5.NBT.B.6, 5.NBT.B.7, 5.NF.A.2, 6.NS.B.2</t>
  </si>
  <si>
    <t>6.NS.A.1, 6.AEE.A.3</t>
  </si>
  <si>
    <t>5.OA.A.2, 7.AEE.A.1</t>
  </si>
  <si>
    <t>6.NS.C.6, 7.NS.A.1</t>
  </si>
  <si>
    <t>6.NS.C.7, 6.NS.C.8, 7.NS.A.1</t>
  </si>
  <si>
    <t>6.AEE.B.7, 3.NF.A.2, 5.GM.A.1</t>
  </si>
  <si>
    <t>6.NS.C.8, 7.NS.A.1</t>
  </si>
  <si>
    <t>5.GM.A.2, 6.NS.C.6, 6.NS.C.7</t>
  </si>
  <si>
    <t>7.NS.A.1, 8.GM.B.7, 8.GM.B.8</t>
  </si>
  <si>
    <t>6.GM.A.4, 7.GM.A.1, 7.GM.B.3, 7.GM.B.5, HS.GM.C.8</t>
  </si>
  <si>
    <t>5.GM.A.2, 5.GM.B.3</t>
  </si>
  <si>
    <t>7.DR.B.2</t>
  </si>
  <si>
    <t>6.SP.A.2, 6.SP.B.4</t>
  </si>
  <si>
    <t>7.DR.C.3</t>
  </si>
  <si>
    <t>5.OA.A.2, 6.AEE.A.3</t>
  </si>
  <si>
    <t>7.AEE.A.2, 8.AEE.C.7, HS.AEE.A.1, HS.AEE.A.2</t>
  </si>
  <si>
    <t>HS.AEE.A.1, HS.AEE.A.2</t>
  </si>
  <si>
    <t>7.NS.A.2, 7.NS.A.3</t>
  </si>
  <si>
    <t>6.AEE.B.5, 6.AEE.B.6, 6.AEE.B.7, 6.AEE.C.8</t>
  </si>
  <si>
    <t>8.AEE.C.7, 8.AEE.C.8, 8.AFN.A.2, HS.AEE.A.1, HS.AEE.D.11, HS.AEE.B.5</t>
  </si>
  <si>
    <t>HS.NQ.B.3, HS.GM.C.11</t>
  </si>
  <si>
    <t>7.RP.A.3, 8.AEE.B.5, 8.AEE.B.6, 8.AFN.A.1, 8.AFN.A.2, 8.AFN.B.4</t>
  </si>
  <si>
    <t>7.AEE.B.4, 7.GM.A.1</t>
  </si>
  <si>
    <t>6.RP.A.3, 7.RP.A.2</t>
  </si>
  <si>
    <t>7.RP.B.5, 7.RP.B.6, 7.RP.B.7</t>
  </si>
  <si>
    <t>HS.DR.E.14, HS.DR.E.15</t>
  </si>
  <si>
    <t>6.NS.C.5, 6.NS.C.6, 6.NS.C.7, 6.NS.C.8</t>
  </si>
  <si>
    <t>6.NS.A.1, 7.NS.A.1</t>
  </si>
  <si>
    <t>5.NF.B.4, 7.AEE.B.3</t>
  </si>
  <si>
    <t>6.NS.B.3, 7.NS.A.1</t>
  </si>
  <si>
    <t>7.AEE.B.3, 8.AEE.A.2</t>
  </si>
  <si>
    <t>8.GM.A.1, HS.GM.B.5, HS.GM.B.7</t>
  </si>
  <si>
    <t>8.GM.C.9, HS.GM.C.8, HS.GM.C.10</t>
  </si>
  <si>
    <t>4.GM.C.7, 4.GM.C.9</t>
  </si>
  <si>
    <t>8.GM.A.1, HS.GM.B.6</t>
  </si>
  <si>
    <t>6.GM.A.1, 6.GM.A.2, 6.GM.A.4</t>
  </si>
  <si>
    <t>8.GM.B.8, HS.GM.C.8, HS.GM.C.9, HS.GM.C.10</t>
  </si>
  <si>
    <t>8.AEE.A.3, 8.AEE.A.4</t>
  </si>
  <si>
    <t>HS.AEE.B.5, 8.GM.B.7</t>
  </si>
  <si>
    <t>7.NS.A.3, 8.NS.A.2, 8.GM.B.6, 8.GM.C.9, HS.NQ.A.1</t>
  </si>
  <si>
    <t>4.OA.A.2, 5.NBT.A.2, 8.AEE.A.1</t>
  </si>
  <si>
    <t>7.AEE.B.3, 8.AEE.A.1, 8.AEE.A.3</t>
  </si>
  <si>
    <t>8.AFN.A.2, HS.AEE.D.9</t>
  </si>
  <si>
    <t>8.AEE.C.8, 8.AFN.A.2, 8.AFN.A.3, HS.AEE.D.9</t>
  </si>
  <si>
    <t>7.AEE.A.1, 7.AEE.B.4</t>
  </si>
  <si>
    <t>HS.AEE.A.3, HS.AEE.A.2, HS.AEE.C.8, HS.AEE.D.11</t>
  </si>
  <si>
    <t>6.AEE.B.4, 7.AEE.B.4, 8.AEE.B.6</t>
  </si>
  <si>
    <t>HS.AEE.B.4, HS.AEE.B.6, HS.AEE.D.9, HS.AEE.C.7,  HS.AEE.D.11</t>
  </si>
  <si>
    <t>8.AFN.A.2, 8.AFN.A.3, 8.AFN.B.5, HS.AFN.A.1</t>
  </si>
  <si>
    <t>7.AEE.B.4, 7.RP.A.2, 8.AFN.A.1, 8.AEE.B.5, 8.AEE.B.6</t>
  </si>
  <si>
    <t>8.AFN.B.5, HS.AFN.B.4</t>
  </si>
  <si>
    <t>8.AFN.A.1, 8.AFN.A.2, 8.AEE.B.6</t>
  </si>
  <si>
    <t xml:space="preserve">8.AFN.B.4, 8.AFN.B.5, HS.AFN.D.10, </t>
  </si>
  <si>
    <t>7.RP.A.2, 8.AFN.A.3</t>
  </si>
  <si>
    <t xml:space="preserve">8.AFN.B.5, HS.AFN.A.3, HS.AFN.D.8, HS.AFN.B.4, HS.AEE.B.4, HS.AFN.D.10 </t>
  </si>
  <si>
    <t>8.DR.D.4, HS.DR.D.11</t>
  </si>
  <si>
    <t>8.AFN.A.1, 8.AFN.A.2, 8.AFN.A.3, 8.AFN.B.4</t>
  </si>
  <si>
    <t>HS.AFN.D.10, HS.AFN.C.6</t>
  </si>
  <si>
    <t>8.NS.A.2, HS.NQ.A.1, HS.NQ.A.2</t>
  </si>
  <si>
    <t>7.GM.A.2, 7.GM.B.4</t>
  </si>
  <si>
    <t>8.GM.A.2, 8.GM.A.3</t>
  </si>
  <si>
    <t>8.GM.A.4, 8.GM.A.5, HS.GM.A.1</t>
  </si>
  <si>
    <t>6.GM.A.3, 8.GM.A.1</t>
  </si>
  <si>
    <t>8.GM.A.4, HS.GM.A.1, HS.GM.A.2</t>
  </si>
  <si>
    <t>8.GM.A.5, HS.GM.A.2</t>
  </si>
  <si>
    <t>8.GM.A.2, 8.GM.A.4</t>
  </si>
  <si>
    <t>HS.GM.A.1, HS.GM.A.2, HS.GM.B.6</t>
  </si>
  <si>
    <t>HS.GM.D.14, HS.GM.D.12</t>
  </si>
  <si>
    <t>6.NS.C.8, 8.AEE.A.2</t>
  </si>
  <si>
    <t>8.GM.B.6, 8.GM.B.8, HS.GM.D.12</t>
  </si>
  <si>
    <t>6.NS.C.8, 7.GM.B.5, 8.GM.B.7</t>
  </si>
  <si>
    <t>HS.GM.D.14, HS.GM.D.13</t>
  </si>
  <si>
    <t>7.GM.B.3, 8.AEE.A.2</t>
  </si>
  <si>
    <t>HS.GM.C.8, HS.GM.C.9, HS.GM.C.10, HS.GM.C.11</t>
  </si>
  <si>
    <t>HS.DR.A.1, HS.DR.A.2, HS.DR.A.3, HS.DR.A.4,</t>
  </si>
  <si>
    <t>HS.DR.B.5, HS.DR.B.6, HS.DR.B.7</t>
  </si>
  <si>
    <t>HS.DR.C.8, HS.DR.C.9, HS.DR.C.10</t>
  </si>
  <si>
    <t>HS.DR.D.11, HS.DR.D.12, HS.DR.D.13</t>
  </si>
  <si>
    <t xml:space="preserve">8.AFN.B.4, HS.AEE.B.4, </t>
  </si>
  <si>
    <t>HS</t>
  </si>
  <si>
    <t xml:space="preserve">6.AEE.A.2,  7.AEE.A.1, 7.AEE.A.2,  7.AEE.B.4 </t>
  </si>
  <si>
    <t xml:space="preserve">HS.AEE.A.3, HS.AEE.B.4, HS.AEE.B.5, HS.AEE.C.7, HS.AEE.D.11 </t>
  </si>
  <si>
    <t>7.AEE.A.1, 7.AEE.A.2, 8.AEE.C.7, HS.AEE.A.3</t>
  </si>
  <si>
    <t>7.RP.A.3, HS.GM.D.13</t>
  </si>
  <si>
    <t>8.AEE.C.7, HS.AEE.A.1, HS.AEE.D.11</t>
  </si>
  <si>
    <t>HSA.CED.A.4, 
HSF.IF.C.8</t>
  </si>
  <si>
    <t>8.AFN.B.4, 8.AEE.C.8, HS.AEE.A.1, HS.AEE.D.9</t>
  </si>
  <si>
    <t xml:space="preserve">8.DR.D.4 </t>
  </si>
  <si>
    <t>7.AEE.B.4, 8.AEE.A.2, HS.AEE.A.1, HS.AEE.A.2, HS.AEE.D.11</t>
  </si>
  <si>
    <t>8.AEE.C.8, HS.AEE.B.4, HS.AEE.C.7</t>
  </si>
  <si>
    <t>8.AEE.C.8, HS.AEE.A.1, HS.AEE.B.4, HS.AEE.D.11</t>
  </si>
  <si>
    <t>6.AEE.B.4, 8.AEE.A.1, 8.AEE.C.7, HS.AEE.B.4, HS.AEE.B.5</t>
  </si>
  <si>
    <t>HSA.REI.A.1</t>
  </si>
  <si>
    <t>6.AEE.B.4, 8.AEE.B.5, 8.AEE.B.6, 8.AEE.C.8</t>
  </si>
  <si>
    <t>HS.AEE.B.4, HS.AEE.D.10, HS.AEE.D.11</t>
  </si>
  <si>
    <t>HS.AEE.A.1, HS.AEE.B.6, HS.AEE.D.9</t>
  </si>
  <si>
    <t>HS.AEE.A.3, HS.AEE.B.5, HS.AEE.C.7</t>
  </si>
  <si>
    <t>HSA.REI.D.12, 
HSA.REI.B.3</t>
  </si>
  <si>
    <t xml:space="preserve">HS.AFN.A.2, HS.AFN.B.4, HS.AFN.B.5, HS.AFN.C.6, HS.AFN.C.7  </t>
  </si>
  <si>
    <t xml:space="preserve">HS.AFN.D.9 </t>
  </si>
  <si>
    <t>8.AFN.A.2, HS.AFN.A.1</t>
  </si>
  <si>
    <t xml:space="preserve">HS.AFN.D.10 </t>
  </si>
  <si>
    <t>HS.AFN.A.1, HS.AFN.A.3</t>
  </si>
  <si>
    <t>HS.AFN.A.2, HS.AFN.C.7</t>
  </si>
  <si>
    <t>HS.GM.A.1, HS.GM.A.2, HS.GM.A.4</t>
  </si>
  <si>
    <t>8.AFN.A.3, 8.AFN.B.4, 8.AFN.B.5, HS.AFN.B.4, HS.AFN.C.6, HS.AFN.D.8</t>
  </si>
  <si>
    <t>Use reasoning to establish properties of positive integer exponents. Extend the definition of exponentiation to include negative and rational exponents so as to be consistent with these properties. Utilize exponentiation to model authentic contexts.</t>
  </si>
  <si>
    <t>8.NS.A.1, HS.NQ.A.2</t>
  </si>
  <si>
    <t>Compare real numbers presented through different representations, including both rational and irrational numbers.  Apply comparisons in authentic contexts.</t>
  </si>
  <si>
    <t>HSN.Q.A.1, HSN.Q.A.2</t>
  </si>
  <si>
    <t>8.AEE.A.4, 6.RP.A.3, 7.RP.A.1, HS.GM.C.10</t>
  </si>
  <si>
    <t>Define, manipulate, and interpret appropriate quantities using rational and irrational numbers to authentically model situations and use reasoning to justify these choices.</t>
  </si>
  <si>
    <t>HS.GM.C.10, HS.GM.C.11</t>
  </si>
  <si>
    <t>8.GM.A.2, 8.GM.A.3, 8.GM.A.5, HS.GM.A.2, HS.GM.A.4</t>
  </si>
  <si>
    <t>8.AFN.A.1, HS.AFN.A.2, HS.AFN.D.9</t>
  </si>
  <si>
    <t>8.GM.A.3, 8.GM.A.4, 8.GM.A.5</t>
  </si>
  <si>
    <t>HS.GM.A.1, HS.GM.A.3, HS.GM.D.12</t>
  </si>
  <si>
    <t>8.AEE.B.5, 8.AEE.B.6, 8.AEE.C.8</t>
  </si>
  <si>
    <t>4.GM.A.1, 4.GM.A.2, 4.GM.A.3, 4.GM.C.7</t>
  </si>
  <si>
    <t>7.GM.B.4, 8.GM.A.5, HS.GM.B.5</t>
  </si>
  <si>
    <t>6.GM.A.1, 7.GM.B.3, 7.GM.B.5, 8.GM.C.9</t>
  </si>
  <si>
    <t>7.GM.B.5, 8.GM.C.9, HS.GM.C.8</t>
  </si>
  <si>
    <t>7.GM.A.1, 7.GM.B.3, 7.GM.B.5, 8.GM.C.9</t>
  </si>
  <si>
    <t>HS.NQ.B.3, HS.NQ.B.4, HS.NQ.B.5</t>
  </si>
  <si>
    <t>HS.AFN.A.3, 7.RP.A.1, HS.NQ.B.4, HS.NQ.B.5</t>
  </si>
  <si>
    <t>8.GM.B.6, 8.GM.B.7, HS.GM.A.2, HS.GM.B.6</t>
  </si>
  <si>
    <t>HS.AEE.A.2, HS.AEE.D.9</t>
  </si>
  <si>
    <t>8.GM.B.6, 8.GM.B.8, HS.GM.D.13</t>
  </si>
  <si>
    <t>6.DR.A.1, 7.DR.A.1, 8.DR.A.1</t>
  </si>
  <si>
    <t>6.DR.B.2, 7.DR.B.2, 8.DR.B.2</t>
  </si>
  <si>
    <t>6.DR.C.3, 7.DR.C.3, 8.DR.C.3</t>
  </si>
  <si>
    <t>6.DR.D.4, 7.DR.D.4, 8.DR.D.4</t>
  </si>
  <si>
    <t>8.AFN.B.4, HS.AFN.A.3</t>
  </si>
  <si>
    <t>7.RP.B.4, 7.RP.B.5, 7.RP.B.6, 7.RP.B.7</t>
  </si>
  <si>
    <t>7.RP.B.6, 7.RP.B.7</t>
  </si>
  <si>
    <t>HSA</t>
  </si>
  <si>
    <t>HSS</t>
  </si>
  <si>
    <t>Understand addition, and understand subtraction.</t>
  </si>
  <si>
    <t>Compare two decimals to hundredths by reasoning about their size. Recognize that comparisons comparisons are valid only when two decimals refer to the same whole. Record the results of comparisons with the symbols &gt;, =, or &lt;, and justify the conclusions, e.g., by using a visual model. (Grade 4 expectations in this domain are limited to fractions with denominators 2, 3, 4, 5, 6, 8, 10, 12, and 100.)</t>
  </si>
  <si>
    <t>OR Jan 2021 Draft</t>
  </si>
  <si>
    <t>Generate and recognize statistical questions as those that anticipate variability in the data related to the question and account for it in the answers. </t>
  </si>
  <si>
    <t>Understand that a set of data collected to answer a statistical question has a distribution which can be described by its center, spread, and overall shape. </t>
  </si>
  <si>
    <t>Recognize that a measure of center for a numerical data set is a single number that summarizes all of the values in the data set, while a measure of variation is a single number that describes how the values in the data set vary from one another. </t>
  </si>
  <si>
    <t>Display numerical data in plots on a number line, including dot plots and histograms. </t>
  </si>
  <si>
    <t>Identify and describe the characteristics of numerical data sets using quantitative measures of center and variability.  Additional descriptions include number of observations, measurement attributes, and shape of distribution. </t>
  </si>
  <si>
    <t>Merge</t>
  </si>
  <si>
    <t>Understand that statistics can be used to gain information about a population and that a sample is valid only if the sample is representative of that population. </t>
  </si>
  <si>
    <t>Use data from a random sample to draw inferences about a population with an unknown characteristic of interest. Gauge how far off the estimate or prediction might be. </t>
  </si>
  <si>
    <t>Assess two data distributions visually to compare multiple measures of center and variability. </t>
  </si>
  <si>
    <t>Use measures of center and measures of variability for numerical data from random samples to compare and make informal inferences between two populations. </t>
  </si>
  <si>
    <t>Understand that patterns of association can also be seen in bivariate categorical data by displaying frequencies and relative frequencies in a two-way table. </t>
  </si>
  <si>
    <t>Know that straight lines are widely used to model relationships between two quantitative variables. </t>
  </si>
  <si>
    <t>Construct and interpret scatter plots for bivariate data to investigate patterns of association between two quantities. </t>
  </si>
  <si>
    <t>Use the equation of a linear model to solve problems in the context of bivariate measurement data, interpreting the slope and intercept. </t>
  </si>
  <si>
    <t>[new content]</t>
  </si>
  <si>
    <t>[new cluster]</t>
  </si>
  <si>
    <t>HSA.CED.A.4</t>
  </si>
  <si>
    <t>Rearrange formulas to highlight a quantity of interest, using the same reasoning as in solving equations. For example, rearrange Ohm's law V = IR to highlight resistance R.</t>
  </si>
  <si>
    <t>HSA.REI.C.6</t>
  </si>
  <si>
    <t>Solve systems of linear equations exactly and approximately (e.g., with graphs), focusing on pairs of linear equations in two variables.</t>
  </si>
  <si>
    <t>HSA.REI.D.12</t>
  </si>
  <si>
    <t>Graph the solutions to a linear inequality in two variables as a half-plane (excluding the boundary in the case of a strict inequality), and graph the solution set to a system of linear inequalities in two variables as the intersection of the corresponding half-planes.</t>
  </si>
  <si>
    <t>HSF.IF.A.2</t>
  </si>
  <si>
    <t>Use function notation, evaluate functions for inputs in their domains, and interpret statements that use function notation in terms of a context.</t>
  </si>
  <si>
    <t>HSG.CO.A.5</t>
  </si>
  <si>
    <t>HSG.SRT.A.5</t>
  </si>
  <si>
    <t>HSG.CO.B.7</t>
  </si>
  <si>
    <t>HSG.CO.C.9</t>
  </si>
  <si>
    <t>HSG.MG.A.1</t>
  </si>
  <si>
    <t>HSG.SRT.C.8</t>
  </si>
  <si>
    <t> </t>
  </si>
  <si>
    <t>HSS.ID.A.1
HSS.ID.B.6</t>
  </si>
  <si>
    <t>Sort</t>
  </si>
  <si>
    <t>Repeat</t>
  </si>
  <si>
    <t>Contribution</t>
  </si>
  <si>
    <t>CS Standard No.</t>
  </si>
  <si>
    <t>EC</t>
  </si>
  <si>
    <t>EC.N</t>
  </si>
  <si>
    <t>Essential Concepts in Number</t>
  </si>
  <si>
    <t>EC.N.1</t>
  </si>
  <si>
    <t>Together, irrational numbers and rational numbers complete the real number system, representing all points on the number line.</t>
  </si>
  <si>
    <t>Represent all points on the number line using a complete real number system that included both rational and irrational numbers.</t>
  </si>
  <si>
    <t>EC.N.2</t>
  </si>
  <si>
    <t>Quantitative reasoning includes, and mathematical modeling requires, attention to units of measurement.</t>
  </si>
  <si>
    <t>Attend to units of measurement needed for solve problems through quantitative reasoning and mathematical modeling.</t>
  </si>
  <si>
    <t>EC.AF</t>
  </si>
  <si>
    <t>Essential Concepts in Algebra and Functions</t>
  </si>
  <si>
    <t>EC.AF.A</t>
  </si>
  <si>
    <t>Focus 1: Algebra</t>
  </si>
  <si>
    <t>EC.AF.A.1</t>
  </si>
  <si>
    <t>Expressions can be rewritten in equivalent forms by using algebraic properties, including properties of addition, multiplication, and exponentiation, to make different characteristics or features visible.</t>
  </si>
  <si>
    <t>Rewrite expressions in equivalent forms by using algebraic properties to make different characteristics or features visible.</t>
  </si>
  <si>
    <t>EC.AF.A.2</t>
  </si>
  <si>
    <t>Finding solutions to an equation, inequality, or system of equations or inequalities requires the checking of candidate solutions, whether generated analytically or graphically, to ensure that solutions are found and that those found are not extraneous.</t>
  </si>
  <si>
    <t>Find and verify solutions to an equation, inequality, or system of equations or inequalities.</t>
  </si>
  <si>
    <t>EC.AF.A.3</t>
  </si>
  <si>
    <t>The structure of an equation or inequality (including, but not limited to, one-variable linear and quadratic equations, inequalities, and systems of linear equations in two variables) can be purposefully analyzed (with and without technology) to determine an efficient strategy to find a solution, if one exists, and then to justify the solution.</t>
  </si>
  <si>
    <t>EC.AF.A.4</t>
  </si>
  <si>
    <t>Expressions, equations, and inequalities can be used to analyze and make predictions, both within mathematics and as mathematics is applied in different contexts—in particular, contexts that arise in relation to linear, quadratic, and exponential situations.</t>
  </si>
  <si>
    <t>EC.AF.CAF</t>
  </si>
  <si>
    <t>Focus 2: Connecting Algebra to Functions</t>
  </si>
  <si>
    <t>EC.AF.CAF.1</t>
  </si>
  <si>
    <t>Functions shift the emphasis from a point-by-point relationship between two variables (input/output) to considering an entire set of ordered pairs (where each first element is paired with exactly one second element) as an entity with its own features and characteristics.</t>
  </si>
  <si>
    <t>EC.AF.CAF.2</t>
  </si>
  <si>
    <t>Graphs can be used to obtain exact or approximate solutions of equations, inequalities, and systems of equations and inequalities—including systems of linear equations in two variables and systems of linear and quadratic equations (given or obtained by using technology).</t>
  </si>
  <si>
    <t>EC.AF.F</t>
  </si>
  <si>
    <t>Focus 3: Functions</t>
  </si>
  <si>
    <t>EC.AF.F.1</t>
  </si>
  <si>
    <t>Functions can be described by using a variety of representations: mapping diagrams, function notation (e.g., f(x) = x2), recursive definitions, tables, and graphs</t>
  </si>
  <si>
    <t>EC.AF.F.2</t>
  </si>
  <si>
    <t>Functions that are members of the same family have distinguishing attributes (structure) common to all functions within that family.</t>
  </si>
  <si>
    <t xml:space="preserve">Distinguish functions as member of the same family by using attributes common to all functions writing a given category. </t>
  </si>
  <si>
    <t>EC.AF.F.3</t>
  </si>
  <si>
    <t>Functions can be represented graphically, and key features of the graphs, including zeros, intercepts, and, when relevant, rate of change, and maximum/minimum values, can be associated with and interpreted in terms of the equivalent symbolic representation.</t>
  </si>
  <si>
    <t>EC.AF.F.4</t>
  </si>
  <si>
    <t>Functions model a wide variety of real situations and can help students understand the processes of making and changing assumptions, assigning variables, and finding solutions to contextual problems.</t>
  </si>
  <si>
    <t>EC.SP</t>
  </si>
  <si>
    <t>Essential Concepts in Statistics and Probability</t>
  </si>
  <si>
    <t>EC.SP.QL</t>
  </si>
  <si>
    <t>Focus 1: Quantitative Literacy</t>
  </si>
  <si>
    <t>HS.DR.D.4</t>
  </si>
  <si>
    <t>EC.SP.VSD</t>
  </si>
  <si>
    <t>Focus 2: Visualizing and Summarizing Data</t>
  </si>
  <si>
    <t>EC.SP.VSD.1</t>
  </si>
  <si>
    <t>Data arise from a context and come in two types: quantitative (continuous or discrete) and categorical. Technology can be used to “clean” and organize data, including very large data sets, into a useful and manageable structure—a first step in any analysis of data.</t>
  </si>
  <si>
    <t>HS.DR.C.4</t>
  </si>
  <si>
    <t>HS.DR.C.2</t>
  </si>
  <si>
    <t>EC.SP.VSD.3</t>
  </si>
  <si>
    <t>The association between two categorical variables is typically represented by using two-way tables and segmented bar graphs.</t>
  </si>
  <si>
    <t>HS.DR.C.1</t>
  </si>
  <si>
    <t>EC.SP.VSD.4</t>
  </si>
  <si>
    <t>Scatterplots, including plots over time, can reveal patterns, trends, clusters, and gaps that are useful in analyzing the association between two contextual variables.</t>
  </si>
  <si>
    <t>HS.DR.C.3</t>
  </si>
  <si>
    <t>HS.DR.D.2</t>
  </si>
  <si>
    <t>EC.SP.SI</t>
  </si>
  <si>
    <t>Focus 3: Statistical Inference</t>
  </si>
  <si>
    <t>HS.DR.B.2</t>
  </si>
  <si>
    <t>EC.SP.SI.2</t>
  </si>
  <si>
    <t>The role of randomization is different in randomly selecting samples and in randomly assigning subjects to experimental treatment groups.</t>
  </si>
  <si>
    <t>HS.DR.B.3</t>
  </si>
  <si>
    <t>HS.DR.B.3.1</t>
  </si>
  <si>
    <t>EC.SP.SI.4</t>
  </si>
  <si>
    <t>Bias, such as sampling, response, or nonresponse bias, may occur in surveys, yielding results that are not representative of the population of interest.</t>
  </si>
  <si>
    <t>HS.DR.B.4</t>
  </si>
  <si>
    <t>EC.SP.SI.5</t>
  </si>
  <si>
    <t>The larger the sample size, the less the expected variability in the sampling distribution of a sample statistic.</t>
  </si>
  <si>
    <t>HS.DR.D.3</t>
  </si>
  <si>
    <t>EC.SP.P</t>
  </si>
  <si>
    <t>Focus 4: Probability</t>
  </si>
  <si>
    <t>EC.SP.P.1</t>
  </si>
  <si>
    <t>Two events are independent if the occurrence of one event does not affect the probability of the other event. Determining whether two events are independent can be used for finding and understanding probabilities.</t>
  </si>
  <si>
    <t>EC.SP.P.2</t>
  </si>
  <si>
    <t>Conditional probabilities—that is, those probabilities that are “conditioned” by some known information—can be computed from data organized in contingency tables. Conditions or assumptions may affect the computation of a probability.</t>
  </si>
  <si>
    <t>EC.GM</t>
  </si>
  <si>
    <t>Essential Concepts in Geometry and Measurement</t>
  </si>
  <si>
    <t>EC.GM.M</t>
  </si>
  <si>
    <t>Focus 1: Measurement</t>
  </si>
  <si>
    <t xml:space="preserve">Solve problems and interpet soluctions of area and volume of shapes by appling concepts of congruence, similarity, symmetry in authentic contexts. </t>
  </si>
  <si>
    <t>EC.GM.M.1</t>
  </si>
  <si>
    <t>Areas and volumes of figures can be computed by determining how the figure might be obtained from simpler figures by dissection and recombination.</t>
  </si>
  <si>
    <t>See above in Focus #1</t>
  </si>
  <si>
    <t>EC.GM.M.2</t>
  </si>
  <si>
    <t>Constructing approximations of measurements with different tools, including technology, can support an understanding of measurement.</t>
  </si>
  <si>
    <t>EC.GM.M.3</t>
  </si>
  <si>
    <t>When an object is the image of a known object under a similarity transformation, a length, area, or volume on the image can be computed by using proportional relationships.</t>
  </si>
  <si>
    <t>Note: include in clarifying guidance (r:r^2:r^3 relationships)</t>
  </si>
  <si>
    <t xml:space="preserve"> </t>
  </si>
  <si>
    <t>EC.GM.T</t>
  </si>
  <si>
    <t>Focus 2: Transformations</t>
  </si>
  <si>
    <t>Apply geometric transformations to figures through the concept of functions and through the analysis of graphs of functions as geometric figures.</t>
  </si>
  <si>
    <t>EC.GM.T.1</t>
  </si>
  <si>
    <t>Applying geometric transformations to figures provides opportunities for describing the attributes of the figures preserved by the transformation and for describing symmetries by examining when a figure can be mapped onto itself.</t>
  </si>
  <si>
    <t>See above in Focus #2</t>
  </si>
  <si>
    <t>EC.GM.T.2</t>
  </si>
  <si>
    <t>Showing that two figures are congruent involves showing that there is a rigid motion (translation, rotation, reflection, or glide reflection) or, equivalently, a sequence of rigid motions that maps one figure to the other.</t>
  </si>
  <si>
    <t>EC.GM.T.3</t>
  </si>
  <si>
    <t>Showing that two figures are similar involves finding a similarity transformation (dilation or composite of a dilation with a rigid motion) or, equivalently, a sequence of similarity transformations that maps one figure onto the other.</t>
  </si>
  <si>
    <t>EC.GM.T.4</t>
  </si>
  <si>
    <t>Transformations in geometry serve as a connection with algebra, both through the concept of functions and through the analysis of graphs of functions as geometric figures.</t>
  </si>
  <si>
    <t>EC.GM.GARP</t>
  </si>
  <si>
    <t>Focus 3: Geometric Arguments, Reasoning, and Proof</t>
  </si>
  <si>
    <t xml:space="preserve">Consturct and communicate geometric arguments through use of proofs, logical reasoning, and geometric technology. </t>
  </si>
  <si>
    <t>EC.GM.GARP.1</t>
  </si>
  <si>
    <t>Proof is the means by which we demonstrate whether a statement is true or false mathematically, and proofs can be communicated in a variety of ways (e.g., two-column, paragraph).</t>
  </si>
  <si>
    <t>See above in Focus #3</t>
  </si>
  <si>
    <t>EC.GM.GARP.2</t>
  </si>
  <si>
    <t>Using technology to construct and explore figures with constraints provides an opportunity to explore the independence and dependence of assumptions and conjectures.</t>
  </si>
  <si>
    <t>EC.GM.GARP.3</t>
  </si>
  <si>
    <t>Proofs of theorems can sometimes be made with transformations, coordinates, or algebra; all approaches can be useful, and in some cases one may provide a more accessible or understandable argument than another.</t>
  </si>
  <si>
    <t>EC.GM.SAPM</t>
  </si>
  <si>
    <t>Focus 4: Solving Applied Problems and Modeling in Geometry</t>
  </si>
  <si>
    <t xml:space="preserve">Apply concepts of right triangle trigonometry in authentic contexts to solve problems and interpert solutions. </t>
  </si>
  <si>
    <t>EC.GM.SAPM.1</t>
  </si>
  <si>
    <t>Recognizing congruence, similarity, symmetry, measurement opportunities, and other geometric ideas, including right triangle trigonometry in real-world contexts, provides a means of building understanding of these concepts and is a powerful tool for solving problems related to the physical world in which we live.</t>
  </si>
  <si>
    <t>See above in Focus #4</t>
  </si>
  <si>
    <t>EC.GM.SAPM.2</t>
  </si>
  <si>
    <t>Experiencing the mathematical modeling cycle in problems involving geometric concepts, from the simplification of the real problem through the solving of the simplified problem, the interpretation of its solution, and the checking of the solution’s feasibility, introduces geometric techniques, tools, and points of view that are valuable to problem solving.</t>
  </si>
  <si>
    <t xml:space="preserve">Order </t>
  </si>
  <si>
    <t xml:space="preserve"> Grade</t>
  </si>
  <si>
    <t>CC Index 1</t>
  </si>
  <si>
    <t xml:space="preserve"> Strand</t>
  </si>
  <si>
    <t>Standard2</t>
  </si>
  <si>
    <t>Notes</t>
  </si>
  <si>
    <t>CCSSM XML Index</t>
  </si>
  <si>
    <t>URI</t>
  </si>
  <si>
    <t>GUID</t>
  </si>
  <si>
    <t>CC Index 2</t>
  </si>
  <si>
    <t>K-12</t>
  </si>
  <si>
    <t>MP1</t>
  </si>
  <si>
    <t xml:space="preserve">Make sense of problems and persevere in solving them. </t>
  </si>
  <si>
    <t>MP</t>
  </si>
  <si>
    <t>CCSS.Math.Practice.MP1</t>
  </si>
  <si>
    <t>http://corestandards.org/Math/Practice/MP1</t>
  </si>
  <si>
    <t>FBCBB7C696FE475695920CA622B1C854</t>
  </si>
  <si>
    <t>MP2</t>
  </si>
  <si>
    <t xml:space="preserve">Reason abstractly and quantitatively. </t>
  </si>
  <si>
    <t>CCSS.Math.Practice.MP2</t>
  </si>
  <si>
    <t>http://corestandards.org/Math/Practice/MP2</t>
  </si>
  <si>
    <t>FBCBB7C696FE475695920CA622B1C855</t>
  </si>
  <si>
    <t>MP3</t>
  </si>
  <si>
    <t xml:space="preserve">Construct viable arguments and critique the reasoning of others. </t>
  </si>
  <si>
    <t>CCSS.Math.Practice.MP3</t>
  </si>
  <si>
    <t>http://corestandards.org/Math/Practice/MP3</t>
  </si>
  <si>
    <t>FBCBB7C696FE475695920CA622B1C856</t>
  </si>
  <si>
    <t>MP4</t>
  </si>
  <si>
    <t xml:space="preserve">Model with mathematics. </t>
  </si>
  <si>
    <t>CCSS.Math.Practice.MP4</t>
  </si>
  <si>
    <t>http://corestandards.org/Math/Practice/MP4</t>
  </si>
  <si>
    <t>FBCBB7C696FE475695920CA622B1C857</t>
  </si>
  <si>
    <t>MP5</t>
  </si>
  <si>
    <t xml:space="preserve">Use appropriate tools strategically. </t>
  </si>
  <si>
    <t>CCSS.Math.Practice.MP5</t>
  </si>
  <si>
    <t>http://corestandards.org/Math/Practice/MP5</t>
  </si>
  <si>
    <t>FBCBB7C696FE475695920CA622B1C858</t>
  </si>
  <si>
    <t>MP6</t>
  </si>
  <si>
    <t xml:space="preserve">Attend to precision. </t>
  </si>
  <si>
    <t>CCSS.Math.Practice.MP6</t>
  </si>
  <si>
    <t>http://corestandards.org/Math/Practice/MP6</t>
  </si>
  <si>
    <t>FBCBB7C696FE475695920CA622B1C859</t>
  </si>
  <si>
    <t>MP7</t>
  </si>
  <si>
    <t xml:space="preserve">Look for and make use of structure. </t>
  </si>
  <si>
    <t>CCSS.Math.Practice.MP7</t>
  </si>
  <si>
    <t>http://corestandards.org/Math/Practice/MP7</t>
  </si>
  <si>
    <t>FBCBB7C696FE475695920CA622B1C85A</t>
  </si>
  <si>
    <t>MP8</t>
  </si>
  <si>
    <t xml:space="preserve">Look for and express regularity in repeated reasoning. </t>
  </si>
  <si>
    <t>CCSS.Math.Practice.MP8</t>
  </si>
  <si>
    <t>http://corestandards.org/Math/Practice/MP8</t>
  </si>
  <si>
    <t>FBCBB7C696FE475695920CA622B1C85B</t>
  </si>
  <si>
    <t>Kindergarten</t>
  </si>
  <si>
    <t>Mathematics » Kindergarten</t>
  </si>
  <si>
    <t>CCSS.Math.Content.K</t>
  </si>
  <si>
    <t>http://corestandards.org/Math/Content/K</t>
  </si>
  <si>
    <t>FACBB7C696FE475695920CA622B1C855</t>
  </si>
  <si>
    <t>CCSS.Math.K</t>
  </si>
  <si>
    <t>KCC</t>
  </si>
  <si>
    <t>DOMAIN: Counting &amp; Cardinality</t>
  </si>
  <si>
    <t>CCSS.Math.Content.K.CC</t>
  </si>
  <si>
    <t>http://corestandards.org/Math/Content/K/CC</t>
  </si>
  <si>
    <t>4F592A71A52F4E809829F27653934D9A</t>
  </si>
  <si>
    <t>KCCA</t>
  </si>
  <si>
    <t>CCSS.Math.Content.K.CC.A</t>
  </si>
  <si>
    <t>http://corestandards.org/Math/Content/K/CC/A</t>
  </si>
  <si>
    <t>4F4106218F834258BCDDB7EB39806880</t>
  </si>
  <si>
    <t>KCC1</t>
  </si>
  <si>
    <t>CCSS.Math.Content.K.CC.A.1</t>
  </si>
  <si>
    <t>http://corestandards.org/Math/Content/K/CC/A/1</t>
  </si>
  <si>
    <t>CA9EE2E34F384E95A5FA26769C5864B8</t>
  </si>
  <si>
    <t>KCC2</t>
  </si>
  <si>
    <t>CCSS.Math.Content.K.CC.A.2</t>
  </si>
  <si>
    <t>http://corestandards.org/Math/Content/K/CC/A/2</t>
  </si>
  <si>
    <t>5E6A3E3B939B4577B104FA8658206E9E</t>
  </si>
  <si>
    <t xml:space="preserve">K.CC.A.2  </t>
  </si>
  <si>
    <t>KCC3</t>
  </si>
  <si>
    <t>CCSS.Math.Content.K.CC.A.3</t>
  </si>
  <si>
    <t>http://corestandards.org/Math/Content/K/CC/A/3</t>
  </si>
  <si>
    <t>C11F30815A9C49B9A83B61A285EA11F9</t>
  </si>
  <si>
    <t>KCCB</t>
  </si>
  <si>
    <t>CCSS.Math.Content.K.CC.B</t>
  </si>
  <si>
    <t>http://corestandards.org/Math/Content/K/CC/B</t>
  </si>
  <si>
    <t>BB49D28AFFFE46FBB8F4ECA58C88B001</t>
  </si>
  <si>
    <t>KCC4</t>
  </si>
  <si>
    <t xml:space="preserve">Understand the relationship between numbers and quantities; connect counting to cardinality. </t>
  </si>
  <si>
    <t>CCSS.Math.Content.K.CC.B.4</t>
  </si>
  <si>
    <t>http://corestandards.org/Math/Content/K/CC/B/4</t>
  </si>
  <si>
    <t>A0586B74C257473C98F38DD353D39BC5</t>
  </si>
  <si>
    <t>KCC4a</t>
  </si>
  <si>
    <t>When counting objects, say the number names in the standard order, pairing each object with one and only one number name and each number name with one and only one object.</t>
  </si>
  <si>
    <t>4a</t>
  </si>
  <si>
    <t>CCSS.Math.Content.K.CC.B.4a</t>
  </si>
  <si>
    <t>http://corestandards.org/Math/Content/K/CC/B/4/a</t>
  </si>
  <si>
    <t>7B20214AA4AA445AA720062C6F1B5C58</t>
  </si>
  <si>
    <t>K.CC.B.4a</t>
  </si>
  <si>
    <t>KCC4b</t>
  </si>
  <si>
    <t>Understand that the last number name said tells the number of objects counted. The number of objects is the same regardless of their arrangement or the order in which they were counted.</t>
  </si>
  <si>
    <t>4b</t>
  </si>
  <si>
    <t>CCSS.Math.Content.K.CC.B.4b</t>
  </si>
  <si>
    <t>http://corestandards.org/Math/Content/K/CC/B/4/b</t>
  </si>
  <si>
    <t>3DEE205D86BC461FA4271EF4BD190A0C</t>
  </si>
  <si>
    <t>K.CC.B.4b</t>
  </si>
  <si>
    <t>KCC4c</t>
  </si>
  <si>
    <t xml:space="preserve">Understand that each successive number name refers to a quantity that is one larger. </t>
  </si>
  <si>
    <t>4c</t>
  </si>
  <si>
    <t>CCSS.Math.Content.K.CC.B.4c</t>
  </si>
  <si>
    <t>http://corestandards.org/Math/Content/K/CC/B/4/c</t>
  </si>
  <si>
    <t>A863C4E937BE4307A241D126B8FBD342</t>
  </si>
  <si>
    <t>K.CC.B.4c</t>
  </si>
  <si>
    <t>KCC5</t>
  </si>
  <si>
    <t>CCSS.Math.Content.K.CC.B.5</t>
  </si>
  <si>
    <t>http://corestandards.org/Math/Content/K/CC/B/5</t>
  </si>
  <si>
    <t>6F4455B55B4240F3B4738DD9DB3EAF40</t>
  </si>
  <si>
    <t>KCCC</t>
  </si>
  <si>
    <t>CCSS.Math.Content.K.CC.C</t>
  </si>
  <si>
    <t>http://corestandards.org/Math/Content/K/CC/C</t>
  </si>
  <si>
    <t>74695C233ACE4F458E47C26F8D9FFF86</t>
  </si>
  <si>
    <t xml:space="preserve">K.CC.C  </t>
  </si>
  <si>
    <t>KCC6</t>
  </si>
  <si>
    <t>CCSS.Math.Content.K.CC.C.6</t>
  </si>
  <si>
    <t>http://corestandards.org/Math/Content/K/CC/C/6</t>
  </si>
  <si>
    <t>66626D8AEE4E474B8CFEC8A4B68AA51C</t>
  </si>
  <si>
    <t>KCC7</t>
  </si>
  <si>
    <t>CCSS.Math.Content.K.CC.C.7</t>
  </si>
  <si>
    <t>http://corestandards.org/Math/Content/K/CC/C/7</t>
  </si>
  <si>
    <t>C9B9CAD5BDE84CE2A7A0C441A3DF1A2D</t>
  </si>
  <si>
    <t>KOA</t>
  </si>
  <si>
    <t>CCSS.Math.Content.K.OA</t>
  </si>
  <si>
    <t>http://corestandards.org/Math/Content/K/OA</t>
  </si>
  <si>
    <t>C6CB920405924147A9840E264AEE7699</t>
  </si>
  <si>
    <t>KOAA</t>
  </si>
  <si>
    <t>CCSS.Math.Content.K.OA.A</t>
  </si>
  <si>
    <t>http://corestandards.org/Math/Content/K/OA/A</t>
  </si>
  <si>
    <t>E754542E6C144EEC8D7E332063FF4F67</t>
  </si>
  <si>
    <t xml:space="preserve">K.OA.A </t>
  </si>
  <si>
    <t>KOA1</t>
  </si>
  <si>
    <t>CCSS.Math.Content.K.OA.A.1</t>
  </si>
  <si>
    <t>http://corestandards.org/Math/Content/K/OA/A/1</t>
  </si>
  <si>
    <t>C815B29CD8F546BBBB4C647B9D163942</t>
  </si>
  <si>
    <t>KOA2</t>
  </si>
  <si>
    <t>CCSS.Math.Content.K.OA.A.2</t>
  </si>
  <si>
    <t>http://corestandards.org/Math/Content/K/OA/A/2</t>
  </si>
  <si>
    <t>695A7607FE8A4E27AB80652C45C84FA8</t>
  </si>
  <si>
    <t xml:space="preserve">K.OA.A.2  </t>
  </si>
  <si>
    <t>KOA3</t>
  </si>
  <si>
    <t>CCSS.Math.Content.K.OA.A.3</t>
  </si>
  <si>
    <t>http://corestandards.org/Math/Content/K/OA/A/3</t>
  </si>
  <si>
    <t>9EC218587C01452C9EB49F52EB2DD1DD</t>
  </si>
  <si>
    <t>KOA4</t>
  </si>
  <si>
    <t>CCSS.Math.Content.K.OA.A.4</t>
  </si>
  <si>
    <t>http://corestandards.org/Math/Content/K/OA/A/4</t>
  </si>
  <si>
    <t>0CFFCBC851984A4281C23D34FC400445</t>
  </si>
  <si>
    <t>KOA5</t>
  </si>
  <si>
    <t>CCSS.Math.Content.K.OA.A.5</t>
  </si>
  <si>
    <t>http://corestandards.org/Math/Content/K/OA/A/5</t>
  </si>
  <si>
    <t>1353E9D5614D460FA32E67853B6BA6D8</t>
  </si>
  <si>
    <t>KNBT</t>
  </si>
  <si>
    <t>CCSS.Math.Content.K.NBT</t>
  </si>
  <si>
    <t>http://corestandards.org/Math/Content/K/NBT</t>
  </si>
  <si>
    <t>3E67169701884E3BB9D00A0C9E758AC1</t>
  </si>
  <si>
    <t xml:space="preserve">K.NBT </t>
  </si>
  <si>
    <t>KNBTA</t>
  </si>
  <si>
    <t>CCSS.Math.Content.K.NBT.A</t>
  </si>
  <si>
    <t>http://corestandards.org/Math/Content/K/NBT/A</t>
  </si>
  <si>
    <t>F2D60C80EBD94C939E2BA189CCD56860</t>
  </si>
  <si>
    <t xml:space="preserve">K.NBT.A  </t>
  </si>
  <si>
    <t>KNBT1</t>
  </si>
  <si>
    <t>CCSS.Math.Content.K.NBT.A.1</t>
  </si>
  <si>
    <t>http://corestandards.org/Math/Content/K/NBT/A/1</t>
  </si>
  <si>
    <t>ED150B29EFD14FF8B655FA3F2CA4FE6D</t>
  </si>
  <si>
    <t>KMD</t>
  </si>
  <si>
    <t>DOMAIN: Measurement &amp; Data</t>
  </si>
  <si>
    <t>CCSS.Math.Content.K.MD</t>
  </si>
  <si>
    <t>http://corestandards.org/Math/Content/K/MD</t>
  </si>
  <si>
    <t>94B039619D004A108A209F8CC0C38292</t>
  </si>
  <si>
    <t>KMDA</t>
  </si>
  <si>
    <t>CCSS.Math.Content.K.MD.A</t>
  </si>
  <si>
    <t>http://corestandards.org/Math/Content/K/MD/A</t>
  </si>
  <si>
    <t>48519EC7CCA74533BF4D4052B47BFB48</t>
  </si>
  <si>
    <t>KMD1</t>
  </si>
  <si>
    <t>CCSS.Math.Content.K.MD.A.1</t>
  </si>
  <si>
    <t>http://corestandards.org/Math/Content/K/MD/A/1</t>
  </si>
  <si>
    <t>017AAEA9D22543A59A60C697FEBADD1B</t>
  </si>
  <si>
    <t>KMD2</t>
  </si>
  <si>
    <t>CCSS.Math.Content.K.MD.A.2</t>
  </si>
  <si>
    <t>http://corestandards.org/Math/Content/K/MD/A/2</t>
  </si>
  <si>
    <t>4D3953649C704D4CAFC97E99C7A83EE9</t>
  </si>
  <si>
    <t>KMDB</t>
  </si>
  <si>
    <t>Classify objects and count the number of objects in each category.</t>
  </si>
  <si>
    <t>CCSS.Math.Content.K.MD.B</t>
  </si>
  <si>
    <t>http://corestandards.org/Math/Content/K/MD/B</t>
  </si>
  <si>
    <t>B1AC98EADE4145689E70EEEBD9B8CC19</t>
  </si>
  <si>
    <t>K.MD.B</t>
  </si>
  <si>
    <t>KMD3</t>
  </si>
  <si>
    <t>CCSS.Math.Content.K.MD.B.3</t>
  </si>
  <si>
    <t>http://corestandards.org/Math/Content/K/MD/B/3</t>
  </si>
  <si>
    <t>C655A9B714CB481EB9D88759DD9BD0D1</t>
  </si>
  <si>
    <t>KG</t>
  </si>
  <si>
    <t>CCSS.Math.Content.K.G</t>
  </si>
  <si>
    <t>http://corestandards.org/Math/Content/K/G</t>
  </si>
  <si>
    <t>8FB9D9D06D8146C4859756F1407B578B</t>
  </si>
  <si>
    <t>KGA</t>
  </si>
  <si>
    <t>CCSS.Math.Content.K.G.A</t>
  </si>
  <si>
    <t>http://corestandards.org/Math/Content/K/G/A</t>
  </si>
  <si>
    <t>B1AC98EADE4145689E70EEEBD9B8CC18</t>
  </si>
  <si>
    <t>KG1</t>
  </si>
  <si>
    <t>CCSS.Math.Content.K.G.A.1</t>
  </si>
  <si>
    <t>http://corestandards.org/Math/Content/K/G/A/1</t>
  </si>
  <si>
    <t>D55BE0EDAFBC47B0BBDB1B88F9DF8781</t>
  </si>
  <si>
    <t>KG2</t>
  </si>
  <si>
    <t>CCSS.Math.Content.K.G.A.2</t>
  </si>
  <si>
    <t>http://corestandards.org/Math/Content/K/G/A/2</t>
  </si>
  <si>
    <t>4F0A52E0906841DFA13739BFC87B330B</t>
  </si>
  <si>
    <t>KG3</t>
  </si>
  <si>
    <t>CCSS.Math.Content.K.G.A.3</t>
  </si>
  <si>
    <t>http://corestandards.org/Math/Content/K/G/A/3</t>
  </si>
  <si>
    <t>01938BB1EE4E47319738DAC239A2B141</t>
  </si>
  <si>
    <t>KGB</t>
  </si>
  <si>
    <t>CCSS.Math.Content.K.G.B</t>
  </si>
  <si>
    <t>http://corestandards.org/Math/Content/K/G/B</t>
  </si>
  <si>
    <t>5F9DA7B7BFD04F33B5A925A4825B1DB1</t>
  </si>
  <si>
    <t>KG4</t>
  </si>
  <si>
    <t>CCSS.Math.Content.K.G.B.4</t>
  </si>
  <si>
    <t>http://corestandards.org/Math/Content/K/G/B/4</t>
  </si>
  <si>
    <t>C712BAA86FEF4BFAB703AD2EB402B2DE</t>
  </si>
  <si>
    <t>KG5</t>
  </si>
  <si>
    <t>CCSS.Math.Content.K.G.B.5</t>
  </si>
  <si>
    <t>http://corestandards.org/Math/Content/K/G/B/5</t>
  </si>
  <si>
    <t>029C278A66E34C28B42161B49DFA773B</t>
  </si>
  <si>
    <t>KG6</t>
  </si>
  <si>
    <t>CCSS.Math.Content.K.G.B.6</t>
  </si>
  <si>
    <t>http://corestandards.org/Math/Content/K/G/B/6</t>
  </si>
  <si>
    <t>B0D1D575B5E247988906DE33D93A156A</t>
  </si>
  <si>
    <t>Grade 1</t>
  </si>
  <si>
    <t>Mathematics » Grade 1</t>
  </si>
  <si>
    <t>CCSS.Math.Content.1</t>
  </si>
  <si>
    <t>http://corestandards.org/Math/Content/1</t>
  </si>
  <si>
    <t>C235350E091D437FBE2794CE93FBE949</t>
  </si>
  <si>
    <t>CCSS.Math.1</t>
  </si>
  <si>
    <t>1OA</t>
  </si>
  <si>
    <t>CCSS.Math.Content.1.OA</t>
  </si>
  <si>
    <t>http://corestandards.org/Math/Content/1/OA</t>
  </si>
  <si>
    <t>C401857C8C89416EA51BF94C410237DF</t>
  </si>
  <si>
    <t>1OAA</t>
  </si>
  <si>
    <t>CCSS.Math.Content.1.OA.A</t>
  </si>
  <si>
    <t>http://corestandards.org/Math/Content/1/OA/A</t>
  </si>
  <si>
    <t>1A7D11B497334220BAFD174AE988EE0C</t>
  </si>
  <si>
    <t>1OA1</t>
  </si>
  <si>
    <t>CCSS.Math.Content.1.OA.A.1</t>
  </si>
  <si>
    <t>http://corestandards.org/Math/Content/1/OA/A/1</t>
  </si>
  <si>
    <t>C712BAA86FEF4BFAB703AD2EB402B2DD</t>
  </si>
  <si>
    <t>1OA2</t>
  </si>
  <si>
    <t>CCSS.Math.Content.1.OA.A.2</t>
  </si>
  <si>
    <t>http://corestandards.org/Math/Content/1/OA/A/2</t>
  </si>
  <si>
    <t>AF4F218991664833853239C29DCE8521</t>
  </si>
  <si>
    <t>1OAB</t>
  </si>
  <si>
    <t>CCSS.Math.Content.1.OA.B</t>
  </si>
  <si>
    <t>http://corestandards.org/Math/Content/1/OA/B</t>
  </si>
  <si>
    <t>FDFBABAA6BFA4FBDACA10CA3898A2D6E</t>
  </si>
  <si>
    <t>1OA3</t>
  </si>
  <si>
    <t>CCSS.Math.Content.1.OA.B.3</t>
  </si>
  <si>
    <t>http://corestandards.org/Math/Content/1/OA/B/3</t>
  </si>
  <si>
    <t>FC21412A7C92444EA50B30A09729330F</t>
  </si>
  <si>
    <t>1OA4</t>
  </si>
  <si>
    <t>CCSS.Math.Content.1.OA.B.4</t>
  </si>
  <si>
    <t>http://corestandards.org/Math/Content/1/OA/B/4</t>
  </si>
  <si>
    <t>6929CC4620B54F1692E2C20D8FAA12F8</t>
  </si>
  <si>
    <t>1OAC</t>
  </si>
  <si>
    <t>CCSS.Math.Content.1.OA.C</t>
  </si>
  <si>
    <t>http://corestandards.org/Math/Content/1/OA/C</t>
  </si>
  <si>
    <t>BDB6E9CCB87F466786AAFABB611B726D</t>
  </si>
  <si>
    <t>1OA5</t>
  </si>
  <si>
    <t>CCSS.Math.Content.1.OA.C.5</t>
  </si>
  <si>
    <t>http://corestandards.org/Math/Content/1/OA/C/5</t>
  </si>
  <si>
    <t>2688E9D1A3FA4B689A3D9E41A1071C0E</t>
  </si>
  <si>
    <t>1OA6</t>
  </si>
  <si>
    <t>CCSS.Math.Content.1.OA.C.6</t>
  </si>
  <si>
    <t>http://corestandards.org/Math/Content/1/OA/C/6</t>
  </si>
  <si>
    <t>6C33D2BEC1AC431C8FC4BF9FD4DD3DCA</t>
  </si>
  <si>
    <t>1OAD</t>
  </si>
  <si>
    <t>CCSS.Math.Content.1.OA.D</t>
  </si>
  <si>
    <t>http://corestandards.org/Math/Content/1/OA/D</t>
  </si>
  <si>
    <t>23FDB68FBA7C4ACFA753306D02D0343F</t>
  </si>
  <si>
    <t>1OA7</t>
  </si>
  <si>
    <t>CCSS.Math.Content.1.OA.D.7</t>
  </si>
  <si>
    <t>http://corestandards.org/Math/Content/1/OA/D/7</t>
  </si>
  <si>
    <t>2A26EE660F72412EA29765D79C367F0B</t>
  </si>
  <si>
    <t>1OA8</t>
  </si>
  <si>
    <t>CCSS.Math.Content.1.OA.D.8</t>
  </si>
  <si>
    <t>http://corestandards.org/Math/Content/1/OA/D/8</t>
  </si>
  <si>
    <t>626EB1B1473A47E28445F7E8DBDDC269</t>
  </si>
  <si>
    <t>1NBT</t>
  </si>
  <si>
    <t>CCSS.Math.Content.1.NBT</t>
  </si>
  <si>
    <t>http://corestandards.org/Math/Content/1/NBT</t>
  </si>
  <si>
    <t>D4FF3B80A9F54E72BCEA801A1F91535B</t>
  </si>
  <si>
    <t>1NBTA</t>
  </si>
  <si>
    <t>CCSS.Math.Content.1.NBT.A</t>
  </si>
  <si>
    <t>http://corestandards.org/Math/Content/1/NBT/A</t>
  </si>
  <si>
    <t>10EF7C4FC6974243A0B6BC075E49B1D4</t>
  </si>
  <si>
    <t>1NBT1</t>
  </si>
  <si>
    <t>CCSS.Math.Content.1.NBT.A.1</t>
  </si>
  <si>
    <t>http://corestandards.org/Math/Content/1/NBT/A/1</t>
  </si>
  <si>
    <t>19A6BEFD554245118E73E9D4E6048E30</t>
  </si>
  <si>
    <t>1NBTB</t>
  </si>
  <si>
    <t>CCSS.Math.Content.1.NBT.B</t>
  </si>
  <si>
    <t>http://corestandards.org/Math/Content/1/NBT/B</t>
  </si>
  <si>
    <t>97A52B26167842E49CD8C78C04481304</t>
  </si>
  <si>
    <t>1NBT2</t>
  </si>
  <si>
    <t>CCSS.Math.Content.1.NBT.B.2</t>
  </si>
  <si>
    <t>http://corestandards.org/Math/Content/1/NBT/B/2</t>
  </si>
  <si>
    <t>0B8F8764427D4A1D9FE9EBA6D2EC0C95</t>
  </si>
  <si>
    <t>1NBT2a</t>
  </si>
  <si>
    <t>10 can be thought of as a bundle of ten ones — called a “ten.”</t>
  </si>
  <si>
    <t>2a</t>
  </si>
  <si>
    <t>CCSS.Math.Content.1.NBT.B.2a</t>
  </si>
  <si>
    <t>http://corestandards.org/Math/Content/1/NBT/B/2/a</t>
  </si>
  <si>
    <t>537AAD09E07C43D0968D7C9D9E07FAC4</t>
  </si>
  <si>
    <t>1.NBT.B.2a</t>
  </si>
  <si>
    <t>1NBT2b</t>
  </si>
  <si>
    <t>The numbers from 11 to 19 are composed of a ten and one, two, three, four, five, six, seven, eight, or nine ones.</t>
  </si>
  <si>
    <t>2b</t>
  </si>
  <si>
    <t>CCSS.Math.Content.1.NBT.B.2b</t>
  </si>
  <si>
    <t>http://corestandards.org/Math/Content/1/NBT/B/2/b</t>
  </si>
  <si>
    <t>B9A7CBDAD2C94286837A25AE81B46920</t>
  </si>
  <si>
    <t>1.NBT.B.2b</t>
  </si>
  <si>
    <t>1NBT2c</t>
  </si>
  <si>
    <t>The numbers 10, 20, 30, 40, 50, 60, 70, 80, 90 refer to one, two, three, four, five, six, seven, eight, or nine tens (and 0 ones).</t>
  </si>
  <si>
    <t>2c</t>
  </si>
  <si>
    <t>CCSS.Math.Content.1.NBT.B.2c</t>
  </si>
  <si>
    <t>http://corestandards.org/Math/Content/1/NBT/B/2/c</t>
  </si>
  <si>
    <t>1125E1AD13944E35A3BF5358FD157DF3</t>
  </si>
  <si>
    <t>1.NBT.B.2c</t>
  </si>
  <si>
    <t>1NBT3</t>
  </si>
  <si>
    <t>CCSS.Math.Content.1.NBT.B.3</t>
  </si>
  <si>
    <t>http://corestandards.org/Math/Content/1/NBT/B/3</t>
  </si>
  <si>
    <t>C20A87396FC74159818466765D45D084</t>
  </si>
  <si>
    <t>1NBTC</t>
  </si>
  <si>
    <t>CCSS.Math.Content.1.NBT.C</t>
  </si>
  <si>
    <t>http://corestandards.org/Math/Content/1/NBT/C</t>
  </si>
  <si>
    <t>68702F4D7C994AF1AEFF699CEB567C56</t>
  </si>
  <si>
    <t>1NBT4</t>
  </si>
  <si>
    <t>CCSS.Math.Content.1.NBT.C.4</t>
  </si>
  <si>
    <t>http://corestandards.org/Math/Content/1/NBT/C/4</t>
  </si>
  <si>
    <t>41064C0B98A4460181333BF337E74EF3</t>
  </si>
  <si>
    <t>1NBT5</t>
  </si>
  <si>
    <t>CCSS.Math.Content.1.NBT.C.5</t>
  </si>
  <si>
    <t>http://corestandards.org/Math/Content/1/NBT/C/5</t>
  </si>
  <si>
    <t>B26DE2515D35459792503137FBF1BAC5</t>
  </si>
  <si>
    <t>1NBT6</t>
  </si>
  <si>
    <t>CCSS.Math.Content.1.NBT.C.6</t>
  </si>
  <si>
    <t>http://corestandards.org/Math/Content/1/NBT/C/6</t>
  </si>
  <si>
    <t>884F1851E494434DB4B70D01A077363D</t>
  </si>
  <si>
    <t>1MD</t>
  </si>
  <si>
    <t>CCSS.Math.Content.1.MD</t>
  </si>
  <si>
    <t>http://corestandards.org/Math/Content/1/MD</t>
  </si>
  <si>
    <t>7F08C1F0E3E543159571558FF927C260</t>
  </si>
  <si>
    <t>1.MD</t>
  </si>
  <si>
    <t>1MDA</t>
  </si>
  <si>
    <t>CCSS.Math.Content.1.MD.A</t>
  </si>
  <si>
    <t>http://corestandards.org/Math/Content/1/MD/A</t>
  </si>
  <si>
    <t>F50913CE7F82434D98350AEA2774BA42</t>
  </si>
  <si>
    <t>1MD1</t>
  </si>
  <si>
    <t>CCSS.Math.Content.1.MD.A.1</t>
  </si>
  <si>
    <t>http://corestandards.org/Math/Content/1/MD/A/1</t>
  </si>
  <si>
    <t>C85C9392B07C477BB499004696474B25</t>
  </si>
  <si>
    <t>1MD2</t>
  </si>
  <si>
    <t>CCSS.Math.Content.1.MD.A.2</t>
  </si>
  <si>
    <t>http://corestandards.org/Math/Content/1/MD/A/2</t>
  </si>
  <si>
    <t>C143E2F040E44BF3B302F272A47078BF</t>
  </si>
  <si>
    <t>1MDB</t>
  </si>
  <si>
    <t>CCSS.Math.Content.1.MD.B</t>
  </si>
  <si>
    <t>http://corestandards.org/Math/Content/1/MD/B</t>
  </si>
  <si>
    <t>A06A607DB379444391776C0C13B73A6E</t>
  </si>
  <si>
    <t>1MD3</t>
  </si>
  <si>
    <t>CCSS.Math.Content.1.MD.B.3</t>
  </si>
  <si>
    <t>http://corestandards.org/Math/Content/1/MD/B/3</t>
  </si>
  <si>
    <t>87CBA4CAA0F6481DA4CE599F6B368E13</t>
  </si>
  <si>
    <t>1MDC</t>
  </si>
  <si>
    <t>CCSS.Math.Content.1.MD.C</t>
  </si>
  <si>
    <t>http://corestandards.org/Math/Content/1/MD/C</t>
  </si>
  <si>
    <t>B9CAA38C0B114B969475DE86455B7B46</t>
  </si>
  <si>
    <t>1.MD.C</t>
  </si>
  <si>
    <t>1MD4</t>
  </si>
  <si>
    <t>CCSS.Math.Content.1.MD.C.4</t>
  </si>
  <si>
    <t>http://corestandards.org/Math/Content/1/MD/C/4</t>
  </si>
  <si>
    <t>238DBDB33A2F4E05A740F73B1B177C7D</t>
  </si>
  <si>
    <t>1G</t>
  </si>
  <si>
    <t>CCSS.Math.Content.1.G</t>
  </si>
  <si>
    <t>http://corestandards.org/Math/Content/1/G</t>
  </si>
  <si>
    <t>4246B738DA224018B6D20C12F9ED0073</t>
  </si>
  <si>
    <t>1GA</t>
  </si>
  <si>
    <t>CCSS.Math.Content.1.G.A</t>
  </si>
  <si>
    <t>http://corestandards.org/Math/Content/1/G/A</t>
  </si>
  <si>
    <t>17A1459188434C839096339B99C457B1</t>
  </si>
  <si>
    <t>1G1</t>
  </si>
  <si>
    <t>CCSS.Math.Content.1.G.A.1</t>
  </si>
  <si>
    <t>http://corestandards.org/Math/Content/1/G/A/1</t>
  </si>
  <si>
    <t>695C21D7C2ED45838FDDBBA3E48FDF14</t>
  </si>
  <si>
    <t>1G2</t>
  </si>
  <si>
    <t>CCSS.Math.Content.1.G.A.2</t>
  </si>
  <si>
    <t>http://corestandards.org/Math/Content/1/G/A/2</t>
  </si>
  <si>
    <t>F48B95FFE5F9481086A6668B635A07F5</t>
  </si>
  <si>
    <t>1G3</t>
  </si>
  <si>
    <t>CCSS.Math.Content.1.G.A.3</t>
  </si>
  <si>
    <t>http://corestandards.org/Math/Content/1/G/A/3</t>
  </si>
  <si>
    <t>C4D09FCFEBA140FDB513430B4C182C3F</t>
  </si>
  <si>
    <t>Grade 2</t>
  </si>
  <si>
    <t>Mathematics » Grade 2</t>
  </si>
  <si>
    <t>CCSS.Math.Content.2</t>
  </si>
  <si>
    <t>http://corestandards.org/Math/Content/2</t>
  </si>
  <si>
    <t>A3AEE1DEA89142FF8C0888BF9559372E</t>
  </si>
  <si>
    <t>CCSS.Math.2</t>
  </si>
  <si>
    <t>2OA</t>
  </si>
  <si>
    <t>CCSS.Math.Content.2.OA</t>
  </si>
  <si>
    <t>http://corestandards.org/Math/Content/2/OA</t>
  </si>
  <si>
    <t>36C6D056821B4491988D2EEB82639684</t>
  </si>
  <si>
    <t>2OAA</t>
  </si>
  <si>
    <t>CCSS.Math.Content.2.OA.A</t>
  </si>
  <si>
    <t>http://corestandards.org/Math/Content/2/OA/A</t>
  </si>
  <si>
    <t>25F1A2E4A27442D886723ADD7B62C09E</t>
  </si>
  <si>
    <t>2OA1</t>
  </si>
  <si>
    <t>CCSS.Math.Content.2.OA.A.1</t>
  </si>
  <si>
    <t>http://corestandards.org/Math/Content/2/OA/A/1</t>
  </si>
  <si>
    <t>800715566B824BB3A5A8C464E961C2B3</t>
  </si>
  <si>
    <t>2OAB</t>
  </si>
  <si>
    <t>CCSS.Math.Content.2.OA.B</t>
  </si>
  <si>
    <t>http://corestandards.org/Math/Content/2/OA/B</t>
  </si>
  <si>
    <t>21FF72D85AF248E28B8AD028ABF94DDE</t>
  </si>
  <si>
    <t>2OA2</t>
  </si>
  <si>
    <t>CCSS.Math.Content.2.OA.B.2</t>
  </si>
  <si>
    <t>http://corestandards.org/Math/Content/2/OA/B/2</t>
  </si>
  <si>
    <t>800715566B824BB3A5A8C464E961C2B4</t>
  </si>
  <si>
    <t>2OAC</t>
  </si>
  <si>
    <t>CCSS.Math.Content.2.OA.C</t>
  </si>
  <si>
    <t>http://corestandards.org/Math/Content/2/OA/C</t>
  </si>
  <si>
    <t>1E2E6DE1CD454AF99E15FA153F58DF3E</t>
  </si>
  <si>
    <t>2OA3</t>
  </si>
  <si>
    <t>CCSS.Math.Content.2.OA.C.3</t>
  </si>
  <si>
    <t>http://corestandards.org/Math/Content/2/OA/C/3</t>
  </si>
  <si>
    <t>C7ECD7455B7D46E89CF07EB8C0A2337A</t>
  </si>
  <si>
    <t>2OA4</t>
  </si>
  <si>
    <t>CCSS.Math.Content.2.OA.C.4</t>
  </si>
  <si>
    <t>http://corestandards.org/Math/Content/2/OA/C/4</t>
  </si>
  <si>
    <t>A4531EC480FA4835AF9E3F9348FC5EC1</t>
  </si>
  <si>
    <t>2NBT</t>
  </si>
  <si>
    <t>CCSS.Math.Content.2.NBT</t>
  </si>
  <si>
    <t>http://corestandards.org/Math/Content/2/NBT</t>
  </si>
  <si>
    <t>AFD3590962994B44948C05857A8499AC</t>
  </si>
  <si>
    <t>2NBTA</t>
  </si>
  <si>
    <t>CCSS.Math.Content.2.NBT.A</t>
  </si>
  <si>
    <t>http://corestandards.org/Math/Content/2/NBT/A</t>
  </si>
  <si>
    <t>D15326F9F775410681FF079A08EAAC14</t>
  </si>
  <si>
    <t>2NBT1</t>
  </si>
  <si>
    <t>Understand that the three digits of a three-digit number represent amounts of hundreds, tens, and ones; e.g., 706 equals 7 hundreds, 0 tens, and 6 ones. Understand the following as special cases:
  --  a. 100 can be thought of as a bundle of ten tens — called a “hundred.”
  --  b. The numbers 100, 200, 300, 400, 500, 600, 700, 800, 900 refer to one, two, three, four, five, six, seven, eight, or nine hundreds (and 0 tens and 0 ones).</t>
  </si>
  <si>
    <t>CCSS.Math.Content.2.NBT.A.1</t>
  </si>
  <si>
    <t>http://corestandards.org/Math/Content/2/NBT/A/1</t>
  </si>
  <si>
    <t>3B25AF48C22D4668A6085998F847B56E</t>
  </si>
  <si>
    <t>2NBT1a</t>
  </si>
  <si>
    <t>100 can be thought of as a bundle of ten tens — called a “hundred.”</t>
  </si>
  <si>
    <t>1a</t>
  </si>
  <si>
    <t>CCSS.Math.Content.2.NBT.A.1a</t>
  </si>
  <si>
    <t>http://corestandards.org/Math/Content/2/NBT/A/1/a</t>
  </si>
  <si>
    <t>C9623D25BEB947A38CA8A92AB009E699</t>
  </si>
  <si>
    <t>2.NBT.A.1a</t>
  </si>
  <si>
    <t>2NBT1b</t>
  </si>
  <si>
    <t>The numbers 100, 200, 300, 400, 500, 600, 700, 800, 900 refer to one, two, three, four, five, six, seven, eight, or nine hundreds (and 0 tens and 0 ones).</t>
  </si>
  <si>
    <t>1b</t>
  </si>
  <si>
    <t>CCSS.Math.Content.2.NBT.A.1b</t>
  </si>
  <si>
    <t>http://corestandards.org/Math/Content/2/NBT/A/1/b</t>
  </si>
  <si>
    <t>0544B12300304F739F00C96785DCE7D2</t>
  </si>
  <si>
    <t>2.NBT.A.1b</t>
  </si>
  <si>
    <t>2NBT2</t>
  </si>
  <si>
    <t>CCSS.Math.Content.2.NBT.A.2</t>
  </si>
  <si>
    <t>http://corestandards.org/Math/Content/2/NBT/A/2</t>
  </si>
  <si>
    <t>EE88A59EFD4348C28C56A49E61A673A8</t>
  </si>
  <si>
    <t>2NBT3</t>
  </si>
  <si>
    <t>CCSS.Math.Content.2.NBT.A.3</t>
  </si>
  <si>
    <t>http://corestandards.org/Math/Content/2/NBT/A/3</t>
  </si>
  <si>
    <t>EE06B2E4211C4C8EB432A5448DA82C77</t>
  </si>
  <si>
    <t>2NBT4</t>
  </si>
  <si>
    <t>CCSS.Math.Content.2.NBT.A.4</t>
  </si>
  <si>
    <t>http://corestandards.org/Math/Content/2/NBT/A/4</t>
  </si>
  <si>
    <t>B9615D5AFE1A46C3B0AD4E517ECB0C9E</t>
  </si>
  <si>
    <t>2NBTB</t>
  </si>
  <si>
    <t>CCSS.Math.Content.2.NBT.B</t>
  </si>
  <si>
    <t>http://corestandards.org/Math/Content/2/NBT/B</t>
  </si>
  <si>
    <t>E0C9E87B224A43E8A0EFB8503905B720</t>
  </si>
  <si>
    <t>2NBT5</t>
  </si>
  <si>
    <t>CCSS.Math.Content.2.NBT.B.5</t>
  </si>
  <si>
    <t>http://corestandards.org/Math/Content/2/NBT/B/5</t>
  </si>
  <si>
    <t>7C9ACFC70C934A229B447804D6A1C0FC</t>
  </si>
  <si>
    <t>2NBT6</t>
  </si>
  <si>
    <t>CCSS.Math.Content.2.NBT.B.6</t>
  </si>
  <si>
    <t>http://corestandards.org/Math/Content/2/NBT/B/6</t>
  </si>
  <si>
    <t>70CC6A0456AB4CD1A86BC8EA43B447BA</t>
  </si>
  <si>
    <t>2NBT7</t>
  </si>
  <si>
    <t>CCSS.Math.Content.2.NBT.B.7</t>
  </si>
  <si>
    <t>http://corestandards.org/Math/Content/2/NBT/B/7</t>
  </si>
  <si>
    <t>29E245BF9A144F5B96C6DE0A626622A7</t>
  </si>
  <si>
    <t>2NBT8</t>
  </si>
  <si>
    <t>CCSS.Math.Content.2.NBT.B.8</t>
  </si>
  <si>
    <t>http://corestandards.org/Math/Content/2/NBT/B/8</t>
  </si>
  <si>
    <t>D7C98BF1710A476BAFD20AEC169E9DC3</t>
  </si>
  <si>
    <t>2NBT9</t>
  </si>
  <si>
    <t>CCSS.Math.Content.2.NBT.B.9</t>
  </si>
  <si>
    <t>http://corestandards.org/Math/Content/2/NBT/B/9</t>
  </si>
  <si>
    <t>4AF9BD3141404800971E6C1F7AA3FC60</t>
  </si>
  <si>
    <t>2MD</t>
  </si>
  <si>
    <t>CCSS.Math.Content.2.MD</t>
  </si>
  <si>
    <t>http://corestandards.org/Math/Content/2/MD</t>
  </si>
  <si>
    <t>38844E4E5857411B9FE46B1A30984C0C</t>
  </si>
  <si>
    <t>2.MD</t>
  </si>
  <si>
    <t>2MDA</t>
  </si>
  <si>
    <t>CCSS.Math.Content.2.MD.A</t>
  </si>
  <si>
    <t>http://corestandards.org/Math/Content/2/MD/A</t>
  </si>
  <si>
    <t>CB91A45FEBF84FF2A442D51FF3660B82</t>
  </si>
  <si>
    <t>2MD1</t>
  </si>
  <si>
    <t>CCSS.Math.Content.2.MD.A.1</t>
  </si>
  <si>
    <t>http://corestandards.org/Math/Content/2/MD/A/1</t>
  </si>
  <si>
    <t>6B0AB3E999084B1B8FE700DD665EF86C</t>
  </si>
  <si>
    <t>2MD2</t>
  </si>
  <si>
    <t>CCSS.Math.Content.2.MD.A.2</t>
  </si>
  <si>
    <t>http://corestandards.org/Math/Content/2/MD/A/2</t>
  </si>
  <si>
    <t>F9BDB11760A249479A3D822244430646</t>
  </si>
  <si>
    <t>2MD3</t>
  </si>
  <si>
    <t>CCSS.Math.Content.2.MD.A.3</t>
  </si>
  <si>
    <t>http://corestandards.org/Math/Content/2/MD/A/3</t>
  </si>
  <si>
    <t>17023F9F7D3D41F0A15250FB67260C2E</t>
  </si>
  <si>
    <t>2MD4</t>
  </si>
  <si>
    <t>CCSS.Math.Content.2.MD.A.4</t>
  </si>
  <si>
    <t>http://corestandards.org/Math/Content/2/MD/A/4</t>
  </si>
  <si>
    <t>EA53FB50B5B142E7B8B10FF570FE82D4</t>
  </si>
  <si>
    <t>2MDB</t>
  </si>
  <si>
    <t>CCSS.Math.Content.2.MD.B</t>
  </si>
  <si>
    <t>http://corestandards.org/Math/Content/2/MD/B</t>
  </si>
  <si>
    <t>8183F864EBEE4FA19252DF67462B3156</t>
  </si>
  <si>
    <t>2MD5</t>
  </si>
  <si>
    <t>CCSS.Math.Content.2.MD.B.5</t>
  </si>
  <si>
    <t>http://corestandards.org/Math/Content/2/MD/B/5</t>
  </si>
  <si>
    <t>901E1C6607174c059381D8564235C317</t>
  </si>
  <si>
    <t>2MD6</t>
  </si>
  <si>
    <t>CCSS.Math.Content.2.MD.B.6</t>
  </si>
  <si>
    <t>http://corestandards.org/Math/Content/2/MD/B/6</t>
  </si>
  <si>
    <t>B68C997CD2904a8e9A00AF94A73ABB71</t>
  </si>
  <si>
    <t>2MDC</t>
  </si>
  <si>
    <t>CCSS.Math.Content.2.MD.C</t>
  </si>
  <si>
    <t>http://corestandards.org/Math/Content/2/MD/C</t>
  </si>
  <si>
    <t>8EF9A4A45830489882546A7D3C10EF57</t>
  </si>
  <si>
    <t>2MD7</t>
  </si>
  <si>
    <t>CCSS.Math.Content.2.MD.C.7</t>
  </si>
  <si>
    <t>http://corestandards.org/Math/Content/2/MD/C/7</t>
  </si>
  <si>
    <t>FA026A4DAAAB4B9D9D5DAF91FA5FAE87</t>
  </si>
  <si>
    <t>2MD8</t>
  </si>
  <si>
    <t>CCSS.Math.Content.2.MD.C.8</t>
  </si>
  <si>
    <t>http://corestandards.org/Math/Content/2/MD/C/8</t>
  </si>
  <si>
    <t>DE0BB0EBF6BD4A9FAB6B70032612B9B0</t>
  </si>
  <si>
    <t>2MDD</t>
  </si>
  <si>
    <t>CCSS.Math.Content.2.MD.D</t>
  </si>
  <si>
    <t>http://corestandards.org/Math/Content/2/MD/D</t>
  </si>
  <si>
    <t>24A998ECFA5B4E7FAC36036671790ED7</t>
  </si>
  <si>
    <t>2MD9</t>
  </si>
  <si>
    <t>CCSS.Math.Content.2.MD.D.9</t>
  </si>
  <si>
    <t>http://corestandards.org/Math/Content/2/MD/D/9</t>
  </si>
  <si>
    <t>5F66D83498E841958A1FB10B77664591</t>
  </si>
  <si>
    <t>2MD10</t>
  </si>
  <si>
    <t>CCSS.Math.Content.2.MD.D.10</t>
  </si>
  <si>
    <t>http://corestandards.org/Math/Content/2/MD/D/10</t>
  </si>
  <si>
    <t>1E9847DB7B284F2C9E412F7EBF3A7A4D</t>
  </si>
  <si>
    <t>2G</t>
  </si>
  <si>
    <t>CCSS.Math.Content.2.G</t>
  </si>
  <si>
    <t>http://corestandards.org/Math/Content/2/G</t>
  </si>
  <si>
    <t>64024DFDC39D476CB85A082C10E7FD2D</t>
  </si>
  <si>
    <t>2.G</t>
  </si>
  <si>
    <t>2GA</t>
  </si>
  <si>
    <t>CCSS.Math.Content.2.G.A</t>
  </si>
  <si>
    <t>http://corestandards.org/Math/Content/2/G/A</t>
  </si>
  <si>
    <t>E82ECFD919D748a7AD0F9AFDDF8EA50F</t>
  </si>
  <si>
    <t>2G1</t>
  </si>
  <si>
    <t>CCSS.Math.Content.2.G.A.1</t>
  </si>
  <si>
    <t>http://corestandards.org/Math/Content/2/G/A/1</t>
  </si>
  <si>
    <t>61864044228F4141AF5A894EC059DFB7</t>
  </si>
  <si>
    <t>2G2</t>
  </si>
  <si>
    <t>CCSS.Math.Content.2.G.A.2</t>
  </si>
  <si>
    <t>http://corestandards.org/Math/Content/2/G/A/2</t>
  </si>
  <si>
    <t>72351776259D416CB0A38EEBF8590435</t>
  </si>
  <si>
    <t>2G3</t>
  </si>
  <si>
    <t>CCSS.Math.Content.2.G.A.3</t>
  </si>
  <si>
    <t>http://corestandards.org/Math/Content/2/G/A/3</t>
  </si>
  <si>
    <t>FB8B502B82B44672A489DEDC94283ABD</t>
  </si>
  <si>
    <t>Grade 3</t>
  </si>
  <si>
    <t>Mathematics » Grade 3</t>
  </si>
  <si>
    <t>CCSS.Math.Content.3</t>
  </si>
  <si>
    <t>http://corestandards.org/Math/Content/3</t>
  </si>
  <si>
    <t>EBA760ECF4EA462BB29A8EFFB583C2B2</t>
  </si>
  <si>
    <t>CCSS.Math.3</t>
  </si>
  <si>
    <t>3OA</t>
  </si>
  <si>
    <t>CCSS.Math.Content.3.OA</t>
  </si>
  <si>
    <t>http://corestandards.org/Math/Content/3/OA</t>
  </si>
  <si>
    <t>7A0E8B15219746AD8FC2CA9A239D1CBE</t>
  </si>
  <si>
    <t>3OAA</t>
  </si>
  <si>
    <t>CCSS.Math.Content.3.OA.A</t>
  </si>
  <si>
    <t>http://corestandards.org/Math/Content/3/OA/A</t>
  </si>
  <si>
    <t>13E091EB7A6C41949CFF99799A39D3C2</t>
  </si>
  <si>
    <t>3OA1</t>
  </si>
  <si>
    <t>CCSS.Math.Content.3.OA.A.1</t>
  </si>
  <si>
    <t>http://corestandards.org/Math/Content/3/OA/A/1</t>
  </si>
  <si>
    <t>1F72443D6AC449C7B959047522ED087B</t>
  </si>
  <si>
    <t>3OA2</t>
  </si>
  <si>
    <t>CCSS.Math.Content.3.OA.A.2</t>
  </si>
  <si>
    <t>http://corestandards.org/Math/Content/3/OA/A/2</t>
  </si>
  <si>
    <t>D9008C43187E44DDA9B676FFEAA78311</t>
  </si>
  <si>
    <t>3OA3</t>
  </si>
  <si>
    <t>CCSS.Math.Content.3.OA.A.3</t>
  </si>
  <si>
    <t>http://corestandards.org/Math/Content/3/OA/A/3</t>
  </si>
  <si>
    <t>1F2BFEA5A0204D71A7FD29883E22CB9D</t>
  </si>
  <si>
    <t>3OA4</t>
  </si>
  <si>
    <t>CCSS.Math.Content.3.OA.A.4</t>
  </si>
  <si>
    <t>http://corestandards.org/Math/Content/3/OA/A/4</t>
  </si>
  <si>
    <t>ACB26A2ED7114E59911EE985D8D02B6D</t>
  </si>
  <si>
    <t>3OAB</t>
  </si>
  <si>
    <t>CCSS.Math.Content.3.OA.B</t>
  </si>
  <si>
    <t>http://corestandards.org/Math/Content/3/OA/B</t>
  </si>
  <si>
    <t>2553905A2EE948F2924E4E48ECDC1274</t>
  </si>
  <si>
    <t>3OA5</t>
  </si>
  <si>
    <t>CCSS.Math.Content.3.OA.B.5</t>
  </si>
  <si>
    <t>http://corestandards.org/Math/Content/3/OA/B/5</t>
  </si>
  <si>
    <t>86C2F83D480C4300939245389E99711A</t>
  </si>
  <si>
    <t>3OA6</t>
  </si>
  <si>
    <t>CCSS.Math.Content.3.OA.B.6</t>
  </si>
  <si>
    <t>http://corestandards.org/Math/Content/3/OA/B/6</t>
  </si>
  <si>
    <t>E7A132DB485E49D2905C50BA78C571F5</t>
  </si>
  <si>
    <t>3OAC</t>
  </si>
  <si>
    <t>CCSS.Math.Content.3.OA.C</t>
  </si>
  <si>
    <t>http://corestandards.org/Math/Content/3/OA/C</t>
  </si>
  <si>
    <t>FD7A8A1461E048A1BB220ABA40139E3E</t>
  </si>
  <si>
    <t>3OA7</t>
  </si>
  <si>
    <t>CCSS.Math.Content.3.OA.C.7</t>
  </si>
  <si>
    <t>http://corestandards.org/Math/Content/3/OA/C/7</t>
  </si>
  <si>
    <t>3D384CB2349B41299A3B5A133AB9E3F8</t>
  </si>
  <si>
    <t>3OAD</t>
  </si>
  <si>
    <t>CCSS.Math.Content.3.OA.D</t>
  </si>
  <si>
    <t>http://corestandards.org/Math/Content/3/OA/D</t>
  </si>
  <si>
    <t>D99E14C6EA514E36A82F63FC3EEA56A0</t>
  </si>
  <si>
    <t>3OA8</t>
  </si>
  <si>
    <t>CCSS.Math.Content.3.OA.D.8</t>
  </si>
  <si>
    <t>http://corestandards.org/Math/Content/3/OA/D/8</t>
  </si>
  <si>
    <t>3D384CB2349B41299A3B5A133AB9E3F9</t>
  </si>
  <si>
    <t>3OA9</t>
  </si>
  <si>
    <t>CCSS.Math.Content.3.OA.D.9</t>
  </si>
  <si>
    <t>http://corestandards.org/Math/Content/3/OA/D/9</t>
  </si>
  <si>
    <t>C220B1257A75437196AEBEC0B0C4B4BC</t>
  </si>
  <si>
    <t>3NBT</t>
  </si>
  <si>
    <t>CCSS.Math.Content.3.NBT</t>
  </si>
  <si>
    <t>http://corestandards.org/Math/Content/3/NBT</t>
  </si>
  <si>
    <t>186C9CCAAA024C54BCE8564B9BE07F1D</t>
  </si>
  <si>
    <t>3NBTA</t>
  </si>
  <si>
    <t>CCSS.Math.Content.3.NBT.A</t>
  </si>
  <si>
    <t>http://corestandards.org/Math/Content/3/NBT/A</t>
  </si>
  <si>
    <t>600ED56CB17B45BCA84F742EF6CE451C</t>
  </si>
  <si>
    <t>3NBT1</t>
  </si>
  <si>
    <t>CCSS.Math.Content.3.NBT.A.1</t>
  </si>
  <si>
    <t>http://corestandards.org/Math/Content/3/NBT/A/1</t>
  </si>
  <si>
    <t>8B79312AC5B747249C96D19427CE45E3</t>
  </si>
  <si>
    <t>3NBT2</t>
  </si>
  <si>
    <t>CCSS.Math.Content.3.NBT.A.2</t>
  </si>
  <si>
    <t>http://corestandards.org/Math/Content/3/NBT/A/2</t>
  </si>
  <si>
    <t>4B1FD82EBCDC48AEB42E2734BC15C03B</t>
  </si>
  <si>
    <t>3NBT3</t>
  </si>
  <si>
    <t>CCSS.Math.Content.3.NBT.A.3</t>
  </si>
  <si>
    <t>http://corestandards.org/Math/Content/3/NBT/A/3</t>
  </si>
  <si>
    <t>4056EC7D109E419FB1499E54CE352507</t>
  </si>
  <si>
    <t>3NF</t>
  </si>
  <si>
    <t>CCSS.Math.Content.3.NF</t>
  </si>
  <si>
    <t>http://corestandards.org/Math/Content/3/NF</t>
  </si>
  <si>
    <t>16FBE6A0A53247399BB785C6DE2241A7</t>
  </si>
  <si>
    <t>3NFA</t>
  </si>
  <si>
    <t>CCSS.Math.Content.3.NF.A</t>
  </si>
  <si>
    <t>http://corestandards.org/Math/Content/3/NF/A</t>
  </si>
  <si>
    <t>FB0C3EF6E0254112BE3E1A3B3BBE691C</t>
  </si>
  <si>
    <t>3NF1</t>
  </si>
  <si>
    <t>CCSS.Math.Content.3.NF.A.1</t>
  </si>
  <si>
    <t>http://corestandards.org/Math/Content/3/NF/A/1</t>
  </si>
  <si>
    <t>EFC133CD8D34442CA35311157F372C97</t>
  </si>
  <si>
    <t>3NF2</t>
  </si>
  <si>
    <t>Understand a fraction as a number on the number line; represent fractions on a number line diagram.  (Grade 3 expectations in this domain are limited to fractions with denominators 2, 3, 4, 6, and 8.)</t>
  </si>
  <si>
    <t>CCSS.Math.Content.3.NF.A.2</t>
  </si>
  <si>
    <t>http://corestandards.org/Math/Content/3/NF/A/2</t>
  </si>
  <si>
    <t>8C551F4EF2224A61AED96E27F7BB8852</t>
  </si>
  <si>
    <t>3NF2a</t>
  </si>
  <si>
    <t>Represent a fraction 1/b on a number line diagram by defining the interval from 0 to 1 as the whole and partitioning it into b equal parts. Recognize that each part has size 1/b and that the endpoint of the part based at 0 locates the number 1/b on the number line.  (Grade 3 expectations in this domain are limited to fractions with denominators 2, 3, 4, 6, and 8.)</t>
  </si>
  <si>
    <t>CCSS.Math.Content.3.NF.A.2a</t>
  </si>
  <si>
    <t>http://corestandards.org/Math/Content/3/NF/A/2/a</t>
  </si>
  <si>
    <t>74D0C6FACE7E4939BD8B01C5E729871C</t>
  </si>
  <si>
    <t>3.NF.A.2a</t>
  </si>
  <si>
    <t>3NF2b</t>
  </si>
  <si>
    <t>Represent a fraction a/b on a number line diagram by marking off a lengths 1/b from 0. Recognize that the resulting interval has size a/b and that its endpoint locates the number a/b on the number line.  (Grade 3 expectations in this domain are limited to fractions with denominators 2, 3, 4, 6, and 8.)</t>
  </si>
  <si>
    <t>CCSS.Math.Content.3.NF.A.2b</t>
  </si>
  <si>
    <t>http://corestandards.org/Math/Content/3/NF/A/2/b</t>
  </si>
  <si>
    <t>D31E57DF888541EAA539B9C1954C76E1</t>
  </si>
  <si>
    <t>3.NF.A.2b</t>
  </si>
  <si>
    <t>3NF3</t>
  </si>
  <si>
    <t>Explain equivalence of fractions in special cases, and compare fractions by reasoning about their size.  (Grade 3 expectations in this domain are limited to fractions with denominators 2, 3, 4, 6, and 8.)</t>
  </si>
  <si>
    <t>CCSS.Math.Content.3.NF.A.3</t>
  </si>
  <si>
    <t>http://corestandards.org/Math/Content/3/NF/A/3</t>
  </si>
  <si>
    <t>95A47E3EB7134F7FA65667B692D6F23E</t>
  </si>
  <si>
    <t>3NF3a</t>
  </si>
  <si>
    <t>Understand two fractions as equivalent (equal) if they are the same size, or the same point on a number line.  (Grade 3 expectations in this domain are limited to fractions with denominators 2, 3, 4, 6, and 8.)</t>
  </si>
  <si>
    <t>3a</t>
  </si>
  <si>
    <t>CCSS.Math.Content.3.NF.A.3a</t>
  </si>
  <si>
    <t>http://corestandards.org/Math/Content/3/NF/A/3/a</t>
  </si>
  <si>
    <t>F80BD4BFFDB946DCB74AFA807DF07F0C</t>
  </si>
  <si>
    <t>3.NF.A.3a</t>
  </si>
  <si>
    <t>3NF3b</t>
  </si>
  <si>
    <t>Recognize and generate simple equivalent fractions (e.g., 1/2 = 2/4, 4/6 = 2/3), Explain why the fractions are equivalent, e.g., by using a visual fraction model. (Grade 3 expectations in this domain are limited to fractions with denominators 2, 3, 4, 6, and 8.)</t>
  </si>
  <si>
    <t>3b</t>
  </si>
  <si>
    <t>CCSS.Math.Content.3.NF.A.3b</t>
  </si>
  <si>
    <t>http://corestandards.org/Math/Content/3/NF/A/3/b</t>
  </si>
  <si>
    <t>8A6F987095B24FD8825585A2510C4356</t>
  </si>
  <si>
    <t>3.NF.A.3b</t>
  </si>
  <si>
    <t>3NF3c</t>
  </si>
  <si>
    <t>Express whole numbers as fractions, and recognize fractions that are equivalent to whole numbers. Examples: Express 3 in the form 3 = 3/1; recognize that 6/1 = 6; locate 4/4 and 1 at the same point of a number line diagram.  (Grade 3 expectations in this domain are limited to fractions with denominators 2, 3, 4, 6, and 8.)</t>
  </si>
  <si>
    <t>3c</t>
  </si>
  <si>
    <t>CCSS.Math.Content.3.NF.A.3c</t>
  </si>
  <si>
    <t>http://corestandards.org/Math/Content/3/NF/A/3/c</t>
  </si>
  <si>
    <t>70C12332BEED45098AA0A0BBCD977376</t>
  </si>
  <si>
    <t>3.NF.A.3c</t>
  </si>
  <si>
    <t>3NF3d</t>
  </si>
  <si>
    <t>Compare two fractions with the same numerator or the same denominator, by reasoning about their size, Recognize that valid comparisons rely on the two fractions referring to the same whole. Record the results of comparisons with the symbols &gt;, =, or &lt;, and justify the conclusions, e.g., by using a visual fraction model.  (Grade 3 expectations in this domain are limited to fractions with denominators 2, 3, 4, 6, and 8.)</t>
  </si>
  <si>
    <t>3d</t>
  </si>
  <si>
    <t>CCSS.Math.Content.3.NF.A.3d</t>
  </si>
  <si>
    <t>http://corestandards.org/Math/Content/3/NF/A/3/d</t>
  </si>
  <si>
    <t>43F9FB0B127B45738F173195B04CAF6B</t>
  </si>
  <si>
    <t>3.NF.A.3d</t>
  </si>
  <si>
    <t>3MD</t>
  </si>
  <si>
    <t>CCSS.Math.Content.3.MD</t>
  </si>
  <si>
    <t>http://corestandards.org/Math/Content/3/MD</t>
  </si>
  <si>
    <t>DFFBF3D2262A4A7C83CD3E77D72A8546</t>
  </si>
  <si>
    <t>3.MD</t>
  </si>
  <si>
    <t>3MDA</t>
  </si>
  <si>
    <t>CCSS.Math.Content.3.MD.A</t>
  </si>
  <si>
    <t>http://corestandards.org/Math/Content/3/MD/A</t>
  </si>
  <si>
    <t>CDF685BAD71C449594666CFF41F7171E</t>
  </si>
  <si>
    <t>3MD1</t>
  </si>
  <si>
    <t>CCSS.Math.Content.3.MD.A.1</t>
  </si>
  <si>
    <t>http://corestandards.org/Math/Content/3/MD/A/1</t>
  </si>
  <si>
    <t>E257C49DFC7347BBA95E3DC0A278856D</t>
  </si>
  <si>
    <t>3MD2</t>
  </si>
  <si>
    <t>CCSS.Math.Content.3.MD.A.2</t>
  </si>
  <si>
    <t>http://corestandards.org/Math/Content/3/MD/A/2</t>
  </si>
  <si>
    <t>3311256F77B14AF1A5798771E036BFE6</t>
  </si>
  <si>
    <t>3MDB</t>
  </si>
  <si>
    <t>CCSS.Math.Content.3.MD.B</t>
  </si>
  <si>
    <t>http://corestandards.org/Math/Content/3/MD/B</t>
  </si>
  <si>
    <t>8F925240A0754F1DAABA5E18D8D83BE5</t>
  </si>
  <si>
    <t>3.MD.B</t>
  </si>
  <si>
    <t>3MD3</t>
  </si>
  <si>
    <t>CCSS.Math.Content.3.MD.B.3</t>
  </si>
  <si>
    <t>http://corestandards.org/Math/Content/3/MD/B/3</t>
  </si>
  <si>
    <t>4699F112972D45618FD01295192B875C</t>
  </si>
  <si>
    <t>3MD4</t>
  </si>
  <si>
    <t>CCSS.Math.Content.3.MD.B.4</t>
  </si>
  <si>
    <t>http://corestandards.org/Math/Content/3/MD/B/4</t>
  </si>
  <si>
    <t>C9726FFA3C464AD39E5131E01A09D0FB</t>
  </si>
  <si>
    <t>3MDC</t>
  </si>
  <si>
    <t>CCSS.Math.Content.3.MD.C</t>
  </si>
  <si>
    <t>http://corestandards.org/Math/Content/3/MD/C</t>
  </si>
  <si>
    <t>834B17E279C64263AA83F7625F5D2993</t>
  </si>
  <si>
    <t>3MD5</t>
  </si>
  <si>
    <t>Recognize area as an attribute of plane figures and understand concepts of area measurement.</t>
  </si>
  <si>
    <t>CCSS.Math.Content.3.MD.C.5</t>
  </si>
  <si>
    <t>http://corestandards.org/Math/Content/3/MD/C/5</t>
  </si>
  <si>
    <t>C3AE47EBADAC4FD3806961236A97793F</t>
  </si>
  <si>
    <t>3MD5a</t>
  </si>
  <si>
    <t>A square with side length 1 unit, called “a unit square,” is said to have “one square unit” of area, and can be used to measure area.</t>
  </si>
  <si>
    <t>5a</t>
  </si>
  <si>
    <t>CCSS.Math.Content.3.MD.C.5a</t>
  </si>
  <si>
    <t>http://corestandards.org/Math/Content/3/MD/C/5/a</t>
  </si>
  <si>
    <t>F82EDE7D54704B7F97AB74D10A56D228</t>
  </si>
  <si>
    <t>3.MD.C.5a</t>
  </si>
  <si>
    <t>3MD5b</t>
  </si>
  <si>
    <t>A plane figure which can be covered without gaps or overlaps by n unit squares is said to have an area of n square units.</t>
  </si>
  <si>
    <t>5b</t>
  </si>
  <si>
    <t>CCSS.Math.Content.3.MD.C.5b</t>
  </si>
  <si>
    <t>http://corestandards.org/Math/Content/3/MD/C/5/b</t>
  </si>
  <si>
    <t>F0B097C190F4482BA735FEC560DA0A7F</t>
  </si>
  <si>
    <t>3.MD.C.5b</t>
  </si>
  <si>
    <t>3MD6</t>
  </si>
  <si>
    <t>CCSS.Math.Content.3.MD.C.6</t>
  </si>
  <si>
    <t>http://corestandards.org/Math/Content/3/MD/C/6</t>
  </si>
  <si>
    <t>E0F954B85C7648AFBC3E993420559C1B</t>
  </si>
  <si>
    <t>3MD7</t>
  </si>
  <si>
    <t>Relate area to the operations of multiplication and addition.</t>
  </si>
  <si>
    <t>CCSS.Math.Content.3.MD.C.7</t>
  </si>
  <si>
    <t>http://corestandards.org/Math/Content/3/MD/C/7</t>
  </si>
  <si>
    <t>DB1670D9BA2E4F6BA040EEA5EE826670</t>
  </si>
  <si>
    <t>3MD7a</t>
  </si>
  <si>
    <t>Find the area of a rectangle with whole-number side lengths by tiling it, and show that the area is the same as would be found by multiplying the side lengths.</t>
  </si>
  <si>
    <t>7a</t>
  </si>
  <si>
    <t>CCSS.Math.Content.3.MD.C.7a</t>
  </si>
  <si>
    <t>http://corestandards.org/Math/Content/3/MD/C/7/a</t>
  </si>
  <si>
    <t>83167CA50D1442788B85C6140A20E39D</t>
  </si>
  <si>
    <t>3.MD.C.7a</t>
  </si>
  <si>
    <t>3MD7b</t>
  </si>
  <si>
    <t xml:space="preserve">Multiply side lengths to find areas of rectangles with whole-number side lengths in the context of solving real world and mathematical problems, and represent whole-number products as rectangular areas in mathematical reasoning. </t>
  </si>
  <si>
    <t>7b</t>
  </si>
  <si>
    <t>CCSS.Math.Content.3.MD.C.7b</t>
  </si>
  <si>
    <t>http://corestandards.org/Math/Content/3/MD/C/7/b</t>
  </si>
  <si>
    <t>C18643B92D4D47398EC8F283A2947631</t>
  </si>
  <si>
    <t>3.MD.C.7b</t>
  </si>
  <si>
    <t>3MD7c</t>
  </si>
  <si>
    <t xml:space="preserve">Use tiling to show in a concrete case that the area of a rectangle with whole-number side lengths a and b + c is the sum of a × b and a × c. Use area models to represent the distributive property in mathematical reasoning. </t>
  </si>
  <si>
    <t>7c</t>
  </si>
  <si>
    <t>CCSS.Math.Content.3.MD.C.7c</t>
  </si>
  <si>
    <t>http://corestandards.org/Math/Content/3/MD/C/7/c</t>
  </si>
  <si>
    <t>4E5415C8BEA348EEA13B1A1C825A5036</t>
  </si>
  <si>
    <t>3.MD.C.7c</t>
  </si>
  <si>
    <t>3MD7d</t>
  </si>
  <si>
    <t xml:space="preserve">Recognize area as additive. Find areas of rectilinear figures by decomposing them into non-overlapping rectangles and adding the areas of the non-overlapping parts, applying this technique to solve real world problems.    </t>
  </si>
  <si>
    <t>7d</t>
  </si>
  <si>
    <t>CCSS.Math.Content.3.MD.C.7d</t>
  </si>
  <si>
    <t>http://corestandards.org/Math/Content/3/MD/C/7/d</t>
  </si>
  <si>
    <t>B0DFFB3792F84CDAACFF99CE6F0381C6</t>
  </si>
  <si>
    <t>3.MD.C.7d</t>
  </si>
  <si>
    <t>3MDD</t>
  </si>
  <si>
    <t>CCSS.Math.Content.3.MD.D</t>
  </si>
  <si>
    <t>http://corestandards.org/Math/Content/3/MD/D</t>
  </si>
  <si>
    <t>EE8FEE0FAA2F435496406A7EA6CCFC56</t>
  </si>
  <si>
    <t>3MD8</t>
  </si>
  <si>
    <t>CCSS.Math.Content.3.MD.D.8</t>
  </si>
  <si>
    <t>http://corestandards.org/Math/Content/3/MD/D/8</t>
  </si>
  <si>
    <t>5FA749A7CE0D48B48CA8D925DF4ABDFD</t>
  </si>
  <si>
    <t>3G</t>
  </si>
  <si>
    <t>CCSS.Math.Content.3.G</t>
  </si>
  <si>
    <t>http://corestandards.org/Math/Content/3/G</t>
  </si>
  <si>
    <t>074C24647DC14E0B9A1D7E344B28EDD4</t>
  </si>
  <si>
    <t>3GA</t>
  </si>
  <si>
    <t>CCSS.Math.Content.3.G.A</t>
  </si>
  <si>
    <t>http://corestandards.org/Math/Content/3/G/A</t>
  </si>
  <si>
    <t>834B17E279C64263AA83F7625F5D2994</t>
  </si>
  <si>
    <t>3G1</t>
  </si>
  <si>
    <t>CCSS.Math.Content.3.G.A.1</t>
  </si>
  <si>
    <t>http://corestandards.org/Math/Content/3/G/A/1</t>
  </si>
  <si>
    <t>547195B83B9A4BDC9D8E61313975523B</t>
  </si>
  <si>
    <t>3G2</t>
  </si>
  <si>
    <t>CCSS.Math.Content.3.G.A.2</t>
  </si>
  <si>
    <t>http://corestandards.org/Math/Content/3/G/A/2</t>
  </si>
  <si>
    <t>368CBD5C10534702841D3C659B5DAC65</t>
  </si>
  <si>
    <t>Grade 4</t>
  </si>
  <si>
    <t>Mathematics » Grade 4</t>
  </si>
  <si>
    <t>CCSS.Math.Content.4</t>
  </si>
  <si>
    <t>http://corestandards.org/Math/Content/4</t>
  </si>
  <si>
    <t>8E1706CB8CF1441EACF0F47230D202D9</t>
  </si>
  <si>
    <t>CCSS.Math.4</t>
  </si>
  <si>
    <t>4OA</t>
  </si>
  <si>
    <t>CCSS.Math.Content.4.OA</t>
  </si>
  <si>
    <t>http://corestandards.org/Math/Content/4/OA</t>
  </si>
  <si>
    <t>253E04C3B2C2493CAC3AAC9F8A4F953D</t>
  </si>
  <si>
    <t>4OAA</t>
  </si>
  <si>
    <t>CCSS.Math.Content.4.OA.A</t>
  </si>
  <si>
    <t>http://corestandards.org/Math/Content/4/OA/A</t>
  </si>
  <si>
    <t>C23D0AFF59694FACA65ECEEBDE3F1698</t>
  </si>
  <si>
    <t>4OA1</t>
  </si>
  <si>
    <t>CCSS.Math.Content.4.OA.A.1</t>
  </si>
  <si>
    <t>http://corestandards.org/Math/Content/4/OA/A/1</t>
  </si>
  <si>
    <t>7828B4F15ABD40E19EF14DDE0EB399DF</t>
  </si>
  <si>
    <t>4OA2</t>
  </si>
  <si>
    <t>CCSS.Math.Content.4.OA.A.2</t>
  </si>
  <si>
    <t>http://corestandards.org/Math/Content/4/OA/A/2</t>
  </si>
  <si>
    <t>062925BDC19347E8890A6D7390DF3842</t>
  </si>
  <si>
    <t>4OA3</t>
  </si>
  <si>
    <t>CCSS.Math.Content.4.OA.A.3</t>
  </si>
  <si>
    <t>http://corestandards.org/Math/Content/4/OA/A/3</t>
  </si>
  <si>
    <t>D3852439BE5747BA9E52B55237414DBC</t>
  </si>
  <si>
    <t>4OAB</t>
  </si>
  <si>
    <t>CCSS.Math.Content.4.OA.B</t>
  </si>
  <si>
    <t>http://corestandards.org/Math/Content/4/OA/B</t>
  </si>
  <si>
    <t>1FAE8D11BF744C22A5FC37D6A49587C5</t>
  </si>
  <si>
    <t>4OA4</t>
  </si>
  <si>
    <t>CCSS.Math.Content.4.OA.B.4</t>
  </si>
  <si>
    <t>http://corestandards.org/Math/Content/4/OA/B/4</t>
  </si>
  <si>
    <t>426D6BDB2D4A4C6D86DEDD3469B03F52</t>
  </si>
  <si>
    <t>4OAC</t>
  </si>
  <si>
    <t>CCSS.Math.Content.4.OA.C</t>
  </si>
  <si>
    <t>http://corestandards.org/Math/Content/4/OA/C</t>
  </si>
  <si>
    <t>114C44E82C464238BC714BA5B546A7D9</t>
  </si>
  <si>
    <t>4OA5</t>
  </si>
  <si>
    <t>CCSS.Math.Content.4.OA.C.5</t>
  </si>
  <si>
    <t>http://corestandards.org/Math/Content/4/OA/C/5</t>
  </si>
  <si>
    <t>3D07A6567374452E9C8117A464B172E4</t>
  </si>
  <si>
    <t>4NBT</t>
  </si>
  <si>
    <t>CCSS.Math.Content.4.NBT</t>
  </si>
  <si>
    <t>http://corestandards.org/Math/Content/4/NBT</t>
  </si>
  <si>
    <t>AD3DC4A79D40430EA0BA8F529D221EC8</t>
  </si>
  <si>
    <t>4NBTA</t>
  </si>
  <si>
    <t>CCSS.Math.Content.4.NBT.A</t>
  </si>
  <si>
    <t>http://corestandards.org/Math/Content/4/NBT/A</t>
  </si>
  <si>
    <t>8FD3F69556544361BDEA345B9D5DAC6B</t>
  </si>
  <si>
    <t>4NBT1</t>
  </si>
  <si>
    <t>CCSS.Math.Content.4.NBT.A.1</t>
  </si>
  <si>
    <t>http://corestandards.org/Math/Content/4/NBT/A/1</t>
  </si>
  <si>
    <t>548A31123CE54B52A78A720510E36503</t>
  </si>
  <si>
    <t>4NBT2</t>
  </si>
  <si>
    <t>CCSS.Math.Content.4.NBT.A.2</t>
  </si>
  <si>
    <t>http://corestandards.org/Math/Content/4/NBT/A/2</t>
  </si>
  <si>
    <t>34E29B8E008749DFAA84D8A54F2230B3</t>
  </si>
  <si>
    <t>4NBT3</t>
  </si>
  <si>
    <t>CCSS.Math.Content.4.NBT.A.3</t>
  </si>
  <si>
    <t>http://corestandards.org/Math/Content/4/NBT/A/3</t>
  </si>
  <si>
    <t>7377370C14934AB2AA5F89D77F9E9F59</t>
  </si>
  <si>
    <t>4NBTB</t>
  </si>
  <si>
    <t>CCSS.Math.Content.4.NBT.B</t>
  </si>
  <si>
    <t>http://corestandards.org/Math/Content/4/NBT/B</t>
  </si>
  <si>
    <t>239876423FE74AE7AF262256E547698D</t>
  </si>
  <si>
    <t>4NBT4</t>
  </si>
  <si>
    <t>CCSS.Math.Content.4.NBT.B.4</t>
  </si>
  <si>
    <t>http://corestandards.org/Math/Content/4/NBT/B/4</t>
  </si>
  <si>
    <t>F75BD9F6A3494AD78FE611D9ECD1DE0D</t>
  </si>
  <si>
    <t>4NBT5</t>
  </si>
  <si>
    <t>CCSS.Math.Content.4.NBT.B.5</t>
  </si>
  <si>
    <t>http://corestandards.org/Math/Content/4/NBT/B/5</t>
  </si>
  <si>
    <t>05AD26DF79494AD69FDF02215B2A9415</t>
  </si>
  <si>
    <t>4NBT6</t>
  </si>
  <si>
    <t>CCSS.Math.Content.4.NBT.B.6</t>
  </si>
  <si>
    <t>http://corestandards.org/Math/Content/4/NBT/B/6</t>
  </si>
  <si>
    <t>75FD17B7CDCA4A19A38EE381B3B7E010</t>
  </si>
  <si>
    <t>4NF</t>
  </si>
  <si>
    <t>CCSS.Math.Content.4.NF</t>
  </si>
  <si>
    <t>http://corestandards.org/Math/Content/4/NF</t>
  </si>
  <si>
    <t>10C654A147EA44848064020D9B728DE3</t>
  </si>
  <si>
    <t>4NFA</t>
  </si>
  <si>
    <t>CCSS.Math.Content.4.NF.A</t>
  </si>
  <si>
    <t>http://corestandards.org/Math/Content/4/NF/A</t>
  </si>
  <si>
    <t>5E9ED66B8DBE490EB71B397896148D60</t>
  </si>
  <si>
    <t>4NF1</t>
  </si>
  <si>
    <t>CCSS.Math.Content.4.NF.A.1</t>
  </si>
  <si>
    <t>http://corestandards.org/Math/Content/4/NF/A/1</t>
  </si>
  <si>
    <t>138DC8D66B4545BB92DA44D6C78205DD</t>
  </si>
  <si>
    <t>4NF2</t>
  </si>
  <si>
    <t>CCSS.Math.Content.4.NF.A.2</t>
  </si>
  <si>
    <t>http://corestandards.org/Math/Content/4/NF/A/2</t>
  </si>
  <si>
    <t>72F5C564F8744643B0876628789CFBC4</t>
  </si>
  <si>
    <t>4NFB</t>
  </si>
  <si>
    <t>CCSS.Math.Content.4.NF.B</t>
  </si>
  <si>
    <t>http://corestandards.org/Math/Content/4/NF/B</t>
  </si>
  <si>
    <t>CAF90B8CE96A4458829E7C7C376A7126</t>
  </si>
  <si>
    <t>4NF3</t>
  </si>
  <si>
    <t>Understand a fraction a/b with a &gt; 1 as a sum of fractions 1/b. (Grade 4 expectations in this domain are limited to fractions with denominators 2, 3, 4, 5, 6, 8, 10, 12, and 100.)</t>
  </si>
  <si>
    <t>CCSS.Math.Content.4.NF.B.3</t>
  </si>
  <si>
    <t>http://corestandards.org/Math/Content/4/NF/B/3</t>
  </si>
  <si>
    <t>1195E43626BF4A6B8AA96AF62AFB4283</t>
  </si>
  <si>
    <t>4NF3a</t>
  </si>
  <si>
    <t>Understand addition and subtraction of fractions as joining and separating parts referring to the same whole.</t>
  </si>
  <si>
    <t>CCSS.Math.Content.4.NF.B.3a</t>
  </si>
  <si>
    <t>http://corestandards.org/Math/Content/4/NF/B/3/a</t>
  </si>
  <si>
    <t>F6933013AE4F438BB52517F900140E51</t>
  </si>
  <si>
    <t>4.NF.B.3a</t>
  </si>
  <si>
    <t>4NF3b</t>
  </si>
  <si>
    <t>Decompose a fraction into a sum of fractions with the same denominator in more than one way, recording each decomposition by an equation. Justify  compositions, e.g., by using a visual fraction model. Examples: 3/8 = 1/8 + 1/8 + 1/8 ; 3/8 = 1/8 + 2/8 ; 2 1/8 = 1 + 1 + 1/8 = 8/8 + 8/8 + 1/8.</t>
  </si>
  <si>
    <t>CCSS.Math.Content.4.NF.B.3b</t>
  </si>
  <si>
    <t>http://corestandards.org/Math/Content/4/NF/B/3/b</t>
  </si>
  <si>
    <t>82832D1795064E29BA1CD2CCE62FC28F</t>
  </si>
  <si>
    <t>4.NF.B.3b</t>
  </si>
  <si>
    <t>4NF3c</t>
  </si>
  <si>
    <t>Add and subtract mixed numbers with like denominators, e.g., by replacing each mixed number with an equivalent fraction, and/or by using properties of operations and the relationship between addition and subtraction.</t>
  </si>
  <si>
    <t>CCSS.Math.Content.4.NF.B.3c</t>
  </si>
  <si>
    <t>http://corestandards.org/Math/Content/4/NF/B/3/c</t>
  </si>
  <si>
    <t>3E844B9ECC954ACAA0E0177CE452D4C1</t>
  </si>
  <si>
    <t>4.NF.B.3c</t>
  </si>
  <si>
    <t>4NF3d</t>
  </si>
  <si>
    <t xml:space="preserve">Solve word problems involving addition and subtraction of fractions referring to the same whole and having like denominators, e.g., by using visual fraction models and equations to represent the problem. </t>
  </si>
  <si>
    <t>CCSS.Math.Content.4.NF.B.3d</t>
  </si>
  <si>
    <t>http://corestandards.org/Math/Content/4/NF/B/3/d</t>
  </si>
  <si>
    <t>863D0723B4434959A7B9449A41488937</t>
  </si>
  <si>
    <t>4.NF.B.3d</t>
  </si>
  <si>
    <t>4NF4</t>
  </si>
  <si>
    <t>Apply and extend previous understandings of multiplication to multiply a fraction by a whole number. (Grade 4 expectations in this domain are limited to fractions with denominators 2, 3, 4, 5, 6, 8, 10, 12, and 100.)</t>
  </si>
  <si>
    <t>CCSS.Math.Content.4.NF.B.4</t>
  </si>
  <si>
    <t>http://corestandards.org/Math/Content/4/NF/B/4</t>
  </si>
  <si>
    <t>D7B0A4C892974E05B3789666B34F8C50</t>
  </si>
  <si>
    <t>4NF4a</t>
  </si>
  <si>
    <t xml:space="preserve">Understand a fraction a/b as a multiple of 1/b. For example, use a visual fraction model to represent 5/4 as the product 5 × (1/4), recording the conclusion by the equation 5/4 = 5 × (1/4). </t>
  </si>
  <si>
    <t>CCSS.Math.Content.4.NF.B.4a</t>
  </si>
  <si>
    <t>http://corestandards.org/Math/Content/4/NF/B/4/a</t>
  </si>
  <si>
    <t>5AA07FB2E9934DCAB59F4AE0D1624C8B</t>
  </si>
  <si>
    <t>4.NF.B.4a</t>
  </si>
  <si>
    <t>4NF4b</t>
  </si>
  <si>
    <t>Understand a multiple of a/b as a multiple of 1/b, and use this understanding to multiply a fraction by a whole number. For example, use a visual fraction model to express 3 × (2/5) as 6 × (1/5), recognizing this product as 6/5. (In general, n × (a/b) = (n × a)/b.)</t>
  </si>
  <si>
    <t>CCSS.Math.Content.4.NF.B.4b</t>
  </si>
  <si>
    <t>http://corestandards.org/Math/Content/4/NF/B/4/b</t>
  </si>
  <si>
    <t>AD8924A66D334EF59D20C304573728DC</t>
  </si>
  <si>
    <t>4.NF.B.4b</t>
  </si>
  <si>
    <t>4NF4c</t>
  </si>
  <si>
    <t xml:space="preserve">Solve word problems involving multiplication of a fraction by a whole number, e.g., by using visual fraction models and equations to represent the problem. For example, if each person at a party will eat 3/8 of a pound of roast beef, and there will be 5 people at the party, how many pounds of roast beef will be needed? Between what two whole numbers does your answer lie? </t>
  </si>
  <si>
    <t>CCSS.Math.Content.4.NF.B.4c</t>
  </si>
  <si>
    <t>http://corestandards.org/Math/Content/4/NF/B/4/c</t>
  </si>
  <si>
    <t>697F85A12F954712923BD35862DEC2BB</t>
  </si>
  <si>
    <t>4.NF.B.4c</t>
  </si>
  <si>
    <t>4NFC</t>
  </si>
  <si>
    <t>CCSS.Math.Content.4.NF.C</t>
  </si>
  <si>
    <t>http://corestandards.org/Math/Content/4/NF/C</t>
  </si>
  <si>
    <t>30C671F2536E4F57B7A32A782A6E00B9</t>
  </si>
  <si>
    <t>4NF5</t>
  </si>
  <si>
    <t>CCSS.Math.Content.4.NF.C.5</t>
  </si>
  <si>
    <t>http://corestandards.org/Math/Content/4/NF/C/5</t>
  </si>
  <si>
    <t>C374A9ECF108450BB9790DDB560BBB25</t>
  </si>
  <si>
    <t>4NF6</t>
  </si>
  <si>
    <t>CCSS.Math.Content.4.NF.C.6</t>
  </si>
  <si>
    <t>http://corestandards.org/Math/Content/4/NF/C/6</t>
  </si>
  <si>
    <t>C374A9ECF108450BB9790DDB560BBB26</t>
  </si>
  <si>
    <t>4NF7</t>
  </si>
  <si>
    <t>CCSS.Math.Content.4.NF.C.7</t>
  </si>
  <si>
    <t>http://corestandards.org/Math/Content/4/NF/C/7</t>
  </si>
  <si>
    <t>C374A9ECF108450BB9790DDB560BBB27</t>
  </si>
  <si>
    <t>4MD</t>
  </si>
  <si>
    <t>CCSS.Math.Content.4.MD</t>
  </si>
  <si>
    <t>http://corestandards.org/Math/Content/4/MD</t>
  </si>
  <si>
    <t>FD0A3C63E1794FE087519DB5D12E0A64</t>
  </si>
  <si>
    <t>4.MD</t>
  </si>
  <si>
    <t>4MDA</t>
  </si>
  <si>
    <t>CCSS.Math.Content.4.MD.A</t>
  </si>
  <si>
    <t>http://corestandards.org/Math/Content/4/MD/A</t>
  </si>
  <si>
    <t>618C4BCCE83C4945B4B5F627C87798FE</t>
  </si>
  <si>
    <t>4MD1</t>
  </si>
  <si>
    <t>CCSS.Math.Content.4.MD.A.1</t>
  </si>
  <si>
    <t>http://corestandards.org/Math/Content/4/MD/A/1</t>
  </si>
  <si>
    <t>D6E6BDF894CE43D89B074BF35BEB24A7</t>
  </si>
  <si>
    <t>4MD2</t>
  </si>
  <si>
    <t>CCSS.Math.Content.4.MD.A.2</t>
  </si>
  <si>
    <t>http://corestandards.org/Math/Content/4/MD/A/2</t>
  </si>
  <si>
    <t>5C63D948361B4814BFF237D6F97ED6E1</t>
  </si>
  <si>
    <t>4MD3</t>
  </si>
  <si>
    <t>CCSS.Math.Content.4.MD.A.3</t>
  </si>
  <si>
    <t>http://corestandards.org/Math/Content/4/MD/A/3</t>
  </si>
  <si>
    <t>A19298FADD5945B29D8547168CC4783C</t>
  </si>
  <si>
    <t>4MDB</t>
  </si>
  <si>
    <t>CCSS.Math.Content.4.MD.B</t>
  </si>
  <si>
    <t>http://corestandards.org/Math/Content/4/MD/B</t>
  </si>
  <si>
    <t>AA7E8B827B5C48EB8BB337F72B78ABEA</t>
  </si>
  <si>
    <t>4MD4</t>
  </si>
  <si>
    <t>CCSS.Math.Content.4.MD.B.4</t>
  </si>
  <si>
    <t>http://corestandards.org/Math/Content/4/MD/B/4</t>
  </si>
  <si>
    <t>72D01381A3C74566B45EAE3FF10A5F8F</t>
  </si>
  <si>
    <t>4MDC</t>
  </si>
  <si>
    <t>CCSS.Math.Content.4.MD.C</t>
  </si>
  <si>
    <t>http://corestandards.org/Math/Content/4/MD/C</t>
  </si>
  <si>
    <t>BBBDB104931D41A0B3436D9DFC5E36C0</t>
  </si>
  <si>
    <t>4MD5</t>
  </si>
  <si>
    <t>Recognize angles as geometric shapes that are formed wherever two rays share a common endpoint, and understand concepts of angle measurement:</t>
  </si>
  <si>
    <t>CCSS.Math.Content.4.MD.C.5</t>
  </si>
  <si>
    <t>http://corestandards.org/Math/Content/4/MD/C/5</t>
  </si>
  <si>
    <t>3ECC888B18184139A496F870F884FCC0</t>
  </si>
  <si>
    <t>4MD5a</t>
  </si>
  <si>
    <t>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t>
  </si>
  <si>
    <t>CCSS.Math.Content.4.MD.C.5a</t>
  </si>
  <si>
    <t>http://corestandards.org/Math/Content/4/MD/C/5/a</t>
  </si>
  <si>
    <t>56F1AA30380B4D998B334C2741E398A1</t>
  </si>
  <si>
    <t>4.MD.C.5a</t>
  </si>
  <si>
    <t>4MD5b</t>
  </si>
  <si>
    <t>An angle that turns through n one-degree angles is said to have an angle measure of n degrees.</t>
  </si>
  <si>
    <t>CCSS.Math.Content.4.MD.C.5b</t>
  </si>
  <si>
    <t>http://corestandards.org/Math/Content/4/MD/C/5/b</t>
  </si>
  <si>
    <t>A5B4E57485C849E1B96A79E4F3CF9E75</t>
  </si>
  <si>
    <t>4.MD.C.5b</t>
  </si>
  <si>
    <t>4MD6</t>
  </si>
  <si>
    <t>CCSS.Math.Content.4.MD.C.6</t>
  </si>
  <si>
    <t>http://corestandards.org/Math/Content/4/MD/C/6</t>
  </si>
  <si>
    <t>8FBBE0F101074A9EBEC26C1461FB9761</t>
  </si>
  <si>
    <t>4MD7</t>
  </si>
  <si>
    <t>CCSS.Math.Content.4.MD.C.7</t>
  </si>
  <si>
    <t>http://corestandards.org/Math/Content/4/MD/C/7</t>
  </si>
  <si>
    <t>A8940EF40A0F4CDF98E6252FC55CF66B</t>
  </si>
  <si>
    <t>4G</t>
  </si>
  <si>
    <t>CCSS.Math.Content.4.G</t>
  </si>
  <si>
    <t>http://corestandards.org/Math/Content/4/G</t>
  </si>
  <si>
    <t>E7BFB696091F4A10804CA5ADABDDBB6A</t>
  </si>
  <si>
    <t>4GA</t>
  </si>
  <si>
    <t>CCSS.Math.Content.4.G.A</t>
  </si>
  <si>
    <t>http://corestandards.org/Math/Content/4/G/A</t>
  </si>
  <si>
    <t>0B670B7BA80B457D82D11DD3D54DCE92</t>
  </si>
  <si>
    <t>4G1</t>
  </si>
  <si>
    <t>CCSS.Math.Content.4.G.A.1</t>
  </si>
  <si>
    <t>http://corestandards.org/Math/Content/4/G/A/1</t>
  </si>
  <si>
    <t>EE2F4A7279304A699452983BE09CA2A0</t>
  </si>
  <si>
    <t>4G2</t>
  </si>
  <si>
    <t>CCSS.Math.Content.4.G.A.2</t>
  </si>
  <si>
    <t>http://corestandards.org/Math/Content/4/G/A/2</t>
  </si>
  <si>
    <t>F2457F2D8F574726BB094F391822B030</t>
  </si>
  <si>
    <t>4G3</t>
  </si>
  <si>
    <t>CCSS.Math.Content.4.G.A.3</t>
  </si>
  <si>
    <t>http://corestandards.org/Math/Content/4/G/A/3</t>
  </si>
  <si>
    <t>B6CC34045B7B45F48CE0080E44852EEA</t>
  </si>
  <si>
    <t>Grade 5</t>
  </si>
  <si>
    <t>Mathematics » Grade 5</t>
  </si>
  <si>
    <t>CCSS.Math.Content.5</t>
  </si>
  <si>
    <t>http://corestandards.org/Math/Content/5</t>
  </si>
  <si>
    <t>13B02134391845DABB1DF6A2B2173BE2</t>
  </si>
  <si>
    <t>CCSS.Math.5</t>
  </si>
  <si>
    <t>5OA</t>
  </si>
  <si>
    <t>CCSS.Math.Content.5.OA</t>
  </si>
  <si>
    <t>http://corestandards.org/Math/Content/5/OA</t>
  </si>
  <si>
    <t>9558DCA094094B3DB58B9EC985F8192B</t>
  </si>
  <si>
    <t>5OAA</t>
  </si>
  <si>
    <t>CCSS.Math.Content.5.OA.A</t>
  </si>
  <si>
    <t>http://corestandards.org/Math/Content/5/OA/A</t>
  </si>
  <si>
    <t>BFE360826DBB414F917BF59E9D2BB5D1</t>
  </si>
  <si>
    <t>5OA1</t>
  </si>
  <si>
    <t>CCSS.Math.Content.5.OA.A.1</t>
  </si>
  <si>
    <t>http://corestandards.org/Math/Content/5/OA/A/1</t>
  </si>
  <si>
    <t>DB7A9168437744809096645140085C00</t>
  </si>
  <si>
    <t>5OA2</t>
  </si>
  <si>
    <t>CCSS.Math.Content.5.OA.A.2</t>
  </si>
  <si>
    <t>http://corestandards.org/Math/Content/5/OA/A/2</t>
  </si>
  <si>
    <t>6374EEDF137B4F58AD9613766F4C7A2B</t>
  </si>
  <si>
    <t>5OAB</t>
  </si>
  <si>
    <t>CCSS.Math.Content.5.OA.B</t>
  </si>
  <si>
    <t>http://corestandards.org/Math/Content/5/OA/B</t>
  </si>
  <si>
    <t>E9FDE5E39856429F89106808E49664ED</t>
  </si>
  <si>
    <t>5OA3</t>
  </si>
  <si>
    <t>CCSS.Math.Content.5.OA.B.3</t>
  </si>
  <si>
    <t>http://corestandards.org/Math/Content/5/OA/B/3</t>
  </si>
  <si>
    <t>1F2E02E134B34b55A5CF482E3002B665</t>
  </si>
  <si>
    <t>5NBT</t>
  </si>
  <si>
    <t>CCSS.Math.Content.5.NBT</t>
  </si>
  <si>
    <t>http://corestandards.org/Math/Content/5/NBT</t>
  </si>
  <si>
    <t>8B73F8D80E884276A1FEF9784A12D1E0</t>
  </si>
  <si>
    <t>5NBTA</t>
  </si>
  <si>
    <t>CCSS.Math.Content.5.NBT.A</t>
  </si>
  <si>
    <t>http://corestandards.org/Math/Content/5/NBT/A</t>
  </si>
  <si>
    <t>7226510F74B34FD3ACAEE829293D7576</t>
  </si>
  <si>
    <t>5NBT1</t>
  </si>
  <si>
    <t>CCSS.Math.Content.5.NBT.A.1</t>
  </si>
  <si>
    <t>http://corestandards.org/Math/Content/5/NBT/A/1</t>
  </si>
  <si>
    <t>DAAF1FF14A414C0F830C64D5C75B5854</t>
  </si>
  <si>
    <t>5NBT2</t>
  </si>
  <si>
    <t>CCSS.Math.Content.5.NBT.A.2</t>
  </si>
  <si>
    <t>http://corestandards.org/Math/Content/5/NBT/A/2</t>
  </si>
  <si>
    <t>A2708178C80540F7B53436A46FED535F</t>
  </si>
  <si>
    <t>5NBT3</t>
  </si>
  <si>
    <t>CCSS.Math.Content.5.NBT.A.3</t>
  </si>
  <si>
    <t>http://corestandards.org/Math/Content/5/NBT/A/3</t>
  </si>
  <si>
    <t>BE6257FC08DA4AA896C87FC4A19F6520</t>
  </si>
  <si>
    <t>5NBT3a</t>
  </si>
  <si>
    <t xml:space="preserve">Read and write decimals to thousandths using base-ten numerals, number names, and expanded form, e.g., 347.392 = 3 × 100 + 4 × 10 + 7 × 1 + 3 × (1/10) + 9 × (1/100) + 2 × (1/1000). </t>
  </si>
  <si>
    <t>CCSS.Math.Content.5.NBT.A.3a</t>
  </si>
  <si>
    <t>http://corestandards.org/Math/Content/5/NBT/A/3/a</t>
  </si>
  <si>
    <t>959ACB4A9E1D4A6897A43FA910E55589</t>
  </si>
  <si>
    <t>5.NBT.A.3a</t>
  </si>
  <si>
    <t>5NBT3b</t>
  </si>
  <si>
    <t>Compare two decimals to thousandths based on meanings of the digits in each place, using &gt;, =, and &lt; symbols to record the results of comparisons.</t>
  </si>
  <si>
    <t>CCSS.Math.Content.5.NBT.A.3b</t>
  </si>
  <si>
    <t>http://corestandards.org/Math/Content/5/NBT/A/3/b</t>
  </si>
  <si>
    <t>8353967DFA6844188C5A5B4E596BBD2D</t>
  </si>
  <si>
    <t>5.NBT.A.3b</t>
  </si>
  <si>
    <t>5NBT4</t>
  </si>
  <si>
    <t>CCSS.Math.Content.5.NBT.A.4</t>
  </si>
  <si>
    <t>http://corestandards.org/Math/Content/5/NBT/A/4</t>
  </si>
  <si>
    <t>73E2B0CAACFC423A8E6E5ACE18918741</t>
  </si>
  <si>
    <t>5NBTB</t>
  </si>
  <si>
    <t>CCSS.Math.Content.5.NBT.B</t>
  </si>
  <si>
    <t>http://corestandards.org/Math/Content/5/NBT/B</t>
  </si>
  <si>
    <t>63C3F21F71684B79B0C994BDCF9AC481</t>
  </si>
  <si>
    <t>5NBT5</t>
  </si>
  <si>
    <t>CCSS.Math.Content.5.NBT.B.5</t>
  </si>
  <si>
    <t>http://corestandards.org/Math/Content/5/NBT/B/5</t>
  </si>
  <si>
    <t>91516855132E48E19AA8EC19D5EF6739</t>
  </si>
  <si>
    <t>5NBT6</t>
  </si>
  <si>
    <t>CCSS.Math.Content.5.NBT.B.6</t>
  </si>
  <si>
    <t>http://corestandards.org/Math/Content/5/NBT/B/6</t>
  </si>
  <si>
    <t>867A71BD1E35497A847049DD8A3EFE29</t>
  </si>
  <si>
    <t>5NBT7</t>
  </si>
  <si>
    <t>CCSS.Math.Content.5.NBT.B.7</t>
  </si>
  <si>
    <t>http://corestandards.org/Math/Content/5/NBT/B/7</t>
  </si>
  <si>
    <t>7E8ADBEC52174A8EB1E0407D65FDAEAB</t>
  </si>
  <si>
    <t>5NF</t>
  </si>
  <si>
    <t>CCSS.Math.Content.5.NF</t>
  </si>
  <si>
    <t>http://corestandards.org/Math/Content/5/NF</t>
  </si>
  <si>
    <t>E12E72B5DAB74A71A1EC58D658A1D2EA</t>
  </si>
  <si>
    <t>5NFA</t>
  </si>
  <si>
    <t>CCSS.Math.Content.5.NF.A</t>
  </si>
  <si>
    <t>http://corestandards.org/Math/Content/5/NF/A</t>
  </si>
  <si>
    <t>89DB00AD36014824847EBE83D78E1399</t>
  </si>
  <si>
    <t>5NF1</t>
  </si>
  <si>
    <t>CCSS.Math.Content.5.NF.A.1</t>
  </si>
  <si>
    <t>http://corestandards.org/Math/Content/5/NF/A/1</t>
  </si>
  <si>
    <t>9FD14A2979274E479F119295CB217668</t>
  </si>
  <si>
    <t>5NF2</t>
  </si>
  <si>
    <t>CCSS.Math.Content.5.NF.A.2</t>
  </si>
  <si>
    <t>http://corestandards.org/Math/Content/5/NF/A/2</t>
  </si>
  <si>
    <t>CF8736112A1D48BDBC831706077D69FB</t>
  </si>
  <si>
    <t>5NFB</t>
  </si>
  <si>
    <t>CCSS.Math.Content.5.NF.B</t>
  </si>
  <si>
    <t>http://corestandards.org/Math/Content/5/NF/B</t>
  </si>
  <si>
    <t>366753EC60DE4400AC95657B754A9F34</t>
  </si>
  <si>
    <t>5NF3</t>
  </si>
  <si>
    <t>CCSS.Math.Content.5.NF.B.3</t>
  </si>
  <si>
    <t>http://corestandards.org/Math/Content/5/NF/B/3</t>
  </si>
  <si>
    <t>7E90E46B4E7E49CCBFCE96C5C0900CFD</t>
  </si>
  <si>
    <t>5NF4</t>
  </si>
  <si>
    <t xml:space="preserve">Apply and extend previous understandings of multiplication to multiply a fraction or whole number by a fraction. </t>
  </si>
  <si>
    <t>CCSS.Math.Content.5.NF.B.4</t>
  </si>
  <si>
    <t>http://corestandards.org/Math/Content/5/NF/B/4</t>
  </si>
  <si>
    <t>D270A624395246338200753501C0BF0E</t>
  </si>
  <si>
    <t>5NF4a</t>
  </si>
  <si>
    <t xml:space="preserve">Interpret the product (a/b) × q as a parts of a partition of q into b equal parts; equivalently, as the result of a sequence of operations a × q ÷ b. For example, use a visual fraction model to show (2/3) × 4 = 8/3, and create a story context for this equation. Do the same with (2/3) × (4/5) = 8/15. (In general, (a/b) × (c/d) = ac/bd.) </t>
  </si>
  <si>
    <t>CCSS.Math.Content.5.NF.B.4a</t>
  </si>
  <si>
    <t>http://corestandards.org/Math/Content/5/NF/B/4/a</t>
  </si>
  <si>
    <t>6B92A5720478456FAFF81454BA4CFDA2</t>
  </si>
  <si>
    <t>5.NF.B.4a</t>
  </si>
  <si>
    <t>5NF4b</t>
  </si>
  <si>
    <t>Find the area of a rectangle with fractional side lengths by tiling it with unit squares of the appropriate unit fraction side lengths, and show that the area is the same as would be found by multiplying the side lengths. Multiply fractional side lengths to find areas of rectangles, and represent fraction products as rectangular areas.</t>
  </si>
  <si>
    <t>CCSS.Math.Content.5.NF.B.4b</t>
  </si>
  <si>
    <t>http://corestandards.org/Math/Content/5/NF/B/4/b</t>
  </si>
  <si>
    <t>7A2B7EB8894848DD84B9B4E869755FE1</t>
  </si>
  <si>
    <t>5.NF.B.4b</t>
  </si>
  <si>
    <t>5NF5</t>
  </si>
  <si>
    <t xml:space="preserve">Apply and extend previous understandings of multiplication and division to multiply and divide fractions.  Interpret multiplication as scaling (resizing) by:
 </t>
  </si>
  <si>
    <t>CCSS.Math.Content.5.NF.B.5</t>
  </si>
  <si>
    <t>http://corestandards.org/Math/Content/5/NF/B/5</t>
  </si>
  <si>
    <t>F81FE2BA03074CD7AFB0C48A37A9D51A</t>
  </si>
  <si>
    <t>5NF5a</t>
  </si>
  <si>
    <t>Comparing the size of a product to the size of one factor on the basis of the size of the other factor, without performing the indicated multiplication.</t>
  </si>
  <si>
    <t>CCSS.Math.Content.5.NF.B.5a</t>
  </si>
  <si>
    <t>http://corestandards.org/Math/Content/5/NF/B/5/a</t>
  </si>
  <si>
    <t>036DA6C72EEB4DA38D456F6CD768A182</t>
  </si>
  <si>
    <t>5.NF.B.5a</t>
  </si>
  <si>
    <t>5NF5b</t>
  </si>
  <si>
    <t>Explaining why multiplying a given number by a fraction greater than 1 results in a product greater than the given number (recognizing multiplication by whole numbers greater than 1 as a familiar case); explaining why multiplying a given number by a fraction less than 1 results in a product smaller than the given number; and relating the principle of fraction equivalence a/b = (n × a)/(n × b) to the effect of multiplying a/b by 1.</t>
  </si>
  <si>
    <t>CCSS.Math.Content.5.NF.B.5b</t>
  </si>
  <si>
    <t>http://corestandards.org/Math/Content/5/NF/B/5/b</t>
  </si>
  <si>
    <t>FD677276B89E4F55AEEC482260D345C2</t>
  </si>
  <si>
    <t>5.NF.B.5b</t>
  </si>
  <si>
    <t>5NF6</t>
  </si>
  <si>
    <t>CCSS.Math.Content.5.NF.B.6</t>
  </si>
  <si>
    <t>http://corestandards.org/Math/Content/5/NF/B/6</t>
  </si>
  <si>
    <t>50A2FAB14FBF4233BF4BAB88288DF277</t>
  </si>
  <si>
    <t>5NF7</t>
  </si>
  <si>
    <t>Apply and extend previous understandings of division to divide unit fractions by whole numbers and whole numbers by unit fractions. (Students able to multiply fractions in general can develop strategies to divide fractions in general, by reasoning about the relationship between multiplication and division. But division of a fraction by a fraction is not a requirement at this grade.)</t>
  </si>
  <si>
    <t>CCSS.Math.Content.5.NF.B.7</t>
  </si>
  <si>
    <t>http://corestandards.org/Math/Content/5/NF/B/7</t>
  </si>
  <si>
    <t>6662A64E904C4480B0940FA7F7EAE5BC</t>
  </si>
  <si>
    <t>5NF7a</t>
  </si>
  <si>
    <t>Interpret division of a unit fraction by a non-zero whole number, and compute such quotients. For example, create a story context for (1/3) ÷ 4 and use a visual fraction model to show the quotient. Use the relationship between multiplication and division to explain that (1/3) ÷ 4 = 1/12 because (1/12) × 4 = 1/3.</t>
  </si>
  <si>
    <t>CCSS.Math.Content.5.NF.B.7a</t>
  </si>
  <si>
    <t>http://corestandards.org/Math/Content/5/NF/B/7/a</t>
  </si>
  <si>
    <t>4D8482255802431492B2AB084EA082F0</t>
  </si>
  <si>
    <t>5.NF.B.7a</t>
  </si>
  <si>
    <t>5NF7b</t>
  </si>
  <si>
    <t>Interpret division of a whole number by a unit fraction, and compute such quotients. For example, create a story context for 4 ÷ (1/5) and use a visual fraction model to show the quotient. Use the relationship between multiplication and division to explain that 4 ÷ (1/5) = 20 because 20 × (1/5) = 4.</t>
  </si>
  <si>
    <t>CCSS.Math.Content.5.NF.B.7b</t>
  </si>
  <si>
    <t>http://corestandards.org/Math/Content/5/NF/B/7/b</t>
  </si>
  <si>
    <t>0FD052F169B04888A6259C2A5D126892</t>
  </si>
  <si>
    <t>5.NF.B.7b</t>
  </si>
  <si>
    <t>5NF7c</t>
  </si>
  <si>
    <t xml:space="preserve">Solve real-world problems involving division of unit fractions by non-zero whole numbers and division of whole numbers by unit fractions, e.g., by using visual fraction models and equations to represent the problem. For example, how much chocolate will each person get if 3 people share 1/2 lb of chocolate equally? How many 1/3-cup servings are in 2 cups of raisins? </t>
  </si>
  <si>
    <t>CCSS.Math.Content.5.NF.B.7c</t>
  </si>
  <si>
    <t>http://corestandards.org/Math/Content/5/NF/B/7/c</t>
  </si>
  <si>
    <t>34128D58FD89458C84AFB84FE54AB1C8</t>
  </si>
  <si>
    <t>5.NF.B.7c</t>
  </si>
  <si>
    <t>5MD</t>
  </si>
  <si>
    <t>CCSS.Math.Content.5.MD</t>
  </si>
  <si>
    <t>http://corestandards.org/Math/Content/5/MD</t>
  </si>
  <si>
    <t>FFF941DFD4B04D0B94CC46533BE37378</t>
  </si>
  <si>
    <t>5.MD</t>
  </si>
  <si>
    <t>5MDA</t>
  </si>
  <si>
    <t>CCSS.Math.Content.5.MD.A</t>
  </si>
  <si>
    <t>http://corestandards.org/Math/Content/5/MD/A</t>
  </si>
  <si>
    <t>DC3BDA42AAD245D6AD4025C0C1AA61F1</t>
  </si>
  <si>
    <t>5MD1</t>
  </si>
  <si>
    <t>CCSS.Math.Content.5.MD.A.1</t>
  </si>
  <si>
    <t>http://corestandards.org/Math/Content/5/MD/A/1</t>
  </si>
  <si>
    <t>2D0ABC2082044403BD1260D7E8535AA0</t>
  </si>
  <si>
    <t>5MDB</t>
  </si>
  <si>
    <t>CCSS.Math.Content.5.MD.B</t>
  </si>
  <si>
    <t>http://corestandards.org/Math/Content/5/MD/B</t>
  </si>
  <si>
    <t>3FFC6CAA5E994DA180B63210C3DA5142</t>
  </si>
  <si>
    <t>5MD2</t>
  </si>
  <si>
    <t>CCSS.Math.Content.5.MD.B.2</t>
  </si>
  <si>
    <t>http://corestandards.org/Math/Content/5/MD/B/2</t>
  </si>
  <si>
    <t>055D92F32A6F4AEC83D80FA8E4578507</t>
  </si>
  <si>
    <t>5MDC</t>
  </si>
  <si>
    <t>CCSS.Math.Content.5.MD.C</t>
  </si>
  <si>
    <t>http://corestandards.org/Math/Content/5/MD/C</t>
  </si>
  <si>
    <t>295D70687EC34B7C87B27C0D3D9A39AA</t>
  </si>
  <si>
    <t>5MD3</t>
  </si>
  <si>
    <t>Recognize volume as an attribute of solid figures and understand concepts of volume measurement.</t>
  </si>
  <si>
    <t>CCSS.Math.Content.5.MD.C.3</t>
  </si>
  <si>
    <t>http://corestandards.org/Math/Content/5/MD/C/3</t>
  </si>
  <si>
    <t>36D5E16885004574B88BAF6886FA2911</t>
  </si>
  <si>
    <t>5MD3a</t>
  </si>
  <si>
    <t>A cube with side length 1 unit, called a “unit cube,” is said to have “one cubic unit” of volume, and can be used to measure volume.</t>
  </si>
  <si>
    <t>CCSS.Math.Content.5.MD.C.3a</t>
  </si>
  <si>
    <t>http://corestandards.org/Math/Content/5/MD/C/3/a</t>
  </si>
  <si>
    <t>164CCBB72823487A88079EC2593D9354</t>
  </si>
  <si>
    <t>5.MD.C.3a</t>
  </si>
  <si>
    <t>5MD3b</t>
  </si>
  <si>
    <t>A solid figure which can be packed without gaps or overlaps using n unit cubes is said to have a volume of n cubic units.</t>
  </si>
  <si>
    <t>CCSS.Math.Content.5.MD.C.3b</t>
  </si>
  <si>
    <t>http://corestandards.org/Math/Content/5/MD/C/3/b</t>
  </si>
  <si>
    <t>E92C6ADEAB084243BE335C4B561D1CEA</t>
  </si>
  <si>
    <t>5.MD.C.3b</t>
  </si>
  <si>
    <t>5MD4</t>
  </si>
  <si>
    <t>CCSS.Math.Content.5.MD.C.4</t>
  </si>
  <si>
    <t>http://corestandards.org/Math/Content/5/MD/C/4</t>
  </si>
  <si>
    <t>EDE82892A19749A9A8A1EF89D36F403D</t>
  </si>
  <si>
    <t>5MD5</t>
  </si>
  <si>
    <t>Relate volume to the operations of multiplication and addition and solve real world and mathematical problems involving volume.</t>
  </si>
  <si>
    <t>CCSS.Math.Content.5.MD.C.5</t>
  </si>
  <si>
    <t>http://corestandards.org/Math/Content/5/MD/C/5</t>
  </si>
  <si>
    <t>B8EEE0176EDE4F9998AB63E1055E0068</t>
  </si>
  <si>
    <t>5MD5a</t>
  </si>
  <si>
    <t xml:space="preserve"> 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t>
  </si>
  <si>
    <t>CCSS.Math.Content.5.MD.C.5a</t>
  </si>
  <si>
    <t>http://corestandards.org/Math/Content/5/MD/C/5/a</t>
  </si>
  <si>
    <t>90E0C13F4411422189D10B2BB526E609</t>
  </si>
  <si>
    <t>5.MD.C.5a</t>
  </si>
  <si>
    <t>5MD5b</t>
  </si>
  <si>
    <t xml:space="preserve">Apply the formulas V =(l)(w)(h) and V = (b)(h) for rectangular prisms to find volumes of right rectangular prisms with whole-number edge lengths in the context of solving real world and mathematical problems. </t>
  </si>
  <si>
    <t>CCSS.Math.Content.5.MD.C.5b</t>
  </si>
  <si>
    <t>http://corestandards.org/Math/Content/5/MD/C/5/b</t>
  </si>
  <si>
    <t>C5BB4D4030BE40A4A51FD07282BBEF75</t>
  </si>
  <si>
    <t>5.MD.C.5b</t>
  </si>
  <si>
    <t>5MD5c</t>
  </si>
  <si>
    <t>Recognize volume as additive. Find volumes of solid figures composed of two non-overlapping right rectangular prisms by adding the volumes of the non-overlapping parts, applying this technique to solve real world problems.</t>
  </si>
  <si>
    <t>5c</t>
  </si>
  <si>
    <t>CCSS.Math.Content.5.MD.C.5c</t>
  </si>
  <si>
    <t>http://corestandards.org/Math/Content/5/MD/C/5/c</t>
  </si>
  <si>
    <t>6B05F71ECDDA44CB9148AC09EB30CE9C</t>
  </si>
  <si>
    <t>5.MD.C.5c</t>
  </si>
  <si>
    <t>5G</t>
  </si>
  <si>
    <t>CCSS.Math.Content.5.G</t>
  </si>
  <si>
    <t>http://corestandards.org/Math/Content/5/G</t>
  </si>
  <si>
    <t>D912A8C6200A426CA780167B34ED3C64</t>
  </si>
  <si>
    <t>5GA</t>
  </si>
  <si>
    <t>CCSS.Math.Content.5.G.A</t>
  </si>
  <si>
    <t>http://corestandards.org/Math/Content/5/G/A</t>
  </si>
  <si>
    <t>3363FCD84F3C4CB4B928C0BE1151DBDC</t>
  </si>
  <si>
    <t>5G1</t>
  </si>
  <si>
    <t>CCSS.Math.Content.5.G.A.1</t>
  </si>
  <si>
    <t>http://corestandards.org/Math/Content/5/G/A/1</t>
  </si>
  <si>
    <t>18DAB6D1049C43D8931A96EF74B1A08B</t>
  </si>
  <si>
    <t>5G2</t>
  </si>
  <si>
    <t>CCSS.Math.Content.5.G.A.2</t>
  </si>
  <si>
    <t>http://corestandards.org/Math/Content/5/G/A/2</t>
  </si>
  <si>
    <t>7F14BA6D3F05420A8EACE9D87556A240</t>
  </si>
  <si>
    <t>5GB</t>
  </si>
  <si>
    <t>CCSS.Math.Content.5.G.B</t>
  </si>
  <si>
    <t>http://corestandards.org/Math/Content/5/G/B</t>
  </si>
  <si>
    <t>5C683021E8394B7597AE0222D0BBE59E</t>
  </si>
  <si>
    <t>5G3</t>
  </si>
  <si>
    <t>CCSS.Math.Content.5.G.B.3</t>
  </si>
  <si>
    <t>http://corestandards.org/Math/Content/5/G/B/3</t>
  </si>
  <si>
    <t>4A929DB5A41A4DD192F3B7790EBF0B8F</t>
  </si>
  <si>
    <t>5G4</t>
  </si>
  <si>
    <t>CCSS.Math.Content.5.G.B.4</t>
  </si>
  <si>
    <t>http://corestandards.org/Math/Content/5/G/B/4</t>
  </si>
  <si>
    <t>82F6249E2DC446BD9DF8CC224D03D6B6</t>
  </si>
  <si>
    <t>Grade 6</t>
  </si>
  <si>
    <t>Mathematics » Grade 6</t>
  </si>
  <si>
    <t>CCSS.Math.Content.6</t>
  </si>
  <si>
    <t>http://corestandards.org/Math/Content/6</t>
  </si>
  <si>
    <t>6B3F9ACA46334BBABA2E148B2B1ACD15</t>
  </si>
  <si>
    <t>CCSS.Math.6</t>
  </si>
  <si>
    <t>6RP</t>
  </si>
  <si>
    <t>CCSS.Math.Content.6.RP</t>
  </si>
  <si>
    <t>http://corestandards.org/Math/Content/6/RP</t>
  </si>
  <si>
    <t>21BC61722C06499D878EBA86D78B9384</t>
  </si>
  <si>
    <t>6RPA</t>
  </si>
  <si>
    <t>CCSS.Math.Content.6.RP.A</t>
  </si>
  <si>
    <t>http://corestandards.org/Math/Content/6/RP/A</t>
  </si>
  <si>
    <t>91FABAB899814C55851003A0EE98F8FB</t>
  </si>
  <si>
    <t>6RP1</t>
  </si>
  <si>
    <t>CCSS.Math.Content.6.RP.A.1</t>
  </si>
  <si>
    <t>http://corestandards.org/Math/Content/6/RP/A/1</t>
  </si>
  <si>
    <t>0B6BD52C0EA74590992EF4972FC805FA</t>
  </si>
  <si>
    <t>6RP2</t>
  </si>
  <si>
    <t>CCSS.Math.Content.6.RP.A.2</t>
  </si>
  <si>
    <t>http://corestandards.org/Math/Content/6/RP/A/2</t>
  </si>
  <si>
    <t>1F313537A545454283801E86987520FD</t>
  </si>
  <si>
    <t>6RP3</t>
  </si>
  <si>
    <t>Use ratio and rate reasoning to solve real-world and mathematical problems, e.g., by reasoning about tables of equivalent ratios, tape diagrams, double number line diagrams, or equations.</t>
  </si>
  <si>
    <t>CCSS.Math.Content.6.RP.A.3</t>
  </si>
  <si>
    <t>http://corestandards.org/Math/Content/6/RP/A/3</t>
  </si>
  <si>
    <t>76D9105C412B45739450D4FAF3667D6B</t>
  </si>
  <si>
    <t>6RP3a</t>
  </si>
  <si>
    <t>Make tables of equivalent ratios relating quantities with whole-number measurements, find missing values in the tables, and plot the pairs of values on the coordinate plane. Use tables to compare ratios.</t>
  </si>
  <si>
    <t>CCSS.Math.Content.6.RP.A.3a</t>
  </si>
  <si>
    <t>http://corestandards.org/Math/Content/6/RP/A/3/a</t>
  </si>
  <si>
    <t>7C6AD49FC1EC4401A3AFA1ACA63BF4A9</t>
  </si>
  <si>
    <t>6.RP.A.3a</t>
  </si>
  <si>
    <t>6RP3b</t>
  </si>
  <si>
    <t>Solve unit rate problems including those involving unit pricing and constant speed. For example, If it took 7 hours to mow 4 lawns, then at that rate, how many lawns could be mowed in 35 hours? At what rate were lawns being mowed?</t>
  </si>
  <si>
    <t>CCSS.Math.Content.6.RP.A.3b</t>
  </si>
  <si>
    <t>http://corestandards.org/Math/Content/6/RP/A/3/b</t>
  </si>
  <si>
    <t>D31433DF25FB4CD78EB603BAF929B294</t>
  </si>
  <si>
    <t>6.RP.A.3b</t>
  </si>
  <si>
    <t>6RP3c</t>
  </si>
  <si>
    <t>Find a percent of a quantity as a rate per 100 (e.g., 30% of a quantity means 30/100 times the quantity); solve problems involving finding the whole given a part and the percent.</t>
  </si>
  <si>
    <t>CCSS.Math.Content.6.RP.A.3c</t>
  </si>
  <si>
    <t>http://corestandards.org/Math/Content/6/RP/A/3/c</t>
  </si>
  <si>
    <t>A068CFC353A845239E73BF7580A2F924</t>
  </si>
  <si>
    <t>6.RP.A.3c</t>
  </si>
  <si>
    <t>6RP3d</t>
  </si>
  <si>
    <t>Use ratio reasoning to convert measurement units; manipulate and transform units appropriately when multiplying or dividing quantities.</t>
  </si>
  <si>
    <t>CCSS.Math.Content.6.RP.A.3d</t>
  </si>
  <si>
    <t>http://corestandards.org/Math/Content/6/RP/A/3/d</t>
  </si>
  <si>
    <t>FA34B81A7B23457B81D873613F7E7B75</t>
  </si>
  <si>
    <t>6.RP.A.3d</t>
  </si>
  <si>
    <t>6NS</t>
  </si>
  <si>
    <t>CCSS.Math.Content.6.NS</t>
  </si>
  <si>
    <t>http://corestandards.org/Math/Content/6/NS</t>
  </si>
  <si>
    <t>7DFE6E1AC5774209BAC026D980F8F058</t>
  </si>
  <si>
    <t>6NSA</t>
  </si>
  <si>
    <t>CCSS.Math.Content.6.NS.A</t>
  </si>
  <si>
    <t>http://corestandards.org/Math/Content/6/NS/A</t>
  </si>
  <si>
    <t>91FABAB899814C55851003A0EE98F8FC</t>
  </si>
  <si>
    <t>6NS1</t>
  </si>
  <si>
    <t>CCSS.Math.Content.6.NS.A.1</t>
  </si>
  <si>
    <t>http://corestandards.org/Math/Content/6/NS/A/1</t>
  </si>
  <si>
    <t>345E28505AB943BFA287EC8FADBF95AD</t>
  </si>
  <si>
    <t>6NSB</t>
  </si>
  <si>
    <t>CCSS.Math.Content.6.NS.B</t>
  </si>
  <si>
    <t>http://corestandards.org/Math/Content/6/NS/B</t>
  </si>
  <si>
    <t>E0D6F554561F4C4EB524449269E39665</t>
  </si>
  <si>
    <t>6NS2</t>
  </si>
  <si>
    <t>CCSS.Math.Content.6.NS.B.2</t>
  </si>
  <si>
    <t>http://corestandards.org/Math/Content/6/NS/B/2</t>
  </si>
  <si>
    <t>9360467DAEBA41829790B8FF6FBD8880</t>
  </si>
  <si>
    <t>6NS3</t>
  </si>
  <si>
    <t>CCSS.Math.Content.6.NS.B.3</t>
  </si>
  <si>
    <t>http://corestandards.org/Math/Content/6/NS/B/3</t>
  </si>
  <si>
    <t>1F31DD363906484D9D2779A34FB59611</t>
  </si>
  <si>
    <t>6NS4</t>
  </si>
  <si>
    <t>CCSS.Math.Content.6.NS.B.4</t>
  </si>
  <si>
    <t>http://corestandards.org/Math/Content/6/NS/B/4</t>
  </si>
  <si>
    <t>1F31DD363906484D9D2779A34FB59612</t>
  </si>
  <si>
    <t>6NSC</t>
  </si>
  <si>
    <t>CCSS.Math.Content.6.NS.C</t>
  </si>
  <si>
    <t>http://corestandards.org/Math/Content/6/NS/C</t>
  </si>
  <si>
    <t>DED7E6EBA72E4243ACAD94A13CCC92E9</t>
  </si>
  <si>
    <t>6NS5</t>
  </si>
  <si>
    <t>CCSS.Math.Content.6.NS.C.5</t>
  </si>
  <si>
    <t>http://corestandards.org/Math/Content/6/NS/C/5</t>
  </si>
  <si>
    <t>01E9170774DA4651B0F75F3093EC40A8</t>
  </si>
  <si>
    <t>6NS6</t>
  </si>
  <si>
    <t xml:space="preserve">Understand a rational number as a point on the number line. Extend number line diagrams and coordinate axes familiar from previous grades to represent points on the line and in the plane with negative number coordinates. </t>
  </si>
  <si>
    <t>CCSS.Math.Content.6.NS.C.6</t>
  </si>
  <si>
    <t>http://corestandards.org/Math/Content/6/NS/C/6</t>
  </si>
  <si>
    <t>A476322A7B9545339733892F2F6BF97F</t>
  </si>
  <si>
    <t>6NS6a</t>
  </si>
  <si>
    <t>Recognize opposite signs of numbers as indicating locations on opposite sides of 0 on the number line; recognize that the opposite of the opposite of a number is the number itself, e.g., –(–3) = 3, and that 0 is its own opposite.</t>
  </si>
  <si>
    <t>6a</t>
  </si>
  <si>
    <t>CCSS.Math.Content.6.NS.C.6a</t>
  </si>
  <si>
    <t>http://corestandards.org/Math/Content/6/NS/C/6/a</t>
  </si>
  <si>
    <t>5EE6ABF39BA64476BBD43564FBF2B2F8</t>
  </si>
  <si>
    <t>6.NS.C.6a</t>
  </si>
  <si>
    <t>6NS6b</t>
  </si>
  <si>
    <t xml:space="preserve">Understand signs of numbers in ordered pairs as indicating locations in quadrants of the coordinate plane; recognize that when two ordered pairs differ only by signs, the locations of the points are related by reflections across one or both axes. </t>
  </si>
  <si>
    <t>6b</t>
  </si>
  <si>
    <t>CCSS.Math.Content.6.NS.C.6b</t>
  </si>
  <si>
    <t>http://corestandards.org/Math/Content/6/NS/C/6/b</t>
  </si>
  <si>
    <t>C81686A64B584D928944DF54E754B474</t>
  </si>
  <si>
    <t>6.NS.C.6b</t>
  </si>
  <si>
    <t>6NS6c</t>
  </si>
  <si>
    <t>Find and position integers and other rational numbers on a horizontal or vertical number line diagram; find and position pairs of integers and other rational numbers on a coordinate plane.</t>
  </si>
  <si>
    <t>6c</t>
  </si>
  <si>
    <t>CCSS.Math.Content.6.NS.C.6c</t>
  </si>
  <si>
    <t>http://corestandards.org/Math/Content/6/NS/C/6/c</t>
  </si>
  <si>
    <t>A5AF20605DE94E0CA3EDDE67F4EF3818</t>
  </si>
  <si>
    <t>6.NS.C.6c</t>
  </si>
  <si>
    <t>6NS7</t>
  </si>
  <si>
    <t xml:space="preserve">Understand ordering and absolute value of rational numbers. </t>
  </si>
  <si>
    <t>CCSS.Math.Content.6.NS.C.7</t>
  </si>
  <si>
    <t>http://corestandards.org/Math/Content/6/NS/C/7</t>
  </si>
  <si>
    <t>71F96ADF450A4133A258FDACE2D3910D</t>
  </si>
  <si>
    <t>6NS7a</t>
  </si>
  <si>
    <t>Interpret statements of inequality as statements about the relative position of two numbers on a number line diagram. For example, interpret –3 &gt; –7 as a statement that –3 is located to the right of –7 on a number line oriented from left to right.</t>
  </si>
  <si>
    <t>CCSS.Math.Content.6.NS.C.7a</t>
  </si>
  <si>
    <t>http://corestandards.org/Math/Content/6/NS/C/7/a</t>
  </si>
  <si>
    <t>4590DEFD95E44B6B9BF6A9425DE30D1A</t>
  </si>
  <si>
    <t>6.NS.C.7a</t>
  </si>
  <si>
    <t>6NS7b</t>
  </si>
  <si>
    <t>Write, interpret, and explain statements of order for rational numbers in real-world contexts. For example, write –3°C &gt; –7°C to express the fact that –3°C is warmer than –7°C.</t>
  </si>
  <si>
    <t>CCSS.Math.Content.6.NS.C.7b</t>
  </si>
  <si>
    <t>http://corestandards.org/Math/Content/6/NS/C/7/b</t>
  </si>
  <si>
    <t>3D676E16444546DAB6327396969B83D4</t>
  </si>
  <si>
    <t>6.NS.C.7b</t>
  </si>
  <si>
    <t>6NS7c</t>
  </si>
  <si>
    <t>Understand the absolute value of a rational number as its distance from 0 on the number line; interpret absolute value as magnitude for a positive or negative quantity in a real-world situation. For example, for an account balance of –30 dollars, write |–30| = 30 to describe the size of the debt in dollars.</t>
  </si>
  <si>
    <t>CCSS.Math.Content.6.NS.C.7c</t>
  </si>
  <si>
    <t>http://corestandards.org/Math/Content/6/NS/C/7/c</t>
  </si>
  <si>
    <t>EDA8659B8F2F468C891C301FF54B210C</t>
  </si>
  <si>
    <t>6.NS.C.7c</t>
  </si>
  <si>
    <t>6NS7d</t>
  </si>
  <si>
    <t>Distinguish comparisons of absolute value from statements about order. For example, recognize that an account balance less than –30 dollars represents a debt greater than 30 dollars.</t>
  </si>
  <si>
    <t>CCSS.Math.Content.6.NS.C.7d</t>
  </si>
  <si>
    <t>http://corestandards.org/Math/Content/6/NS/C/7/d</t>
  </si>
  <si>
    <t>21FA1EE07B5641ED877C720AD65ECF60</t>
  </si>
  <si>
    <t>6.NS.C.7d</t>
  </si>
  <si>
    <t>6NS8</t>
  </si>
  <si>
    <t>CCSS.Math.Content.6.NS.C.8</t>
  </si>
  <si>
    <t>http://corestandards.org/Math/Content/6/NS/C/8</t>
  </si>
  <si>
    <t>FC0EF5CD46EB40DFA98AE89EA9BD18A5</t>
  </si>
  <si>
    <t>6EE</t>
  </si>
  <si>
    <t>CCSS.Math.Content.6.EE</t>
  </si>
  <si>
    <t>http://corestandards.org/Math/Content/6/EE</t>
  </si>
  <si>
    <t>C4198FAAD0F1460183BE631E227BBBDB</t>
  </si>
  <si>
    <t>6EEA</t>
  </si>
  <si>
    <t>CCSS.Math.Content.6.EE.A</t>
  </si>
  <si>
    <t>http://corestandards.org/Math/Content/6/EE/A</t>
  </si>
  <si>
    <t>A7D3275BC52147618D6CFEE43FB1A47E</t>
  </si>
  <si>
    <t>6EE1</t>
  </si>
  <si>
    <t>CCSS.Math.Content.6.EE.A.1</t>
  </si>
  <si>
    <t>http://corestandards.org/Math/Content/6/EE/A/1</t>
  </si>
  <si>
    <t>C3D4E8BB80BF43E3A1EA57DD2B56C334</t>
  </si>
  <si>
    <t>6EE2</t>
  </si>
  <si>
    <t>Write, read, and evaluate expressions in which letters stand for numbers.</t>
  </si>
  <si>
    <t>CCSS.Math.Content.6.EE.A.2</t>
  </si>
  <si>
    <t>http://corestandards.org/Math/Content/6/EE/A/2</t>
  </si>
  <si>
    <t>F78ACD4FA2D74173998D2EA26FBA1E1B</t>
  </si>
  <si>
    <t>6EE2a</t>
  </si>
  <si>
    <t xml:space="preserve">Write expressions that record operations with numbers and with letters standing for numbers. For example, express the calculation “Subtract y from 5” as 5 – y. </t>
  </si>
  <si>
    <t>CCSS.Math.Content.6.EE.A.2a</t>
  </si>
  <si>
    <t>http://corestandards.org/Math/Content/6/EE/A/2/a</t>
  </si>
  <si>
    <t>C1A47EC07F9F49C481DE52A8235E27B6</t>
  </si>
  <si>
    <t>6.EE.A.2a</t>
  </si>
  <si>
    <t>6EE2b</t>
  </si>
  <si>
    <t xml:space="preserve">Identify parts of an expression using mathematical terms (sum, term, product, factor, quotient, coefficient); view one or more parts of an expression as a single entity. For example, describe the expression 2(8 + 7) as a product of two factors; view (8 + 7) as both a single entity and a sum of two terms. </t>
  </si>
  <si>
    <t>CCSS.Math.Content.6.EE.A.2b</t>
  </si>
  <si>
    <t>http://corestandards.org/Math/Content/6/EE/A/2/b</t>
  </si>
  <si>
    <t>3639C586FB844ED3AD7D4232451C44F1</t>
  </si>
  <si>
    <t>6.EE.A.2b</t>
  </si>
  <si>
    <t>6EE2c</t>
  </si>
  <si>
    <t xml:space="preserve">Evaluate expressions at specific values for their variables. Include expressions that arise from formulas in real-world problems. Perform arithmetic operations, including those involving whole-number exponents, in the conventional order when there are no parentheses to specify a particular order (Order of Operations). For example, use the formulas V = s^3 and A = 6 s^2 to find the volume and surface area of a cube with sides of length s = 1/2. </t>
  </si>
  <si>
    <t>CCSS.Math.Content.6.EE.A.2c</t>
  </si>
  <si>
    <t>http://corestandards.org/Math/Content/6/EE/A/2/c</t>
  </si>
  <si>
    <t>DC40EAF30F894820988517FBA44D9601</t>
  </si>
  <si>
    <t>6.EE.A.2c</t>
  </si>
  <si>
    <t>6EE3</t>
  </si>
  <si>
    <t>CCSS.Math.Content.6.EE.A.3</t>
  </si>
  <si>
    <t>http://corestandards.org/Math/Content/6/EE/A/3</t>
  </si>
  <si>
    <t>D9589DCAC5934C61B335D4C9160A6CD2</t>
  </si>
  <si>
    <t>6EE4</t>
  </si>
  <si>
    <t>CCSS.Math.Content.6.EE.A.4</t>
  </si>
  <si>
    <t>http://corestandards.org/Math/Content/6/EE/A/4</t>
  </si>
  <si>
    <t>588D68D7F3194E65B77F61FAFA99694D</t>
  </si>
  <si>
    <t>6EEB</t>
  </si>
  <si>
    <t>CCSS.Math.Content.6.EE.B</t>
  </si>
  <si>
    <t>http://corestandards.org/Math/Content/6/EE/B</t>
  </si>
  <si>
    <t>E67594E323034EDFAD123E9BC4B258BE</t>
  </si>
  <si>
    <t>6EE5</t>
  </si>
  <si>
    <t>CCSS.Math.Content.6.EE.B.5</t>
  </si>
  <si>
    <t>http://corestandards.org/Math/Content/6/EE/B/5</t>
  </si>
  <si>
    <t>130F1CC227FF4C219095EC708C237FCD</t>
  </si>
  <si>
    <t>6EE6</t>
  </si>
  <si>
    <t>CCSS.Math.Content.6.EE.B.6</t>
  </si>
  <si>
    <t>http://corestandards.org/Math/Content/6/EE/B/6</t>
  </si>
  <si>
    <t>666AA11DF39241C68112FFBE28D811C4</t>
  </si>
  <si>
    <t>6EE7</t>
  </si>
  <si>
    <t>CCSS.Math.Content.6.EE.B.7</t>
  </si>
  <si>
    <t>http://corestandards.org/Math/Content/6/EE/B/7</t>
  </si>
  <si>
    <t>1AE7958ADE2C41A3AF81ED2463DF4CAE</t>
  </si>
  <si>
    <t>6EE8</t>
  </si>
  <si>
    <t>CCSS.Math.Content.6.EE.B.8</t>
  </si>
  <si>
    <t>http://corestandards.org/Math/Content/6/EE/B/8</t>
  </si>
  <si>
    <t>AC4D37B9DF88460E98D9B2B8B014BD72</t>
  </si>
  <si>
    <t>6EEC</t>
  </si>
  <si>
    <t>CCSS.Math.Content.6.EE.C</t>
  </si>
  <si>
    <t>http://corestandards.org/Math/Content/6/EE/C</t>
  </si>
  <si>
    <t>7FCA1FBCCFE846C3A774502E1F65B093</t>
  </si>
  <si>
    <t>6EE9</t>
  </si>
  <si>
    <t>CCSS.Math.Content.6.EE.C.9</t>
  </si>
  <si>
    <t>http://corestandards.org/Math/Content/6/EE/C/9</t>
  </si>
  <si>
    <t>3C3333C32A6E4223B2FAC1577642617E</t>
  </si>
  <si>
    <t>6G</t>
  </si>
  <si>
    <t>CCSS.Math.Content.6.G</t>
  </si>
  <si>
    <t>http://corestandards.org/Math/Content/6/G</t>
  </si>
  <si>
    <t>B4D44DE160074C5F9F80C445549D87AF</t>
  </si>
  <si>
    <t>6GA</t>
  </si>
  <si>
    <t>CCSS.Math.Content.6.G.A</t>
  </si>
  <si>
    <t>http://corestandards.org/Math/Content/6/G/A</t>
  </si>
  <si>
    <t>4672773E1A8744EEA5318249CA2D8884</t>
  </si>
  <si>
    <t>6G1</t>
  </si>
  <si>
    <t>CCSS.Math.Content.6.G.A.1</t>
  </si>
  <si>
    <t>http://corestandards.org/Math/Content/6/G/A/1</t>
  </si>
  <si>
    <t>1F31DD363906484D9D2779A34FB59610</t>
  </si>
  <si>
    <t>6G2</t>
  </si>
  <si>
    <t>CCSS.Math.Content.6.G.A.2</t>
  </si>
  <si>
    <t>http://corestandards.org/Math/Content/6/G/A/2</t>
  </si>
  <si>
    <t>5436DB65E9124351A1106B298F5BE264</t>
  </si>
  <si>
    <t>6G3</t>
  </si>
  <si>
    <t>CCSS.Math.Content.6.G.A.3</t>
  </si>
  <si>
    <t>http://corestandards.org/Math/Content/6/G/A/3</t>
  </si>
  <si>
    <t>CC4E43FA78F24722A640CB2709FAC99A</t>
  </si>
  <si>
    <t>6G4</t>
  </si>
  <si>
    <t>CCSS.Math.Content.6.G.A.4</t>
  </si>
  <si>
    <t>http://corestandards.org/Math/Content/6/G/A/4</t>
  </si>
  <si>
    <t>4AC04C2649A54B4A8700FEB757803595</t>
  </si>
  <si>
    <t>6SP</t>
  </si>
  <si>
    <t>DOMAIN: Statistics &amp; Probability</t>
  </si>
  <si>
    <t>CCSS.Math.Content.6.SP</t>
  </si>
  <si>
    <t>http://corestandards.org/Math/Content/6/SP</t>
  </si>
  <si>
    <t>01914A3C36D94CB58E736423D43CA4EF</t>
  </si>
  <si>
    <t>6.SP</t>
  </si>
  <si>
    <t>6SPA</t>
  </si>
  <si>
    <t>Develop understanding of statistical variability.</t>
  </si>
  <si>
    <t>CCSS.Math.Content.6.SP.A</t>
  </si>
  <si>
    <t>http://corestandards.org/Math/Content/6/SP/A</t>
  </si>
  <si>
    <t>A999DF3166834919A4C8EA1415BEF8A7</t>
  </si>
  <si>
    <t>6.SP.A</t>
  </si>
  <si>
    <t>6SP1</t>
  </si>
  <si>
    <t>CCSS.Math.Content.6.SP.A.1</t>
  </si>
  <si>
    <t>http://corestandards.org/Math/Content/6/SP/A/1</t>
  </si>
  <si>
    <t>685310A770E54FEC8BF9E69514B04BCD</t>
  </si>
  <si>
    <t>6SP2</t>
  </si>
  <si>
    <t>CCSS.Math.Content.6.SP.A.2</t>
  </si>
  <si>
    <t>http://corestandards.org/Math/Content/6/SP/A/2</t>
  </si>
  <si>
    <t>A436833E5FD54900A1F1F98B24DC3858</t>
  </si>
  <si>
    <t>6SP3</t>
  </si>
  <si>
    <t>CCSS.Math.Content.6.SP.A.3</t>
  </si>
  <si>
    <t>http://corestandards.org/Math/Content/6/SP/A/3</t>
  </si>
  <si>
    <t>A18B570937214723A92FF783835C711A</t>
  </si>
  <si>
    <t>6SPB</t>
  </si>
  <si>
    <t>Summarize and describe distributions.</t>
  </si>
  <si>
    <t>CCSS.Math.Content.6.SP.B</t>
  </si>
  <si>
    <t>http://corestandards.org/Math/Content/6/SP/B</t>
  </si>
  <si>
    <t>D0BBF510F9F543828994AF283582A18F</t>
  </si>
  <si>
    <t>6.SP.B</t>
  </si>
  <si>
    <t>6SP4</t>
  </si>
  <si>
    <t>CCSS.Math.Content.6.SP.B.4</t>
  </si>
  <si>
    <t>http://corestandards.org/Math/Content/6/SP/B/4</t>
  </si>
  <si>
    <t>86AF5F06C6CA4B62B09ECD0605CB1E8C</t>
  </si>
  <si>
    <t>6SP5</t>
  </si>
  <si>
    <t>Summarize numerical data sets in relation to their context, such as by:</t>
  </si>
  <si>
    <t>CCSS.Math.Content.6.SP.B.5</t>
  </si>
  <si>
    <t>http://corestandards.org/Math/Content/6/SP/B/5</t>
  </si>
  <si>
    <t>25270B3E4531410DA4BECFDE1F058E6A</t>
  </si>
  <si>
    <t>6SP5a</t>
  </si>
  <si>
    <t>Reporting the number of observations.</t>
  </si>
  <si>
    <t>CCSS.Math.Content.6.SP.B.5a</t>
  </si>
  <si>
    <t>http://corestandards.org/Math/Content/6/SP/B/5/a</t>
  </si>
  <si>
    <t>F2D6B6FB63E14C8098655981124EBC79</t>
  </si>
  <si>
    <t>6.SP.B.5a</t>
  </si>
  <si>
    <t>6SP5b</t>
  </si>
  <si>
    <t>Describing the nature of the attribute under investigation, including how it was measured and its units of measurement.</t>
  </si>
  <si>
    <t>CCSS.Math.Content.6.SP.B.5b</t>
  </si>
  <si>
    <t>http://corestandards.org/Math/Content/6/SP/B/5/b</t>
  </si>
  <si>
    <t>61E5ED58B8D14F3DBEBF8C11108ADDD4</t>
  </si>
  <si>
    <t>6.SP.B.5b</t>
  </si>
  <si>
    <t>6SP5c</t>
  </si>
  <si>
    <t>Giving quantitative measures of center (median and/or mean) and variability (interquartile range and/or mean absolute deviation), as well as describing any overall pattern and any striking deviations from the overall pattern with reference to the context in which the data were gathered.</t>
  </si>
  <si>
    <t>CCSS.Math.Content.6.SP.B.5c</t>
  </si>
  <si>
    <t>http://corestandards.org/Math/Content/6/SP/B/5/c</t>
  </si>
  <si>
    <t>00314B63F7C044B48D1E6021D30FA77A</t>
  </si>
  <si>
    <t>6.SP.B.5c</t>
  </si>
  <si>
    <t>6SP5d</t>
  </si>
  <si>
    <t>Relating the choice of measures of center and variability to the shape of the data distribution and the context in which the data were gathered</t>
  </si>
  <si>
    <t>5d</t>
  </si>
  <si>
    <t>CCSS.Math.Content.6.SP.B.5d</t>
  </si>
  <si>
    <t>http://corestandards.org/Math/Content/6/SP/B/5/d</t>
  </si>
  <si>
    <t>EEB4EB9C540C46E79C61B867FF4B1BF9</t>
  </si>
  <si>
    <t>6.SP.B.5d</t>
  </si>
  <si>
    <t>Grade 7</t>
  </si>
  <si>
    <t>Mathematics » Grade 7</t>
  </si>
  <si>
    <t>CCSS.Math.Content.7</t>
  </si>
  <si>
    <t>http://corestandards.org/Math/Content/7</t>
  </si>
  <si>
    <t>AEDBB80AF0204C338CD91F70957BD505</t>
  </si>
  <si>
    <t>CCSS.Math.7</t>
  </si>
  <si>
    <t>7RP</t>
  </si>
  <si>
    <t>CCSS.Math.Content.7.RP</t>
  </si>
  <si>
    <t>http://corestandards.org/Math/Content/7/RP</t>
  </si>
  <si>
    <t>BECDCEAECAEF48068686152B7C55DB11</t>
  </si>
  <si>
    <t>7RPA</t>
  </si>
  <si>
    <t>CCSS.Math.Content.7.RP.A</t>
  </si>
  <si>
    <t>http://corestandards.org/Math/Content/7/RP/A</t>
  </si>
  <si>
    <t>71C7D669B568463CB1189D089CF4C723</t>
  </si>
  <si>
    <t>7RP1</t>
  </si>
  <si>
    <t>CCSS.Math.Content.7.RP.A.1</t>
  </si>
  <si>
    <t>http://corestandards.org/Math/Content/7/RP/A/1</t>
  </si>
  <si>
    <t>6FC2501BA58B4695979EA68AC7E2C988</t>
  </si>
  <si>
    <t>7RP2</t>
  </si>
  <si>
    <t>Recognize and represent proportional relationships between quantities.</t>
  </si>
  <si>
    <t>CCSS.Math.Content.7.RP.A.2</t>
  </si>
  <si>
    <t>http://corestandards.org/Math/Content/7/RP/A/2</t>
  </si>
  <si>
    <t>A57D2EDF9830409CB97D9F8DBD6763DD</t>
  </si>
  <si>
    <t>7RP2a</t>
  </si>
  <si>
    <t>Decide whether two quantities are in a proportional relationship, e.g., by testing for equivalent ratios in a table or graphing on a coordinate plane and observing whether the graph is a straight line through the origin.</t>
  </si>
  <si>
    <t>CCSS.Math.Content.7.RP.A.2a</t>
  </si>
  <si>
    <t>http://corestandards.org/Math/Content/7/RP/A/2/a</t>
  </si>
  <si>
    <t>46FC84C961254E79BFBEE8399477632D</t>
  </si>
  <si>
    <t>7.RP.A.2a</t>
  </si>
  <si>
    <t>7RP2b</t>
  </si>
  <si>
    <t>Identify the constant of proportionality (unit rate) in tables, graphs, equations, diagrams, and verbal descriptions of proportional relationships.</t>
  </si>
  <si>
    <t>CCSS.Math.Content.7.RP.A.2b</t>
  </si>
  <si>
    <t>http://corestandards.org/Math/Content/7/RP/A/2/b</t>
  </si>
  <si>
    <t>3ADAFFEF079D4FC3809513B650D91D9F</t>
  </si>
  <si>
    <t>7.RP.A.2b</t>
  </si>
  <si>
    <t>7RP2c</t>
  </si>
  <si>
    <t>Represent proportional relationships by equations. For example, if total cost t is proportional to the number n of items purchased at a constant price p, the relationship between the total cost and the number of items can be expressed as t = pn.</t>
  </si>
  <si>
    <t>CCSS.Math.Content.7.RP.A.2c</t>
  </si>
  <si>
    <t>http://corestandards.org/Math/Content/7/RP/A/2/c</t>
  </si>
  <si>
    <t>A0D3F72097A44707B921C2A4AD288AAE</t>
  </si>
  <si>
    <t>7.RP.A.2c</t>
  </si>
  <si>
    <t>7RP2d</t>
  </si>
  <si>
    <t>Explain what a point (x, y) on the graph of a proportional relationship means in terms of the situation, with special attention to the points (0, 0) and (1, r) where r is the unit rate.</t>
  </si>
  <si>
    <t>2d</t>
  </si>
  <si>
    <t>CCSS.Math.Content.7.RP.A.2d</t>
  </si>
  <si>
    <t>http://corestandards.org/Math/Content/7/RP/A/2/d</t>
  </si>
  <si>
    <t>C2918ADA67414c57AC6A37C2F3BB7815</t>
  </si>
  <si>
    <t>7.RP.A.2d</t>
  </si>
  <si>
    <t>7RP3</t>
  </si>
  <si>
    <t>CCSS.Math.Content.7.RP.A.3</t>
  </si>
  <si>
    <t>http://corestandards.org/Math/Content/7/RP/A/3</t>
  </si>
  <si>
    <t>A8D0BB2A92C64B4F92D99D7C899703D0</t>
  </si>
  <si>
    <t>7NS</t>
  </si>
  <si>
    <t>CCSS.Math.Content.7.NS</t>
  </si>
  <si>
    <t>http://corestandards.org/Math/Content/7/NS</t>
  </si>
  <si>
    <t>AE3092250E2E43FA8E45DAB4C785072A</t>
  </si>
  <si>
    <t>7NSA</t>
  </si>
  <si>
    <t>CCSS.Math.Content.7.NS.A</t>
  </si>
  <si>
    <t>http://corestandards.org/Math/Content/7/NS/A</t>
  </si>
  <si>
    <t>3DDCF0B192B04D66AEE3E2C9EC8B7CAC</t>
  </si>
  <si>
    <t>7NS1</t>
  </si>
  <si>
    <t>Apply and extend previous understandings of addition and subtraction to add and subtract rational numbers; represent addition and subtraction on a horizontal or vertical number line diagram.</t>
  </si>
  <si>
    <t>CCSS.Math.Content.7.NS.A.1</t>
  </si>
  <si>
    <t>http://corestandards.org/Math/Content/7/NS/A/1</t>
  </si>
  <si>
    <t>3C0139D0DA344DBCAC06DBC4CBC41F9C</t>
  </si>
  <si>
    <t>7NS1a</t>
  </si>
  <si>
    <t xml:space="preserve">Describe situations in which opposite quantities combine to make 0. For example, a hydrogen atom has 0 charge because its two constituents are oppositely charged. </t>
  </si>
  <si>
    <t>CCSS.Math.Content.7.NS.A.1a</t>
  </si>
  <si>
    <t>http://corestandards.org/Math/Content/7/NS/A/1/a</t>
  </si>
  <si>
    <t>AEFCAD7F6D18406aA4769EF34D8AEAC6</t>
  </si>
  <si>
    <t>7.NS.A.1a</t>
  </si>
  <si>
    <t>7NS1b</t>
  </si>
  <si>
    <t>Understand p + q as the number located a distance |q| from p, in the positive or negative direction depending on whether q is positive or negative. Show that a number and its opposite have a sum of 0 (are additive inverses). Interpret sums of rational numbers by describing real-world contexts.</t>
  </si>
  <si>
    <t>CCSS.Math.Content.7.NS.A.1b</t>
  </si>
  <si>
    <t>http://corestandards.org/Math/Content/7/NS/A/1/b</t>
  </si>
  <si>
    <t>F020570FB095480193A4F969241B8029</t>
  </si>
  <si>
    <t>7.NS.A.1b</t>
  </si>
  <si>
    <t>7NS1c</t>
  </si>
  <si>
    <t>Understand subtraction of rational numbers as adding the additive inverse, p – q = p + (–q). Show that the distance between two rational numbers on the number line is the absolute value of their difference, and apply this principle in real-world contexts.</t>
  </si>
  <si>
    <t>1c</t>
  </si>
  <si>
    <t>CCSS.Math.Content.7.NS.A.1c</t>
  </si>
  <si>
    <t>http://corestandards.org/Math/Content/7/NS/A/1/c</t>
  </si>
  <si>
    <t>9C1435F358A84468956E149747DF8D85</t>
  </si>
  <si>
    <t>7.NS.A.1c</t>
  </si>
  <si>
    <t>7NS1d</t>
  </si>
  <si>
    <t xml:space="preserve">Apply properties of operations as strategies to add and subtract rational numbers. </t>
  </si>
  <si>
    <t>1d</t>
  </si>
  <si>
    <t>CCSS.Math.Content.7.NS.A.1d</t>
  </si>
  <si>
    <t>http://corestandards.org/Math/Content/7/NS/A/1/d</t>
  </si>
  <si>
    <t>CECCADE8384141139CA663AEC03D37B5</t>
  </si>
  <si>
    <t>7.NS.A.1d</t>
  </si>
  <si>
    <t>7NS2</t>
  </si>
  <si>
    <t xml:space="preserve">Apply and extend previous understandings of multiplication and division and of fractions to multiply and divide rational numbers. </t>
  </si>
  <si>
    <t>CCSS.Math.Content.7.NS.A.2</t>
  </si>
  <si>
    <t>http://corestandards.org/Math/Content/7/NS/A/2</t>
  </si>
  <si>
    <t>416206BA82F74726987E836991FB89F8</t>
  </si>
  <si>
    <t>7NS2a</t>
  </si>
  <si>
    <t>Understand that multiplication is extended from fractions to rational numbers by requiring that operations continue to satisfy the properties of operations, particularly the distributive property, leading to products such as (–1)(–1) = 1 and the rules for multiplying signed numbers. Interpret products of rational numbers by describing real-world contexts.</t>
  </si>
  <si>
    <t>CCSS.Math.Content.7.NS.A.2a</t>
  </si>
  <si>
    <t>http://corestandards.org/Math/Content/7/NS/A/2/a</t>
  </si>
  <si>
    <t>90A64AED5CA141F2844E11A8A381F0F9</t>
  </si>
  <si>
    <t>7.NS.A.2a</t>
  </si>
  <si>
    <t>7NS2b</t>
  </si>
  <si>
    <t>Understand that integers can be divided, provided that the divisor is not zero, and every quotient of integers (with non-zero divisor) is a rational number. If p and q are integers then –(p/q) = (–p)/q = p/(–q). Interpret quotients of rational numbers by describing real-world contexts.</t>
  </si>
  <si>
    <t>CCSS.Math.Content.7.NS.A.2b</t>
  </si>
  <si>
    <t>http://corestandards.org/Math/Content/7/NS/A/2/b</t>
  </si>
  <si>
    <t>8E31252383F148FEA1E748BEB841036E</t>
  </si>
  <si>
    <t>7.NS.A.2b</t>
  </si>
  <si>
    <t>7NS2c</t>
  </si>
  <si>
    <t>Apply properties of operations as strategies to multiply and divide rational numbers.</t>
  </si>
  <si>
    <t>CCSS.Math.Content.7.NS.A.2c</t>
  </si>
  <si>
    <t>http://corestandards.org/Math/Content/7/NS/A/2/c</t>
  </si>
  <si>
    <t>23541ADA26D346F09FCC989C5E04848E</t>
  </si>
  <si>
    <t>7.NS.A.2c</t>
  </si>
  <si>
    <t>7NS2d</t>
  </si>
  <si>
    <t>Convert a rational number to a decimal using long division; know that the decimal form of a rational number terminates in 0s or eventually repeats.</t>
  </si>
  <si>
    <t>CCSS.Math.Content.7.NS.A.2d</t>
  </si>
  <si>
    <t>http://corestandards.org/Math/Content/7/NS/A/2/d</t>
  </si>
  <si>
    <t>23541ADA26D346F09FCC989C5E04848F</t>
  </si>
  <si>
    <t>7.NS.A.2d</t>
  </si>
  <si>
    <t>7NS3</t>
  </si>
  <si>
    <t>CCSS.Math.Content.7.NS.A.3</t>
  </si>
  <si>
    <t>http://corestandards.org/Math/Content/7/NS/A/3</t>
  </si>
  <si>
    <t>7DCF884FEE914f5998EF84E2810BB4D1</t>
  </si>
  <si>
    <t>7EE</t>
  </si>
  <si>
    <t>CCSS.Math.Content.7.EE</t>
  </si>
  <si>
    <t>http://corestandards.org/Math/Content/7/EE</t>
  </si>
  <si>
    <t>96D07CF9A11F4618800579B7A70A68B7</t>
  </si>
  <si>
    <t>7EEA</t>
  </si>
  <si>
    <t>CCSS.Math.Content.7.EE.A</t>
  </si>
  <si>
    <t>http://corestandards.org/Math/Content/7/EE/A</t>
  </si>
  <si>
    <t>B8B28A72AADF4D5C9D819A0AD29E830F</t>
  </si>
  <si>
    <t>7EE1</t>
  </si>
  <si>
    <t>CCSS.Math.Content.7.EE.A.1</t>
  </si>
  <si>
    <t>http://corestandards.org/Math/Content/7/EE/A/1</t>
  </si>
  <si>
    <t>DDA127661AED435481B8FCD67A9CBB2B</t>
  </si>
  <si>
    <t>7EE2</t>
  </si>
  <si>
    <t>CCSS.Math.Content.7.EE.A.2</t>
  </si>
  <si>
    <t>http://corestandards.org/Math/Content/7/EE/A/2</t>
  </si>
  <si>
    <t>714C5DE265264B2694B0E864F32FE2AE</t>
  </si>
  <si>
    <t>7EEB</t>
  </si>
  <si>
    <t>CCSS.Math.Content.7.EE.B</t>
  </si>
  <si>
    <t>http://corestandards.org/Math/Content/7/EE/B</t>
  </si>
  <si>
    <t>28C6157CE6114983AE2E7334B88BB477</t>
  </si>
  <si>
    <t>7EE3</t>
  </si>
  <si>
    <t>CCSS.Math.Content.7.EE.B.3</t>
  </si>
  <si>
    <t>http://corestandards.org/Math/Content/7/EE/B/3</t>
  </si>
  <si>
    <t>BD7C2039AF6A41409D5B23B1D5A753F3</t>
  </si>
  <si>
    <t>7EE4</t>
  </si>
  <si>
    <t>Use variables to represent quantities in a real-world or mathematical problem, and construct simple equations and inequalities to solve problems by reasoning about the quantities.</t>
  </si>
  <si>
    <t>CCSS.Math.Content.7.EE.B.4</t>
  </si>
  <si>
    <t>http://corestandards.org/Math/Content/7/EE/B/4</t>
  </si>
  <si>
    <t>5C4A177A795D42178DD81C960C176EAC</t>
  </si>
  <si>
    <t>7EE4a</t>
  </si>
  <si>
    <t>Solve word problems leading to equations of the form px + q = r and p(x + q) = r, where p, q, and r are specific rational numbers. Solve equations of these forms fluently. Compare an algebraic solution to an arithmetic solution, identifying the sequence of the operations used in each approach. For example, The perimeter of a rectangle is 54 cm. Its length is 6 cm. What is its width?</t>
  </si>
  <si>
    <t>CCSS.Math.Content.7.EE.B.4a</t>
  </si>
  <si>
    <t>http://corestandards.org/Math/Content/7/EE/B/4/a</t>
  </si>
  <si>
    <t>2F1135F18E434B77BB694AC9D3EEE575</t>
  </si>
  <si>
    <t>7.EE.B.4a</t>
  </si>
  <si>
    <t>7EE4b</t>
  </si>
  <si>
    <t>Solve word problems leading to inequalities of the form px + q &gt; r or px + q &lt; r, where p, q, and r are specific rational numbers. Graph the solution set of the inequality and interpret it in the context of the problem. For example, As a salesperson, you are paid $50 per week plus $3 per sale. This week you want your pay to be at least $100. Write an inequality for the number of sales you need to make, and describe the solutions.</t>
  </si>
  <si>
    <t>CCSS.Math.Content.7.EE.B.4b</t>
  </si>
  <si>
    <t>http://corestandards.org/Math/Content/7/EE/B/4/b</t>
  </si>
  <si>
    <t>38D1A0732B9A4055BA1E28B6D44D2493</t>
  </si>
  <si>
    <t>7.EE.B.4b</t>
  </si>
  <si>
    <t>7G</t>
  </si>
  <si>
    <t>CCSS.Math.Content.7.G</t>
  </si>
  <si>
    <t>http://corestandards.org/Math/Content/7/G</t>
  </si>
  <si>
    <t>AA81F78A2DFE4533AEF34617B0A51D16</t>
  </si>
  <si>
    <t>7GA</t>
  </si>
  <si>
    <t>CCSS.Math.Content.7.G.A</t>
  </si>
  <si>
    <t>http://corestandards.org/Math/Content/7/G/A</t>
  </si>
  <si>
    <t>5995C336BE744A67B7D2D5FD8DC54086</t>
  </si>
  <si>
    <t>7G1</t>
  </si>
  <si>
    <t>CCSS.Math.Content.7.G.A.1</t>
  </si>
  <si>
    <t>http://corestandards.org/Math/Content/7/G/A/1</t>
  </si>
  <si>
    <t>58588B92180F4668974CB3703D7A2BCF</t>
  </si>
  <si>
    <t>7G2</t>
  </si>
  <si>
    <t>CCSS.Math.Content.7.G.A.2</t>
  </si>
  <si>
    <t>http://corestandards.org/Math/Content/7/G/A/2</t>
  </si>
  <si>
    <t>BF9BA82A90C4445F90F97C8FADCC8943</t>
  </si>
  <si>
    <t>7G3</t>
  </si>
  <si>
    <t>CCSS.Math.Content.7.G.A.3</t>
  </si>
  <si>
    <t>http://corestandards.org/Math/Content/7/G/A/3</t>
  </si>
  <si>
    <t>34805B0C060B46A699F8DD41034E82DF</t>
  </si>
  <si>
    <t>7GB</t>
  </si>
  <si>
    <t>CCSS.Math.Content.7.G.B</t>
  </si>
  <si>
    <t>http://corestandards.org/Math/Content/7/G/B</t>
  </si>
  <si>
    <t>D8C53E0B5E7445D1B3493BEB30AAD017</t>
  </si>
  <si>
    <t>7G4</t>
  </si>
  <si>
    <t>CCSS.Math.Content.7.G.B.4</t>
  </si>
  <si>
    <t>http://corestandards.org/Math/Content/7/G/B/4</t>
  </si>
  <si>
    <t>8111E58EA0054B8C8DE2CF7AA27F2FD8</t>
  </si>
  <si>
    <t>7G5</t>
  </si>
  <si>
    <t>CCSS.Math.Content.7.G.B.5</t>
  </si>
  <si>
    <t>http://corestandards.org/Math/Content/7/G/B/5</t>
  </si>
  <si>
    <t>1EEBD749CD1949C6B06AC489ACA8DA9E</t>
  </si>
  <si>
    <t>7G6</t>
  </si>
  <si>
    <t>CCSS.Math.Content.7.G.B.6</t>
  </si>
  <si>
    <t>http://corestandards.org/Math/Content/7/G/B/6</t>
  </si>
  <si>
    <t>0D6F6749CCC8449DA70EA198411C2998</t>
  </si>
  <si>
    <t>7SP</t>
  </si>
  <si>
    <t>CCSS.Math.Content.7.SP</t>
  </si>
  <si>
    <t>http://corestandards.org/Math/Content/7/SP</t>
  </si>
  <si>
    <t>3727FE1F6453480DA946BA727772D615</t>
  </si>
  <si>
    <t>7.SP</t>
  </si>
  <si>
    <t>7SPA</t>
  </si>
  <si>
    <t>Use random sampling to draw inferences about a population.</t>
  </si>
  <si>
    <t>CCSS.Math.Content.7.SP.A</t>
  </si>
  <si>
    <t>http://corestandards.org/Math/Content/7/SP/A</t>
  </si>
  <si>
    <t>30690CE0AA584E25B4C8AA897DC93E34</t>
  </si>
  <si>
    <t>7.SP.A</t>
  </si>
  <si>
    <t>7SP1</t>
  </si>
  <si>
    <t>CCSS.Math.Content.7.SP.A.1</t>
  </si>
  <si>
    <t>http://corestandards.org/Math/Content/7/SP/A/1</t>
  </si>
  <si>
    <t>3DCB5D6E72154F9FAD1A4EEADB8AC125</t>
  </si>
  <si>
    <t>7SP2</t>
  </si>
  <si>
    <t>CCSS.Math.Content.7.SP.A.2</t>
  </si>
  <si>
    <t>http://corestandards.org/Math/Content/7/SP/A/2</t>
  </si>
  <si>
    <t>1E9C8DCF5D8B444AB189EFE40E899EAB</t>
  </si>
  <si>
    <t>7SPB</t>
  </si>
  <si>
    <t>Draw informal comparative inferences about two populations.</t>
  </si>
  <si>
    <t>CCSS.Math.Content.7.SP.B</t>
  </si>
  <si>
    <t>http://corestandards.org/Math/Content/7/SP/B</t>
  </si>
  <si>
    <t>929EBEA1A93948A3B0B8B31E3CA106FC</t>
  </si>
  <si>
    <t>7.SP.B</t>
  </si>
  <si>
    <t>7SP3</t>
  </si>
  <si>
    <t>CCSS.Math.Content.7.SP.B.3</t>
  </si>
  <si>
    <t>http://corestandards.org/Math/Content/7/SP/B/3</t>
  </si>
  <si>
    <t>EC52E8776E5F4A498AE2DEE64FFB60DD</t>
  </si>
  <si>
    <t>7SP4</t>
  </si>
  <si>
    <t>CCSS.Math.Content.7.SP.B.4</t>
  </si>
  <si>
    <t>http://corestandards.org/Math/Content/7/SP/B/4</t>
  </si>
  <si>
    <t>067475BBB3A04DC88E24731D6D606C1F</t>
  </si>
  <si>
    <t>7SPC</t>
  </si>
  <si>
    <t>CCSS.Math.Content.7.SP.C</t>
  </si>
  <si>
    <t>http://corestandards.org/Math/Content/7/SP/C</t>
  </si>
  <si>
    <t>C62D7937C1DD4C009128AE62E48A92C3</t>
  </si>
  <si>
    <t>7SP5</t>
  </si>
  <si>
    <t>CCSS.Math.Content.7.SP.C.5</t>
  </si>
  <si>
    <t>http://corestandards.org/Math/Content/7/SP/C/5</t>
  </si>
  <si>
    <t>094D610A5BA44E7DAB9D19B61690628B</t>
  </si>
  <si>
    <t>7SP6</t>
  </si>
  <si>
    <t>CCSS.Math.Content.7.SP.C.6</t>
  </si>
  <si>
    <t>http://corestandards.org/Math/Content/7/SP/C/6</t>
  </si>
  <si>
    <t>F32180F51D5D445EAD4B6F394F3A67EB</t>
  </si>
  <si>
    <t>7SP7</t>
  </si>
  <si>
    <t xml:space="preserve">Develop a probability model and use it to find probabilities of events. Compare probabilities from a model to observed frequencies; if the agreement is not good, explain possible sources of the discrepancy. </t>
  </si>
  <si>
    <t>CCSS.Math.Content.7.SP.C.7</t>
  </si>
  <si>
    <t>http://corestandards.org/Math/Content/7/SP/C/7</t>
  </si>
  <si>
    <t>472222394A204D26844BA834703EAC55</t>
  </si>
  <si>
    <t>7SP7a</t>
  </si>
  <si>
    <t>Develop a uniform probability model by assigning equal probability to all outcomes, and use the model to determine probabilities of events. For example, if a student is selected at random from a class, find the probability that Jane will be selected and the probability that a girl will be selected.</t>
  </si>
  <si>
    <t>CCSS.Math.Content.7.SP.C.7a</t>
  </si>
  <si>
    <t>http://corestandards.org/Math/Content/7/SP/C/7/a</t>
  </si>
  <si>
    <t>716CB223FD464557990DA2C256BDC030</t>
  </si>
  <si>
    <t>7.SP.C.7a</t>
  </si>
  <si>
    <t>7SP7b</t>
  </si>
  <si>
    <t>Develop a probability model (which may not be uniform) by observing frequencies in data generated from a chance process. For example, find the approximate probability that a spinning penny will land heads up or that a tossed paper cup will land open-end down. Do the outcomes for the spinning penny appear to be equally likely based on the observed frequencies?</t>
  </si>
  <si>
    <t>CCSS.Math.Content.7.SP.C.7b</t>
  </si>
  <si>
    <t>http://corestandards.org/Math/Content/7/SP/C/7/b</t>
  </si>
  <si>
    <t>09E56ADF76064716A2076F71820F95F3</t>
  </si>
  <si>
    <t>7.SP.C.7b</t>
  </si>
  <si>
    <t>7SP8</t>
  </si>
  <si>
    <t>CCSS.Math.Content.7.SP.C.8</t>
  </si>
  <si>
    <t>http://corestandards.org/Math/Content/7/SP/C/8</t>
  </si>
  <si>
    <t>1001223E3087486CBB73C6BAA21516DF</t>
  </si>
  <si>
    <t>7SP8a</t>
  </si>
  <si>
    <t>Understand that, just as with simple events, the probability of a compound event is the fraction of outcomes in the sample space for which the compound event occurs.</t>
  </si>
  <si>
    <t>8a</t>
  </si>
  <si>
    <t>CCSS.Math.Content.7.SP.C.8a</t>
  </si>
  <si>
    <t>http://corestandards.org/Math/Content/7/SP/C/8/a</t>
  </si>
  <si>
    <t>F9897607C3E8445E8391D0F7284D37E0</t>
  </si>
  <si>
    <t>7.SP.C.8a</t>
  </si>
  <si>
    <t>7SP8b</t>
  </si>
  <si>
    <t>Represent sample spaces for compound events using methods such as organized lists, tables and tree diagrams. For an event described in everyday language (e.g., “rolling double sixes”), identify the outcomes in the sample space which compose the event.</t>
  </si>
  <si>
    <t>8b</t>
  </si>
  <si>
    <t>CCSS.Math.Content.7.SP.C.8b</t>
  </si>
  <si>
    <t>http://corestandards.org/Math/Content/7/SP/C/8/b</t>
  </si>
  <si>
    <t>0ED4E865656449238229475118C793D4</t>
  </si>
  <si>
    <t>7.SP.C.8b</t>
  </si>
  <si>
    <t>7SP8c</t>
  </si>
  <si>
    <t>Design and use a simulation to generate frequencies for compound events.  For example, use random digits as a simulation tool to approximate the answer to the question: If 40% of donors have type A blood, what is the probability that it will take at least 4 donors to find one with type A blood?</t>
  </si>
  <si>
    <t>8c</t>
  </si>
  <si>
    <t>CCSS.Math.Content.7.SP.C.8c</t>
  </si>
  <si>
    <t>http://corestandards.org/Math/Content/7/SP/C/8/c</t>
  </si>
  <si>
    <t>1159DE3EB8BF4B24AE2DB38F66D346CF</t>
  </si>
  <si>
    <t>7.SP.C.8c</t>
  </si>
  <si>
    <t>Grade 8</t>
  </si>
  <si>
    <t>Mathematics » Grade 8</t>
  </si>
  <si>
    <t>CCSS.Math.Content.8</t>
  </si>
  <si>
    <t>http://corestandards.org/Math/Content/8</t>
  </si>
  <si>
    <t>F4418A89B8AC4E078BAADD2ED71E763A</t>
  </si>
  <si>
    <t>CCSS.Math.8</t>
  </si>
  <si>
    <t>8NS</t>
  </si>
  <si>
    <t>CCSS.Math.Content.8.NS</t>
  </si>
  <si>
    <t>http://corestandards.org/Math/Content/8/NS</t>
  </si>
  <si>
    <t>8FF6681EC9074C40A88EB1A4E99DD146</t>
  </si>
  <si>
    <t>8NSA</t>
  </si>
  <si>
    <t>CCSS.Math.Content.8.NS.A</t>
  </si>
  <si>
    <t>http://corestandards.org/Math/Content/8/NS/A</t>
  </si>
  <si>
    <t>73B661BC829045CA834CB4F5419EB83E</t>
  </si>
  <si>
    <t>8NS1</t>
  </si>
  <si>
    <t>CCSS.Math.Content.8.NS.A.1</t>
  </si>
  <si>
    <t>http://corestandards.org/Math/Content/8/NS/A/1</t>
  </si>
  <si>
    <t>8A02129791D34C739B44ACF6A87D9BE7</t>
  </si>
  <si>
    <t>8NS2</t>
  </si>
  <si>
    <t>CCSS.Math.Content.8.NS.A.2</t>
  </si>
  <si>
    <t>http://corestandards.org/Math/Content/8/NS/A/2</t>
  </si>
  <si>
    <t>ED035A47D0D54C119DE9C0EB1C078C39</t>
  </si>
  <si>
    <t>8EE</t>
  </si>
  <si>
    <t>CCSS.Math.Content.8.EE</t>
  </si>
  <si>
    <t>http://corestandards.org/Math/Content/8/EE</t>
  </si>
  <si>
    <t>193ACFCEF9554E9095FF14921505EB09</t>
  </si>
  <si>
    <t>8EEA</t>
  </si>
  <si>
    <t>CCSS.Math.Content.8.EE.A</t>
  </si>
  <si>
    <t>http://corestandards.org/Math/Content/8/EE/A</t>
  </si>
  <si>
    <t>42D43D973FEF4A028D2AEAC7151A01DB</t>
  </si>
  <si>
    <t>8EE1</t>
  </si>
  <si>
    <t>CCSS.Math.Content.8.EE.A.1</t>
  </si>
  <si>
    <t>http://corestandards.org/Math/Content/8/EE/A/1</t>
  </si>
  <si>
    <t>48506CB1948147B0890BD73B816C81D4</t>
  </si>
  <si>
    <t>8EE2</t>
  </si>
  <si>
    <t>CCSS.Math.Content.8.EE.A.2</t>
  </si>
  <si>
    <t>http://corestandards.org/Math/Content/8/EE/A/2</t>
  </si>
  <si>
    <t>5179CBDD896D4FD2973CDDAEC393C948</t>
  </si>
  <si>
    <t>8EE3</t>
  </si>
  <si>
    <t>CCSS.Math.Content.8.EE.A.3</t>
  </si>
  <si>
    <t>http://corestandards.org/Math/Content/8/EE/A/3</t>
  </si>
  <si>
    <t>0FC0B4EB2CD94EEA97757C7E474A4609</t>
  </si>
  <si>
    <t>8EE4</t>
  </si>
  <si>
    <t>CCSS.Math.Content.8.EE.A.4</t>
  </si>
  <si>
    <t>http://corestandards.org/Math/Content/8/EE/A/4</t>
  </si>
  <si>
    <t>E625C65889F547ED92819D3B9F7C4216</t>
  </si>
  <si>
    <t>8EEB</t>
  </si>
  <si>
    <t>CCSS.Math.Content.8.EE.B</t>
  </si>
  <si>
    <t>http://corestandards.org/Math/Content/8/EE/B</t>
  </si>
  <si>
    <t>D41D63A930114002AC63910B8A561DBD</t>
  </si>
  <si>
    <t>8EE5</t>
  </si>
  <si>
    <t>CCSS.Math.Content.8.EE.B.5</t>
  </si>
  <si>
    <t>http://corestandards.org/Math/Content/8/EE/B/5</t>
  </si>
  <si>
    <t>E2FCE06C6D0649DAB51E7FAB19A6BB8B</t>
  </si>
  <si>
    <t>8EE6</t>
  </si>
  <si>
    <t>CCSS.Math.Content.8.EE.B.6</t>
  </si>
  <si>
    <t>http://corestandards.org/Math/Content/8/EE/B/6</t>
  </si>
  <si>
    <t>607B0D02788646F4895FE734C9EE481A</t>
  </si>
  <si>
    <t>8EEC</t>
  </si>
  <si>
    <t>CCSS.Math.Content.8.EE.C</t>
  </si>
  <si>
    <t>http://corestandards.org/Math/Content/8/EE/C</t>
  </si>
  <si>
    <t>29419E561D0F4947929F5400799CB6ED</t>
  </si>
  <si>
    <t>8EE7</t>
  </si>
  <si>
    <t>Solve linear equations in one variable.</t>
  </si>
  <si>
    <t>CCSS.Math.Content.8.EE.C.7</t>
  </si>
  <si>
    <t>http://corestandards.org/Math/Content/8/EE/C/7</t>
  </si>
  <si>
    <t>7276B02F0B004E889E6355C98B8C1F62</t>
  </si>
  <si>
    <t>8EE7a</t>
  </si>
  <si>
    <t>Give examples of linear equations in one variable with one solution, infinitely many solutions, or no solutions. Show which of these possibilities is the case by successively transforming the given equation into simpler forms, until an equivalent equation of the form x = a, a = a, or a = b results (where a and b are different numbers).</t>
  </si>
  <si>
    <t>CCSS.Math.Content.8.EE.C.7a</t>
  </si>
  <si>
    <t>http://corestandards.org/Math/Content/8/EE/C/7/a</t>
  </si>
  <si>
    <t>37D0AF8DE45246A1BE82DA6ACB8DC0D4</t>
  </si>
  <si>
    <t>8.EE.C.7a</t>
  </si>
  <si>
    <t>8EE7b</t>
  </si>
  <si>
    <t>Solve linear equations with rational number coefficients, including equations whose solutions require expanding expressions using the distributive property and collecting like terms.</t>
  </si>
  <si>
    <t>CCSS.Math.Content.8.EE.C.7b</t>
  </si>
  <si>
    <t>http://corestandards.org/Math/Content/8/EE/C/7/b</t>
  </si>
  <si>
    <t>DC8116E17B134614B9C311DB843BD9FA</t>
  </si>
  <si>
    <t>8.EE.C.7b</t>
  </si>
  <si>
    <t>8EE8</t>
  </si>
  <si>
    <t>Analyze and solve pairs of simultaneous linear equations.</t>
  </si>
  <si>
    <t>CCSS.Math.Content.8.EE.C.8</t>
  </si>
  <si>
    <t>http://corestandards.org/Math/Content/8/EE/C/8</t>
  </si>
  <si>
    <t>6FC2501BA58B4695979EA68AC7E2C987</t>
  </si>
  <si>
    <t>8EE8a</t>
  </si>
  <si>
    <t>Understand that solutions to a system of two linear equations in two variables correspond to points of intersection of their graphs, because points of intersection satisfy both equations simultaneously.</t>
  </si>
  <si>
    <t>CCSS.Math.Content.8.EE.C.8a</t>
  </si>
  <si>
    <t>http://corestandards.org/Math/Content/8/EE/C/8/a</t>
  </si>
  <si>
    <t>C8EFEC63BD1C4E8AB40AE467EF904347</t>
  </si>
  <si>
    <t>8.EE.C.8a</t>
  </si>
  <si>
    <t>8EE8b</t>
  </si>
  <si>
    <t>Solve systems of two linear equations in two variables algebraically, and estimate solutions by graphing the equations. Solve simple cases by inspection. For example, 3x + 2y = 5 and 3x + 2y = 6 have no solution because 3x + 2y cannot simultaneously be 5 and 6.</t>
  </si>
  <si>
    <t>CCSS.Math.Content.8.EE.C.8b</t>
  </si>
  <si>
    <t>http://corestandards.org/Math/Content/8/EE/C/8/b</t>
  </si>
  <si>
    <t>C837C873D4C94DC9BB08D7525EA73A5C</t>
  </si>
  <si>
    <t>8.EE.C.8b</t>
  </si>
  <si>
    <t>8EE8c</t>
  </si>
  <si>
    <t>Solve real-world and mathematical problems leading to two linear equations in two variables. For example, given coordinates for two pairs of points, determine whether the line through the first pair of points intersects the line through the second pair.</t>
  </si>
  <si>
    <t>CCSS.Math.Content.8.EE.C.8c</t>
  </si>
  <si>
    <t>http://corestandards.org/Math/Content/8/EE/C/8/c</t>
  </si>
  <si>
    <t>6319C40BAA4B4B2F8D2B8BF2CA02D465</t>
  </si>
  <si>
    <t>8.EE.C.8c</t>
  </si>
  <si>
    <t>8F</t>
  </si>
  <si>
    <t>CCSS.Math.Content.8.F</t>
  </si>
  <si>
    <t>http://corestandards.org/Math/Content/8/F</t>
  </si>
  <si>
    <t>27E8A7F9C2964F17ABE90F28CC0C1888</t>
  </si>
  <si>
    <t>8FA</t>
  </si>
  <si>
    <t>CCSS.Math.Content.8.F.A</t>
  </si>
  <si>
    <t>http://corestandards.org/Math/Content/8/F/A</t>
  </si>
  <si>
    <t>B9013BEAF8364E749A2E6C67FDA59EE5</t>
  </si>
  <si>
    <t>8F1</t>
  </si>
  <si>
    <t>CCSS.Math.Content.8.F.A.1</t>
  </si>
  <si>
    <t>http://corestandards.org/Math/Content/8/F/A/1</t>
  </si>
  <si>
    <t>BB5EA8046C4C4207A113105C9AF885F6</t>
  </si>
  <si>
    <t>8F2</t>
  </si>
  <si>
    <t>CCSS.Math.Content.8.F.A.2</t>
  </si>
  <si>
    <t>http://corestandards.org/Math/Content/8/F/A/2</t>
  </si>
  <si>
    <t>C664AE63D0664AC480941A65A0C8C8A6</t>
  </si>
  <si>
    <t>8F3</t>
  </si>
  <si>
    <t>CCSS.Math.Content.8.F.A.3</t>
  </si>
  <si>
    <t>http://corestandards.org/Math/Content/8/F/A/3</t>
  </si>
  <si>
    <t>B217829E5F084E90A41194DC4C80F050</t>
  </si>
  <si>
    <t>8FB</t>
  </si>
  <si>
    <t>CCSS.Math.Content.8.F.B</t>
  </si>
  <si>
    <t>http://corestandards.org/Math/Content/8/F/B</t>
  </si>
  <si>
    <t>EA16A7D416D74957AD1F70155C0F9DC0</t>
  </si>
  <si>
    <t>8F4</t>
  </si>
  <si>
    <t>CCSS.Math.Content.8.F.B.4</t>
  </si>
  <si>
    <t>http://corestandards.org/Math/Content/8/F/B/4</t>
  </si>
  <si>
    <t>BF97FDF74A5241C0BF522A56F7F3F502</t>
  </si>
  <si>
    <t>8F5</t>
  </si>
  <si>
    <t>CCSS.Math.Content.8.F.B.5</t>
  </si>
  <si>
    <t>http://corestandards.org/Math/Content/8/F/B/5</t>
  </si>
  <si>
    <t>A6F2D78E7F294a2eA04C158DD1A47EC4</t>
  </si>
  <si>
    <t>8G</t>
  </si>
  <si>
    <t>CCSS.Math.Content.8.G</t>
  </si>
  <si>
    <t>http://corestandards.org/Math/Content/8/G</t>
  </si>
  <si>
    <t>174BF099B6494235AE851520C41B703A</t>
  </si>
  <si>
    <t>8GA</t>
  </si>
  <si>
    <t>CCSS.Math.Content.8.G.A</t>
  </si>
  <si>
    <t>http://corestandards.org/Math/Content/8/G/A</t>
  </si>
  <si>
    <t>C0C985F7FFE7423D835C537871E191F5</t>
  </si>
  <si>
    <t>8G1</t>
  </si>
  <si>
    <t xml:space="preserve">Verify experimentally the properties of rotations, reflections, and translations: </t>
  </si>
  <si>
    <t>CCSS.Math.Content.8.G.A.1</t>
  </si>
  <si>
    <t>http://corestandards.org/Math/Content/8/G/A/1</t>
  </si>
  <si>
    <t>72594BE267C043CC819168C2580494B9</t>
  </si>
  <si>
    <t>8G1a</t>
  </si>
  <si>
    <t>Lines are taken to lines, and line segments to line segments of the same length.</t>
  </si>
  <si>
    <t>CCSS.Math.Content.8.G.A.1a</t>
  </si>
  <si>
    <t>http://corestandards.org/Math/Content/8/G/A/1/a</t>
  </si>
  <si>
    <t>C5B0127A97064227B311F52DC8A657C9</t>
  </si>
  <si>
    <t>8.G.A.1a</t>
  </si>
  <si>
    <t>8G1b</t>
  </si>
  <si>
    <t>Angles are taken to angles of the same measure.</t>
  </si>
  <si>
    <t>CCSS.Math.Content.8.G.A.1b</t>
  </si>
  <si>
    <t>http://corestandards.org/Math/Content/8/G/A/1/b</t>
  </si>
  <si>
    <t>8423353534EF4EB9B529A48B5A96B2BD</t>
  </si>
  <si>
    <t>8.G.A.1b</t>
  </si>
  <si>
    <t>8G1c</t>
  </si>
  <si>
    <t>Parallel lines are taken to parallel lines.</t>
  </si>
  <si>
    <t>CCSS.Math.Content.8.G.A.1c</t>
  </si>
  <si>
    <t>http://corestandards.org/Math/Content/8/G/A/1/c</t>
  </si>
  <si>
    <t>8423353534EF4EB9B529A48B5A96B2BE</t>
  </si>
  <si>
    <t>8.G.A.1c</t>
  </si>
  <si>
    <t>8G2</t>
  </si>
  <si>
    <t>CCSS.Math.Content.8.G.A.2</t>
  </si>
  <si>
    <t>http://corestandards.org/Math/Content/8/G/A/2</t>
  </si>
  <si>
    <t>8B499E457E064B2381DB91A267FA358A</t>
  </si>
  <si>
    <t>8G3</t>
  </si>
  <si>
    <t>CCSS.Math.Content.8.G.A.3</t>
  </si>
  <si>
    <t>http://corestandards.org/Math/Content/8/G/A/3</t>
  </si>
  <si>
    <t>16CEBB4B63E8420DAB2020C3BA5A72A7</t>
  </si>
  <si>
    <t>8G4</t>
  </si>
  <si>
    <t>CCSS.Math.Content.8.G.A.4</t>
  </si>
  <si>
    <t>http://corestandards.org/Math/Content/8/G/A/4</t>
  </si>
  <si>
    <t>F27C75B0CA3F4b92BC4953EBE3D8C2C0</t>
  </si>
  <si>
    <t>8G5</t>
  </si>
  <si>
    <t>CCSS.Math.Content.8.G.A.5</t>
  </si>
  <si>
    <t>http://corestandards.org/Math/Content/8/G/A/5</t>
  </si>
  <si>
    <t>548E34BC57CC4F3D9DBEE60D82B192A2</t>
  </si>
  <si>
    <t>8GB</t>
  </si>
  <si>
    <t>CCSS.Math.Content.8.G.B</t>
  </si>
  <si>
    <t>http://corestandards.org/Math/Content/8/G/B</t>
  </si>
  <si>
    <t>1843F8FBB5AE461199C9463C49D26B74</t>
  </si>
  <si>
    <t>8G6</t>
  </si>
  <si>
    <t>CCSS.Math.Content.8.G.B.6</t>
  </si>
  <si>
    <t>http://corestandards.org/Math/Content/8/G/B/6</t>
  </si>
  <si>
    <t>9362246694FF4DEE85F5109773B1B52D</t>
  </si>
  <si>
    <t>8G7</t>
  </si>
  <si>
    <t>CCSS.Math.Content.8.G.B.7</t>
  </si>
  <si>
    <t>http://corestandards.org/Math/Content/8/G/B/7</t>
  </si>
  <si>
    <t>0E3A441A91CA488ABC8973F87EABC3A4</t>
  </si>
  <si>
    <t>8G8</t>
  </si>
  <si>
    <t>CCSS.Math.Content.8.G.B.8</t>
  </si>
  <si>
    <t>http://corestandards.org/Math/Content/8/G/B/8</t>
  </si>
  <si>
    <t>2DDBC822EBF347FFBDF492A4F6BF7434</t>
  </si>
  <si>
    <t>8GC</t>
  </si>
  <si>
    <t>CCSS.Math.Content.8.G.C</t>
  </si>
  <si>
    <t>http://corestandards.org/Math/Content/8/G/C</t>
  </si>
  <si>
    <t>236B7B9A5B6142e4867DF7E103BE81FE</t>
  </si>
  <si>
    <t>8G9</t>
  </si>
  <si>
    <t>CCSS.Math.Content.8.G.C.9</t>
  </si>
  <si>
    <t>http://corestandards.org/Math/Content/8/G/C/9</t>
  </si>
  <si>
    <t>21737E6036F14B5C9C2B7C702CA8C5F1</t>
  </si>
  <si>
    <t>8SP</t>
  </si>
  <si>
    <t>CCSS.Math.Content.8.SP</t>
  </si>
  <si>
    <t>http://corestandards.org/Math/Content/8/SP</t>
  </si>
  <si>
    <t>6350715276624010A854E712EEE03768</t>
  </si>
  <si>
    <t>8.SP</t>
  </si>
  <si>
    <t>8SPA</t>
  </si>
  <si>
    <t>Investigate patterns of association in bivariate data.</t>
  </si>
  <si>
    <t>CCSS.Math.Content.8.SP.A</t>
  </si>
  <si>
    <t>http://corestandards.org/Math/Content/8/SP/A</t>
  </si>
  <si>
    <t>55CAA84D9CDF446093D0196E65CCE796</t>
  </si>
  <si>
    <t>8.SP.A</t>
  </si>
  <si>
    <t>8SP1</t>
  </si>
  <si>
    <t>CCSS.Math.Content.8.SP.A.1</t>
  </si>
  <si>
    <t>http://corestandards.org/Math/Content/8/SP/A/1</t>
  </si>
  <si>
    <t>CEC73AC821244BBEA6BB637076CC3868</t>
  </si>
  <si>
    <t>8SP2</t>
  </si>
  <si>
    <t>CCSS.Math.Content.8.SP.A.2</t>
  </si>
  <si>
    <t>http://corestandards.org/Math/Content/8/SP/A/2</t>
  </si>
  <si>
    <t>98EE36EE4E014C1E898F6619327BAD16</t>
  </si>
  <si>
    <t>8SP3</t>
  </si>
  <si>
    <t>CCSS.Math.Content.8.SP.A.3</t>
  </si>
  <si>
    <t>http://corestandards.org/Math/Content/8/SP/A/3</t>
  </si>
  <si>
    <t>89F1BFA6E9BE4AFD8537B53D99D16664</t>
  </si>
  <si>
    <t>8SP4</t>
  </si>
  <si>
    <t>CCSS.Math.Content.8.SP.A.4</t>
  </si>
  <si>
    <t>http://corestandards.org/Math/Content/8/SP/A/4</t>
  </si>
  <si>
    <t>14169C01CC7844AFB61AE4FE479508A2</t>
  </si>
  <si>
    <t xml:space="preserve">High School: Number and Quantity </t>
  </si>
  <si>
    <t>CCSS.Math.Content.HSN</t>
  </si>
  <si>
    <t>http://corestandards.org/Math/Content/HSN</t>
  </si>
  <si>
    <t>98884C74113A4E3FA794D2479088F0DB</t>
  </si>
  <si>
    <t>HSNRN</t>
  </si>
  <si>
    <t>The Real Number System</t>
  </si>
  <si>
    <t>CCSS.Math.Content.HSN-RN</t>
  </si>
  <si>
    <t>http://corestandards.org/Math/Content/HSN/RN</t>
  </si>
  <si>
    <t>C121F4E3DFD74B04B75D315E6AB77A8B</t>
  </si>
  <si>
    <t>HSN-RN</t>
  </si>
  <si>
    <t>HSNRNA</t>
  </si>
  <si>
    <t>Extend the properties of exponents to rational exponents.</t>
  </si>
  <si>
    <t>CCSS.Math.Content.HSN-RN.A</t>
  </si>
  <si>
    <t>http://corestandards.org/Math/Content/HSN/RN/A</t>
  </si>
  <si>
    <t>DC59C069EEA449788E1D8B0F23EF0FDC</t>
  </si>
  <si>
    <t>HSN-RN.A</t>
  </si>
  <si>
    <t>HSNRN1</t>
  </si>
  <si>
    <t>Explain how the definition of the meaning of rational exponents follows from extending the properties of integer exponents to those values, allowing for a notation for radicals in terms of rational exponents. For example, we define 5^(1/3) to be the cube root of 5 because we want [5^(1/3)]^3 = 5^[(1/3) x 3] to hold, so [5^(1/3)]^3 must equal 5.</t>
  </si>
  <si>
    <t>CCSS.Math.Content.HSN-RN.A.1</t>
  </si>
  <si>
    <t>http://corestandards.org/Math/Content/HSN/RN/A/1</t>
  </si>
  <si>
    <t>30F04AE428594FA391FC3487D69CDE9D</t>
  </si>
  <si>
    <t>HSN-RN.A.1</t>
  </si>
  <si>
    <t>HSNRN2</t>
  </si>
  <si>
    <t>Rewrite expressions involving radicals and rational exponents using the properties of exponents.</t>
  </si>
  <si>
    <t>CCSS.Math.Content.HSN-RN.A.2</t>
  </si>
  <si>
    <t>http://corestandards.org/Math/Content/HSN/RN/A/2</t>
  </si>
  <si>
    <t>30F04AE428594FA391FC3487D69CDE9C</t>
  </si>
  <si>
    <t>HSN-RN.A.2</t>
  </si>
  <si>
    <t>HSNRNB</t>
  </si>
  <si>
    <t>Use properties of rational and irrational numbers.</t>
  </si>
  <si>
    <t>CCSS.Math.Content.HSN-RN.B</t>
  </si>
  <si>
    <t>http://corestandards.org/Math/Content/HSN/RN/B</t>
  </si>
  <si>
    <t>AA68661CDFE24E4FB1F3BBC792D85F4C</t>
  </si>
  <si>
    <t>HSN-RN.B</t>
  </si>
  <si>
    <t>HSNRN3</t>
  </si>
  <si>
    <t>Explain why the sum or product of rational numbers is rational; that the sum of a rational number and an irrational number is irrational; and that the product of a nonzero rational number and an irrational number is irrational.</t>
  </si>
  <si>
    <t>CCSS.Math.Content.HSN-RN.B.3</t>
  </si>
  <si>
    <t>http://corestandards.org/Math/Content/HSN/RN/B/3</t>
  </si>
  <si>
    <t>A12B9BC56AFC4A1A85E2C8F84CA9AF61</t>
  </si>
  <si>
    <t>HSN-RN.B.3</t>
  </si>
  <si>
    <t>HSNQ</t>
  </si>
  <si>
    <t>Quantitites</t>
  </si>
  <si>
    <t>CCSS.Math.Content.HSN-Q</t>
  </si>
  <si>
    <t>http://corestandards.org/Math/Content/HSN/Q</t>
  </si>
  <si>
    <t>53BB81C2DDB84410941CC83ED0D4C705</t>
  </si>
  <si>
    <t>HSN-Q</t>
  </si>
  <si>
    <t>HSNQA</t>
  </si>
  <si>
    <t>Reason quantitatively and use units to solve problems.</t>
  </si>
  <si>
    <t>CCSS.Math.Content.HSN-Q.A</t>
  </si>
  <si>
    <t>http://corestandards.org/Math/Content/HSN/Q/A</t>
  </si>
  <si>
    <t>E3814968AC9A45868EE75DAB6BDC3E56</t>
  </si>
  <si>
    <t>HSN-Q.A</t>
  </si>
  <si>
    <t>HSNQ1</t>
  </si>
  <si>
    <t>Use units as a way to understand problems and to guide the solution of multi-step problems; choose and interpret units consistently in formulas; choose and interpret the scale and the origin in graphs and data displays.*</t>
  </si>
  <si>
    <t>Model (*)</t>
  </si>
  <si>
    <t>CCSS.Math.Content.HSN-Q.A.1</t>
  </si>
  <si>
    <t>http://corestandards.org/Math/Content/HSN/Q/A/1</t>
  </si>
  <si>
    <t>63F44D5702DD40EE878B3F080BE556BE</t>
  </si>
  <si>
    <t>HSN-Q.A.1</t>
  </si>
  <si>
    <t>HSNQ2</t>
  </si>
  <si>
    <t>Define appropriate quantities for the purpose of descriptive modeling.*</t>
  </si>
  <si>
    <t>CCSS.Math.Content.HSN-Q.A.2</t>
  </si>
  <si>
    <t>http://corestandards.org/Math/Content/HSN/Q/A/2</t>
  </si>
  <si>
    <t>CFB1A333D74D49418AA270D2C4B87BEF</t>
  </si>
  <si>
    <t>HSN-Q.A.2</t>
  </si>
  <si>
    <t>HSNQ3</t>
  </si>
  <si>
    <t>Choose a level of accuracy appropriate to limitations on measurement when reporting quantities.*</t>
  </si>
  <si>
    <t>CCSS.Math.Content.HSN-Q.A.3</t>
  </si>
  <si>
    <t>http://corestandards.org/Math/Content/HSN/Q/A/3</t>
  </si>
  <si>
    <t>E1C1A58A8D8748F699A1C4B47B43526B</t>
  </si>
  <si>
    <t>HSN-Q.A.3</t>
  </si>
  <si>
    <t>HSNCN</t>
  </si>
  <si>
    <t>The Complex Number System</t>
  </si>
  <si>
    <t>CN</t>
  </si>
  <si>
    <t>CCSS.Math.Content.HSN-CN</t>
  </si>
  <si>
    <t>http://corestandards.org/Math/Content/HSN/CN</t>
  </si>
  <si>
    <t>F73DF0A5417742E48A1BCC6ED3C5EC2A</t>
  </si>
  <si>
    <t>HSN-CN</t>
  </si>
  <si>
    <t>HSNCNA</t>
  </si>
  <si>
    <t>Perform arithmetic operations with complex numbers.</t>
  </si>
  <si>
    <t>CCSS.Math.Content.HSN-CN.A</t>
  </si>
  <si>
    <t>http://corestandards.org/Math/Content/HSN/CN/A</t>
  </si>
  <si>
    <t>34739C4FC4AD468B909C63CB696B4153</t>
  </si>
  <si>
    <t>HSN-CN.A</t>
  </si>
  <si>
    <t>HSNCN1</t>
  </si>
  <si>
    <t xml:space="preserve">Know there is a complex number i such that i^2 = −1, and every complex number has the form a + bi with a and b real.  </t>
  </si>
  <si>
    <t>CCSS.Math.Content.HSN-CN.A.1</t>
  </si>
  <si>
    <t>http://corestandards.org/Math/Content/HSN/CN/A/1</t>
  </si>
  <si>
    <t>F4781959C4BF44A88E3A4B89A00AA4FC</t>
  </si>
  <si>
    <t>HSN-CN.A.1</t>
  </si>
  <si>
    <t>HSNCN2</t>
  </si>
  <si>
    <t>Use the relation i^2 = –1 and the commutative, associative, and distributive properties to add, subtract, and multiply complex numbers.</t>
  </si>
  <si>
    <t>CCSS.Math.Content.HSN-CN.A.2</t>
  </si>
  <si>
    <t>http://corestandards.org/Math/Content/HSN/CN/A/2</t>
  </si>
  <si>
    <t>9EF1ABB59B754CB89DB0297316F03EB0</t>
  </si>
  <si>
    <t>HSN-CN.A.2</t>
  </si>
  <si>
    <t>HSNCN3</t>
  </si>
  <si>
    <t>(+) Find the conjugate of a complex number; use conjugates to find moduli and quotients of complex numbers.</t>
  </si>
  <si>
    <t>Adv (+)</t>
  </si>
  <si>
    <t>CCSS.Math.Content.HSN-CN.A.3</t>
  </si>
  <si>
    <t>http://corestandards.org/Math/Content/HSN/CN/A/3</t>
  </si>
  <si>
    <t>BBAF058809C4475FAEC0B409DB23FF7A</t>
  </si>
  <si>
    <t>HSN-CN.A.3</t>
  </si>
  <si>
    <t>HSNCNB</t>
  </si>
  <si>
    <t>Represent complex numbers and their operations on the complex plane.</t>
  </si>
  <si>
    <t>CCSS.Math.Content.HSN-CN.B</t>
  </si>
  <si>
    <t>http://corestandards.org/Math/Content/HSN/CN/B</t>
  </si>
  <si>
    <t>B8FB763556FF41D9B95242FA4D2BBC70</t>
  </si>
  <si>
    <t>HSN-CN.B</t>
  </si>
  <si>
    <t>HSNCN4</t>
  </si>
  <si>
    <t>(+) Represent complex numbers and their operations on the complex plane. Represent complex numbers on the complex plane in rectangular and polar form (including real and imaginary numbers), and explain why the rectangular and polar forms of a given complex number represent the same number.</t>
  </si>
  <si>
    <t>CCSS.Math.Content.HSN-CN.B.4</t>
  </si>
  <si>
    <t>http://corestandards.org/Math/Content/HSN/CN/B/4</t>
  </si>
  <si>
    <t>9C025DDFBD754E4A85B98008A0F2E06B</t>
  </si>
  <si>
    <t>HSN-CN.B.4</t>
  </si>
  <si>
    <t>HSNCN5</t>
  </si>
  <si>
    <t>(+) Represent complex numbers and their operations on the complex plane. Represent addition, subtraction, multiplication, and conjugation of complex numbers geometrically on the complex plane; use properties of this representation for computation. For example, (-1 + √3i)^3 = 8 because (-1 + √3i) has modulus 2 and argument 120°.</t>
  </si>
  <si>
    <t>CCSS.Math.Content.HSN-CN.B.5</t>
  </si>
  <si>
    <t>http://corestandards.org/Math/Content/HSN/CN/B/5</t>
  </si>
  <si>
    <t>47833A8E8942401A92945FCB5C2A39EA</t>
  </si>
  <si>
    <t>HSN-CN.B.5</t>
  </si>
  <si>
    <t>HSNCN6</t>
  </si>
  <si>
    <t>(+) Represent complex numbers and their operations on the complex plane. Calculate the distance between numbers in the complex plane as the modulus of the difference, and the midpoint of a segment as the average of the numbers at its endpoints.</t>
  </si>
  <si>
    <t>CCSS.Math.Content.HSN-CN.B.6</t>
  </si>
  <si>
    <t>http://corestandards.org/Math/Content/HSN/CN/B/6</t>
  </si>
  <si>
    <t>19256360FBB6482E8D4E9D15F9B0FAE8</t>
  </si>
  <si>
    <t>HSN-CN.B.6</t>
  </si>
  <si>
    <t>HSNCNC</t>
  </si>
  <si>
    <t>Use complex numbers in polynomial identities and equations.</t>
  </si>
  <si>
    <t>CCSS.Math.Content.HSN-CN.C</t>
  </si>
  <si>
    <t>http://corestandards.org/Math/Content/HSN/CN/C</t>
  </si>
  <si>
    <t>ADC66FBA84CC47C982E9AFFA1EEBBF15</t>
  </si>
  <si>
    <t>HSN-CN.C</t>
  </si>
  <si>
    <t>HSNCN7</t>
  </si>
  <si>
    <t>Solve quadratic equations with real coefficients that have complex solutions.</t>
  </si>
  <si>
    <t>CCSS.Math.Content.HSN-CN.C.7</t>
  </si>
  <si>
    <t>http://corestandards.org/Math/Content/HSN/CN/C/7</t>
  </si>
  <si>
    <t>53E71723181C423483E2099E69FD1417</t>
  </si>
  <si>
    <t>HSN-CN.C.7</t>
  </si>
  <si>
    <t>HSNCN8</t>
  </si>
  <si>
    <t>(+) Extend polynomial identities to the complex numbers. For example, rewrite x^2 + 4 as (x + 2i)(x – 2i).</t>
  </si>
  <si>
    <t>CCSS.Math.Content.HSN-CN.C.8</t>
  </si>
  <si>
    <t>http://corestandards.org/Math/Content/HSN/CN/C/8</t>
  </si>
  <si>
    <t>58CD7663F49E4231B66992B6E8EAF068</t>
  </si>
  <si>
    <t>HSN-CN.C.8</t>
  </si>
  <si>
    <t>HSNCN9</t>
  </si>
  <si>
    <t>(+) Know the Fundamental Theorem of Algebra; show that it is true for quadratic polynomials.</t>
  </si>
  <si>
    <t>CCSS.Math.Content.HSN-CN.C.9</t>
  </si>
  <si>
    <t>http://corestandards.org/Math/Content/HSN/CN/C/9</t>
  </si>
  <si>
    <t>CDCE09A5D4D74E7584DC9CDBBA9A8C28</t>
  </si>
  <si>
    <t>HSN-CN.C.9</t>
  </si>
  <si>
    <t>HSNVM</t>
  </si>
  <si>
    <t>Vector &amp; Matrix Quantities</t>
  </si>
  <si>
    <t>VM</t>
  </si>
  <si>
    <t>CCSS.Math.Content.HSN-VM</t>
  </si>
  <si>
    <t>http://corestandards.org/Math/Content/HSN/VM</t>
  </si>
  <si>
    <t>8FC01FA69F8D402A91CFEE377E33563B</t>
  </si>
  <si>
    <t>HSN-VM</t>
  </si>
  <si>
    <t>HSNVMA</t>
  </si>
  <si>
    <t>Represent and model with vector quantities.</t>
  </si>
  <si>
    <t>CCSS.Math.Content.HSN-VM.A</t>
  </si>
  <si>
    <t>http://corestandards.org/Math/Content/HSN/VM/A</t>
  </si>
  <si>
    <t>E509597287964EA2B70FDD2F10BF988E</t>
  </si>
  <si>
    <t>HSN-VM.A</t>
  </si>
  <si>
    <t>HSNVM1</t>
  </si>
  <si>
    <t>(+) Recognize vector quantities as having both magnitude and direction. Represent vector quantities by directed line segments, and use appropriate symbols for vectors and their magnitudes (e.g., v(bold), |v|, ||v||, v(not bold)).</t>
  </si>
  <si>
    <t>CCSS.Math.Content.HSN-VM.A.1</t>
  </si>
  <si>
    <t>http://corestandards.org/Math/Content/HSN/VM/A/1</t>
  </si>
  <si>
    <t>05BAE0DE74104B1AADC31E85AA1A6128</t>
  </si>
  <si>
    <t>HSN-VM.A.1</t>
  </si>
  <si>
    <t>HSNVM2</t>
  </si>
  <si>
    <t>(+) Find the components of a vector by subtracting the coordinates of an initial point from the coordinates of a terminal point.</t>
  </si>
  <si>
    <t>CCSS.Math.Content.HSN-VM.A.2</t>
  </si>
  <si>
    <t>http://corestandards.org/Math/Content/HSN/VM/A/2</t>
  </si>
  <si>
    <t>A9F2C3A58194456C9F31B5A8E6D761FE</t>
  </si>
  <si>
    <t>HSN-VM.A.2</t>
  </si>
  <si>
    <t>HSNVM3</t>
  </si>
  <si>
    <t>(+) Solve problems involving velocity and other quantities that can be represented by vectors.</t>
  </si>
  <si>
    <t>CCSS.Math.Content.HSN-VM.A.3</t>
  </si>
  <si>
    <t>http://corestandards.org/Math/Content/HSN/VM/A/3</t>
  </si>
  <si>
    <t>A2C32D9A05114A7A9DF0F41BCD26AA8B</t>
  </si>
  <si>
    <t>HSN-VM.A.3</t>
  </si>
  <si>
    <t>HSNVMB</t>
  </si>
  <si>
    <t>Perform operations on vectors.</t>
  </si>
  <si>
    <t>CCSS.Math.Content.HSN-VM.B</t>
  </si>
  <si>
    <t>http://corestandards.org/Math/Content/HSN/VM/B</t>
  </si>
  <si>
    <t>608A98D224DE4CA9B945897C7A58799C</t>
  </si>
  <si>
    <t>HSN-VM.B</t>
  </si>
  <si>
    <t>HSNVM4</t>
  </si>
  <si>
    <t xml:space="preserve">(+) Add and subtract vectors.
</t>
  </si>
  <si>
    <t>CCSS.Math.Content.HSN-VM.B.4</t>
  </si>
  <si>
    <t>http://corestandards.org/Math/Content/HSN/VM/B/4</t>
  </si>
  <si>
    <t>FA9C047FE1C547998A6CBB16C323FAD8</t>
  </si>
  <si>
    <t>HSN-VM.B.4</t>
  </si>
  <si>
    <t>HSNVM4a</t>
  </si>
  <si>
    <t>(+) Add vectors end-to-end, component-wise, and by the parallelogram rule. Understand that the magnitude of a sum of two vectors is typically not the sum of the magnitudes.</t>
  </si>
  <si>
    <t>CCSS.Math.Content.HSN-VM.B.4a</t>
  </si>
  <si>
    <t>http://corestandards.org/Math/Content/HSN/VM/B/4/a</t>
  </si>
  <si>
    <t>E71EAB46BC9E474C861A53C60CAB9D2C</t>
  </si>
  <si>
    <t>HSN-VM.B.4a</t>
  </si>
  <si>
    <t>HSNVM4b</t>
  </si>
  <si>
    <t xml:space="preserve">(+) Given two vectors in magnitude and direction form, determine the magnitude and direction of their sum. </t>
  </si>
  <si>
    <t>CCSS.Math.Content.HSN-VM.B.4b</t>
  </si>
  <si>
    <t>http://corestandards.org/Math/Content/HSN/VM/B/4/b</t>
  </si>
  <si>
    <t>984534D6C05B4CFB9E257E5BB29EF018</t>
  </si>
  <si>
    <t>HSN-VM.B.4b</t>
  </si>
  <si>
    <t>HSNVM4c</t>
  </si>
  <si>
    <t>(+) Understand vector subtraction v – w as v + (–w), where (–w) is the additive inverse of w, with the same magnitude as w and pointing in the opposite direction. Represent vector subtraction graphically by connecting the tips in the appropriate order, and perform vector subtraction component-wise.</t>
  </si>
  <si>
    <t>CCSS.Math.Content.HSN-VM.B.4c</t>
  </si>
  <si>
    <t>http://corestandards.org/Math/Content/HSN/VM/B/4/c</t>
  </si>
  <si>
    <t>B5969B9BA727452CAB1EF05C4694974C</t>
  </si>
  <si>
    <t>HSN-VM.B.4c</t>
  </si>
  <si>
    <t>HSNVM5</t>
  </si>
  <si>
    <t>(+) Multiply a vector by a scalar.</t>
  </si>
  <si>
    <t>CCSS.Math.Content.HSN-VM.B.5</t>
  </si>
  <si>
    <t>http://corestandards.org/Math/Content/HSN/VM/B/5</t>
  </si>
  <si>
    <t>5B4228464AF24FC2A8B23CF733ABD5D8</t>
  </si>
  <si>
    <t>HSN-VM.B.5</t>
  </si>
  <si>
    <t>HSNVM5a</t>
  </si>
  <si>
    <t>(+) Represent scalar multiplication graphically by scaling vectors and possibly reversing their direction; perform scalar multiplication component-wise, e.g., as c(v(sub x), v(sub y)) = (cv(sub x), cv(sub y)).</t>
  </si>
  <si>
    <t>CCSS.Math.Content.HSN-VM.B.a</t>
  </si>
  <si>
    <t>http://corestandards.org/Math/Content/HSN/VM/B/a</t>
  </si>
  <si>
    <t>FA032D8A02564B37A0BAF505A0296FB5</t>
  </si>
  <si>
    <t>HSN-VM.B.5a</t>
  </si>
  <si>
    <t>HSNVM5b</t>
  </si>
  <si>
    <t>(+) Compute the magnitude of a scalar multiple cv using ||cv|| = |c|v. Compute the direction of cv knowing that when |c|v ≠ 0, the direction of cv is either along v (for c &gt; 0) or against v (for c &lt; 0).</t>
  </si>
  <si>
    <t>CCSS.Math.Content.HSN-VM.B.5b</t>
  </si>
  <si>
    <t>http://corestandards.org/Math/Content/HSN/VM/B/5/b</t>
  </si>
  <si>
    <t>FA032D8A02564B37A0BAF505A0296FB4</t>
  </si>
  <si>
    <t>HSN-VM.B.5b</t>
  </si>
  <si>
    <t>HSNVMC</t>
  </si>
  <si>
    <t>Perform operations on matrices and use matrices in applications.</t>
  </si>
  <si>
    <t>CCSS.Math.Content.HSN-VM.C</t>
  </si>
  <si>
    <t>http://corestandards.org/Math/Content/HSN/VM/C</t>
  </si>
  <si>
    <t>22F88FBD48CB4D73A3A0D0177BE00314</t>
  </si>
  <si>
    <t>HSN-VM.C</t>
  </si>
  <si>
    <t>HSNVM6</t>
  </si>
  <si>
    <t xml:space="preserve">(+) Use matrices to represent and manipulate data, e.g., to represent payoffs or incidence relationships in a network. </t>
  </si>
  <si>
    <t>CCSS.Math.Content.HSN-VM.C.6</t>
  </si>
  <si>
    <t>http://corestandards.org/Math/Content/HSN/VM/C/6</t>
  </si>
  <si>
    <t>DB45830F7002427C8AF399E8819DA20E</t>
  </si>
  <si>
    <t>HSN-VM.C.6</t>
  </si>
  <si>
    <t>HSNVM7</t>
  </si>
  <si>
    <t xml:space="preserve">(+) Multiply matrices by scalars to produce new matrices, e.g., as when all of the payoffs in a game are doubled. </t>
  </si>
  <si>
    <t>CCSS.Math.Content.HSN-VM.C.7</t>
  </si>
  <si>
    <t>http://corestandards.org/Math/Content/HSN/VM/C/7</t>
  </si>
  <si>
    <t>78273CD72AB84C1F89EF871ABC7D60B4</t>
  </si>
  <si>
    <t>HSN-VM.C.7</t>
  </si>
  <si>
    <t>HSNVM8</t>
  </si>
  <si>
    <t>(+) Add, subtract, and multiply matrices of appropriate dimensions.</t>
  </si>
  <si>
    <t>CCSS.Math.Content.HSN-VM.C.8</t>
  </si>
  <si>
    <t>http://corestandards.org/Math/Content/HSN/VM/C/8</t>
  </si>
  <si>
    <t>EF959899935A49ECA71CA8D7C93C62E8</t>
  </si>
  <si>
    <t>HSN-VM.C.8</t>
  </si>
  <si>
    <t>HSNVM9</t>
  </si>
  <si>
    <t xml:space="preserve">(+) Understand that, unlike multiplication of numbers, matrix multiplication for square matrices is not a commutative operation, but still satisfies the associative and distributive properties. </t>
  </si>
  <si>
    <t>CCSS.Math.Content.HSN-VM.C.9</t>
  </si>
  <si>
    <t>http://corestandards.org/Math/Content/HSN/VM/C/9</t>
  </si>
  <si>
    <t>DDF504ABEDC044A3AF6404D0D1C99CAA</t>
  </si>
  <si>
    <t>HSN-VM.C.9</t>
  </si>
  <si>
    <t>HSNVM10</t>
  </si>
  <si>
    <t xml:space="preserve">(+) Understand that the zero and identity matrices play a role in matrix addition and multiplication similar to the role of 0 and 1 in the real numbers. The determinant of a square matrix is nonzero if and only if the matrix has a multiplicative inverse. </t>
  </si>
  <si>
    <t>CCSS.Math.Content.HSN-VM.C.10</t>
  </si>
  <si>
    <t>http://corestandards.org/Math/Content/HSN/VM/C/10</t>
  </si>
  <si>
    <t>562F1267C46B49BC81C70A0016A3653B</t>
  </si>
  <si>
    <t>HSN-VM.C.10</t>
  </si>
  <si>
    <t>HSNVM11</t>
  </si>
  <si>
    <t>(+) Multiply a vector (regarded as a matrix with one column) by a matrix of suitable dimensions to produce another vector. Work with matrices as transformations of vectors.</t>
  </si>
  <si>
    <t>CCSS.Math.Content.HSN-VM.C.11</t>
  </si>
  <si>
    <t>http://corestandards.org/Math/Content/HSN/VM/C/11</t>
  </si>
  <si>
    <t>08134501F5AE4D0FBC25F19F5521A66B</t>
  </si>
  <si>
    <t>HSN-VM.C.11</t>
  </si>
  <si>
    <t>HSNVM12</t>
  </si>
  <si>
    <t xml:space="preserve">(+) Work with 2 X 2 matrices as transformations of the plane, and interpret the absolute value of the determinant in terms of area. </t>
  </si>
  <si>
    <t>CCSS.Math.Content.HSN-VM.C.12</t>
  </si>
  <si>
    <t>http://corestandards.org/Math/Content/HSN/VM/C/12</t>
  </si>
  <si>
    <t>957863C430684DCC9DCB4B0BAB51F1C9</t>
  </si>
  <si>
    <t>HSN-VM.C.12</t>
  </si>
  <si>
    <t>High School: Algebra</t>
  </si>
  <si>
    <t>CCSS.Math.Content.HSA</t>
  </si>
  <si>
    <t>http://corestandards.org/Math/Content/HSA</t>
  </si>
  <si>
    <t>F0DF610EDD5E45959D006940783E6323</t>
  </si>
  <si>
    <t>HSASSE</t>
  </si>
  <si>
    <t>Seeing Structure in Expressions</t>
  </si>
  <si>
    <t>CCSS.Math.Content.HSA-SSE</t>
  </si>
  <si>
    <t>http://corestandards.org/Math/Content/HSA/SSE</t>
  </si>
  <si>
    <t>D9AA2E6E5A9942789129ECC78045D151</t>
  </si>
  <si>
    <t>HSA-SSE</t>
  </si>
  <si>
    <t>HSASSEA</t>
  </si>
  <si>
    <t>Interpret the structure of expressions.</t>
  </si>
  <si>
    <t>CCSS.Math.Content.HSA-SSE.A</t>
  </si>
  <si>
    <t>http://corestandards.org/Math/Content/HSA/SSE/A</t>
  </si>
  <si>
    <t>16247FEF153B4404A115600AF3C81E03</t>
  </si>
  <si>
    <t>HSA-SSE.A</t>
  </si>
  <si>
    <t>HSASSE1</t>
  </si>
  <si>
    <t>Interpret expressions that represent a quantity in terms of its context.*</t>
  </si>
  <si>
    <t>CCSS.Math.Content.HSA-SSE.A.1</t>
  </si>
  <si>
    <t>http://corestandards.org/Math/Content/HSA/SSE/A/1</t>
  </si>
  <si>
    <t>137C90D24DE949558F17713B84161B4D</t>
  </si>
  <si>
    <t>HSA-SSE.A.1</t>
  </si>
  <si>
    <t>HSASSE1a</t>
  </si>
  <si>
    <t>Interpret parts of an expression, such as terms, factors, and coefficients.*</t>
  </si>
  <si>
    <t>CCSS.Math.Content.HSA-SSE.A.1a</t>
  </si>
  <si>
    <t>http://corestandards.org/Math/Content/HSA/SSE/A/1/a</t>
  </si>
  <si>
    <t>529B17211FDB499292FE9DCD0CAAA928</t>
  </si>
  <si>
    <t>HSA-SSE.A.1a</t>
  </si>
  <si>
    <t>HSASSE1b</t>
  </si>
  <si>
    <t>Interpret complicated expressions by viewing one or more of their parts as a single entity. For example, interpret P(1+r)^n as the product of P and a factor not depending on P.*</t>
  </si>
  <si>
    <t>CCSS.Math.Content.HSA-SSE.A.1b</t>
  </si>
  <si>
    <t>http://corestandards.org/Math/Content/HSA/SSE/A/1/b</t>
  </si>
  <si>
    <t>5155CED2475A42D88AD48B7A676C7943</t>
  </si>
  <si>
    <t>HSA-SSE.A.1b</t>
  </si>
  <si>
    <t>HSASSE2</t>
  </si>
  <si>
    <t>Use the structure of an expression to identify ways to rewrite it. For example, see x^4 – y^4 as (x^2)^2 – (y^2)^2, thus recognizing it as a difference of squares that can be factored as (x^2 – y^2)(x^2 + y^2).</t>
  </si>
  <si>
    <t>CCSS.Math.Content.HSA-SSE.A.2</t>
  </si>
  <si>
    <t>http://corestandards.org/Math/Content/HSA/SSE/A/2</t>
  </si>
  <si>
    <t>DE5D310B24EA4A7398462924C80EC4BA</t>
  </si>
  <si>
    <t>HSA-SSE.A.2</t>
  </si>
  <si>
    <t>HSASSEB</t>
  </si>
  <si>
    <t>Write expressions in equivalent forms to solve problems.</t>
  </si>
  <si>
    <t>CCSS.Math.Content.HSA-SSE.B</t>
  </si>
  <si>
    <t>http://corestandards.org/Math/Content/HSA/SSE/B</t>
  </si>
  <si>
    <t>BEA7E3EF2A4C4C8F85F12D9743C25155</t>
  </si>
  <si>
    <t>HSA-SSE.B</t>
  </si>
  <si>
    <t>HSASSE3</t>
  </si>
  <si>
    <t>Choose and produce an equivalent form of an expression to reveal and explain properties of the quantity represented by the expression.*</t>
  </si>
  <si>
    <t>CCSS.Math.Content.HSA-SSE.B.3</t>
  </si>
  <si>
    <t>http://corestandards.org/Math/Content/HSA/SSE/B/3</t>
  </si>
  <si>
    <t>C705AD3CCF9641C9A3101BDB10737B11</t>
  </si>
  <si>
    <t>HSA-SSE.B.3</t>
  </si>
  <si>
    <t>HSASSE3a</t>
  </si>
  <si>
    <t>Factor a quadratic expression to reveal the zeros of the function it defines.*</t>
  </si>
  <si>
    <t>CCSS.Math.Content.HSA-SSE.B.3a</t>
  </si>
  <si>
    <t>http://corestandards.org/Math/Content/HSA/SSE/B/3/a</t>
  </si>
  <si>
    <t>194A6E971ED74A3695C6CE468E337562</t>
  </si>
  <si>
    <t>HSA-SSE.B.3a</t>
  </si>
  <si>
    <t>HSASSE3b</t>
  </si>
  <si>
    <t>Complete the square in a quadratic expression to reveal the maximum or minimum value of the function it defines.*</t>
  </si>
  <si>
    <t>CCSS.Math.Content.HSA-SSE.B.3b</t>
  </si>
  <si>
    <t>http://corestandards.org/Math/Content/HSA/SSE/B/3/b</t>
  </si>
  <si>
    <t>C057EE31BA98447FB241F2F732B896BD</t>
  </si>
  <si>
    <t>HSA-SSE.B.3b</t>
  </si>
  <si>
    <t>HSASSE3c</t>
  </si>
  <si>
    <t>Use the properties of exponents to transform expressions for exponential functions. For example the expression 1.15^t can be rewritten as [1.15^(1/12)]^(12t) ≈ 1.012^(12t) to reveal the approximate equivalent monthly interest rate if the annual rate is 15%.*</t>
  </si>
  <si>
    <t>CCSS.Math.Content.HSA-SSE.B.3c</t>
  </si>
  <si>
    <t>http://corestandards.org/Math/Content/HSA/SSE/B/3/c</t>
  </si>
  <si>
    <t>D07C6A24D9F045EFACB20582472FC7EB</t>
  </si>
  <si>
    <t>HSA-SSE.B.3c</t>
  </si>
  <si>
    <t>HSASSE4</t>
  </si>
  <si>
    <t>Derive the formula for the sum of a finite geometric series (when the common ratio is not 1), and use the formula to solve problems. For example, calculate mortgage payments.*</t>
  </si>
  <si>
    <t>CCSS.Math.Content.HSA-SSE.B.4</t>
  </si>
  <si>
    <t>http://corestandards.org/Math/Content/HSA/SSE/B/4</t>
  </si>
  <si>
    <t>132D975B6090471A975C1780357F9D37</t>
  </si>
  <si>
    <t>HSA-SSE.B.4</t>
  </si>
  <si>
    <t>HSAAPR</t>
  </si>
  <si>
    <t>Arithmetic with Polynomials &amp; Rational Expressions</t>
  </si>
  <si>
    <t>APR</t>
  </si>
  <si>
    <t>CCSS.Math.Content.HSA-APR</t>
  </si>
  <si>
    <t>http://corestandards.org/Math/Content/HSA/APR</t>
  </si>
  <si>
    <t>41C8B7E910BA4EE6ACBBAB231F87B3F6</t>
  </si>
  <si>
    <t>HSA-APR</t>
  </si>
  <si>
    <t>HSAAPRA</t>
  </si>
  <si>
    <t>Perform arithmetic operations on polynomials.</t>
  </si>
  <si>
    <t>CCSS.Math.Content.HSA-APR.A</t>
  </si>
  <si>
    <t>http://corestandards.org/Math/Content/HSA/APR/A</t>
  </si>
  <si>
    <t>86029C6936A24246AC435CA696634800</t>
  </si>
  <si>
    <t>HSA-APR.A</t>
  </si>
  <si>
    <t>HSAAPR1</t>
  </si>
  <si>
    <t>Understand that polynomials form a system analogous to the integers, namely, they are closed under the operations of addition, subtraction, and multiplication; add, subtract, and multiply polynomials.</t>
  </si>
  <si>
    <t>CCSS.Math.Content.HSA-APR.A.1</t>
  </si>
  <si>
    <t>http://corestandards.org/Math/Content/HSA/APR/A/1</t>
  </si>
  <si>
    <t>C6A2AB2938E447BEA1860CF04A23E51F</t>
  </si>
  <si>
    <t>HSA-APR.A.1</t>
  </si>
  <si>
    <t>HSAAPRB</t>
  </si>
  <si>
    <t>Understand the relationship between zeros and factors of polynomials.</t>
  </si>
  <si>
    <t>CCSS.Math.Content.HSA-APR.B</t>
  </si>
  <si>
    <t>http://corestandards.org/Math/Content/HSA/APR/B</t>
  </si>
  <si>
    <t>F807C53F9EDE43FDB34DF614CA072F87</t>
  </si>
  <si>
    <t>HSA-APR.B</t>
  </si>
  <si>
    <t>HSAAPR2</t>
  </si>
  <si>
    <t>Know and apply the Remainder Theorem: For a polynomial p(x) and a number a, the remainder on division by x – a is p(a), so p(a) = 0 if and only if (x – a) is a factor of p(x).</t>
  </si>
  <si>
    <t>CCSS.Math.Content.HSA-APR.B.2</t>
  </si>
  <si>
    <t>http://corestandards.org/Math/Content/HSA/APR/B/2</t>
  </si>
  <si>
    <t>A9EFAC8BB7B0455B8681498B6704A85F</t>
  </si>
  <si>
    <t>HSA-APR.B.2</t>
  </si>
  <si>
    <t>HSAAPR3</t>
  </si>
  <si>
    <t>Identify zeros of polynomials when suitable factorizations are available, and use the zeros to construct a rough graph of the function defined by the polynomial.</t>
  </si>
  <si>
    <t>CCSS.Math.Content.HSA-APR.B.3</t>
  </si>
  <si>
    <t>http://corestandards.org/Math/Content/HSA/APR/B/3</t>
  </si>
  <si>
    <t>167C41930CA145BC80099871ECDCD20F</t>
  </si>
  <si>
    <t>HSA-APR.B.3</t>
  </si>
  <si>
    <t>HSAAPRC</t>
  </si>
  <si>
    <t>Use polynomial identities to solve problems.</t>
  </si>
  <si>
    <t>CCSS.Math.Content.HSA-APR.C</t>
  </si>
  <si>
    <t>http://corestandards.org/Math/Content/HSA/APR/C</t>
  </si>
  <si>
    <t>A2539A99653A47DBAFA1740D2F0BE124</t>
  </si>
  <si>
    <t>HSA-APR.C</t>
  </si>
  <si>
    <t>HSAAPR4</t>
  </si>
  <si>
    <t>Prove polynomial identities and use them to describe numerical relationships. For example, the polynomial identity (x2 + y2)2 = (x2 – y2)2 + (2xy)2 can be used to generate Pythagorean triples.</t>
  </si>
  <si>
    <t>CCSS.Math.Content.HSA-APR.C.4</t>
  </si>
  <si>
    <t>http://corestandards.org/Math/Content/HSA/APR/C/4</t>
  </si>
  <si>
    <t>C7BC027B615547799C1CE8D7F7896DAD</t>
  </si>
  <si>
    <t>HSA-APR.C.4</t>
  </si>
  <si>
    <t>HSAAPR5</t>
  </si>
  <si>
    <t>(+) Know and apply the Binomial Theorem for the expansion of (x + y)n in powers of x and y for a positive integer n, where x and y are any numbers, with coefficients determined for example by Pascal’s Triangle.1</t>
  </si>
  <si>
    <t>CCSS.Math.Content.HSA-APR.C.5</t>
  </si>
  <si>
    <t>http://corestandards.org/Math/Content/HSA/APR/C/5</t>
  </si>
  <si>
    <t>217B91B942D647F6B3E78E4B3FC90196</t>
  </si>
  <si>
    <t>HSA-APR.C.5</t>
  </si>
  <si>
    <t>HSAAPRD</t>
  </si>
  <si>
    <t>Rewrite rational expressions.</t>
  </si>
  <si>
    <t>CCSS.Math.Content.HSA-APR.D</t>
  </si>
  <si>
    <t>http://corestandards.org/Math/Content/HSA/APR/D</t>
  </si>
  <si>
    <t>0EC032FAF5F34E04B00A864C2E588A09</t>
  </si>
  <si>
    <t>HSA-APR.D</t>
  </si>
  <si>
    <t>HSAAPR6</t>
  </si>
  <si>
    <t>Rewrite simple rational expressions in different forms; write a(x)/b(x) in the form q(x) + r(x)/b(x), where a(x), b(x), q(x), and r(x) are polynomials with the degree of r(x) less than the degree of b(x), using inspection, long division, or, for the more complicated examples, a computer algebra system.</t>
  </si>
  <si>
    <t>CCSS.Math.Content.HSA-APR.D.6</t>
  </si>
  <si>
    <t>http://corestandards.org/Math/Content/HSA/APR/D/6</t>
  </si>
  <si>
    <t>8A2EA76C20624FB690F10DAE3C354D5B</t>
  </si>
  <si>
    <t>HSA-APR.D.6</t>
  </si>
  <si>
    <t>HSAAPR7</t>
  </si>
  <si>
    <t>(+) Understand that rational expressions form a system analogous to the rational numbers, closed under addition, subtraction, multiplication, and division by a nonzero rational expression; add, subtract, multiply, and divide rational expressions.</t>
  </si>
  <si>
    <t>CCSS.Math.Content.HSA-APR.D.7</t>
  </si>
  <si>
    <t>http://corestandards.org/Math/Content/HSA/APR/D/7</t>
  </si>
  <si>
    <t>6C6F6417C2EF4908A018E4005ADBB318</t>
  </si>
  <si>
    <t>HSA-APR.D.7</t>
  </si>
  <si>
    <t>HSACED</t>
  </si>
  <si>
    <t>Creating Equations*</t>
  </si>
  <si>
    <t>CCSS.Math.Content.HSA-CED</t>
  </si>
  <si>
    <t>http://corestandards.org/Math/Content/HSA/CED</t>
  </si>
  <si>
    <t>4FA1A2D2A4304107AC97EF0E5AD6D938</t>
  </si>
  <si>
    <t>HSA-CED</t>
  </si>
  <si>
    <t>HSACEDA</t>
  </si>
  <si>
    <t>Create equations that describe numbers or relationships.</t>
  </si>
  <si>
    <t>CCSS.Math.Content.HSA-CED.A</t>
  </si>
  <si>
    <t>http://corestandards.org/Math/Content/HSA/CED/A</t>
  </si>
  <si>
    <t>2B387BDF43CB43B58983E460B46BE605</t>
  </si>
  <si>
    <t>HSA-CED.A</t>
  </si>
  <si>
    <t>HSACED1</t>
  </si>
  <si>
    <t>CCSS.Math.Content.HSA-CED.A.1</t>
  </si>
  <si>
    <t>http://corestandards.org/Math/Content/HSA/CED/A/1</t>
  </si>
  <si>
    <t>3902BC1F876F4ADD997BC890F86E3AF2</t>
  </si>
  <si>
    <t>HSA-CED.A.1</t>
  </si>
  <si>
    <t>HSACED2</t>
  </si>
  <si>
    <t>Create equations in two or more variables to represent relationships between quantities; graph equations on coordinate axes with labels and scales.*</t>
  </si>
  <si>
    <t>CCSS.Math.Content.HSA-CED.A.2</t>
  </si>
  <si>
    <t>http://corestandards.org/Math/Content/HSA/CED/A/2</t>
  </si>
  <si>
    <t>FB5932C0274F4E11A08D688F357B057D</t>
  </si>
  <si>
    <t>HSA-CED.A.2</t>
  </si>
  <si>
    <t>HSACED3</t>
  </si>
  <si>
    <t>Represent constraints by equations or inequalities, and by systems of equations and/or inequalities, and interpret solutions as viable or non-viable options in a modeling context. For example, represent inequalities describing nutritional and cost constraints on combinations of different foods.*</t>
  </si>
  <si>
    <t>CCSS.Math.Content.HSA-CED.A.3</t>
  </si>
  <si>
    <t>http://corestandards.org/Math/Content/HSA/CED/A/3</t>
  </si>
  <si>
    <t>3675146E49EF46338FB77B95B9E24100</t>
  </si>
  <si>
    <t>HSA-CED.A.3</t>
  </si>
  <si>
    <t>HSACED4</t>
  </si>
  <si>
    <t>Rearrange formulas to highlight a quantity of interest, using the same reasoning as in solving equations. For example, rearrange Ohm’s law V = IR to highlight resistance R.*</t>
  </si>
  <si>
    <t>CCSS.Math.Content.HSA-CED.A.4</t>
  </si>
  <si>
    <t>http://corestandards.org/Math/Content/HSA/CED/A/4</t>
  </si>
  <si>
    <t>9036E098F6A7415B899E533424ABBECB</t>
  </si>
  <si>
    <t>HSA-CED.A.4</t>
  </si>
  <si>
    <t>HSAREI</t>
  </si>
  <si>
    <t>Reasoning with Equations &amp; Inequalities</t>
  </si>
  <si>
    <t>CCSS.Math.Content.HSA-REI</t>
  </si>
  <si>
    <t>http://corestandards.org/Math/Content/HSA/REI</t>
  </si>
  <si>
    <t>C206F0C3026B469A83594387C2EEAB12</t>
  </si>
  <si>
    <t>HSA-REI</t>
  </si>
  <si>
    <t>HSAREIA</t>
  </si>
  <si>
    <t>Understand solving equations as a process of reasoning and explain the reasoning.</t>
  </si>
  <si>
    <t>CCSS.Math.Content.HSA-REI.A</t>
  </si>
  <si>
    <t>http://corestandards.org/Math/Content/HSA/REI/A</t>
  </si>
  <si>
    <t>76A52762F6C540829E34B961AC57ED32</t>
  </si>
  <si>
    <t>HSA-REI.A</t>
  </si>
  <si>
    <t>HSAREI1</t>
  </si>
  <si>
    <t>CCSS.Math.Content.HSA-REI.A.1</t>
  </si>
  <si>
    <t>http://corestandards.org/Math/Content/HSA/REI/A/1</t>
  </si>
  <si>
    <t>9D6E9F4486CE4E0FA2F08E70CF2B8EC7</t>
  </si>
  <si>
    <t>HSA-REI.A.1</t>
  </si>
  <si>
    <t>HSAREI2</t>
  </si>
  <si>
    <t>Solve simple rational and radical equations in one variable, and give examples showing how extraneous solutions may arise.</t>
  </si>
  <si>
    <t>CCSS.Math.Content.HSA-REI.A.2</t>
  </si>
  <si>
    <t>http://corestandards.org/Math/Content/HSA/REI/A/2</t>
  </si>
  <si>
    <t>D8E88CC6F9C24EE7A7B89D35F093B2B9</t>
  </si>
  <si>
    <t>HSA-REI.A.2</t>
  </si>
  <si>
    <t>HSAREIB</t>
  </si>
  <si>
    <t>Solve equations and inequalities in one variable.</t>
  </si>
  <si>
    <t>CCSS.Math.Content.HSA-REI.B</t>
  </si>
  <si>
    <t>http://corestandards.org/Math/Content/HSA/REI/B</t>
  </si>
  <si>
    <t>7F7DAA3BD975420E9A21319845B45A2A</t>
  </si>
  <si>
    <t>HSA-REI.B</t>
  </si>
  <si>
    <t>HSAREI3</t>
  </si>
  <si>
    <t xml:space="preserve">Solve linear equations and inequalities in one variable, including equations with coefficients represented by letters. </t>
  </si>
  <si>
    <t>CCSS.Math.Content.HSA-REI.B.3</t>
  </si>
  <si>
    <t>http://corestandards.org/Math/Content/HSA/REI/B/3</t>
  </si>
  <si>
    <t>52F1125E7D4F4CC8AFD2BDDB15BF256A</t>
  </si>
  <si>
    <t>HSA-REI.B.3</t>
  </si>
  <si>
    <t>HSAREI4</t>
  </si>
  <si>
    <t xml:space="preserve">Solve quadratic equations in one variable. </t>
  </si>
  <si>
    <t>CCSS.Math.Content.HSA-REI.B.4</t>
  </si>
  <si>
    <t>http://corestandards.org/Math/Content/HSA/REI/B/4</t>
  </si>
  <si>
    <t>87B0241DE22D4A18943F3BC6CBF5DA82</t>
  </si>
  <si>
    <t>HSA-REI.B.4</t>
  </si>
  <si>
    <t>HSAREI4a</t>
  </si>
  <si>
    <t xml:space="preserve">Use the method of completing the square to transform any quadratic equation in x into an equation of the form (x – p)^2 = q that has the same solutions. Derive the quadratic formula from this form. </t>
  </si>
  <si>
    <t>CCSS.Math.Content.HSA-REI.B.4a</t>
  </si>
  <si>
    <t>http://corestandards.org/Math/Content/HSA/REI/B/4/a</t>
  </si>
  <si>
    <t>5BD6F36D021A429E951EE42C678F1CF5</t>
  </si>
  <si>
    <t>HSA-REI.B.4a</t>
  </si>
  <si>
    <t>HSAREI4b</t>
  </si>
  <si>
    <t>Solve quadratic equations by inspection (e.g., for x^2 = 49), taking square roots, completing the square, the quadratic formula and factoring, as appropriate to the initial form of the equation. Recognize when the quadratic formula gives complex solutions and write them as a ± bi for real numbers a and b.</t>
  </si>
  <si>
    <t>CCSS.Math.Content.HSA-REI.B.4b</t>
  </si>
  <si>
    <t>http://corestandards.org/Math/Content/HSA/REI/B/4/b</t>
  </si>
  <si>
    <t>617091A725F44F42A823052465447328</t>
  </si>
  <si>
    <t>HSA-REI.B.4b</t>
  </si>
  <si>
    <t>HSAREIC</t>
  </si>
  <si>
    <t>Solve systems of equations.</t>
  </si>
  <si>
    <t>CCSS.Math.Content.HSA-REI.C</t>
  </si>
  <si>
    <t>http://corestandards.org/Math/Content/HSA/REI/C</t>
  </si>
  <si>
    <t>DA79BD4E58434CAABB4C784D994D19E8</t>
  </si>
  <si>
    <t>HSA-REI.C</t>
  </si>
  <si>
    <t>HSAREI5</t>
  </si>
  <si>
    <t>Prove that, given a system of two equations in two variables, replacing one equation by the sum of that equation and a multiple of the other produces a system with the same solutions.</t>
  </si>
  <si>
    <t>CCSS.Math.Content.HSA-REI.C.5</t>
  </si>
  <si>
    <t>http://corestandards.org/Math/Content/HSA/REI/C/5</t>
  </si>
  <si>
    <t>090DE6FDA67B45FEA288899B26A1E026</t>
  </si>
  <si>
    <t>HSA-REI.C.5</t>
  </si>
  <si>
    <t>HSAREI6</t>
  </si>
  <si>
    <t>CCSS.Math.Content.HSA-REI.C.6</t>
  </si>
  <si>
    <t>http://corestandards.org/Math/Content/HSA/REI/C/6</t>
  </si>
  <si>
    <t>F66FDF1EBB2A45B583D175D152C46E04</t>
  </si>
  <si>
    <t>HSA-REI.C.6</t>
  </si>
  <si>
    <t>HSAREI7</t>
  </si>
  <si>
    <t>Solve a simple system consisting of a linear equation and a quadratic equation in two variables algebraically and graphically. For example, find the points of intersection between the line y = –3x and the circle x^2 + y^2 = 3.</t>
  </si>
  <si>
    <t>CCSS.Math.Content.HSA-REI.C.7</t>
  </si>
  <si>
    <t>http://corestandards.org/Math/Content/HSA/REI/C/7</t>
  </si>
  <si>
    <t>FDF33C3EC6C74CE393506F5ECC465D74</t>
  </si>
  <si>
    <t>HSA-REI.C.7</t>
  </si>
  <si>
    <t>HSAREI8</t>
  </si>
  <si>
    <t>(+) Represent a system of linear equations as a single matrix equation in a vector variable.</t>
  </si>
  <si>
    <t>CCSS.Math.Content.HSA-REI.C.8</t>
  </si>
  <si>
    <t>http://corestandards.org/Math/Content/HSA/REI/C/8</t>
  </si>
  <si>
    <t>33BA402261BE40868559890F7E9613D7</t>
  </si>
  <si>
    <t>HSA-REI.C.8</t>
  </si>
  <si>
    <t>HSAREI9</t>
  </si>
  <si>
    <t>(+) Find the inverse of a matrix if it exists and use it to solve systems of linear equations (using technology for matrices of dimension 3 × 3 or greater).</t>
  </si>
  <si>
    <t>CCSS.Math.Content.HSA-REI.C.9</t>
  </si>
  <si>
    <t>http://corestandards.org/Math/Content/HSA/REI/C/9</t>
  </si>
  <si>
    <t>7595C1E536714FA5BA7FC034E1F55556</t>
  </si>
  <si>
    <t>HSA-REI.C.9</t>
  </si>
  <si>
    <t>HSAREID</t>
  </si>
  <si>
    <t>Represent and solve equations and inequalities graphically.</t>
  </si>
  <si>
    <t>CCSS.Math.Content.HSA-REI.D</t>
  </si>
  <si>
    <t>http://corestandards.org/Math/Content/HSA/REI/D</t>
  </si>
  <si>
    <t>A65B3884A9784D21B409AC13B11DFD9B</t>
  </si>
  <si>
    <t>HSA-REI.D</t>
  </si>
  <si>
    <t>HSAREI10</t>
  </si>
  <si>
    <t>CCSS.Math.Content.HSA-REI.D.10</t>
  </si>
  <si>
    <t>http://corestandards.org/Math/Content/HSA/REI/D/10</t>
  </si>
  <si>
    <t>916EED53C7DB4D2D8BD6ACB4E277B714</t>
  </si>
  <si>
    <t>HSA-REI.D.10</t>
  </si>
  <si>
    <t>HSAREI11</t>
  </si>
  <si>
    <t>CCSS.Math.Content.HSA-REI.D.11</t>
  </si>
  <si>
    <t>http://corestandards.org/Math/Content/HSA/REI/D/11</t>
  </si>
  <si>
    <t>FBFBA64C70074AC99425390F527D0A85</t>
  </si>
  <si>
    <t>HSA-REI.D.11</t>
  </si>
  <si>
    <t>HSAREI12</t>
  </si>
  <si>
    <t>CCSS.Math.Content.HSA-REI.D.12</t>
  </si>
  <si>
    <t>http://corestandards.org/Math/Content/HSA/REI/D/12</t>
  </si>
  <si>
    <t>37C6331417654D34A416EE557CE4430E</t>
  </si>
  <si>
    <t>HSA-REI.D.12</t>
  </si>
  <si>
    <t>High School: Functions</t>
  </si>
  <si>
    <t>CCSS.Math.Content.HSF</t>
  </si>
  <si>
    <t>http://corestandards.org/Math/Content/HSF</t>
  </si>
  <si>
    <t>70528DC9029E4ef49E2EF2C909914F7C</t>
  </si>
  <si>
    <t>HSFIF</t>
  </si>
  <si>
    <t>Interpreting Functions</t>
  </si>
  <si>
    <t>CCSS.Math.Content.HSF-IF</t>
  </si>
  <si>
    <t>http://corestandards.org/Math/Content/HSF/IF</t>
  </si>
  <si>
    <t>179A7965BECF4ad29E3931C40F7EF304</t>
  </si>
  <si>
    <t>HSF-IF</t>
  </si>
  <si>
    <t>HSFIFA</t>
  </si>
  <si>
    <t>Understand the concept of a function and use function notation.</t>
  </si>
  <si>
    <t>CCSS.Math.Content.HSF-IF.A</t>
  </si>
  <si>
    <t>http://corestandards.org/Math/Content/HSF/IF/A</t>
  </si>
  <si>
    <t>59E4F5F26EF044869249ED3E7CC0AD95</t>
  </si>
  <si>
    <t>HSF-IF.A</t>
  </si>
  <si>
    <t>HSFIF1</t>
  </si>
  <si>
    <t>CCSS.Math.Content.HSF-IF.A.1</t>
  </si>
  <si>
    <t>http://corestandards.org/Math/Content/HSF/IF/A/1</t>
  </si>
  <si>
    <t>024460620E624fb2BADC665C38AC3981</t>
  </si>
  <si>
    <t>HSF-IF.A.1</t>
  </si>
  <si>
    <t>HSFIF2</t>
  </si>
  <si>
    <t>CCSS.Math.Content.HSF-IF.A.2</t>
  </si>
  <si>
    <t>http://corestandards.org/Math/Content/HSF/IF/A/2</t>
  </si>
  <si>
    <t>D30BED7D477F4d458D8721A8418CE6E2</t>
  </si>
  <si>
    <t>HSF-IF.A.2</t>
  </si>
  <si>
    <t>HSFIF3</t>
  </si>
  <si>
    <t>Recognize that sequences are functions, sometimes defined recursively, whose domain is a subset of the integers. For example, the Fibonacci sequence is defined recursively by f(0) = f(1) = 1, f(n+1) = f(n) + f(n-1) for n ≥ 1 (n is greater than or equal to 1).</t>
  </si>
  <si>
    <t>CCSS.Math.Content.HSF-IF.A.3</t>
  </si>
  <si>
    <t>http://corestandards.org/Math/Content/HSF/IF/A/3</t>
  </si>
  <si>
    <t>D236C711DD0E407d92FCE4762054A867</t>
  </si>
  <si>
    <t>HSF-IF.A.3</t>
  </si>
  <si>
    <t>HSFIFB</t>
  </si>
  <si>
    <t>Interpret functions that arise in applications in terms of the context.</t>
  </si>
  <si>
    <t>CCSS.Math.Content.HSF-IF.B</t>
  </si>
  <si>
    <t>http://corestandards.org/Math/Content/HSF/IF/B</t>
  </si>
  <si>
    <t>E9DDBF450BFB48a79C8EF29E1EB211CD</t>
  </si>
  <si>
    <t>HSF-IF.B</t>
  </si>
  <si>
    <t>HSFIF4</t>
  </si>
  <si>
    <t>For a function that models a relationship between two quantities, interpret key features of graphs and tables in terms of the quantities, and sketch graphs showing key features given a verbal description of the relationship. Key features include: intercepts; intervals where the function is increasing, decreasing, positive, or negative; relative maximums and minimums; symmetries; end behavior; and periodicity.*</t>
  </si>
  <si>
    <t>CCSS.Math.Content.HSF-IF.B.4</t>
  </si>
  <si>
    <t>http://corestandards.org/Math/Content/HSF/IF/B/4</t>
  </si>
  <si>
    <t>096FA681EFFB40bc876F231D9A6BA80A</t>
  </si>
  <si>
    <t>HSF-IF.B.4</t>
  </si>
  <si>
    <t>HSFIF5</t>
  </si>
  <si>
    <t>CCSS.Math.Content.HSF-IF.B.5</t>
  </si>
  <si>
    <t>http://corestandards.org/Math/Content/HSF/IF/B/5</t>
  </si>
  <si>
    <t>03B3127447154c298592EB77CC7BD717</t>
  </si>
  <si>
    <t>HSF-IF.B.5</t>
  </si>
  <si>
    <t>HSFIF6</t>
  </si>
  <si>
    <t>CCSS.Math.Content.HSF-IF.B.6</t>
  </si>
  <si>
    <t>http://corestandards.org/Math/Content/HSF/IF/B/6</t>
  </si>
  <si>
    <t>621B40F3E1DC40a3A199A62DBEFF22AA</t>
  </si>
  <si>
    <t>HSF-IF.B.6</t>
  </si>
  <si>
    <t>HSFIFC</t>
  </si>
  <si>
    <t>Analyze functions using different representations.</t>
  </si>
  <si>
    <t>CCSS.Math.Content.HSF-IF.C</t>
  </si>
  <si>
    <t>http://corestandards.org/Math/Content/HSF/IF/C</t>
  </si>
  <si>
    <t>F99D9C6750C84f45A30719B919C80A8B</t>
  </si>
  <si>
    <t>HSF-IF.C</t>
  </si>
  <si>
    <t>HSFIF7</t>
  </si>
  <si>
    <t>Graph functions expressed symbolically and show key features of the graph, by hand in simple cases and using technology for more complicated cases.*</t>
  </si>
  <si>
    <t>CCSS.Math.Content.HSF-IF.C.7</t>
  </si>
  <si>
    <t>http://corestandards.org/Math/Content/HSF/IF/C/7</t>
  </si>
  <si>
    <t>5E15A791B8614350AC4E7E11AACFC5B2</t>
  </si>
  <si>
    <t>HSF-IF.C.7</t>
  </si>
  <si>
    <t>HSFIF7a</t>
  </si>
  <si>
    <t>Graph linear and quadratic functions and show intercepts, maxima, and minima.*</t>
  </si>
  <si>
    <t>CCSS.Math.Content.HSF-IF.C.7a</t>
  </si>
  <si>
    <t>http://corestandards.org/Math/Content/HSF/IF/C/7/a</t>
  </si>
  <si>
    <t>BDAA9678DF8E48a7B07B6546CA928796</t>
  </si>
  <si>
    <t>HSF-IF.C.7a</t>
  </si>
  <si>
    <t>HSFIF7b</t>
  </si>
  <si>
    <t xml:space="preserve">Graph square root, cube root, and piecewise-defined functions, including step functions and absolute value functions.* </t>
  </si>
  <si>
    <t>CCSS.Math.Content.HSF-IF.C.7b</t>
  </si>
  <si>
    <t>http://corestandards.org/Math/Content/HSF/IF/C/7/b</t>
  </si>
  <si>
    <t>E7A923E2D1DA493e8B2B5146B298B677</t>
  </si>
  <si>
    <t>HSF-IF.C.7b</t>
  </si>
  <si>
    <t>HSFIF7c</t>
  </si>
  <si>
    <t xml:space="preserve">Graph polynomial functions, identifying zeros when suitable factorizations are available, and showing end behavior.* </t>
  </si>
  <si>
    <t>CCSS.Math.Content.HSF-IF.C.7c</t>
  </si>
  <si>
    <t>http://corestandards.org/Math/Content/HSF/IF/C/7/c</t>
  </si>
  <si>
    <t>45B93BCB8B1B4b388574F0CA327C48BD</t>
  </si>
  <si>
    <t>HSF-IF.C.7c</t>
  </si>
  <si>
    <t>HSFIF7d</t>
  </si>
  <si>
    <t xml:space="preserve">(+) Graph rational functions, identifying zeros and asymptotes when suitable factorizations are available, and showing end behavior.* </t>
  </si>
  <si>
    <t>CCSS.Math.Content.HSF-IF.C.7d</t>
  </si>
  <si>
    <t>http://corestandards.org/Math/Content/HSF/IF/C/7/d</t>
  </si>
  <si>
    <t>890632566D8440189B4D825B5EE6BFD3</t>
  </si>
  <si>
    <t>HSF-IF.C.7d</t>
  </si>
  <si>
    <t>HSFIF7e</t>
  </si>
  <si>
    <t>Graph exponential and logarithmic functions, showing intercepts and end behavior, and trigonometric functions, showing period, midline, and amplitude.*</t>
  </si>
  <si>
    <t>7e</t>
  </si>
  <si>
    <t>CCSS.Math.Content.HSF-IF.C.7e</t>
  </si>
  <si>
    <t>http://corestandards.org/Math/Content/HSF/IF/C/7/e</t>
  </si>
  <si>
    <t>282642278ABD4b32911BDCD1EA2C6468</t>
  </si>
  <si>
    <t>HSF-IF.C.7e</t>
  </si>
  <si>
    <t>HSFIF8</t>
  </si>
  <si>
    <t xml:space="preserve">Write a function defined by an expression in different but equivalent forms to reveal and explain different properties of the function. </t>
  </si>
  <si>
    <t>CCSS.Math.Content.HSF-IF.C.8</t>
  </si>
  <si>
    <t>http://corestandards.org/Math/Content/HSF/IF/C/8</t>
  </si>
  <si>
    <t>B6B625DA12C4423d955A66BFD1193175</t>
  </si>
  <si>
    <t>HSF-IF.C.8</t>
  </si>
  <si>
    <t>HSFIF8a</t>
  </si>
  <si>
    <t xml:space="preserve">Use the process of factoring and completing the square in a quadratic function to show zeros, extreme values, and symmetry of the graph, and interpret these in terms of a context. </t>
  </si>
  <si>
    <t>CCSS.Math.Content.HSF-IF.C.8a</t>
  </si>
  <si>
    <t>http://corestandards.org/Math/Content/HSF/IF/C/8/a</t>
  </si>
  <si>
    <t>E8C42265F5F341ea9C0284AA7BDC65AE</t>
  </si>
  <si>
    <t>HSF-IF.C.8a</t>
  </si>
  <si>
    <t>HSFIF8b</t>
  </si>
  <si>
    <t>Use the properties of exponents to interpret expressions for exponential functions. For example, identify percent rate of change in functions such as y = (1.02)^t, y = (0.97)^t, y = (1.01)^(12t), y = (1.2)^(t/10), and classify them as representing exponential growth and decay.</t>
  </si>
  <si>
    <t>CCSS.Math.Content.HSF-IF.C.8b</t>
  </si>
  <si>
    <t>http://corestandards.org/Math/Content/HSF/IF/C/8/b</t>
  </si>
  <si>
    <t>E8C42265F5F341ea9C0284AA7BDC65AF</t>
  </si>
  <si>
    <t>HSF-IF.C.8b</t>
  </si>
  <si>
    <t>HSFIF8c</t>
  </si>
  <si>
    <t>Compare properties of two functions each represented in a different way (algebraically, graphically, numerically in tables, or by verbal descriptions). For example, given a graph of one quadratic function and an algebraic expression for another, say which has the larger maximum.</t>
  </si>
  <si>
    <t>CCSS.Math.Content.HSF-IF.C.9</t>
  </si>
  <si>
    <t>http://corestandards.org/Math/Content/HSF/IF/C/9</t>
  </si>
  <si>
    <t>10A5A8046F1D494dA1FCC3A958437AF2</t>
  </si>
  <si>
    <t>HSF-IF.C.8c</t>
  </si>
  <si>
    <t>HSFIF9</t>
  </si>
  <si>
    <t>HSFBF</t>
  </si>
  <si>
    <t>Building Functions</t>
  </si>
  <si>
    <t>CCSS.Math.Content.HSF-BF</t>
  </si>
  <si>
    <t>http://corestandards.org/Math/Content/HSF/BF</t>
  </si>
  <si>
    <t>B50CD423353E4e46AEA3E8CAE4AC4905</t>
  </si>
  <si>
    <t>HSF-BF</t>
  </si>
  <si>
    <t>HSFBFA</t>
  </si>
  <si>
    <t>Build a function that models a relationship between two quantities.</t>
  </si>
  <si>
    <t>CCSS.Math.Content.HSF-BF.A</t>
  </si>
  <si>
    <t>http://corestandards.org/Math/Content/HSF/BF/A</t>
  </si>
  <si>
    <t>9B65633847F14c7eBE6901214D7CCE72</t>
  </si>
  <si>
    <t>HSF-BF.A</t>
  </si>
  <si>
    <t>HSFBF1</t>
  </si>
  <si>
    <t xml:space="preserve">Write a function that describes a relationship between two quantities.* </t>
  </si>
  <si>
    <t>CCSS.Math.Content.HSF-BF.A.1</t>
  </si>
  <si>
    <t>http://corestandards.org/Math/Content/HSF/BF/A/1</t>
  </si>
  <si>
    <t>148058CA1C12486fBED93EA48399BFB5</t>
  </si>
  <si>
    <t>HSF-BF.A.1</t>
  </si>
  <si>
    <t>HSFBF1a</t>
  </si>
  <si>
    <t xml:space="preserve">Determine an explicit expression, a recursive process, or steps for calculation from a context. </t>
  </si>
  <si>
    <t>CCSS.Math.Content.HSF-BF.A.1a</t>
  </si>
  <si>
    <t>http://corestandards.org/Math/Content/HSF/BF/A/1/a</t>
  </si>
  <si>
    <t>70C634815522412aA1C2601B0B0990FF</t>
  </si>
  <si>
    <t>HSF-BF.A.1a</t>
  </si>
  <si>
    <t>HSFBF1b</t>
  </si>
  <si>
    <t xml:space="preserve">Combine standard function types using arithmetic operations. For example, build a function that models the temperature of a cooling body by adding a constant function to a decaying exponential, and relate these functions to the model. </t>
  </si>
  <si>
    <t>CCSS.Math.Content.HSF-BF.A.1b</t>
  </si>
  <si>
    <t>http://corestandards.org/Math/Content/HSF/BF/A/1/b</t>
  </si>
  <si>
    <t>7C24A27D8C154d37A8F4C00AFA8EE4A1</t>
  </si>
  <si>
    <t>HSF-BF.A.1b</t>
  </si>
  <si>
    <t>HSFBF1c</t>
  </si>
  <si>
    <t>(+) Compose functions. For example, if T(y) is the temperature in the atmosphere as a function of height, and h(t) is the height of a weather balloon as a function of time, then T(h(t)) is the temperature at the location of the weather balloon as a function of time.</t>
  </si>
  <si>
    <t>CCSS.Math.Content.HSF-BF.A.1c</t>
  </si>
  <si>
    <t>http://corestandards.org/Math/Content/HSF/BF/A/1/c</t>
  </si>
  <si>
    <t>EB54465D5EA44f868FCD2C73D4E782AC</t>
  </si>
  <si>
    <t>HSF-BF.A.1c</t>
  </si>
  <si>
    <t>HSFBF2</t>
  </si>
  <si>
    <t>CCSS.Math.Content.HSF-BF.A.2</t>
  </si>
  <si>
    <t>http://corestandards.org/Math/Content/HSF/BF/A/2</t>
  </si>
  <si>
    <t>5B5D5542BF6C4fcaAE1CF1B7AABFBA47</t>
  </si>
  <si>
    <t>HSF-BF.A.2</t>
  </si>
  <si>
    <t>HSFBFB</t>
  </si>
  <si>
    <t>Build new functions from existing functions.</t>
  </si>
  <si>
    <t>CCSS.Math.Content.HSF-BF.B</t>
  </si>
  <si>
    <t>http://corestandards.org/Math/Content/HSF/BF/B</t>
  </si>
  <si>
    <t>0D80A8E0EDC34cfeA85B47771F813955</t>
  </si>
  <si>
    <t>HSF-BF.B</t>
  </si>
  <si>
    <t>HSFBF3</t>
  </si>
  <si>
    <t>CCSS.Math.Content.HSF-BF.B.3</t>
  </si>
  <si>
    <t>http://corestandards.org/Math/Content/HSF/BF/B/3</t>
  </si>
  <si>
    <t>6FAED174A2944dfeAA00D24C2CFBE708</t>
  </si>
  <si>
    <t>HSF-BF.B.3</t>
  </si>
  <si>
    <t>HSFBF4</t>
  </si>
  <si>
    <t xml:space="preserve">Find inverse functions. </t>
  </si>
  <si>
    <t>CCSS.Math.Content.HSF-BF.B.4</t>
  </si>
  <si>
    <t>http://corestandards.org/Math/Content/HSF/BF/B/4</t>
  </si>
  <si>
    <t>D600962249FF4b1aADC5857575D228AE</t>
  </si>
  <si>
    <t>HSF-BF.B.4</t>
  </si>
  <si>
    <t>HSFBF4a</t>
  </si>
  <si>
    <t xml:space="preserve">Solve an equation of the form f(x) = c for a simple function f that has an inverse and write an expression for the inverse. For example, f(x) =2(x^3) or f(x) = (x+1)/(x-1) for x ≠ 1 (x not equal to 1). </t>
  </si>
  <si>
    <t>CCSS.Math.Content.HSF-BF.B.4a</t>
  </si>
  <si>
    <t>http://corestandards.org/Math/Content/HSF/BF/B/4/a</t>
  </si>
  <si>
    <t>392F16871F5443c9BE065FD1A9DE39C2</t>
  </si>
  <si>
    <t>HSF-BF.B.4a</t>
  </si>
  <si>
    <t>HSFBF4b</t>
  </si>
  <si>
    <t xml:space="preserve">(+) Verify by composition that one function is the inverse of another. </t>
  </si>
  <si>
    <t>CCSS.Math.Content.HSF-BF.B.4b</t>
  </si>
  <si>
    <t>http://corestandards.org/Math/Content/HSF/BF/B/4/b</t>
  </si>
  <si>
    <t>F4B7CBBED04C4960A3F16E86069BE376</t>
  </si>
  <si>
    <t>HSF-BF.B.4b</t>
  </si>
  <si>
    <t>HSFBF4c</t>
  </si>
  <si>
    <t>(+) Read values of an inverse function from a graph or a table, given that the function has an inverse.</t>
  </si>
  <si>
    <t>CCSS.Math.Content.HSF-BF.B.4c</t>
  </si>
  <si>
    <t>http://corestandards.org/Math/Content/HSF/BF/B/4/c</t>
  </si>
  <si>
    <t>5A331E7758B240c389EA982FA8605DAE</t>
  </si>
  <si>
    <t>HSF-BF.B.4c</t>
  </si>
  <si>
    <t>HSFBF4d</t>
  </si>
  <si>
    <t>(+) Produce an invertible function from a non-invertible function by restricting the domain.</t>
  </si>
  <si>
    <t>4d</t>
  </si>
  <si>
    <t>CCSS.Math.Content.HSF-BF.B.4d</t>
  </si>
  <si>
    <t>http://corestandards.org/Math/Content/HSF/BF/B/4/d</t>
  </si>
  <si>
    <t>2CE8D7B11DF246bbA2D5DC96DE5BE282</t>
  </si>
  <si>
    <t>HSF-BF.B.4d</t>
  </si>
  <si>
    <t>HSFBF5</t>
  </si>
  <si>
    <t>(+) Understand the inverse relationship between exponents and logarithms and use this relationship to solve problems involving logarithms and exponents.</t>
  </si>
  <si>
    <t>CCSS.Math.Content.HSF-BF.B.5</t>
  </si>
  <si>
    <t>http://corestandards.org/Math/Content/HSF/BF/B/5</t>
  </si>
  <si>
    <t>87E1B0E0B7164d1dA8AA9F6A63000A7D</t>
  </si>
  <si>
    <t>HSF-BF.B.5</t>
  </si>
  <si>
    <t>HSFLE</t>
  </si>
  <si>
    <t>Linear, Quadratic, &amp; Exponential Models*</t>
  </si>
  <si>
    <t>CCSS.Math.Content.HSF-LE</t>
  </si>
  <si>
    <t>http://corestandards.org/Math/Content/HSF/LE</t>
  </si>
  <si>
    <t>17F0C490354D4b2dA0F8B0171F68D872</t>
  </si>
  <si>
    <t>HSF-LE</t>
  </si>
  <si>
    <t>HSFLEA</t>
  </si>
  <si>
    <t>Construct and compare linear, quadratic, and exponential models and solve problems.</t>
  </si>
  <si>
    <t>CCSS.Math.Content.HSF-LE.A</t>
  </si>
  <si>
    <t>http://corestandards.org/Math/Content/HSF/LE/A</t>
  </si>
  <si>
    <t>EA31B803149948c1AB6FCB71C7EE6E23</t>
  </si>
  <si>
    <t>HSF-LE.A</t>
  </si>
  <si>
    <t>HSFLE1</t>
  </si>
  <si>
    <t>Distinguish between situations that can be modeled with linear functions and with exponential functions.*</t>
  </si>
  <si>
    <t>CCSS.Math.Content.HSF-LE.A.1</t>
  </si>
  <si>
    <t>http://corestandards.org/Math/Content/HSF/LE/A/1</t>
  </si>
  <si>
    <t>13898F5B9227486aBB749E5A8D5F0BA2</t>
  </si>
  <si>
    <t>HSF-LE.A.1</t>
  </si>
  <si>
    <t>HSFLE1a</t>
  </si>
  <si>
    <t>Prove that linear functions grow by equal differences over equal intervals and that exponential functions grow by equal factors over equal intervals.*</t>
  </si>
  <si>
    <t>CCSS.Math.Content.HSF-LE.A.1a</t>
  </si>
  <si>
    <t>http://corestandards.org/Math/Content/HSF/LE/A/1/a</t>
  </si>
  <si>
    <t>39F3AF9140744f049D8A7F16C1E1C11B</t>
  </si>
  <si>
    <t>HSF-LE.A.1a</t>
  </si>
  <si>
    <t>HSFLE1b</t>
  </si>
  <si>
    <t>Recognize situations in which one quantity changes at a constant rate per unit interval relative to another.*</t>
  </si>
  <si>
    <t>CCSS.Math.Content.HSF-LE.A.1b</t>
  </si>
  <si>
    <t>http://corestandards.org/Math/Content/HSF/LE/A/1/b</t>
  </si>
  <si>
    <t>40FD278805FB4f0091985412D2591720</t>
  </si>
  <si>
    <t>HSF-LE.A.1b</t>
  </si>
  <si>
    <t>HSFLE1c</t>
  </si>
  <si>
    <t>Recognize situations in which a quantity grows or decays by a constant percent rate per unit interval relative to another.*</t>
  </si>
  <si>
    <t>CCSS.Math.Content.HSF-LE.A.1c</t>
  </si>
  <si>
    <t>http://corestandards.org/Math/Content/HSF/LE/A/1/c</t>
  </si>
  <si>
    <t>5E2567D4DEEA4e71971D8405AD83282D</t>
  </si>
  <si>
    <t>HSF-LE.A.1c</t>
  </si>
  <si>
    <t>HSFLE2</t>
  </si>
  <si>
    <t>Construct linear and exponential functions, including arithmetic and geometric sequences, given a graph, a description of a relationship, or two input-output pairs (include reading these from a table).*</t>
  </si>
  <si>
    <t>CCSS.Math.Content.HSF-LE.A.2</t>
  </si>
  <si>
    <t>http://corestandards.org/Math/Content/HSF/LE/A/2</t>
  </si>
  <si>
    <t>43C90B2EE7834c20AC59B88CBE3222E8</t>
  </si>
  <si>
    <t>HSF-LE.A.2</t>
  </si>
  <si>
    <t>HSFLE3</t>
  </si>
  <si>
    <t>Observe using graphs and tables that a quantity increasing exponentially eventually exceeds a quantity increasing linearly, quadratically, or (more generally) as a polynomial function.*</t>
  </si>
  <si>
    <t>CCSS.Math.Content.HSF-LE.A.3</t>
  </si>
  <si>
    <t>http://corestandards.org/Math/Content/HSF/LE/A/3</t>
  </si>
  <si>
    <t>69E7CE927BB04137A41E2065D3F27FFC</t>
  </si>
  <si>
    <t>HSF-LE.A.3</t>
  </si>
  <si>
    <t>HSFLE4</t>
  </si>
  <si>
    <t>For exponential models, express as a logarithm the solution to ab^(ct) = d where a, c, and d are numbers and the base b is 2, 10, or e; evaluate the logarithm using technology.*</t>
  </si>
  <si>
    <t>CCSS.Math.Content.HSF-LE.A.4</t>
  </si>
  <si>
    <t>http://corestandards.org/Math/Content/HSF/LE/A/4</t>
  </si>
  <si>
    <t>69E7CE927BB04137A41E2065D3F27FFD</t>
  </si>
  <si>
    <t>HSF-LE.A.4</t>
  </si>
  <si>
    <t>HSFLEB</t>
  </si>
  <si>
    <t>Interpret expressions for functions in terms of the situation they model.</t>
  </si>
  <si>
    <t>CCSS.Math.Content.HSF-LE.B</t>
  </si>
  <si>
    <t>http://corestandards.org/Math/Content/HSF/LE/B</t>
  </si>
  <si>
    <t>06327BD558CD4f66B40934E0E0CAD555</t>
  </si>
  <si>
    <t>HSF-LE.B</t>
  </si>
  <si>
    <t>HSFLE5</t>
  </si>
  <si>
    <t>Interpret the parameters in a linear or exponential function in terms of a context.*</t>
  </si>
  <si>
    <t>CCSS.Math.Content.HSF-LE.B.5</t>
  </si>
  <si>
    <t>http://corestandards.org/Math/Content/HSF/LE/B/5</t>
  </si>
  <si>
    <t>ED9707572259431d80D24767C55B4E64</t>
  </si>
  <si>
    <t>HSF-LE.B.5</t>
  </si>
  <si>
    <t>HSFTF</t>
  </si>
  <si>
    <t>Trigonometric Functions</t>
  </si>
  <si>
    <t>TF</t>
  </si>
  <si>
    <t>CCSS.Math.Content.HSF-TF</t>
  </si>
  <si>
    <t>http://corestandards.org/Math/Content/HSF/TF</t>
  </si>
  <si>
    <t>9F2B52570879493583EF9502D8791F0A</t>
  </si>
  <si>
    <t>HSF-TF</t>
  </si>
  <si>
    <t>HSFTFA</t>
  </si>
  <si>
    <t>Extend the domain of trigonometric functions using the unit circle.</t>
  </si>
  <si>
    <t>CCSS.Math.Content.HSF-TF.A</t>
  </si>
  <si>
    <t>http://corestandards.org/Math/Content/HSF/TF/A</t>
  </si>
  <si>
    <t>0B13FE26FA344dca998C7DEDEBC7E0BF</t>
  </si>
  <si>
    <t>HSF-TF.A</t>
  </si>
  <si>
    <t>HSFTF1</t>
  </si>
  <si>
    <t>Understand radian measure of an angle as the length of the arc on the unit circle subtended by the angle.</t>
  </si>
  <si>
    <t>CCSS.Math.Content.HSF-TF.A.1</t>
  </si>
  <si>
    <t>http://corestandards.org/Math/Content/HSF/TF/A/1</t>
  </si>
  <si>
    <t>AD929225303444039816AB290ECA8E44</t>
  </si>
  <si>
    <t>HSFTF2</t>
  </si>
  <si>
    <t>Explain how the unit circle in the coordinate plane enables the extension of trigonometric functions to all real numbers, interpreted as radian measures of angles traversed counterclockwise around the unit circle.</t>
  </si>
  <si>
    <t>CCSS.Math.Content.HSF-TF.A.2</t>
  </si>
  <si>
    <t>http://corestandards.org/Math/Content/HSF/TF/A/2</t>
  </si>
  <si>
    <t>0A8CB87ECFF541b69DCD30731F122EA6</t>
  </si>
  <si>
    <t>HSFTF3</t>
  </si>
  <si>
    <t>(+) Use special triangles to determine geometrically the values of sine, cosine, tangent for π/3, π/4 and π/6, and use the unit circle to express the values of sine, cosine, and tangent for π - x, π + x, and 2π - x in terms of their values for x, where x is any real number.</t>
  </si>
  <si>
    <t>CCSS.Math.Content.HSF-TF.A.3</t>
  </si>
  <si>
    <t>http://corestandards.org/Math/Content/HSF/TF/A/3</t>
  </si>
  <si>
    <t>3079DC14566A4ed09B88885B9D66A59B</t>
  </si>
  <si>
    <t>HSFTF4</t>
  </si>
  <si>
    <t>(+) Use the unit circle to explain symmetry (odd and even) and periodicity of trigonometric functions.</t>
  </si>
  <si>
    <t>CCSS.Math.Content.HSF-TF.A.4</t>
  </si>
  <si>
    <t>http://corestandards.org/Math/Content/HSF/TF/A/4</t>
  </si>
  <si>
    <t>E1FA68F31C204dd0B94D58A32D9C6E42</t>
  </si>
  <si>
    <t>HSFTFB</t>
  </si>
  <si>
    <t>Model periodic phenomena with trigonometric functions.</t>
  </si>
  <si>
    <t>CCSS.Math.Content.HSF-TF.B</t>
  </si>
  <si>
    <t>http://corestandards.org/Math/Content/HSF/TF/B</t>
  </si>
  <si>
    <t>CEBB90EF52E44ac196F126C321E1E446</t>
  </si>
  <si>
    <t>HSF-TF.B</t>
  </si>
  <si>
    <t>HSFTF5</t>
  </si>
  <si>
    <t xml:space="preserve">Choose trigonometric functions to model periodic phenomena with specified amplitude, frequency, and midline.* </t>
  </si>
  <si>
    <t>CCSS.Math.Content.HSF-TF.B.5</t>
  </si>
  <si>
    <t>http://corestandards.org/Math/Content/HSF/TF/B/5</t>
  </si>
  <si>
    <t>F9D8D0D240954f189B3BDFEEAB6D6ECB</t>
  </si>
  <si>
    <t>HSFTF6</t>
  </si>
  <si>
    <t>Understand that restricting a trigonometric function to a domain on which it is always increasing or always decreasing allows its inverse to be constructed.</t>
  </si>
  <si>
    <t>CCSS.Math.Content.HSF-TF.B.6</t>
  </si>
  <si>
    <t>http://corestandards.org/Math/Content/HSF/TF/B/6</t>
  </si>
  <si>
    <t>99F20438610449598284578176010342</t>
  </si>
  <si>
    <t>HSFTF7</t>
  </si>
  <si>
    <t>(+) Use inverse functions to solve trigonometric equations that arise in modeling contexts; evaluate the solutions using technology, and interpret them in terms of the context.*</t>
  </si>
  <si>
    <t>CCSS.Math.Content.HSF-TF.B.7</t>
  </si>
  <si>
    <t>http://corestandards.org/Math/Content/HSF/TF/B/7</t>
  </si>
  <si>
    <t>A3292D1E73A24918BFD72AF26ABA23EC</t>
  </si>
  <si>
    <t>HSFTFC</t>
  </si>
  <si>
    <t>Prove and apply trigonometric identities.</t>
  </si>
  <si>
    <t>CCSS.Math.Content.HSF-TF.C</t>
  </si>
  <si>
    <t>http://corestandards.org/Math/Content/HSF/TF/C</t>
  </si>
  <si>
    <t>601ED08534CF40a5977CEBAD49863725</t>
  </si>
  <si>
    <t>HSF-TF.C</t>
  </si>
  <si>
    <t>HSFTF8</t>
  </si>
  <si>
    <t>Prove the Pythagorean identity (sin A)^2 + (cos A)^2 = 1 and use it to find sin A, cos A, or tan A, given sin A, cos A, or tan A, and the quadrant of the angle.</t>
  </si>
  <si>
    <t>CCSS.Math.Content.HSF-TF.C.8</t>
  </si>
  <si>
    <t>http://corestandards.org/Math/Content/HSF/TF/C/8</t>
  </si>
  <si>
    <t>62363EDC2EC343c4BE5484B1FAC81B19</t>
  </si>
  <si>
    <t>HSFTF9</t>
  </si>
  <si>
    <t>(+) Prove the addition and subtraction formulas for sine, cosine, and tangent and use them to solve problems.</t>
  </si>
  <si>
    <t>CCSS.Math.Content.HSF-TF.C.9</t>
  </si>
  <si>
    <t>http://corestandards.org/Math/Content/HSF/TF/C/9</t>
  </si>
  <si>
    <t>EB0D9BB16CAB4b2cB2A05FCD969BF8EF</t>
  </si>
  <si>
    <t>HSM</t>
  </si>
  <si>
    <t>High School: Modeling</t>
  </si>
  <si>
    <t>CCSS.Math.Content.HSM</t>
  </si>
  <si>
    <t>http://corestandards.org/Math/Content/HSM</t>
  </si>
  <si>
    <t>3128C02C55D64aee8E55EF2D230095D2</t>
  </si>
  <si>
    <t>High School: Geometry</t>
  </si>
  <si>
    <t>CCSS.Math.Content.HSG</t>
  </si>
  <si>
    <t>http://corestandards.org/Math/Content/HSG</t>
  </si>
  <si>
    <t>268550F7D2534304B1A580369334A2D4</t>
  </si>
  <si>
    <t>HSGCO</t>
  </si>
  <si>
    <t>Congruence</t>
  </si>
  <si>
    <t>CCSS.Math.Content.HSG-CO</t>
  </si>
  <si>
    <t>http://corestandards.org/Math/Content/HSG/CO</t>
  </si>
  <si>
    <t>A1D25F2384964307A71BBF88E89F1F31</t>
  </si>
  <si>
    <t>HSG-CO</t>
  </si>
  <si>
    <t>HSGCOA</t>
  </si>
  <si>
    <t>Experiment with transformations in the plane</t>
  </si>
  <si>
    <t>CCSS.Math.Content.HSG-CO.A</t>
  </si>
  <si>
    <t>http://corestandards.org/Math/Content/HSG/CO/A</t>
  </si>
  <si>
    <t>0A4FB274306F48B8849D365982EEE811</t>
  </si>
  <si>
    <t>HSG-CO.A</t>
  </si>
  <si>
    <t>HSGCO1</t>
  </si>
  <si>
    <t>Know precise definitions of angle, circle, perpendicular line, parallel line, and line segment, based on the undefined notions of point, line, distance along a line, and distance around a circular arc.</t>
  </si>
  <si>
    <t>CCSS.Math.Content.HSG-CO.A.1</t>
  </si>
  <si>
    <t>http://corestandards.org/Math/Content/HSG/CO/A/1</t>
  </si>
  <si>
    <t>C705AD3CCF9641C9A3101BDB10737B12</t>
  </si>
  <si>
    <t>HSG-CO.A.1</t>
  </si>
  <si>
    <t>HSGCO2</t>
  </si>
  <si>
    <t>Represent transformations in the plane using, e.g., transparencies and geometry software; describe transformations as functions that take points in the plane as inputs and give other points as outputs. Compare transformations that preserve distance and angle to those that do not (e.g., translation versus horizontal stretch).</t>
  </si>
  <si>
    <t>CCSS.Math.Content.HSG-CO.A.2</t>
  </si>
  <si>
    <t>http://corestandards.org/Math/Content/HSG/CO/A/2</t>
  </si>
  <si>
    <t>DD05C3FD51B54767BE49C8566053DD30</t>
  </si>
  <si>
    <t>HSG-CO.A.2</t>
  </si>
  <si>
    <t>HSGCO3</t>
  </si>
  <si>
    <t>Given a rectangle, parallelogram, trapezoid, or regular polygon, describe the rotations and reflections that carry it onto itself.</t>
  </si>
  <si>
    <t>CCSS.Math.Content.HSG-CO.A.3</t>
  </si>
  <si>
    <t>http://corestandards.org/Math/Content/HSG/CO/A/3</t>
  </si>
  <si>
    <t>C9B1E6F9029B46BF91FA3D7AD3424D81</t>
  </si>
  <si>
    <t>HSG-CO.A.3</t>
  </si>
  <si>
    <t>HSGCO4</t>
  </si>
  <si>
    <t>Develop definitions of rotations, reflections, and translations in terms of angles, circles, perpendicular lines, parallel lines, and line segments.</t>
  </si>
  <si>
    <t>CCSS.Math.Content.HSG-CO.A.4</t>
  </si>
  <si>
    <t>http://corestandards.org/Math/Content/HSG/CO/A/4</t>
  </si>
  <si>
    <t>4B2516603AEB4A3AB9B3C4A26890387F</t>
  </si>
  <si>
    <t>HSG-CO.A.4</t>
  </si>
  <si>
    <t>HSGCO5</t>
  </si>
  <si>
    <t>Given a geometric figure and a rotation, reflection, or translation, draw the transformed figure using, e.g., graph paper, tracing paper, or geometry software. Specify a sequence of transformations that will carry a given figure onto another.</t>
  </si>
  <si>
    <t>CCSS.Math.Content.HSG-CO.A.5</t>
  </si>
  <si>
    <t>http://corestandards.org/Math/Content/HSG/CO/A/5</t>
  </si>
  <si>
    <t>22DE82C883F440EAA24DC63CD5D983A2</t>
  </si>
  <si>
    <t>HSG-CO.A.5</t>
  </si>
  <si>
    <t>HSGCOB</t>
  </si>
  <si>
    <t>Understand congruence in terms of rigid motions</t>
  </si>
  <si>
    <t>CCSS.Math.Content.HSG-CO.B</t>
  </si>
  <si>
    <t>http://corestandards.org/Math/Content/HSG/CO/B</t>
  </si>
  <si>
    <t>2C230AEDFC714C45A4DE2FE3C0D07FC0</t>
  </si>
  <si>
    <t>HSG-CO.B</t>
  </si>
  <si>
    <t>HSGCO6</t>
  </si>
  <si>
    <t>Use geometric descriptions of rigid motions to transform figures and to predict the effect of a given rigid motion on a given figure; given two figures, use the definition of congruence in terms of rigid motions to decide if they are congruent.</t>
  </si>
  <si>
    <t>CCSS.Math.Content.HSG-CO.B.6</t>
  </si>
  <si>
    <t>http://corestandards.org/Math/Content/HSG/CO/B/6</t>
  </si>
  <si>
    <t>DC959D73068C4C618DFEA8F2513D6F94</t>
  </si>
  <si>
    <t>HSG-CO.B.6</t>
  </si>
  <si>
    <t>HSGCO7</t>
  </si>
  <si>
    <t>Use the definition of congruence in terms of rigid motions to show that two triangles are congruent if and only if corresponding pairs of sides and corresponding pairs of angles are congruent.</t>
  </si>
  <si>
    <t>CCSS.Math.Content.HSG-CO.B.7</t>
  </si>
  <si>
    <t>http://corestandards.org/Math/Content/HSG/CO/B/7</t>
  </si>
  <si>
    <t>38DDC3FC8AEF4616BD05A2D0864A05E9</t>
  </si>
  <si>
    <t>HSG-CO.B.7</t>
  </si>
  <si>
    <t>HSGCO8</t>
  </si>
  <si>
    <t>Explain how the criteria for triangle congruence (ASA, SAS, and SSS) follow from the definition of congruence in terms of rigid motions.</t>
  </si>
  <si>
    <t>CCSS.Math.Content.HSG-CO.B.8</t>
  </si>
  <si>
    <t>http://corestandards.org/Math/Content/HSG/CO/B/8</t>
  </si>
  <si>
    <t>5FFBD080786949929FD37F35D817DC01</t>
  </si>
  <si>
    <t>HSG-CO.B.8</t>
  </si>
  <si>
    <t>HSGCOC</t>
  </si>
  <si>
    <t>Prove geometric theorems</t>
  </si>
  <si>
    <t>CCSS.Math.Content.HSG-CO.C</t>
  </si>
  <si>
    <t>http://corestandards.org/Math/Content/HSG/CO/C</t>
  </si>
  <si>
    <t>3950A96EBD5349E4ADFFA1F417DFAE3E</t>
  </si>
  <si>
    <t>HSG-CO.C</t>
  </si>
  <si>
    <t>HSGCO9</t>
  </si>
  <si>
    <t>Prove theorems about lines and angles. Theorems include: vertical angles are congruent; when a transversal crosses parallel lines, alternate interior angles are congruent and corresponding angles are congruent; points on a perpendicular bisector of a line segment are exactly those equidistant from the segment’s endpoints.</t>
  </si>
  <si>
    <t>CCSS.Math.Content.HSG-CO.C.9</t>
  </si>
  <si>
    <t>http://corestandards.org/Math/Content/HSG/CO/C/9</t>
  </si>
  <si>
    <t>DEE025B4DBB849BD993681529D099B21</t>
  </si>
  <si>
    <t>HSG-CO.C.9</t>
  </si>
  <si>
    <t>HSGCO10</t>
  </si>
  <si>
    <t>Prove theorems about triangles. Theorems include: measures of interior angles of a triangle sum to 180 degrees; base angles of isosceles triangles are congruent; the segment joining midpoints of two sides of a triangle is parallel to the third side and half the length; the medians of a triangle meet at a point.</t>
  </si>
  <si>
    <t>CCSS.Math.Content.HSG-CO.C.10</t>
  </si>
  <si>
    <t>http://corestandards.org/Math/Content/HSG/CO/C/10</t>
  </si>
  <si>
    <t>79BBF26E6D0945F6B3E4004434BC6682</t>
  </si>
  <si>
    <t>HSG-CO.C.10</t>
  </si>
  <si>
    <t>HSGCO11</t>
  </si>
  <si>
    <t>Prove theorems about parallelograms. Theorems include: opposite sides are congruent, opposite angles are congruent, the diagonals of a parallelogram bisect each other, and conversely, rectangles are parallelograms with congruent diagonals.</t>
  </si>
  <si>
    <t>CCSS.Math.Content.HSG-CO.C.11</t>
  </si>
  <si>
    <t>http://corestandards.org/Math/Content/HSG/CO/C/11</t>
  </si>
  <si>
    <t>7CB09509B566460F90CC39B61FE75B2F</t>
  </si>
  <si>
    <t>HSG-CO.C.11</t>
  </si>
  <si>
    <t>HSGCOD</t>
  </si>
  <si>
    <t>Make geometric constructions</t>
  </si>
  <si>
    <t>CCSS.Math.Content.HSG-CO.D</t>
  </si>
  <si>
    <t>http://corestandards.org/Math/Content/HSG/CO/D</t>
  </si>
  <si>
    <t>53D370CCC2F2442DA6B3B2FB0957F6B7</t>
  </si>
  <si>
    <t>HSG-CO.D</t>
  </si>
  <si>
    <t>HSGCO12</t>
  </si>
  <si>
    <t>CCSS.Math.Content.HSG-CO.D.12</t>
  </si>
  <si>
    <t>http://corestandards.org/Math/Content/HSG/CO/D/12</t>
  </si>
  <si>
    <t>CAB563B9D88D4C1C9C828F683F4B7FC6</t>
  </si>
  <si>
    <t>HSG-CO.D.12</t>
  </si>
  <si>
    <t>HSGCO13</t>
  </si>
  <si>
    <t>Construct an equilateral triangle, a square, and a regular hexagon inscribed in a circle.</t>
  </si>
  <si>
    <t>CCSS.Math.Content.HSG-CO.D.13</t>
  </si>
  <si>
    <t>http://corestandards.org/Math/Content/HSG/CO/D/13</t>
  </si>
  <si>
    <t>B70F834015914D6E9148C6EBAAB750D4</t>
  </si>
  <si>
    <t>HSG-CO.D.13</t>
  </si>
  <si>
    <t>HSGSRT</t>
  </si>
  <si>
    <t>Similarity, Right Triangles, &amp; Trigonometry</t>
  </si>
  <si>
    <t>CCSS.Math.Content.HSG-SRT</t>
  </si>
  <si>
    <t>http://corestandards.org/Math/Content/HSG/SRT</t>
  </si>
  <si>
    <t>409F886465DA4D5DA5374F843753A547</t>
  </si>
  <si>
    <t>HSG-SRT</t>
  </si>
  <si>
    <t>HSGSRTA</t>
  </si>
  <si>
    <t>Understand similarity in terms of similarity transformations</t>
  </si>
  <si>
    <t>CCSS.Math.Content.HSG-SRT.A</t>
  </si>
  <si>
    <t>http://corestandards.org/Math/Content/HSG/SRT/A</t>
  </si>
  <si>
    <t>1D96FE69A8D94CCFAA827DBD53424C3E</t>
  </si>
  <si>
    <t>HSGSRT1</t>
  </si>
  <si>
    <t>Verify experimentally the properties of dilations given by a center and a scale factor:</t>
  </si>
  <si>
    <t>CCSS.Math.Content.HSG-SRT.A.1</t>
  </si>
  <si>
    <t>http://corestandards.org/Math/Content/HSG/SRT/A/1</t>
  </si>
  <si>
    <t>686678EDBF7A4F93A09BAAC0B4C2CBFC</t>
  </si>
  <si>
    <t>HSG-SRT.1</t>
  </si>
  <si>
    <t>HSGSRT1a</t>
  </si>
  <si>
    <t>A dilation takes a line not passing through the center of the dilation to a parallel line, and leaves a line passing through the center unchanged.</t>
  </si>
  <si>
    <t>CCSS.Math.Content.HSG-SRT.A.1a</t>
  </si>
  <si>
    <t>http://corestandards.org/Math/Content/HSG/SRT/A/1/a</t>
  </si>
  <si>
    <t>DDCD2BFAF9A041A4B8094EE33FD1F27C</t>
  </si>
  <si>
    <t>HSG-SRT.1a</t>
  </si>
  <si>
    <t>HSGSRT1b</t>
  </si>
  <si>
    <t>The dilation of a line segment is longer or shorter in the ratio given by the scale factor.</t>
  </si>
  <si>
    <t>CCSS.Math.Content.HSG-SRT.A.1b</t>
  </si>
  <si>
    <t>http://corestandards.org/Math/Content/HSG/SRT/A/1/b</t>
  </si>
  <si>
    <t>01F21CA7909F4C52AC16B840DAF353A9</t>
  </si>
  <si>
    <t>HSG-SRT.1b</t>
  </si>
  <si>
    <t>HSGSRT2</t>
  </si>
  <si>
    <t>Given two figures, use the definition of similarity in terms of similarity transformations to decide if they are similar; explain using similarity transformations the meaning of similarity for triangles as the equality of all corresponding pairs of angles and the proportionality of all corresponding pairs of sides.</t>
  </si>
  <si>
    <t>CCSS.Math.Content.HSG-SRT.A.2</t>
  </si>
  <si>
    <t>http://corestandards.org/Math/Content/HSG/SRT/A/2</t>
  </si>
  <si>
    <t>5EEC5B34D81048C481BF69158104FA25</t>
  </si>
  <si>
    <t>HSG-SRT.2</t>
  </si>
  <si>
    <t>HSGSRT3</t>
  </si>
  <si>
    <t>Use the properties of similarity transformations to establish the AA criterion for two triangles to be similar.</t>
  </si>
  <si>
    <t>CCSS.Math.Content.HSG-SRT.A.3</t>
  </si>
  <si>
    <t>http://corestandards.org/Math/Content/HSG/SRT/A/3</t>
  </si>
  <si>
    <t>8C2612DBDCEE4D8F8E1F84D62457ED00</t>
  </si>
  <si>
    <t>HSG-SRT.3</t>
  </si>
  <si>
    <t>HSGSRTB</t>
  </si>
  <si>
    <t>Prove theorems involving similarity</t>
  </si>
  <si>
    <t>CCSS.Math.Content.HSG-SRT.B</t>
  </si>
  <si>
    <t>http://corestandards.org/Math/Content/HSG/SRT/B</t>
  </si>
  <si>
    <t>4F170A4349664CC59D6A26D6CBC822E7</t>
  </si>
  <si>
    <t>HSGSRT4</t>
  </si>
  <si>
    <t>Prove theorems about triangles. Theorems include: a line parallel to one side of a triangle divides the other two proportionally, and conversely; the Pythagorean Theorem proved using triangle similarity.</t>
  </si>
  <si>
    <t>CCSS.Math.Content.HSG-SRT.B.4</t>
  </si>
  <si>
    <t>http://corestandards.org/Math/Content/HSG/SRT/B/4</t>
  </si>
  <si>
    <t>AF9F597CEE3047739BEEBCC2086BC0D1</t>
  </si>
  <si>
    <t>HSG-SRT.4</t>
  </si>
  <si>
    <t>HSGSRT5</t>
  </si>
  <si>
    <t>Use congruence and similarity criteria for triangles to solve problems and to prove relationships in geometric figures.</t>
  </si>
  <si>
    <t>CCSS.Math.Content.HSG-SRT.B.5</t>
  </si>
  <si>
    <t>http://corestandards.org/Math/Content/HSG/SRT/B/5</t>
  </si>
  <si>
    <t>D75111F1FCA84D8ABB0DA43ECE9BC178</t>
  </si>
  <si>
    <t>HSG-SRT.5</t>
  </si>
  <si>
    <t>HSGSRTC</t>
  </si>
  <si>
    <t>Define trigonometric ratios and solve problems involving right triangles</t>
  </si>
  <si>
    <t>CCSS.Math.Content.HSG-SRT.C</t>
  </si>
  <si>
    <t>http://corestandards.org/Math/Content/HSG/SRT/C</t>
  </si>
  <si>
    <t>3759148F143D4274B532EF24C7D28D76</t>
  </si>
  <si>
    <t>HSGSRT6</t>
  </si>
  <si>
    <t>Understand that by similarity, side ratios in right triangles are properties of the angles in the triangle, leading to definitions of trigonometric ratios for acute angles.</t>
  </si>
  <si>
    <t>CCSS.Math.Content.HSG-SRT.C.6</t>
  </si>
  <si>
    <t>http://corestandards.org/Math/Content/HSG/SRT/C/6</t>
  </si>
  <si>
    <t>67FB2AF6552C4CB0AF5ECD83287A91AA</t>
  </si>
  <si>
    <t>HSG-SRT.6</t>
  </si>
  <si>
    <t>HSGSRT7</t>
  </si>
  <si>
    <t>Explain and use the relationship between the sine and cosine of complementary angles.</t>
  </si>
  <si>
    <t>CCSS.Math.Content.HSG-SRT.C.7</t>
  </si>
  <si>
    <t>http://corestandards.org/Math/Content/HSG/SRT/C/7</t>
  </si>
  <si>
    <t>772B39EFFD0E44459BB158CC15D2646C</t>
  </si>
  <si>
    <t>HSG-SRT.7</t>
  </si>
  <si>
    <t>HSGSRT8</t>
  </si>
  <si>
    <t>Use trigonometric ratios and the Pythagorean Theorem to solve right triangles in applied problems.</t>
  </si>
  <si>
    <t>CCSS.Math.Content.HSG-SRT.C.8</t>
  </si>
  <si>
    <t>http://corestandards.org/Math/Content/HSG/SRT/C/8</t>
  </si>
  <si>
    <t>6D58DD18897546F48981DEF131C2F802</t>
  </si>
  <si>
    <t>HSG-SRT.8</t>
  </si>
  <si>
    <t>HSGSRTD</t>
  </si>
  <si>
    <t>Apply trigonometry to general triangles</t>
  </si>
  <si>
    <t>CCSS.Math.Content.HSG-SRT.D</t>
  </si>
  <si>
    <t>http://corestandards.org/Math/Content/HSG/SRT/D</t>
  </si>
  <si>
    <t>F892626502934381A5369630B6D847AA</t>
  </si>
  <si>
    <t>HSGSRT9</t>
  </si>
  <si>
    <t>(+) Derive the formula A = (1/2)ab sin(C) for the area of a triangle by drawing an auxiliary line from a vertex perpendicular to the opposite side.</t>
  </si>
  <si>
    <t>CCSS.Math.Content.HSG-SRT.D.9</t>
  </si>
  <si>
    <t>http://corestandards.org/Math/Content/HSG/SRT/D/9</t>
  </si>
  <si>
    <t>01CDBE322105436687A53BB97574B14C</t>
  </si>
  <si>
    <t>HSG-SRT.9</t>
  </si>
  <si>
    <t>HSGSRT10</t>
  </si>
  <si>
    <t>(+) Prove the Laws of Sines and Cosines and use them to solve problems.</t>
  </si>
  <si>
    <t>CCSS.Math.Content.HSG-SRT.D.10</t>
  </si>
  <si>
    <t>http://corestandards.org/Math/Content/HSG/SRT/D/10</t>
  </si>
  <si>
    <t>2F6A2E88D566447E924D443ACA80C3A3</t>
  </si>
  <si>
    <t>HSG-SRT.10</t>
  </si>
  <si>
    <t>HSGSRT11</t>
  </si>
  <si>
    <t>(+) Understand and apply the Law of Sines and the Law of Cosines to find unknown measurements in right and non-right triangles (e.g., surveying problems, resultant forces).</t>
  </si>
  <si>
    <t>CCSS.Math.Content.HSG-SRT.D.11</t>
  </si>
  <si>
    <t>http://corestandards.org/Math/Content/HSG/SRT/D/11</t>
  </si>
  <si>
    <t>FF65A28E0FFE4802B7849008EC4A6522</t>
  </si>
  <si>
    <t>HSG-SRT.11</t>
  </si>
  <si>
    <t>HSGC</t>
  </si>
  <si>
    <t>Circles</t>
  </si>
  <si>
    <t>CCSS.Math.Content.HSG-C</t>
  </si>
  <si>
    <t>http://corestandards.org/Math/Content/HSG/C</t>
  </si>
  <si>
    <t>33943B9387F34CB6B15AA73D7F690C5E</t>
  </si>
  <si>
    <t>HSG-C</t>
  </si>
  <si>
    <t>HSGCA</t>
  </si>
  <si>
    <t>Understand and apply theorems about circles</t>
  </si>
  <si>
    <t>CCSS.Math.Content.HSG-C.A</t>
  </si>
  <si>
    <t>http://corestandards.org/Math/Content/HSG/C/A</t>
  </si>
  <si>
    <t>6FCFE0FCB1D94D9DB0CBE4E55A4C4689</t>
  </si>
  <si>
    <t>HSG-C.A</t>
  </si>
  <si>
    <t>HSGC1</t>
  </si>
  <si>
    <t>Prove that all circles are similar.</t>
  </si>
  <si>
    <t>CCSS.Math.Content.HSG-C.A.1</t>
  </si>
  <si>
    <t>http://corestandards.org/Math/Content/HSG/C/A/1</t>
  </si>
  <si>
    <t>519064F0E97A489AA657BE1C4D81E64C</t>
  </si>
  <si>
    <t>HSG-C.A.1</t>
  </si>
  <si>
    <t>HSGC2</t>
  </si>
  <si>
    <t>Identify and describe relationships among inscribed angles, radii, and chords. Include the relationship between central, inscribed, and circumscribed angles; inscribed angles on a diameter are right angles; the radius of a circle is perpendicular to the tangent where the radius intersects the circle.</t>
  </si>
  <si>
    <t>CCSS.Math.Content.HSG-C.A.2</t>
  </si>
  <si>
    <t>http://corestandards.org/Math/Content/HSG/C/A/2</t>
  </si>
  <si>
    <t>0B8104A4EC0441BBA569C75FDCD346A2</t>
  </si>
  <si>
    <t>HSG-C.A.2</t>
  </si>
  <si>
    <t>HSGC3</t>
  </si>
  <si>
    <t>Construct the inscribed and circumscribed circles of a triangle, and prove properties of angles for a quadrilateral inscribed in a circle.</t>
  </si>
  <si>
    <t>CCSS.Math.Content.HSG-C.A.3</t>
  </si>
  <si>
    <t>http://corestandards.org/Math/Content/HSG/C/A/3</t>
  </si>
  <si>
    <t>22CA4C028EDD4325ABF6007ADB252DA9</t>
  </si>
  <si>
    <t>HSG-C.A.3</t>
  </si>
  <si>
    <t>HSGC4</t>
  </si>
  <si>
    <t>(+) Construct a tangent line from a point outside a given circle to the circle.</t>
  </si>
  <si>
    <t>CCSS.Math.Content.HSG-C.A.4</t>
  </si>
  <si>
    <t>http://corestandards.org/Math/Content/HSG/C/A/4</t>
  </si>
  <si>
    <t>48AD7305975E4C38A38484926C2AC2B6</t>
  </si>
  <si>
    <t>HSG-C.A.4</t>
  </si>
  <si>
    <t>HSGCB</t>
  </si>
  <si>
    <t>Find arc lengths and areas of sectors of circles</t>
  </si>
  <si>
    <t>CCSS.Math.Content.HSG-C.B</t>
  </si>
  <si>
    <t>http://corestandards.org/Math/Content/HSG/C/B</t>
  </si>
  <si>
    <t>E85D80D849884C7E87DF3B6F703E08BF</t>
  </si>
  <si>
    <t>HSG-C.B</t>
  </si>
  <si>
    <t>HSGC5</t>
  </si>
  <si>
    <t>Derive using similarity the fact that the length of the arc intercepted by an angle is proportional to the radius, and define the radian measure of the angle as the constant of proportionality; derive the formula for the area of a sector.</t>
  </si>
  <si>
    <t>CCSS.Math.Content.HSG-C.B.5</t>
  </si>
  <si>
    <t>http://corestandards.org/Math/Content/HSG/C/B/5</t>
  </si>
  <si>
    <t>48AD7305975E4C38A38484926C2AC2B7</t>
  </si>
  <si>
    <t>HSG-C.B.5</t>
  </si>
  <si>
    <t>HSGGPE</t>
  </si>
  <si>
    <t>Expressing Geometric Properties with Equations</t>
  </si>
  <si>
    <t>CCSS.Math.Content.HSG-GPE</t>
  </si>
  <si>
    <t>http://corestandards.org/Math/Content/HSG/GPE</t>
  </si>
  <si>
    <t>D1449C6B637C44D4857C9424F779D945</t>
  </si>
  <si>
    <t>HSG-GPE</t>
  </si>
  <si>
    <t>HSGGPEA</t>
  </si>
  <si>
    <t>Translate between the geometric description and the equation for a conic section</t>
  </si>
  <si>
    <t>CCSS.Math.Content.HSG-GPE.A</t>
  </si>
  <si>
    <t>http://corestandards.org/Math/Content/HSG/GPE/A</t>
  </si>
  <si>
    <t>20163EF6BD26432AA11A2E0E37083DE9</t>
  </si>
  <si>
    <t>HSG-GPE.A</t>
  </si>
  <si>
    <t>HSGGPE1</t>
  </si>
  <si>
    <t>CCSS.Math.Content.HSG-GPE.A.1</t>
  </si>
  <si>
    <t>http://corestandards.org/Math/Content/HSG/GPE/A/1</t>
  </si>
  <si>
    <t>3364A2D8B7654D3696223F2F3E2CD406</t>
  </si>
  <si>
    <t>HSG-GPE.A.1</t>
  </si>
  <si>
    <t>HSGGPE2</t>
  </si>
  <si>
    <t>Derive the equation of a parabola given a focus and directrix.</t>
  </si>
  <si>
    <t>CCSS.Math.Content.HSG-GPE.A.2</t>
  </si>
  <si>
    <t>http://corestandards.org/Math/Content/HSG/GPE/A/2</t>
  </si>
  <si>
    <t>BC0C617036994A22A455B6EF17F7E39E</t>
  </si>
  <si>
    <t>HSG-GPE.A.2</t>
  </si>
  <si>
    <t>HSGGPE3</t>
  </si>
  <si>
    <t>(+) Derive the equations of ellipses and hyperbolas given the foci, using the fact that the sum or difference of distances from the foci is constant.</t>
  </si>
  <si>
    <t>CCSS.Math.Content.HSG-GPE.A.3</t>
  </si>
  <si>
    <t>http://corestandards.org/Math/Content/HSG/GPE/A/3</t>
  </si>
  <si>
    <t>009DBC1A63D34C568FE5570301538DB8</t>
  </si>
  <si>
    <t>HSG-GPE.A.3</t>
  </si>
  <si>
    <t>HSGGPEB</t>
  </si>
  <si>
    <t>Use coordinates to prove simple geometric theorems algebraically</t>
  </si>
  <si>
    <t>CCSS.Math.Content.HSG-GPE.B</t>
  </si>
  <si>
    <t>http://corestandards.org/Math/Content/HSG/GPE/B</t>
  </si>
  <si>
    <t>10D0867BA9B248F79713088456252172</t>
  </si>
  <si>
    <t>HSG-GPE.B</t>
  </si>
  <si>
    <t>HSGGPE4</t>
  </si>
  <si>
    <t>CCSS.Math.Content.HSG-GPE.B.4</t>
  </si>
  <si>
    <t>http://corestandards.org/Math/Content/HSG/GPE/B/4</t>
  </si>
  <si>
    <t>FB53CF0658AD45E1A309248D40E4B897</t>
  </si>
  <si>
    <t>HSG-GPE.B.4</t>
  </si>
  <si>
    <t>HSGGPE5</t>
  </si>
  <si>
    <t>CCSS.Math.Content.HSG-GPE.B.5</t>
  </si>
  <si>
    <t>http://corestandards.org/Math/Content/HSG/GPE/B/5</t>
  </si>
  <si>
    <t>9C6D77288A6B481280A20C772F3C91F4</t>
  </si>
  <si>
    <t>HSG-GPE.B.5</t>
  </si>
  <si>
    <t>HSGGPE6</t>
  </si>
  <si>
    <t>Find the point on a directed line segment between two given points that partitions the segment in a given ratio.</t>
  </si>
  <si>
    <t>CCSS.Math.Content.HSG-GPE.B.6</t>
  </si>
  <si>
    <t>http://corestandards.org/Math/Content/HSG/GPE/B/6</t>
  </si>
  <si>
    <t>8002D25287444F44994FB68A487EDD06</t>
  </si>
  <si>
    <t>HSG-GPE.B.6</t>
  </si>
  <si>
    <t>HSGGPE7</t>
  </si>
  <si>
    <t>Use coordinates to compute perimeters of polygons and areas of triangles and rectangles, e.g., using the distance formula.*</t>
  </si>
  <si>
    <t>CCSS.Math.Content.HSG-GPE.B.7</t>
  </si>
  <si>
    <t>http://corestandards.org/Math/Content/HSG/GPE/B/7</t>
  </si>
  <si>
    <t>DE7D63F8F1344BA3AB3E4882FFEA7D2B</t>
  </si>
  <si>
    <t>HSG-GPE.B.7</t>
  </si>
  <si>
    <t>HSGGMD</t>
  </si>
  <si>
    <t>Geometric Measurement &amp; Dimension</t>
  </si>
  <si>
    <t>CCSS.Math.Content.HSG-GMD</t>
  </si>
  <si>
    <t>http://corestandards.org/Math/Content/HSG/GMD</t>
  </si>
  <si>
    <t>4402289E4C404C218A290076C04F2688</t>
  </si>
  <si>
    <t>HSG-GMD</t>
  </si>
  <si>
    <t>HSGGMDA</t>
  </si>
  <si>
    <t>Explain volume formulas and use them to solve problems</t>
  </si>
  <si>
    <t>CCSS.Math.Content.HSG-GMD.A</t>
  </si>
  <si>
    <t>http://corestandards.org/Math/Content/HSG/GMD/A</t>
  </si>
  <si>
    <t>5B85430986994BB498573FE89639B3A7</t>
  </si>
  <si>
    <t>HSG-GMD.A</t>
  </si>
  <si>
    <t>HSGGMD1</t>
  </si>
  <si>
    <t>CCSS.Math.Content.HSG-GMD.A.1</t>
  </si>
  <si>
    <t>http://corestandards.org/Math/Content/HSG/GMD/A/1</t>
  </si>
  <si>
    <t>DDCDF135C57C4760A802A4B06F5ABCC7</t>
  </si>
  <si>
    <t>HSG-GMD.A.1</t>
  </si>
  <si>
    <t>HSGGMD2</t>
  </si>
  <si>
    <t>(+) Give an informal argument using Cavalieri’s principle for the formulas for the volume of a sphere and other solid figures.</t>
  </si>
  <si>
    <t>CCSS.Math.Content.HSG-GMD.A.2</t>
  </si>
  <si>
    <t>http://corestandards.org/Math/Content/HSG/GMD/A/2</t>
  </si>
  <si>
    <t>8F2F5D86FFE14C39BD201EB5A373E483</t>
  </si>
  <si>
    <t>HSG-GMD.A.2</t>
  </si>
  <si>
    <t>HSGGMD3</t>
  </si>
  <si>
    <t>CCSS.Math.Content.HSG-GMD.A.3</t>
  </si>
  <si>
    <t>http://corestandards.org/Math/Content/HSG/GMD/A/3</t>
  </si>
  <si>
    <t>3617ACE47B5140698E9624A9E60800C1</t>
  </si>
  <si>
    <t>HSG-GMD.A.3</t>
  </si>
  <si>
    <t>HSGGMDB</t>
  </si>
  <si>
    <t>Visualize relationships between two-dimensional and three-dimensional objects</t>
  </si>
  <si>
    <t>CCSS.Math.Content.HSG-GMD.B</t>
  </si>
  <si>
    <t>http://corestandards.org/Math/Content/HSG/GMD/B</t>
  </si>
  <si>
    <t>68FC0B7F46D44814802F51352CE0A108</t>
  </si>
  <si>
    <t>HSG-GMD.B</t>
  </si>
  <si>
    <t>HSGGMD4</t>
  </si>
  <si>
    <t>Identify the shapes of two-dimensional cross-sections of three-dimensional objects, and identify three-dimensional objects generated by rotations of two-dimensional objects.</t>
  </si>
  <si>
    <t>CCSS.Math.Content.HSG-GMD.B.4</t>
  </si>
  <si>
    <t>http://corestandards.org/Math/Content/HSG/GMD/B/4</t>
  </si>
  <si>
    <t>323DAFD77286404CB40102B995CF8DD2</t>
  </si>
  <si>
    <t>HSG-GMD.B.4</t>
  </si>
  <si>
    <t>HSGMG</t>
  </si>
  <si>
    <t>Modeling with Geometry</t>
  </si>
  <si>
    <t>CCSS.Math.Content.HSG-MG</t>
  </si>
  <si>
    <t>http://corestandards.org/Math/Content/HSG/MG</t>
  </si>
  <si>
    <t>E79C39D9A5724584AB281769C5263402</t>
  </si>
  <si>
    <t>HSG-MG</t>
  </si>
  <si>
    <t>HSGMGA</t>
  </si>
  <si>
    <t>Apply geometric concepts in modeling situations</t>
  </si>
  <si>
    <t>CCSS.Math.Content.HSG-MG.A</t>
  </si>
  <si>
    <t>http://corestandards.org/Math/Content/HSG/MG/A</t>
  </si>
  <si>
    <t>0C8CD3F231AC4EA89C7247F43A7B5E0A</t>
  </si>
  <si>
    <t>HSG-MG.A</t>
  </si>
  <si>
    <t>HSGMG1</t>
  </si>
  <si>
    <t>Use geometric shapes, their measures, and their properties to describe objects (e.g., modeling a tree trunk or a human torso as a cylinder).*</t>
  </si>
  <si>
    <t>CCSS.Math.Content.HSG-MG.A.1</t>
  </si>
  <si>
    <t>http://corestandards.org/Math/Content/HSG/MG/A/1</t>
  </si>
  <si>
    <t>9CC731D1BFF643D1B78754FFE96D4980</t>
  </si>
  <si>
    <t>HSG-MG.A.1</t>
  </si>
  <si>
    <t>HSGMG2</t>
  </si>
  <si>
    <t>CCSS.Math.Content.HSG-MG.A.2</t>
  </si>
  <si>
    <t>http://corestandards.org/Math/Content/HSG/MG/A/2</t>
  </si>
  <si>
    <t>84C0E5EB2B7A403F9FBEAD254BE4413E</t>
  </si>
  <si>
    <t>HSG-MG.A.2</t>
  </si>
  <si>
    <t>HSGMG3</t>
  </si>
  <si>
    <t>Apply geometric methods to solve design problems (e.g., designing an object or structure to satisfy physical constraints or minimize cost; working with typographic grid systems based on ratios).*</t>
  </si>
  <si>
    <t>CCSS.Math.Content.HSG-MG.A.3</t>
  </si>
  <si>
    <t>http://corestandards.org/Math/Content/HSG/MG/A/3</t>
  </si>
  <si>
    <t>4D0DB97BC1BF456891CAE17FCEA693AE</t>
  </si>
  <si>
    <t>HSG-MG.A.3</t>
  </si>
  <si>
    <t>High School: Statistics &amp; Probability</t>
  </si>
  <si>
    <t>CCSS.Math.Content.HSS</t>
  </si>
  <si>
    <t>http://corestandards.org/Math/Content/HSS</t>
  </si>
  <si>
    <t>9ACAF981C7D94835A2FE2FF9C10A9B3E</t>
  </si>
  <si>
    <t>HSSID</t>
  </si>
  <si>
    <t>Interpreting Categorical &amp; Quantitative Data</t>
  </si>
  <si>
    <t>ID</t>
  </si>
  <si>
    <t>CCSS.Math.Content.HSS-ID</t>
  </si>
  <si>
    <t>http://corestandards.org/Math/Content/HSS/ID</t>
  </si>
  <si>
    <t>6C9999C614324DC5A5282D299725D1F0</t>
  </si>
  <si>
    <t>HSS-ID</t>
  </si>
  <si>
    <t>HSSIDA</t>
  </si>
  <si>
    <t>Summarize, represent, and interpret data on a single count or measurement variable</t>
  </si>
  <si>
    <t>CCSS.Math.Content.HSS-ID.A</t>
  </si>
  <si>
    <t>http://corestandards.org/Math/Content/HSS/ID/A</t>
  </si>
  <si>
    <t>8EDD3006C95F458A936A9A103964FD3A</t>
  </si>
  <si>
    <t>HSS-ID.A</t>
  </si>
  <si>
    <t>HSSID1</t>
  </si>
  <si>
    <t>Represent data with plots on the real number line (dot plots, histograms, and box plots).</t>
  </si>
  <si>
    <t>CCSS.Math.Content.HSS-ID.A.1</t>
  </si>
  <si>
    <t>http://corestandards.org/Math/Content/HSS/ID/A/1</t>
  </si>
  <si>
    <t>46F59354FE39466E9B1854014F8032E5</t>
  </si>
  <si>
    <t>HSS-ID.A.1</t>
  </si>
  <si>
    <t>HSSID2</t>
  </si>
  <si>
    <t>Use statistics appropriate to the shape of the data distribution to compare center (median, mean) and spread (interquartile range, standard deviation) of two or more different data sets.</t>
  </si>
  <si>
    <t>CCSS.Math.Content.HSS-ID.A.2</t>
  </si>
  <si>
    <t>http://corestandards.org/Math/Content/HSS/ID/A/2</t>
  </si>
  <si>
    <t>B1CBC0E918754E18AF388D2023E8589B</t>
  </si>
  <si>
    <t>HSS-ID.A.2</t>
  </si>
  <si>
    <t>HSSID3</t>
  </si>
  <si>
    <t>CCSS.Math.Content.HSS-ID.A.3</t>
  </si>
  <si>
    <t>http://corestandards.org/Math/Content/HSS/ID/A/3</t>
  </si>
  <si>
    <t>02A7CF9F79264C15BBD8FB49B1346DD9</t>
  </si>
  <si>
    <t>HSS-ID.A.3</t>
  </si>
  <si>
    <t>HSSID4</t>
  </si>
  <si>
    <t>Use the mean and standard deviation of a data set to fit it to a normal distribution and to estimate population percentages. Recognize that there are data sets for which such a procedure is not appropriate. Use calculators, spreadsheets, and tables to estimate areas under the normal curve.</t>
  </si>
  <si>
    <t>CCSS.Math.Content.HSS-ID.A.4</t>
  </si>
  <si>
    <t>http://corestandards.org/Math/Content/HSS/ID/A/4</t>
  </si>
  <si>
    <t>79D1ED5970A844FBAC37C43CB393CC74</t>
  </si>
  <si>
    <t>HSS-ID.A.4</t>
  </si>
  <si>
    <t>HSSIDB</t>
  </si>
  <si>
    <t>Summarize, represent, and interpret data on two categorical and quantitative variables</t>
  </si>
  <si>
    <t>CCSS.Math.Content.HSS-ID.B</t>
  </si>
  <si>
    <t>http://corestandards.org/Math/Content/HSS/ID/B</t>
  </si>
  <si>
    <t>CD5D9C5E086B4FBC8570AAD25285B297</t>
  </si>
  <si>
    <t>HSS-ID.B</t>
  </si>
  <si>
    <t>HSSID5</t>
  </si>
  <si>
    <t>Summarize categorical data for two categories in two-way frequency tables. Interpret relative frequencies in the context of the data (including joint, marginal, and conditional relative frequencies). Recognize possible associations and trends in the data.</t>
  </si>
  <si>
    <t>CCSS.Math.Content.HSS-ID.B.5</t>
  </si>
  <si>
    <t>http://corestandards.org/Math/Content/HSS/ID/B/5</t>
  </si>
  <si>
    <t>2F8BB9383AC84D90BAC4AB04564FB8F5</t>
  </si>
  <si>
    <t>HSS-ID.B.5</t>
  </si>
  <si>
    <t>HSSID6</t>
  </si>
  <si>
    <t>Represent data on two quantitative variables on a scatter plot, and describe how the variables are related.</t>
  </si>
  <si>
    <t>CCSS.Math.Content.HSS-ID.B.6</t>
  </si>
  <si>
    <t>http://corestandards.org/Math/Content/HSS/ID/B/6</t>
  </si>
  <si>
    <t>50A3FD15E91A495195429B64E628AC06</t>
  </si>
  <si>
    <t>HSS-ID.B.6</t>
  </si>
  <si>
    <t>HSSID6a</t>
  </si>
  <si>
    <t>Fit a function to the data; use functions fitted to data to solve problems in the context of the data. Use given functions or choose a function suggested by the context. Emphasize linear, quadratic, and exponential models.</t>
  </si>
  <si>
    <t>CCSS.Math.Content.HSS-ID.B.6a</t>
  </si>
  <si>
    <t>http://corestandards.org/Math/Content/HSS/ID/B/6/a</t>
  </si>
  <si>
    <t>A5C66573CEE844968D5B13903D709F64</t>
  </si>
  <si>
    <t>HSS-ID.B.6a</t>
  </si>
  <si>
    <t>HSSID6b</t>
  </si>
  <si>
    <t>Informally assess the fit of a function by plotting and analyzing residuals.</t>
  </si>
  <si>
    <t>CCSS.Math.Content.HSS-ID.B.6b</t>
  </si>
  <si>
    <t>http://corestandards.org/Math/Content/HSS/ID/B/6/b</t>
  </si>
  <si>
    <t>E83A0AEC69604F37962EDF492D955DDC</t>
  </si>
  <si>
    <t>HSS-ID.B.6b</t>
  </si>
  <si>
    <t>HSSID6c</t>
  </si>
  <si>
    <t>Fit a linear function for a scatter plot that suggests a linear association.</t>
  </si>
  <si>
    <t>CCSS.Math.Content.HSS-ID.B.6c</t>
  </si>
  <si>
    <t>http://corestandards.org/Math/Content/HSS/ID/B/6/c</t>
  </si>
  <si>
    <t>FFC82EDD5128419B801F4B2E05DE7909</t>
  </si>
  <si>
    <t>HSS-ID.B.6c</t>
  </si>
  <si>
    <t>HSSIDC</t>
  </si>
  <si>
    <t>Interpret linear models</t>
  </si>
  <si>
    <t>CCSS.Math.Content.HSS-ID.C</t>
  </si>
  <si>
    <t>http://corestandards.org/Math/Content/HSS/ID/C</t>
  </si>
  <si>
    <t>822E400507344744A3FACC6F93D4A8E0</t>
  </si>
  <si>
    <t>HSS-ID.C</t>
  </si>
  <si>
    <t>HSSID7</t>
  </si>
  <si>
    <t>CCSS.Math.Content.HSS-ID.C.7</t>
  </si>
  <si>
    <t>http://corestandards.org/Math/Content/HSS/ID/C/7</t>
  </si>
  <si>
    <t>A416A7427F0E4A5E97F31C986CA97B67</t>
  </si>
  <si>
    <t>HSS-ID.C.7</t>
  </si>
  <si>
    <t>HSSID8</t>
  </si>
  <si>
    <t>Compute (using technology) and interpret the correlation coefficient of a linear fit.</t>
  </si>
  <si>
    <t>CCSS.Math.Content.HSS-ID.C.8</t>
  </si>
  <si>
    <t>http://corestandards.org/Math/Content/HSS/ID/C/8</t>
  </si>
  <si>
    <t>A95301E0B100409992F4CDC437B5C728</t>
  </si>
  <si>
    <t>HSS-ID.C.8</t>
  </si>
  <si>
    <t>HSSID9</t>
  </si>
  <si>
    <t>CCSS.Math.Content.HSS-ID.C.9</t>
  </si>
  <si>
    <t>http://corestandards.org/Math/Content/HSS/ID/C/9</t>
  </si>
  <si>
    <t>085E54246CD046BEB3D3A01BD982FDCE</t>
  </si>
  <si>
    <t>HSS-ID.C.9</t>
  </si>
  <si>
    <t>HSSIC</t>
  </si>
  <si>
    <t>Making Inferences &amp; Justifying Conclusions</t>
  </si>
  <si>
    <t>IC</t>
  </si>
  <si>
    <t>CCSS.Math.Content.HSS-IC</t>
  </si>
  <si>
    <t>http://corestandards.org/Math/Content/HSS/IC</t>
  </si>
  <si>
    <t>5E5EDB35EAC7459BA058E90E23307D9B</t>
  </si>
  <si>
    <t>HSS-IC</t>
  </si>
  <si>
    <t>HSSICA</t>
  </si>
  <si>
    <t>Understand and evaluate random processes underlying statistical experiments</t>
  </si>
  <si>
    <t>CCSS.Math.Content.HSS-IC.A</t>
  </si>
  <si>
    <t>http://corestandards.org/Math/Content/HSS/IC/A</t>
  </si>
  <si>
    <t>666C59E34C6C458F80B403EDB8ADD7C1</t>
  </si>
  <si>
    <t>HSS-IC.A</t>
  </si>
  <si>
    <t>HSSIC1</t>
  </si>
  <si>
    <t>Understand statistics as a process for making inferences about population parameters based on a random sample from that population.</t>
  </si>
  <si>
    <t>CCSS.Math.Content.HSS-IC.A.1</t>
  </si>
  <si>
    <t>http://corestandards.org/Math/Content/HSS/IC/A/1</t>
  </si>
  <si>
    <t>EC3F34E921934EA3ACC0F62F1618CE20</t>
  </si>
  <si>
    <t>HSS-IC.A.1</t>
  </si>
  <si>
    <t>HSSIC2</t>
  </si>
  <si>
    <t>Decide if a specified model is consistent with results from a given data-generating process, e.g., using simulation. For example, a model says a spinning coin falls heads up with probability 0. 5. Would a result of 5 tails in a row cause you to question the model?</t>
  </si>
  <si>
    <t>CCSS.Math.Content.HSS-IC.A.2</t>
  </si>
  <si>
    <t>http://corestandards.org/Math/Content/HSS/IC/A/2</t>
  </si>
  <si>
    <t>3F629B522B744054A30F840C5014A72E</t>
  </si>
  <si>
    <t>HSS-IC.A.2</t>
  </si>
  <si>
    <t>HSSICB</t>
  </si>
  <si>
    <t>Make inferences and justify conclusions from sample surveys, experiments, and observational studies</t>
  </si>
  <si>
    <t>CCSS.Math.Content.HSS-IC.B</t>
  </si>
  <si>
    <t>http://corestandards.org/Math/Content/HSS/IC/B</t>
  </si>
  <si>
    <t>472C49B4DC9A494AA4804C46D08C4CA6</t>
  </si>
  <si>
    <t>HSS-IC.B</t>
  </si>
  <si>
    <t>HSSIC3</t>
  </si>
  <si>
    <t>Recognize the purposes of and differences among sample surveys, experiments, and observational studies; explain how randomization relates to each.</t>
  </si>
  <si>
    <t>CCSS.Math.Content.HSS-IC.B.3</t>
  </si>
  <si>
    <t>http://corestandards.org/Math/Content/HSS/IC/B/3</t>
  </si>
  <si>
    <t>1771917FEEC440BC92BDF61F15E07A7E</t>
  </si>
  <si>
    <t>HSS-IC.B.3</t>
  </si>
  <si>
    <t>HSSIC4</t>
  </si>
  <si>
    <t>Use data from a sample survey to estimate a population mean or proportion; develop a margin of error through the use of simulation models for random sampling.</t>
  </si>
  <si>
    <t>CCSS.Math.Content.HSS-IC.B.4</t>
  </si>
  <si>
    <t>http://corestandards.org/Math/Content/HSS/IC/B/4</t>
  </si>
  <si>
    <t>C06C2FA466E4455CA9E14FD24E54CFC7</t>
  </si>
  <si>
    <t>HSS-IC.B.4</t>
  </si>
  <si>
    <t>HSSIC5</t>
  </si>
  <si>
    <t>Use data from a randomized experiment to compare two treatments; use simulations to decide if differences between parameters are significant.</t>
  </si>
  <si>
    <t>CCSS.Math.Content.HSS-IC.B.5</t>
  </si>
  <si>
    <t>http://corestandards.org/Math/Content/HSS/IC/B/5</t>
  </si>
  <si>
    <t>0FAB6D3B9A9B4F0780ECE32403BBA565</t>
  </si>
  <si>
    <t>HSS-IC.B.5</t>
  </si>
  <si>
    <t>HSSIC6</t>
  </si>
  <si>
    <t>CCSS.Math.Content.HSS-IC.B.6</t>
  </si>
  <si>
    <t>http://corestandards.org/Math/Content/HSS/IC/B/6</t>
  </si>
  <si>
    <t>1B131171F4554E93B31340FABD9FEC34</t>
  </si>
  <si>
    <t>HSS-IC.B.6</t>
  </si>
  <si>
    <t>HSSCP</t>
  </si>
  <si>
    <t>Conditional Probability &amp; the Rules of Probability</t>
  </si>
  <si>
    <t>CP</t>
  </si>
  <si>
    <t>CCSS.Math.Content.HSS-CP</t>
  </si>
  <si>
    <t>http://corestandards.org/Math/Content/HSS/CP</t>
  </si>
  <si>
    <t>F28CBC24ECF046C9BEBFC265D343875F</t>
  </si>
  <si>
    <t>HSS-CP</t>
  </si>
  <si>
    <t>HSSCPA</t>
  </si>
  <si>
    <t>CCSS.Math.Content.HSS-CP.A</t>
  </si>
  <si>
    <t>http://corestandards.org/Math/Content/HSS/CP/A</t>
  </si>
  <si>
    <t>EAD8FB0CC6514306B4018FF8AA698AFC</t>
  </si>
  <si>
    <t>HSS-CP.A</t>
  </si>
  <si>
    <t>HSSCP1</t>
  </si>
  <si>
    <t>Describe events as subsets of a sample space (the set of outcomes) using characteristics (or categories) of the outcomes, or as unions, intersections, or complements of other events (“or,” “and,” “not”).</t>
  </si>
  <si>
    <t>CCSS.Math.Content.HSS-CP.A.1</t>
  </si>
  <si>
    <t>http://corestandards.org/Math/Content/HSS/CP/A/1</t>
  </si>
  <si>
    <t>2D78262C75214533AA05756B10AB4F53</t>
  </si>
  <si>
    <t>HSS-CP.A.1</t>
  </si>
  <si>
    <t>HSSCP2</t>
  </si>
  <si>
    <t>Understand that two events A and B are independent if the probability of A and B occurring together is the product of their probabilities, and use this characterization to determine if they are independent.</t>
  </si>
  <si>
    <t>CCSS.Math.Content.HSS-CP.A.2</t>
  </si>
  <si>
    <t>http://corestandards.org/Math/Content/HSS/CP/A/2</t>
  </si>
  <si>
    <t>C67462424FF44231B0500E71BC10F76D</t>
  </si>
  <si>
    <t>HSS-CP.A.2</t>
  </si>
  <si>
    <t>HSSCP3</t>
  </si>
  <si>
    <t>Understand the conditional probability of A given B as P(A and B)/P(B), and interpret independence of A and B as saying that the conditional probability of A given B is the same as the probability of A, and the conditional probability of B given A is the same as the probability of B.</t>
  </si>
  <si>
    <t>CCSS.Math.Content.HSS-CP.A.3</t>
  </si>
  <si>
    <t>http://corestandards.org/Math/Content/HSS/CP/A/3</t>
  </si>
  <si>
    <t>A06F80A4479C4ED091D5D027DDD5FDE1</t>
  </si>
  <si>
    <t>HSS-CP.A.3</t>
  </si>
  <si>
    <t>HSSCP4</t>
  </si>
  <si>
    <t>Construct and interpret two-way frequency tables of data when two categories are associated with each object being classified. Use the two-way table as a sample space to decide if events are independent and to approximate conditional probabilities. For example, collect data from a random sample of students in your school on their favorite subject among math, science, and English. Estimate the probability that a randomly selected student from your school will favor science given that the student is in tenth grade. Do the same for other subjects and compare the results.</t>
  </si>
  <si>
    <t>CCSS.Math.Content.HSS-CP.A.4</t>
  </si>
  <si>
    <t>http://corestandards.org/Math/Content/HSS/CP/A/4</t>
  </si>
  <si>
    <t>CF9B6E500C504635B4557FE41DFF67BF</t>
  </si>
  <si>
    <t>HSS-CP.A.4</t>
  </si>
  <si>
    <t>HSSCP5</t>
  </si>
  <si>
    <t>Recognize and explain the concepts of conditional probability and independence in everyday language and everyday situations. For example, compare the chance of having lung cancer if you are a smoker with the chance of being a smoker if you have lung cancer.</t>
  </si>
  <si>
    <t>CCSS.Math.Content.HSS-CP.A.5</t>
  </si>
  <si>
    <t>http://corestandards.org/Math/Content/HSS/CP/A/5</t>
  </si>
  <si>
    <t>F2BB8A9B6C6E4864B38B1B0CE5624B69</t>
  </si>
  <si>
    <t>HSS-CP.A.5</t>
  </si>
  <si>
    <t>HSSCPB</t>
  </si>
  <si>
    <t>Use the rules of probability to compute probabilities of compound events.</t>
  </si>
  <si>
    <t>CCSS.Math.Content.HSS-CP.B</t>
  </si>
  <si>
    <t>http://corestandards.org/Math/Content/HSS/CP/B</t>
  </si>
  <si>
    <t>4174F5D4916B4D11BD2B5964660E814D</t>
  </si>
  <si>
    <t>HSS-CP.B</t>
  </si>
  <si>
    <t>HSSCP6</t>
  </si>
  <si>
    <t>Find the conditional probability of A given B as the fraction of B’s outcomes that also belong to A, and interpret the answer in terms of the model.</t>
  </si>
  <si>
    <t>CCSS.Math.Content.HSS-CP.B.6</t>
  </si>
  <si>
    <t>http://corestandards.org/Math/Content/HSS/CP/B/6</t>
  </si>
  <si>
    <t>E79B4F6A6EE74BB78ACB7561507A27D8</t>
  </si>
  <si>
    <t>HSS-CP.B.6</t>
  </si>
  <si>
    <t>HSSCP7</t>
  </si>
  <si>
    <t>Apply the Addition Rule, P(A or B) = P(A) + P(B) – P(A and B), and interpret the answer in terms of the model.</t>
  </si>
  <si>
    <t>CCSS.Math.Content.HSS-CP.B.7</t>
  </si>
  <si>
    <t>http://corestandards.org/Math/Content/HSS/CP/B/7</t>
  </si>
  <si>
    <t>7E6FE8F815C340C9A93E41F94D59D537</t>
  </si>
  <si>
    <t>HSS-CP.B.7</t>
  </si>
  <si>
    <t>HSSCP8</t>
  </si>
  <si>
    <t>(+) Apply the general Multiplication Rule in a uniform probability model, P(A and B) = [P(A)]x[P(B|A)] =[P(B)]x[P(A|B)], and interpret the answer in terms of the model.</t>
  </si>
  <si>
    <t>CCSS.Math.Content.HSS-CP.B.8</t>
  </si>
  <si>
    <t>http://corestandards.org/Math/Content/HSS/CP/B/8</t>
  </si>
  <si>
    <t>8BFB32872125487096E6EF4A70CADC8D</t>
  </si>
  <si>
    <t>HSS-CP.B.8</t>
  </si>
  <si>
    <t>HSSCP9</t>
  </si>
  <si>
    <t>(+) Use permutations and combinations to compute probabilities of compound events and solve problems.</t>
  </si>
  <si>
    <t>CCSS.Math.Content.HSS-CP.B.9</t>
  </si>
  <si>
    <t>http://corestandards.org/Math/Content/HSS/CP/B/9</t>
  </si>
  <si>
    <t>2313913706754951B590A70EE5F15E87</t>
  </si>
  <si>
    <t>HSS-CP.B.9</t>
  </si>
  <si>
    <t>HSSMD</t>
  </si>
  <si>
    <t>Using Probability to Make Decisions</t>
  </si>
  <si>
    <t>CCSS.Math.Content.HSS-MD</t>
  </si>
  <si>
    <t>http://corestandards.org/Math/Content/HSS/MD</t>
  </si>
  <si>
    <t>B4A0D11C615D49BAA44EB5612F9D3D7B</t>
  </si>
  <si>
    <t>HSS-MD</t>
  </si>
  <si>
    <t>HSSMDA</t>
  </si>
  <si>
    <t>Calculate expected values and use them to solve problems</t>
  </si>
  <si>
    <t>CCSS.Math.Content.HSS-MD.A</t>
  </si>
  <si>
    <t>http://corestandards.org/Math/Content/HSS/MD/A</t>
  </si>
  <si>
    <t>2ABAD306C29949F899683A13FFC985BE</t>
  </si>
  <si>
    <t>HSSMD1</t>
  </si>
  <si>
    <t>(+) Define a random variable for a quantity of interest by assigning a numerical value to each event in a sample space; graph the corresponding probability distribution using the same graphical displays as for data distributions.</t>
  </si>
  <si>
    <t>CCSS.Math.Content.HSS-MD.A.1</t>
  </si>
  <si>
    <t>http://corestandards.org/Math/Content/HSS/MD/A/1</t>
  </si>
  <si>
    <t>CB6382A476394F8790AE4006E43EE2CE</t>
  </si>
  <si>
    <t>HSSMD2</t>
  </si>
  <si>
    <t>(+) Calculate the expected value of a random variable; interpret it as the mean of the probability distribution.</t>
  </si>
  <si>
    <t>CCSS.Math.Content.HSS-MD.A.2</t>
  </si>
  <si>
    <t>http://corestandards.org/Math/Content/HSS/MD/A/2</t>
  </si>
  <si>
    <t>1AEDC1B877DE4910A0ED8474D9A1092F</t>
  </si>
  <si>
    <t>HSSMD3</t>
  </si>
  <si>
    <t>(+) Develop a probability distribution for a random variable defined for a sample space in which theoretical probabilities can be calculated; find the expected value. For example, find the theoretical probability distribution for the number of correct answers obtained by guessing on all five questions of a multiple-choice test where each question has four choices, and find the expected grade under various grading schemes.</t>
  </si>
  <si>
    <t>CCSS.Math.Content.HSS-MD.A.3</t>
  </si>
  <si>
    <t>http://corestandards.org/Math/Content/HSS/MD/A/3</t>
  </si>
  <si>
    <t>738B89C17D2F45658B0A5C107A185ABB</t>
  </si>
  <si>
    <t>HSSMD4</t>
  </si>
  <si>
    <t>(+) Develop a probability distribution for a random variable defined for a sample space in which probabilities are assigned empirically; find the expected value. For example, find a current data distribution on the number of TV sets per household in the United States, and calculate the expected number of sets per household. How many TV sets would you expect to find in 100 randomly selected households?</t>
  </si>
  <si>
    <t>CCSS.Math.Content.HSS-MD.A.4</t>
  </si>
  <si>
    <t>http://corestandards.org/Math/Content/HSS/MD/A/4</t>
  </si>
  <si>
    <t>5B8F6FE69041463B8E1632678147F01E</t>
  </si>
  <si>
    <t>HSSMDB</t>
  </si>
  <si>
    <t>Use probability to evaluate outcomes of decisions</t>
  </si>
  <si>
    <t>CCSS.Math.Content.HSS-MD.B</t>
  </si>
  <si>
    <t>http://corestandards.org/Math/Content/HSS/MD/B</t>
  </si>
  <si>
    <t>C36505788B144F25AB2E5D3693E257B6</t>
  </si>
  <si>
    <t>HSSMD5</t>
  </si>
  <si>
    <t>(+) Weigh the possible outcomes of a decision by assigning probabilities to payoff values and finding expected values.</t>
  </si>
  <si>
    <t>CCSS.Math.Content.HSS-MD.B.5</t>
  </si>
  <si>
    <t>http://corestandards.org/Math/Content/HSS/MD/B/5</t>
  </si>
  <si>
    <t>1724BB9BB4964D4BBFA0D6E4BFCEBBC7</t>
  </si>
  <si>
    <t>HSSMD5a</t>
  </si>
  <si>
    <t>(+) Find the expected payoff for a game of chance. For example, find the expected winnings from a state lottery ticket or a game at a fast-food restaurant.</t>
  </si>
  <si>
    <t>CCSS.Math.Content.HSS-MD.B.5a</t>
  </si>
  <si>
    <t>http://corestandards.org/Math/Content/HSS/MD/B/5/a</t>
  </si>
  <si>
    <t>9B5191DE265C4408985B7D86C943EC07</t>
  </si>
  <si>
    <t>HSSMD5b</t>
  </si>
  <si>
    <t>(+)  Evaluate and compare strategies on the basis of expected values. For example, compare a high-deductible versus a low-deductible automobile insurance policy using various, but reasonable, chances of having a minor or a major accident.</t>
  </si>
  <si>
    <t>CCSS.Math.Content.HSS-MD.B.5b</t>
  </si>
  <si>
    <t>http://corestandards.org/Math/Content/HSS/MD/B/5/b</t>
  </si>
  <si>
    <t>26F801DADEEB411EAF34A557F4C5D3C8</t>
  </si>
  <si>
    <t>HSSMD6</t>
  </si>
  <si>
    <t>(+) Use probabilities to make fair decisions (e.g., drawing by lots, using a random number generator).</t>
  </si>
  <si>
    <t>CCSS.Math.Content.HSS-MD.B.6</t>
  </si>
  <si>
    <t>http://corestandards.org/Math/Content/HSS/MD/B/6</t>
  </si>
  <si>
    <t>264152CE461D4345B06D9D01DA6DB2F2</t>
  </si>
  <si>
    <t>HSSMD7</t>
  </si>
  <si>
    <t>(+) Analyze decisions and strategies using probability concepts (e.g., product testing, medical testing, pulling a hockey goalie at the end of a game).</t>
  </si>
  <si>
    <t>CCSS.Math.Content.HSS-MD.B.7</t>
  </si>
  <si>
    <t>http://corestandards.org/Math/Content/HSS/MD/B/7</t>
  </si>
  <si>
    <t>17C04873DEDE43C3B2BF50BB153AA19C</t>
  </si>
  <si>
    <t>Number</t>
  </si>
  <si>
    <t>Original Text</t>
  </si>
  <si>
    <t>Words</t>
  </si>
  <si>
    <t>Characters</t>
  </si>
  <si>
    <t>Paragraphs</t>
  </si>
  <si>
    <t>Sentences</t>
  </si>
  <si>
    <t>Sentences per paragraph</t>
  </si>
  <si>
    <t>Words per Sentence</t>
  </si>
  <si>
    <t>Characters per Word</t>
  </si>
  <si>
    <t>Passive Sentences</t>
  </si>
  <si>
    <t>Flesch Reading Ease</t>
  </si>
  <si>
    <t>Flesh-Kincaid Grade Level</t>
  </si>
  <si>
    <t>2020 Draft Standard Language</t>
  </si>
  <si>
    <t>Words2</t>
  </si>
  <si>
    <t>Characters3</t>
  </si>
  <si>
    <t>Paragraphs4</t>
  </si>
  <si>
    <t>Sentences5</t>
  </si>
  <si>
    <t>Sentences per paragraph6</t>
  </si>
  <si>
    <t>Words per Sentence7</t>
  </si>
  <si>
    <t>Characters per Word8</t>
  </si>
  <si>
    <t>Passive Sentences9</t>
  </si>
  <si>
    <t>Flesch Reading Ease10</t>
  </si>
  <si>
    <t>Flesh-Kincaid Grade Level11</t>
  </si>
  <si>
    <t>Clarifying Statement</t>
  </si>
  <si>
    <t>Words12</t>
  </si>
  <si>
    <t>Characters13</t>
  </si>
  <si>
    <t>Paragraphs14</t>
  </si>
  <si>
    <t>Sentences15</t>
  </si>
  <si>
    <t>Sentences per paragraph16</t>
  </si>
  <si>
    <t>Words per Sentence17</t>
  </si>
  <si>
    <t>Characters per Word18</t>
  </si>
  <si>
    <t>Passive Sentences19</t>
  </si>
  <si>
    <t>Flesch Reading Ease20</t>
  </si>
  <si>
    <t>Flesh-Kincaid Grade Level21</t>
  </si>
  <si>
    <t>Count to 100 by ones and by tens.</t>
  </si>
  <si>
    <t>Beginning at number zero students can orally count in sequential order without skipping or repeating numbers to 100.</t>
  </si>
  <si>
    <t>Count forward beginning from a given number within the known sequence (instead of having to begin at 1).</t>
  </si>
  <si>
    <t>Content limit: The “known sequence” for this standard can be within 20.
Counting forward can be demonstrated using manipulatives, or oral response. In written form would be beyond the intent of this standard.  The intent is to build toward addition and subtraction in first grade.</t>
  </si>
  <si>
    <t>Know number names and the count sequence. Write numbers from 0 to 20. Represent a number of objects with a written number 0-20 (with 0 representing a count of no objects).</t>
  </si>
  <si>
    <t xml:space="preserve">Know number names and the count sequence.  Write numbers from 0-20 and represent a number of objects with a written number 0-20. </t>
  </si>
  <si>
    <t xml:space="preserve">Common errors include transposing, reversing or skipping a written number. Example of transposing 13 in writing to 31 Students will know that 0 represents a count of no objects. </t>
  </si>
  <si>
    <t xml:space="preserve">Understand the relationship between numbers and quantities; connect counting to cardinality.
K.CC.B.4a	When counting objects, say the number names in the standard order, pairing each object with one and only one number name and each number name with one and only one object.
K.CC.B.4b	Understand that the last number name said tells the number of objects counted. The number of objects is the same regardless of their arrangement or the order in which they were counted.
K.CC.B.4c	Understand that each successive number name refers to a quantity that is one larger. </t>
  </si>
  <si>
    <t>Understand that objects are counted using 1:1 correspondence in sequential order to determine quantity with last number representing the total objects counted.</t>
  </si>
  <si>
    <t>Count to answer “how many?” questions using as many as 20 objects arranged in a variety of configurations or as 10 objects in a scattered configuration. Given a number from 1-20, count out that many objects.</t>
  </si>
  <si>
    <t>Count from 1 to 20 objects in sequential order in a variety of configurations. Configurations can include ten frames, arrays, circles or a line.</t>
  </si>
  <si>
    <t>Understand the intent is to use matching and counting strategies to reinforce vocabulary of greater than, less than or equal to. 
Content limit: Group sizes limited to at most 10 objects each</t>
  </si>
  <si>
    <t>Compare numbers in a written format without manipulatives or visuals.</t>
  </si>
  <si>
    <t xml:space="preserve">Represent addition and subtraction with objects, fingers, mental images, drawings (drawings need not show details, but should show the mathematics in the problem), sounds (e.g., claps), acting out situations, verbal explanations, expressions, or equations. </t>
  </si>
  <si>
    <t>Represent addition and subtraction.</t>
  </si>
  <si>
    <t>Representation can include objects, fingers, mental images, drawings, sounds, acting out, verbal explanations, expressions or equations.  An example of representational sounds can be clapping.</t>
  </si>
  <si>
    <t>Add and subtract within 10. Solve addition and subtraction word problems within 10.</t>
  </si>
  <si>
    <t>Use objects and drawings to represent the word problem.  In order to solve word problems within 10, use numbers 0-9.</t>
  </si>
  <si>
    <t>Decompose numbers less than or equal to 10 into pairs in more than one way, e.g., by using objects or drawings, and record each decomposition by a drawing or equation (e.g., 5 = 2 + 3 and 5 = 4 + 1).</t>
  </si>
  <si>
    <t>Decompose numbers less than or equal to 10 into pairs in more than one way.</t>
  </si>
  <si>
    <t>Use objects or drawings to decompose numbers in at least two different ways. Record each decomposition with a drawing, number bond, or equation. Decomposition is the process of breaking apart a number into a variety of parts that all equal the same whole. Example 9 = 6 +3; 9 = 5 + 4 both equations equal 9.</t>
  </si>
  <si>
    <t>Find the unknown number that makes 10 when added to a given number from 1 - 9.</t>
  </si>
  <si>
    <t>Use objects, number bonds or drawings to record the answer or equation. The intention is to build fluency toward making a ten.</t>
  </si>
  <si>
    <t>Record the sum or difference with a drawing oral response, visual cue or equation. Can use an oral response to a verbal or visual cue to demonstrate fluency.</t>
  </si>
  <si>
    <t>Compose and decompose numbers from 11 to 19 into ten ones and some further ones.</t>
  </si>
  <si>
    <t>To compose and decompose numbers from 11 to 19 into ten, single ones (not “a ten;” this is in first grade) with some more ones by using objects, or drawings to record each composition or decomposition.  An example would be a student recognizing that the number 13 is made up of ten single ones and three more. This is specific to teen numbers only.
For example, by using objects or drawings, and record each composition or decomposition by a drawing or equation (such as 18 = 10 + 8); understand that these numbers are composed of ten ones and one, two, three, four, five, six, seven, eight, or nine ones.</t>
  </si>
  <si>
    <t>Describe measurable attributes of a single object using measurable terms such as length or weight.</t>
  </si>
  <si>
    <t>Measurable attributes can be vocabulary words that describe the length, weight or shape of an object. Example would be the clock is round or the box is heavy.</t>
  </si>
  <si>
    <t>Compare two objects with a measurable attribute in common, to see which object has “more” or “less” of the attribute.</t>
  </si>
  <si>
    <t>Use comparative vocabulary to directly compare two objects. Example one child is shorter than the other child. Shorter being the identified attribute.</t>
  </si>
  <si>
    <t>Classify objects into given categories; count the numbers of objects in each category.</t>
  </si>
  <si>
    <t>Limit category counts to be less than or equal to 10. The category can be determined by teacher or student prior to count.
Connect to K.CC.C.6 to reinforce comparison of group sizes.</t>
  </si>
  <si>
    <t>Describe objects in the environment using names of shapes and relative positions of the objects.</t>
  </si>
  <si>
    <t>Use positional terms such as above, below, beside, in front of, behind, and next to when describing position of an object. For example, the box is under the chair or the bear is next to the table.</t>
  </si>
  <si>
    <t>Correctly name two-dimensional and three-dimensional geometric shapes regardless of their orientations or overall size.</t>
  </si>
  <si>
    <t>Can name the following 2-D and 3-D geometric shapes: square; circle; triangle; rectangle; hexagon; oval; rhombus; cube; cone; cylinder; and sphere.</t>
  </si>
  <si>
    <t>Students will name flat shapes as two-dimensional or solid shapes as three-dimensional. Example would be a square is flat but a cube is a solid.</t>
  </si>
  <si>
    <t>Analyze and compare two and three-dimensional shapes, in different sizes and orientations.</t>
  </si>
  <si>
    <t>Example a square has 4 equal sides and 4 corners/vertices and a cube has 8 equal sides with 8 corners/vertices and 6 faces. The intent is not for students to yet have the formal language, but teachers can start to guide the transition from informal to formal mathematical language.</t>
  </si>
  <si>
    <t>Model shapes in the world by building shapes from components and drawing shapes.</t>
  </si>
  <si>
    <t>Can build 2 dimensional shapes or 3 dimensional shapes using manipulatives and other components. Example building a house using marshmallows and toothpicks or Legos.</t>
  </si>
  <si>
    <t>Compose simple shapes to form larger shapes.</t>
  </si>
  <si>
    <t xml:space="preserve">Use more than one shape to build a larger shape. Example two triangles make a rhombus or two trapezoids to make a hexagon. </t>
  </si>
  <si>
    <t xml:space="preserve">Use addition and subtraction within 20 to solve and represent word problems involving situations of adding to, taking from, putting together, taking apart, and comparing, with unknowns in all positions. </t>
  </si>
  <si>
    <t>Represent addition and subtraction word problems using objects, drawings, and equations.  Write an addition or subtraction equation with a symbol for the unknown number in different positions. For example,
13 + 5 = n, 13 - 5 = n, 13 + n= 18, 18 - n= 13.
Recognize and represent adding to and putting together situations as addition.
Recognize and represent taking from, taking apart, and comparing situations as either subtraction or addition with a missing addend.</t>
  </si>
  <si>
    <t>Solve word problems that call for addition of three whole numbers whose sum is less than or equal to 20.</t>
  </si>
  <si>
    <t>Solve word problems by using objects, drawings or equations to represent the quantities in the problem. 
Solve word problems with an equation where a symbol stands for the unknown. For example, 5 + 4 + 6 = Δ.
Understand that objects, drawings, and equations are interchangeable representations of a story problem.</t>
  </si>
  <si>
    <t>If 8 + 3 = 11 is known, then 3 + 8 = 11 is also known.  (Commutative property of addition)
To add 2 + 6 + 4, the second two numbers can be added to make a ten, so 2 + 6 + 4 = 2 + 10 = 12. (Associative property of addition.) (Students need not use formal terms for these properties.)
Understand that numbers can be added flexibly.</t>
  </si>
  <si>
    <t>Understand subtraction as an unknown-addend problem. For example, subtract 10 – 8 by finding the number that makes 10 when added to 8.</t>
  </si>
  <si>
    <t>For example, subtract 10 – 8 by finding the number that makes 10 when added to 8. 
Understand that subtraction is equivalent to an unknown-addend problem because both ask for the unknown part in a situation where the total and another part are known.</t>
  </si>
  <si>
    <t>Relate counting on to addition. For example, recognize counting on two after 15 as solving 15+2.
Relate counting back to subtraction. For example, recognize counting back two from 15 as solving 15-2
Relate counting between two numbers finds their difference. For example, recognize counting two number between 15 and 17 as solving 17-15.</t>
  </si>
  <si>
    <t>Add and subtract within 20, demonstrating the ability to accurately, efficiently, and flexibly add and subtract within 10.</t>
  </si>
  <si>
    <t>Use strategies such as counting on; making ten, for example 8 + 6 = 8 + 2 + 4 = 10 + 4 = 14; decomposing a number leading to a ten for example, 13 – 4 = 13 – 3 – 1 = 10 – 1 = 9; using the relationship between addition and subtraction, for example, knowing that 8 + 4 = 12, one knows 12 – 8 = 4; and creating equivalent but easier or known sums, for example, adding 6 + 7 by creating the known equivalent 6 + 6 + 1 = 12 + 1 = 13.</t>
  </si>
  <si>
    <t>Understand the meaning of the equal sign.</t>
  </si>
  <si>
    <t>Use the meaning of the equal sign (“is the same as”) to determine if two expressions involving a whole number and/or addition or subtraction expressions are equivalent. In other words, determine if the equation is true or false, for example determining that 3-1 = 2+3 is false because the expressions do not have equal values.</t>
  </si>
  <si>
    <t>Determine the unknown whole number in an addition or subtraction equation relating three whole numbers. For example, determine the unknown number that makes the equation true in each of the equations 8 + ? = 11, 5 = ＿ – 3,  6 + 6 = ＿.</t>
  </si>
  <si>
    <t>Determine the unknown whole number in an addition or subtraction equation containing three whole numbers.</t>
  </si>
  <si>
    <t xml:space="preserve">Students should be given the opportunity to find missing part given a known part and total, such as:
A missing addend in an addition equation, for example 3+_=5.
A missing subtrahend in a subtraction equation, for example 5-_=2.
A missing difference in a subtraction equation, for example 5-3=_
Students should be given the opportunity to find missing totals given known parts, such as:
A missing sum in an addition equation, for example 3+2=_.
A missing minuend in a subtraction equation, for example _-2=3.
</t>
  </si>
  <si>
    <t>Count on from any number less than 120.  Read, write, and represent any number 0-120.</t>
  </si>
  <si>
    <t>Understand that two digit numbers are composed of tens and ones.
Understand that 3 digit numbers are composed of hundreds, tens, and ones.
Understand that numbers increase in consistent patterns because of the place value system.</t>
  </si>
  <si>
    <t>Understand that the two digits of a two-digit number represent amounts of tens and ones. Understand the following as special cases:
1.NBT.B.2a	10 can be thought of as a bundle of ten ones — called a “ten.”
1.NBT.B.2b	The numbers from 11 to 19 are composed of a ten and one, two, three, four, five, six, seven, eight, or nine ones. 
1.NBT.B.2c	The numbers 10, 20, 30, 40, 50, 60, 70, 80, 90 refer to one, two, three, four, five, six, seven, eight, or nine tens (and 0 ones).</t>
  </si>
  <si>
    <t>Understand that the two digits of a two-digit number represent amounts of tens and ones.</t>
  </si>
  <si>
    <t>Understand the following as special cases:
10 can be thought of as a bundle of ten ones — called a “ten.”
The numbers from 11 to 19 are composed of a ten and one, two, three, four, five, six, seven, eight, or nine ones. 
The numbers 10, 20, 30, 40, 50, 60, 70, 80, 90 refer to one, two, three, four, five, six, seven, eight, or nine tens (and 0 ones).</t>
  </si>
  <si>
    <t>Students should be given the opportunity to provide explanations of their results based on their understanding of place value. 
For example:
-2 tens + 9 ones &lt; 3 tens + 2 ones
-2 tens and 9 ones &lt; 92
Understand that a greater value in a given place supersedes any amount in a place with a smaller value.</t>
  </si>
  <si>
    <t>Add within 100 using concrete models or drawings based on place value properties of operations, and/or the relationship between addition and subtraction; relate the strategy to a written method and explain the reasoning used.</t>
  </si>
  <si>
    <t>Includes:
adding a two-digit number and a one-digit number adding a two-digit number and a multiple of 10 adding two two-digit numbers</t>
  </si>
  <si>
    <t>Without having to count, mentally find 10 more or 10 less than a two-digit number and explain the reasoning used.</t>
  </si>
  <si>
    <t>Find 10 more than a given two digit number, for example 34 + 10.
Find 10 less than a given two digit number, for example 34-10.
Understand that adding or subtracting multiples of 10 from a number changes only the tens digit because the addition or subtraction changes only the quantity of tens.</t>
  </si>
  <si>
    <t>Subtract multiples of 10 in the range 10-90 from multiples of 10 in the range 10-90 (positive or zero differences), using concrete models or drawings and strategies based on place value, properties of operations, and/or the relationship between addition and subtraction; relate the strategy to a written method and explain the reasoning used.</t>
  </si>
  <si>
    <t>Subtract multiples of 10 in the range 10-90 from multiples of 10 in the range 10-90 (positive or zero differences) using various strategies. Relate the strategy and model used to a written method and explain the reasoning used.</t>
  </si>
  <si>
    <t>Represent subtraction of multiples of 10 with concrete and/or visual models based on place value. For example, represent 30 as 3 groups of ten and no ones.
Understand that the inverse relationship between subtraction and addition exists because both are different representations of the same part-part-whole relationship. For example, understand that both 20+30=50 and 50-20=30 represent the same parts and whole.</t>
  </si>
  <si>
    <t>Determine when an object is longer or shorter than another object.  
Compare two objects to a third and use those comparisons against the third object to compare the two objects.</t>
  </si>
  <si>
    <t>Express the length of an object as a whole number of length units, by laying multiple copies of a shorter object (the length unit) end to end.</t>
  </si>
  <si>
    <t>Use a shorter object to measure the length of a longer object. 
Record the length of an object as the total number of shorter objects it takes to span the longer object without gaps or overlaps.
Limited to contexts that result in a whole number length.</t>
  </si>
  <si>
    <t>Tell time in hours and half hours using an analog clock.
Tell time in hours and half hours using a digital clock.
Write time in hours and half-hours.</t>
  </si>
  <si>
    <t>Organize, represent, and interpret data with up to three categories. Ask and answer questions about the total number of data points, how many in each category, and how many more or less are in one category than in another.</t>
  </si>
  <si>
    <t xml:space="preserve">Understand that the sum of the data points in all categories is the total number of data points.
Understand that data representations make data points easier to read, count, and compare. 
Understand that the number of data points in different categories can be compared using subtraction, counting on, or counting back between the quantities. </t>
  </si>
  <si>
    <t>For example, defining attributes are sides, angles, and faces (triangles are closed and three-sided).  For example, non-defining attributes color, orientation, and overall size.</t>
  </si>
  <si>
    <t>Compose two-dimensional shapes or three-dimensional shapes to create a composite shape, and compose new shapes from the composite shape.</t>
  </si>
  <si>
    <t>Identify &amp; compose two-dimensional shapes: rectangles, squares, trapezoids, triangles, half-circles, and quarter-circles
Identify &amp; compose three-dimensional shapes: cubes, right rectangular prisms, right circular cones, and right circular cylinders. Keep in mind that students do not need to learn formal names such as “right rectangular prism”.</t>
  </si>
  <si>
    <t>Partition circles and rectangles into and describe two and four equal shares. Understand for these examples that decomposing into more equal shares creates smaller shares and vice versa.</t>
  </si>
  <si>
    <t>Describe the equal shares created using the words halves, fourths, and quarters. Relate the equal shares to the whole using the phrases half of, fourth of, and quarter of.  Describe the whole as two of, or four of the shares.  Understand that halves and fourths are equal parts of a partitioned whole.</t>
  </si>
  <si>
    <t>Use addition and subtraction within 100 to solve one- and two-step word problems involving situations of adding to, taking from, putting together, taking apart, and comparing, with unknowns in all positions, e.g., by using drawings and equations with a symbol for the unknown number to represent the problem.</t>
  </si>
  <si>
    <t>Use addition and subtraction within 100 to solve one- and two-step word problems with drawings and equations involving all problem types.</t>
  </si>
  <si>
    <t>Opportunities to engage with problem types should include adding to, taking from, putting together, taking apart, and comparing, with unknowns in all positions. Equations should use a symbol for the unknown number to represent the problem. (See Problem Type Table in Glossary)</t>
  </si>
  <si>
    <t>Fluently add and subtract within 20 using mental strategies. By end of Grade 2, know from memory all sums of two one-digit numbers.</t>
  </si>
  <si>
    <t>Fluently add and subtract within 20 using mental strategies. By the end of Grade 2, know from memory all sums of two one-digit numbers.</t>
  </si>
  <si>
    <t>Students bring mental strategies and fluency within 10 from first grade to build towards fluency to 20. This standard does not require timed assessments. Ample opportunity to develop efficient, accurate, and flexible understanding is essential for operating with larger numbers.</t>
  </si>
  <si>
    <t>Determine whether a set within 20 has an odd or even number of objects and record using drawings and equations.</t>
  </si>
  <si>
    <t>Students should explore strategies such as pairing objects, counting by 2s, and drawing arrays to express doubles. Students should write an equation to express an even number as a sum of equal addends and as a sum of repeated pairings.
For example, 12 is even because 6+6= 12 and also because 2+2+2+2+2+2=12 so that 12 is being represented as two groups of six or six groups of two.</t>
  </si>
  <si>
    <t xml:space="preserve">Students should have the opportunity to recognize that the total in the array is the same whether adding by row or adding by column. For example, an array with 5 rows and 4 columns could be represented as 5+5+5+5 and 4+4+4+4+4 and results in the same total of 20.
The intent of the standard is to provide students the opportunities to work with arrays and connect them to repeated addition and equal groupings as a foundation to multiplication. </t>
  </si>
  <si>
    <t>Understand that the three digits of a three-digit number represent amounts of hundreds, tens, and ones; e.g., 706 equals 7 hundreds, 0 tens, and 6 ones. Understand the following as special cases:
2.NBT.A.1a	100 can be thought of as a bundle of ten tens — called a “hundred.”
2.NBT.A.1b	The numbers 100, 200, 300, 400, 500, 600, 700, 800, 900 refer to one, two, three, four, five, six, seven, eight, or nine hundreds (and 0 tens and 0 ones).</t>
  </si>
  <si>
    <t>Students should be given the opportunity to discover base-ten units can be broken down and built back up in different ways. For example, understand the number 706 can be represented as:
 -7 hundreds, 0 tens, and 6 ones where a 0 is used as a placeholder. 
-70 tens and 6 ones.
-706 ones.</t>
  </si>
  <si>
    <t>Students need to be provided the opportunity to count and skip count both forward and backward starting from any number within 1000 to notice patterns within the number system.</t>
  </si>
  <si>
    <t>For example, the number 706 in base-ten numerals is represented as 7 hundreds, 0 tens, and 6 ones, in number names is represented as "seven hundred six" and in expanded form is represented as 700 + 6.</t>
  </si>
  <si>
    <t>Students should be given the opportunity to provide explanations of their results based on their understanding of place value. 
For example:
-2 hundreds + 3 ones &gt; 5 tens + 9 ones
-9 tens + 2 hundreds + 4 ones &lt; 924
-456 &lt; 5 hundreds</t>
  </si>
  <si>
    <t>Fluently add and subtract within 100 using strategies based on place value, properties of operations, and/or the relationship between addition and subtraction.</t>
  </si>
  <si>
    <t xml:space="preserve">Students should move from count all toward strategies that are efficient, accurate, and flexible based on the math situation presented.
For example: -56+48=50+40+6+8=90+14=104 -56+48=54+2+48=54+50=104 
-56-48 can be thought of as 48+x=56 </t>
  </si>
  <si>
    <t>Students should be given the opportunity to connect representations
Examples:
-42 + 31 + 12 + 83 may be decomposed into tens and ones to add 40 + 30 + 10 + 80 and then 2 + 1 + 2 + 3
-42+31= 73 and 12+83= 95 so 73+95= 168</t>
  </si>
  <si>
    <t>Add and subtract within 1000 using concrete models or drawings and strategies based on place value. Relate the strategy to a written method and explain why sometimes it is necessary to compose or decompose tens or hundreds.</t>
  </si>
  <si>
    <t>Students should be encouraged to use place value language such as hundreds, tens and ones, when connecting their representation to their explanation.</t>
  </si>
  <si>
    <t>Add and subtract within 1000 using properties of operations and/or the relationship between addition and subtraction, including mentally adding or subtracting 10 or 100 to a given number; relate the strategy to a written method.</t>
  </si>
  <si>
    <t>[BLANK]</t>
  </si>
  <si>
    <t>Explain why addition and subtraction strategies work, using place value and the properties of operations. (Explanations may be supported by drawings or objects.)</t>
  </si>
  <si>
    <t>Explain why strategies to add and subtract using properties of operations and the relationship between addition and subtraction work.</t>
  </si>
  <si>
    <t>Explanations may be supported by drawings or objects.</t>
  </si>
  <si>
    <t>Measure the length of an object by selecting and using appropriate tools such as rulers, yardsticks, meter sticks, and measuring tapes.</t>
  </si>
  <si>
    <t>Measure the length of an object by selecting and using appropriate tools.</t>
  </si>
  <si>
    <t>Appropriate tools include rulers, yardsticks, meter sticks, and measuring tapes. Students should determine which measuring tool is appropriate for a given object.</t>
  </si>
  <si>
    <t>Measure the length of an object twice, using length units of different lengths for the two measurements; describe how the two measurements relate to the size of the unit chosen.</t>
  </si>
  <si>
    <t>Measure the length of an object using two different length units and describe how the unit lengths relate to the size of the object.</t>
  </si>
  <si>
    <t>Students may use objects but tools from different systems of measurement, such as inches and centimeters, will allow them to begin to compare these systems.</t>
  </si>
  <si>
    <t>Students should be encouraged to use real world objects and body benchmarks for estimations.</t>
  </si>
  <si>
    <t>Measure two objects and determine the difference in length.</t>
  </si>
  <si>
    <t>Comparisons in length are recorded in standard length units such as centimeters, meters, inches, feet or yards.</t>
  </si>
  <si>
    <t>Use addition and subtraction within 100 to solve word problems involving lengths that are given in the same units.</t>
  </si>
  <si>
    <t>Students should represent the problem using drawings and equations with a symbol for the unknown number.</t>
  </si>
  <si>
    <t>Represent whole numbers as lengths from 0 on a number line diagram with equally spaced points corresponding to the numbers 0, 1, 2, … , and represent whole-number sums and differences within 100 on a number line diagram.</t>
  </si>
  <si>
    <t>Represent whole numbers on a number line diagram illustrate show sums and differences within 100.</t>
  </si>
  <si>
    <t>Students should understand length as the distance on a number line where equally spaced points correspond to the numbers 0, 1, 2 and so on. The length of an object is the amount of space on this diagram. Students will use a number line to show how to move up and down the number system while representing sums and difference (100-28 means you would jump down 20 and 8 to land on 72).</t>
  </si>
  <si>
    <t>Solve word problems involving dollar bills, quarters, dimes, nickels, and pennies, using $ (dollars) and ¢ (cents) symbols appropriately. Example: If you have 2 dimes and 3 pennies, how many cents do you have?</t>
  </si>
  <si>
    <t>Solve word problems involving dollar bills, quarters, dimes, nickels, and pennies, using $ (dollars) and c (cents) symbols appropriately.</t>
  </si>
  <si>
    <t>For example, if you have 2 dimes and 3 pennies, how many cents do you have?</t>
  </si>
  <si>
    <t>Create a picture graph and a bar graph with a single-unit scale and solve simple problems using information.</t>
  </si>
  <si>
    <t>Students should display data set with up to four categories and solve problems that put-together, take-apart, and compare the information presented in the graph.</t>
  </si>
  <si>
    <t>Draw a picture graph and a bar graph (with single-unit scale) to represent a data set with up to four categories. Solve simple put-together, take-apart, and compare problems using information presented in a bar graph.</t>
  </si>
  <si>
    <t>Recognize and draw shapes having specified attributes, such as a given number of angles or a given number of equal faces. Identify triangles, quadrilaterals, pentagons, hexagons, and cubes. (Sizes are compared directly or visually, not compared by measuring.)</t>
  </si>
  <si>
    <t>Identify triangles, quadrilaterals, pentagons, hexagons, and cubes. Sizes are compared directly or visually, not compared by measuring.</t>
  </si>
  <si>
    <t>As a foundation for multiplication and meaning of area, students should draw and build these arrays.</t>
  </si>
  <si>
    <t>Partition circles and rectangles into two, three, or four equal shares, describe the shares using the words halves, thirds, half of, a third of, etc., and describe the whole as two halves, three thirds, four fourths. Recognize that equal shares of identical wholes need not have the same shape.</t>
  </si>
  <si>
    <t>Partition circles and rectangles into two, three, or four equal shares. Recognize that equal shares of identical wholes need not have the same shape.</t>
  </si>
  <si>
    <t>As a foundation of the meaning of fractions, student should describe the shares using the words halves, thirds, fourths, half of, a third of, a fourth of and describe the whole as two halves, three thirds, four fourths.</t>
  </si>
  <si>
    <t>Interpret products of whole numbers, e.g., interpret 5 × 7 as the total number of objects in 5 groups of 7 objects each. For example, describe a context in which a total number of objects can be expressed as 5 × 7.</t>
  </si>
  <si>
    <t>Interpret products of whole numbers.</t>
  </si>
  <si>
    <t>Note: Interpret the factors as representing the number of equal groups and the number of objects in each group. Describe a context in which a total number of objects can be expressed as __ x __.
This standard does not include calculating products. It is about understanding the meaning of each of the factors in 5 x 7, not the product of 5 x 7.</t>
  </si>
  <si>
    <t>Interpret whole-number quotients of whole numbers.</t>
  </si>
  <si>
    <t>Notes:
This standard focuses on two models of division: partition models and measurement (repeated subtraction) models.
•Partition models focus on "How many in each equal-sized group?" 
•Measurement (repeated subtraction) models focus on "How many groups can you make?".
This standard does not include calculating. It is about understanding the meaning of what does 56 ÷ 8 mean, not the quotient of what does 56 ÷ 8 equal.
Example:
interpret 56 ÷ 8 as the number of objects in each share when 56 objects are partitioned equally into 8 shares, or as a number of shares when 56 objects are partitioned into equal shares of 8 objects each
Connections to MPs:
Students will have an opportunity to use modeling and repeated reasoning to show conceptual understanding of partition and measurement models. (MP 4, 8)</t>
  </si>
  <si>
    <t>Use multiplication and division within 100 to solve word problems in situations involving equal groups, arrays, and measurement quantities, e.g., by using drawings and equations with a symbol for the unknown number to represent the problem.</t>
  </si>
  <si>
    <t>Use multiplication and division within 100 to solve word problems in situations involving equal groups, arrays, and measurement quantities.</t>
  </si>
  <si>
    <t>Students should use a variety of representations for creating and solving one-step word problems, including using drawings and equations with a symbol for the unknown number.
Boundaries:
Solve multiplication word problems with factors up to and including 10.Solve division word problems with a divisor and quotient up to and including 10.</t>
  </si>
  <si>
    <t>Determine the unknown whole number in a multiplication or division equation relating three whole numbers.</t>
  </si>
  <si>
    <t>Example: Determine the unknown number that makes the equation true in each of the equations 8 × ? = 48,  5 = __÷ 3,  6 × 6 = ?.
Note: The focus of 3.OA.4 goes beyond the traditional notion of fact families by having students explore the inverse relationship of multiplication and division.</t>
  </si>
  <si>
    <t>Examples: 
•If 6 × 4 = 24 is known, then 4 × 6 = 24 is also known. (Commutative property of multiplication.) 
• 3 × 5 × 2 can be found by 3 × 5 = 15 then 15 × 2 = 30, or by 5 × 2 = 10 then 3 × 10 = 30. (Associative property of multiplication.)
•Knowing that 8 × 5 = 40 and 8 × 2 = 16, one can find 8 × 7 as 8 × (5 + 2) = (8 × 5) + (8 × 2) = 40 + 16 = 56. (Distributive property.) 
Note: Students need not use formal terms for these properties.</t>
  </si>
  <si>
    <t>Understand division as an unknown-factor problem. For example, divide 32 ÷ 8 by finding the number that makes 32 when multiplied by 8.</t>
  </si>
  <si>
    <t>Understand division as an unknown-factor problem.</t>
  </si>
  <si>
    <t>Solve an unknown factor problem, by using division strategies or changing the division problem to an equivalent multiplication problem.
Since multiplication and division are inverse operations, students are expected to solve problems and explain their processes of solving division problems that can also be represented as unknown factor multiplication problems. 
Example: Divide 32 ÷ 8 by finding the number that makes 32 when multiplied by 8.</t>
  </si>
  <si>
    <t>Fluently multiply and divide within 100, using strategies.</t>
  </si>
  <si>
    <t>Note: This standard uses the word fluently, which means accuracy, efficiency (using a reasonable amount of steps and time), and flexibility (using strategies such as the distributive property).
By the end of Grade 3, know from memory all products of one-digit numbers. “Know from memory” should not focus only on timed tests and repetitive practice, but ample experiences working with manipulatives, pictures, arrays, word problems, and numbers to internalize the basic facts (up to 9 x 9).
This standard does not require timed assessments. Ample opportunity to develop efficient, accurate, and flexible strategies is essential.</t>
  </si>
  <si>
    <t>Solve two-step word problems using addition, subtraction, multiplication, and division.</t>
  </si>
  <si>
    <t>Represent these problems using equations with a letter standing for the unknown quantity. Assess the reasonableness of answers using mental computation and estimation strategies including rounding. 
Note: This standard is limited to problems posed with whole numbers and having whole-number answers; students should know how to perform operations in the conventional order when there are no parentheses to specify a particular order (Order of Operations).</t>
  </si>
  <si>
    <t>Identify arithmetic patterns (including patterns in the addition table or multiplication table), and explain them using properties of operations.</t>
  </si>
  <si>
    <t>Opportunities for students to examine numerical patterns. The ability to recognize and explain patterns in mathematics leads students to developing the ability to make generalizations, a foundational concept in algebraic thinking.
For example, observe that 4 times a number is always even, and explain why 4 times a number can be decomposed into two equal addends.
Example: Students investigate multiplication tables in search of patterns and explain why these patterns make sense mathematically. 
• The multiples of 4, 6, 8, and 10 are all even because they can all be decomposed into two equal groups. 
• The doubles (multiples of 2) in a multiplication table fall on horizontal and vertical lines. 
• On a multiplication chart, the products in each row and column increase by the same amount (skip counting). 
• The multiples of any number fall on a horizontal and a vertical line due to the commutative property. 
• All the multiples of 5 end in a 0 or 5 while all the multiples of 10 end with 0. Every other multiple of 5 is a multiple of 10.</t>
  </si>
  <si>
    <t>Demonstrate fluency with addition and subtraction within 1000.</t>
  </si>
  <si>
    <t>Students will have opportunities to use strategies based on place value and properties of operations.  Students will use estimation strategies to assess reasonableness of answers. 
Example:
•Use the relationship between addition and subtraction can be applied to solve addition and subtraction problems. 
• Use expanded form  to decompose numbers and then find sums and differences
This standard uses the word fluently, which means accuracy, efficiency (using a reasonable amount of steps and time), and flexibility (using strategies). 
This standard does not require timed assessments.  Ample opportunity to develop efficient, accurate, and flexible strategies is essential.</t>
  </si>
  <si>
    <t>Use concrete and pictorial models, based on place value and the properties of operations, to find the product of a one-digit whole number by a multiple of 10 in the range 10–90.</t>
  </si>
  <si>
    <t>Students extend their work in multiplication by applying understanding of place value. The special role of 10 in the base-ten system is important in understanding multiplication of one-digit numbers with multiples of 10. Using the properties of operations (commutative, associative, and distributive) and place value, students are able to explain their reasoning.</t>
  </si>
  <si>
    <t>Understand a fraction 1/b as the quantity formed by 1 part when a whole is partitioned into b equal parts; Understand a fraction a/b as the quantity formed by a parts of size 1/b.</t>
  </si>
  <si>
    <t>Note: Represent and identify unit fractions using visual models.
Example: If there are six equal parts, one of those parts is ⅙. The unit fraction is 1/6. 
Boundaries: Grade 3 expectations are limited to denominators of 2, 3, 4, 6, and 8 as quantities formed when a whole is partitioned into equal parts.</t>
  </si>
  <si>
    <t xml:space="preserve">Understand a fraction as a number on the number line; represent fractions on a number line diagram.  (Grade 3 expectations in this domain are limited to fractions with denominators 2, 3, 4, 6, and 8.)
3.NF.A.2a	Represent a fraction 1/b on a number line diagram by defining the interval from 0 to 1 as the whole and partitioning it into b equal parts. Recognize that each part has size 1/b and that the endpoint of the part based at 0 locates the number 1/b on the number line.  (Grade 3 expectations in this domain are limited to fractions with denominators 2, 3, 4, 6, and 8.)
3.NF.A.2b	Represent a fraction a/b on a number line diagram by marking off a lengths 1/b from 0. Recognize that the resulting interval has size a/b and that its endpoint locates the number a/b on the number line.  (Grade 3 expectations in this domain are limited to fractions with denominators 2, 3, 4, 6, and 8.)
</t>
  </si>
  <si>
    <t>Represent a fraction 1/b on a number line diagram by defining the interval from 0 to 1 as the whole and partitioning it into b equal parts. 
Recognize that each part has size 1/b and that the endpoint of the part based at 0 locates the number 1/b on the number line.
Represent a fraction a/b on a number line diagram by marking off a lengths 1/b from 0. 
Recognize that the resulting interval has size a/b and that its endpoint locates the number a/b on the number line.
Boundaries: Grade 3 expectations are limited to fractions with denominators 2, 3, 4, 6, and 8.</t>
  </si>
  <si>
    <t>Explain equivalence of fractions in special cases, and compare fractions by reasoning about their size.  (Grade 3 expectations in this domain are limited to fractions with denominators 2, 3, 4, 6, and 8.)
3.NF.A.3a	Understand two fractions as equivalent (equal) if they are the same size, or the same point on a number line.  (Grade 3 expectations in this domain are limited to fractions with denominators 2, 3, 4, 6, and 8.)
3.NF.A.3b	Recognize and generate simple equivalent fractions (e.g., 1/2 = 2/4, 4/6 = 2/3), Explain why the fractions are equivalent, e.g., by using a visual fraction model. (Grade 3 expectations in this domain are limited to fractions with denominators 2, 3, 4, 6, and 8.)
3.NF.A.3c	Express whole numbers as fractions, and recognize fractions that are equivalent to whole numbers. Examples: Express 3 in the form 3 = 3/1; recognize that 6/1 = 6; locate 4/4 and 1 at the same point of a number line diagram.  (Grade 3 expectations in this domain are limited to fractions with denominators 2, 3, 4, 6, and 8.)
3.NF.A.3d	Compare two fractions with the same numerator or the same denominator, by reasoning about their size, Recognize that valid comparisons rely on the two fractions referring to the same whole. Record the results of comparisons with the symbols &gt;, =, or &lt;, and justify the conclusions, e.g., by using a visual fraction model.  (Grade 3 expectations in this domain are limited to fractions with denominators 2, 3, 4, 6, and 8.)</t>
  </si>
  <si>
    <t>Student should have opportunity to :
•Represent equivalent fractions with visual models.
•Compose and decompose fractions into equivalent fractions using related fractions: halves, fourths and eighths; thirds and sixths.
• Explain that a fraction with the same numerator and denominator equals one whole.
• Express whole numbers as fractions, and recognize fractions that are equivalent to whole numbers.
• Recognize that valid comparisons rely on the two fractions referring to the same whole. Record the results of comparisons with the symbols &gt;, =, or &lt;, and justify the conclusions.</t>
  </si>
  <si>
    <t>Tell and write time to the nearest minute and measure time intervals in minutes. Solve word problems involving addition and subtraction of time intervals in minutes, e.g., by representing the problem on a number line diagram.</t>
  </si>
  <si>
    <t>Tell and write time to the nearest minute and solve word problems involving addition and subtraction of time intervals within the same hour.</t>
  </si>
  <si>
    <t>Students will have opportunities to representing the problems in different ways, including using a number line diagram.</t>
  </si>
  <si>
    <t xml:space="preserve">Measure, estimate and solve problems involving liquid volumes and masses of objects using standard units of grams (g), kilograms (kg), and liters (l). </t>
  </si>
  <si>
    <t>Note:
Add, subtract, multiply or divide to solve one-step word problems involving masses or volumes that are given in the same units.
Boundaries:
Excludes compound units such as cm^3 and finding the geometric volume of a container.
Excludes multiplicative comparison problems (problems involving notions of “times as much”).</t>
  </si>
  <si>
    <t>Draw a scaled picture graph and a scaled bar graph to represent a data set with several categories.  Solve problems using information presented in these graphs.</t>
  </si>
  <si>
    <t>Collect data by asking a question that yields data in up to four categories. 
•Represent and interpret data in a scaled picture graph, and/or scaled bar graph with axes provided
•Solve one- and two-step “how many more” and “how many less” problems using information presented in scaled bar graphs. 
Example: Draw a bar graph in which each square in the bar graph might represent 5 pets.</t>
  </si>
  <si>
    <t>Generate measurement data by measuring lengths using rulers marked with halves and fourths of an inch.</t>
  </si>
  <si>
    <t>Show the data by making a line plot, where the horizontal scale is marked off in appropriate units—whole numbers, halves, or quarters.</t>
  </si>
  <si>
    <t>Recognize area as an attribute of plane figures and understand concepts of area measurement.
3.MD.C.5a	A square with side length 1 unit, called “a unit square,” is said to have “one square unit” of area, and can be used to measure area.
3.MD.C.5b	A plane figure which can be covered without gaps or overlaps by n unit squares is said to have an area of n square units.</t>
  </si>
  <si>
    <t>Note:
A square with side length 1 unit, called “a unit square,” is said to have “one square unit” of area, and can be used to measure area.
A plane figure which can be covered without gaps or overlaps by n unit squares is said to have an area of n square units.</t>
  </si>
  <si>
    <t>Measure areas by counting unit squares (square cm, square m, square in, square ft, and improvised units).</t>
  </si>
  <si>
    <t>Measure areas by counting unit squares.</t>
  </si>
  <si>
    <t>Note: Area can be counted in square cm, square m, square in, square ft, and improvised units.</t>
  </si>
  <si>
    <t xml:space="preserve">Relate area to the operations of multiplication and addition.
3.MD.C.7a	Find the area of a rectangle with whole-number side lengths by tiling it, and show that the area is the same as would be found by multiplying the side lengths.
3.MD.C.7b	Multiply side lengths to find areas of rectangles with whole-number side lengths in the context of solving real world and mathematical problems, and represent whole-number products as rectangular areas in mathematical reasoning. 
3.MD.C.7c	Use tiling to show in a concrete case that the area of a rectangle with whole-number side lengths a and b + c is the sum of a × b and a × c. Use area models to represent the distributive property in mathematical reasoning. 
3.MD.C.7d	Recognize area as additive. Find areas of rectilinear figures by decomposing them into non-overlapping rectangles and adding the areas of the non-overlapping parts, applying this technique to solve real world problems.    </t>
  </si>
  <si>
    <t>Relate area to multiplication and addition.</t>
  </si>
  <si>
    <t>Student will have the opportunity to:
•find the area of a rectangle with whole-number side lengths by tiling it, and show that the area is the same as would be found by multiplying the side lengths. 
• multiply side lengths to find areas of rectangles with whole number side lengths in the context of solving problems, and represent whole-number products as rectangular areas in mathematical reasoning. 
• use tiles and/or arrays to illustrate and explain that the area of a rectangle can be found by partitioning it into two smaller rectangles and that the area of the larger rectangle is the sum of the two smaller rectangles.
•recognize area as additive. Find areas of rectilinear figures by decomposing them into non-overlapping rectangles and adding.</t>
  </si>
  <si>
    <t>Solve real world problems involving perimeters of polygons.</t>
  </si>
  <si>
    <t>Note: Students should have the opportunity to solve problems involving
•finding the perimeter given the side lengths,
•finding an unknown side length,
•showing rectangles with the same perimeter and different area 
•showing rectangles  with the same area and different perimeters</t>
  </si>
  <si>
    <t>Note: Understand that shapes in different categories (e.g., rhombuses, rectangles, and others) may share attributes (e.g., having four sides), and that the shared attributes can define a larger category (e.g., quadrilaterals).  
Recognize rhombuses, rectangles, and squares as examples of quadrilaterals, and draw examples of quadrilaterals that do not belong to any of these subcategories.</t>
  </si>
  <si>
    <t>Example: This could include partitioning a shape into 4 parts with equal area and describe each part as 1/4 of the area of the total shape.</t>
  </si>
  <si>
    <t>Interpret a multiplication equation as a comparison of quantities.</t>
  </si>
  <si>
    <t>Connection to MPs:
MP6 - understand the statement 35 = 5 x 7 as 35 is the same value as 5 times as many as 7 and 7 times as many as 5. 
MP2 - Represent verbal statements of multiplicative comparisons as multiplication equations.</t>
  </si>
  <si>
    <t>Multiply or divide to solve word problems involving multiplicative comparison, e.g., by using drawings and equations with a symbol for the unknown number to represent the problem, distinguishing multiplicative comparison from additive comparison.</t>
  </si>
  <si>
    <t>Multiply or divide to solve word problems involving multiplicative comparison, distinguishing multiplicative comparison from additive comparison.</t>
  </si>
  <si>
    <t>Common Confusion:
Students should recognize that additive comparison refers to the difference between two numbers and multiplicative comparison refers to how much or how many times larger the bigger number is from the smaller number as a comparison.
Connection to MPs:
MP6 - Use drawings and equations with a symbol for the unknown number to represent the problem.</t>
  </si>
  <si>
    <t xml:space="preserve">Solve multistep word problems posed with whole numbers and having whole-number answers using the four operations, including problems in which remainders must be interpreted. </t>
  </si>
  <si>
    <t>Example:
"How many busses are needed to transport 250 students, if each bus holds 36 students?"  In which the remainder of 34 would be interpreted to include an additional bus.
Connection to MPs:
MP2 - Interpret and use remainders, and assess the reasonableness of answers using mental computation and estimation strategies.
MP4 - Represent these problems using equations with a letter standing for the unknown quantity. 
MP6 - Assess the reasonableness of answers using mental computation and estimation strategies including rounding.</t>
  </si>
  <si>
    <t>Find all factor pairs for a whole number in the range 1-100 and prime factorization to 144.  Determine whether a given whole number in the range of 1-100 is a multiple of a given one-digit number, and prime or composite.</t>
  </si>
  <si>
    <t>Example:
The factors of 24 are 1, 2, 3, 4, 6, 8, 12 and 24. 
Connection to MPs:
MP8 - Recognize that a whole number is a multiple of each of its factors (e.g., 24 is a multiple of 1, 2, 3, 4, 6, 8, 12, and 24).</t>
  </si>
  <si>
    <t>Analyze a number, visual, or contextual pattern that follows a given rule.</t>
  </si>
  <si>
    <t>Example:
Given the rule “Add 3” and the starting number 1, generate terms in the resulting sequence and observe that the terms appear to alternate between odd and even numbers. Explain informally why the numbers will continue to alternate in this way. 
Connection to MPs:
MP3 - Identify and describe features of the rule not explicit in the rule itself.</t>
  </si>
  <si>
    <t>Example: 
Recognize that 700 ÷ 70 = 10 by applying concepts of place value and division.  
Boundary:
Grade 4 expectations in this domain are limited to whole numbers less than or equal to 1,000,000.</t>
  </si>
  <si>
    <t>Read and write multi-digit whole numbers using base ten numerals, number names, and expanded form.  Compare two multi-digit numbers using the &gt;, =, and &lt; symbols to record the results of comparisons.</t>
  </si>
  <si>
    <t>Connection to MPs:
MP2 - Make connections across representations of multi-digit whole numbers using base ten numerals, number names, and expanded form. 
MP7 - Develop rules for comparing the multi-digit numbers.
Boundary:
Grade 4 expectations in this domain are limited to whole numbers less than or equal to 1,000,000.</t>
  </si>
  <si>
    <t>Common Confusion:
Students rounding to 348 to the nearest hundred may mistakenly round initially to 350 and then 400 by applying rules such as if the digit is 0-4 then round down and 5-9 and round up. Models can help them see that 348 is closer to 300 than 400.  
Boundary:
Grade 4 expectations in this domain are limited to whole numbers less than or equal to 1,000,000.</t>
  </si>
  <si>
    <t>Fluently add and subtract multi-digit whole numbers using a range of efficient algorithms including the standard algorithm.</t>
  </si>
  <si>
    <t>Note:
Students should use efficient algorithms that make sense for the given numbers and draw upon their understanding of multi-digit whole numbers, the properties of operations, and place value.
Boundary:
Grade 4 expectations in this domain are limited to whole numbers less than or equal to 1, 000,000. A range of algorithms may be used.</t>
  </si>
  <si>
    <t>Multiply a whole number of up to four digits by one-digit whole number and multiply two two-digit numbers using strategies based on place value and properties of operations.</t>
  </si>
  <si>
    <t>Example:
Connect numeric and visual models such as those created by representing 285 with base 10 pieces and repeating three times. Use this area model with dimensions of 285 and 3 to find partial products.
Connecting to MPs:
MP3 - Illustrate and explain the calculation using equations, rectangular arrays and /or area models.
MP7 - Use expanded form of the whole number and the distributive property of multiplication to simplify calculations. 
Boundary:
Grade 4 expectations in this domain are limited to whole numbers less than or equal to 1,000,000. A range of algorithms may be used.</t>
  </si>
  <si>
    <t xml:space="preserve">Find whole-number quotients and remainders with up to four-digit dividends and one-digit divisors using strategies based on place value, the properties of operations, and/or the relationship between multiplication and division.  </t>
  </si>
  <si>
    <t>Example:
Apply knowledge of decomposing whole numbers into divisible parts. Such as, connect numeric and visual models such as those created by representing  136 with base 10 pieces and dividing into groups of 4 or 4 groups to determine either the size of the group or the number of groups; or building/sketching a rectangle with an area of 136 and one dimension of 4 and finding partial quotients. 
Connection to MPs:
MP3 - Illustrate and explain the calculation using equations, rectangular arrays and /or area models.
Boundary: 
Grade 4 expectations in this domain are limited to whole numbers less than or equal to 1,000,000. A range of algorithms may be used.</t>
  </si>
  <si>
    <t>Recognize and generate equivalent fractions.</t>
  </si>
  <si>
    <t>Connection to MPs:
MP3 - Use visual models to justify why a fraction a/b is equivalent to a fraction (n × a)/(n × b) with attention to how the number and size of the parts differ even though the two fractions themselves are the same size.
Boundary:
Grade 4 expectations in this domain are limited to fractions with denominators 2, 3, 4, 5, 6, 8, 10, 12, 100.</t>
  </si>
  <si>
    <t>Compare two fractions with different numerators and different denominators and justify conclusions.</t>
  </si>
  <si>
    <t>Connection to MPs:
MP2 - Recognize that comparisons are valid only when the two fractions refer to the same whole. 
MP3 - Justify using conceptual and procedural strategies. Conceptual strategies should include using visual models; comparing benchmark fractions such as 0, ½, 1; and attending to the size of the piece for the like numerators or number of pieces for like denominators. Procedural strategies should include finding a common denominator to directly compare the number of pieces. 
MP6 - Record with comparison symbols &gt;, =, or &lt;. 
Boundary:
Grade 4 expectations in this domain are limited to fractions with denominators 2, 3, 4, 5, 6, 8, 10, 12, 100.</t>
  </si>
  <si>
    <t xml:space="preserve">Understand a fraction a/b with a &gt; 1 as a sum of fractions 1/b. (Grade 4 expectations in this domain are limited to fractions with denominators 2, 3, 4, 5, 6, 8, 10, 12, and 100.)
4.NF.B.3a	Understand addition and subtraction of fractions as joining and separating parts referring to the same whole.
4.NF.B.3b	Decompose a fraction into a sum of fractions with the same denominator in more than one way, recording each decomposition by an equation. Justify compositions, e.g., by using a visual fraction model. Examples: 3/8 = 1/8 + 1/8 + 1/8 ; 3/8 = 1/8 + 2/8 ; 2 1/8 = 1 + 1 + 1/8 = 8/8 + 8/8 + 1/8.
4.NF.B.3c	Add and subtract mixed numbers with like denominators, e.g., by replacing each mixed number with an equivalent fraction, and/or by using properties of operations and the relationship between addition and subtraction.
4.NF.B.3d	Solve word problems involving addition and subtraction of fractions referring to the same whole and having like denominators, e.g., by using visual fraction models and equations to represent the problem. </t>
  </si>
  <si>
    <t>Understand a fraction as a number in the form a/b with a &gt; 1 as a sum of fractions 1/b.  Solve word problems involving addition and subtraction of fractions referring to the same whole and having like denominators.</t>
  </si>
  <si>
    <t>Extend understanding addition and subtraction to include fractions.
●	Understand addition and subtraction of fractions as joining and separating parts referring to the same whole.
●	Decompose a fraction into a sum of fractions with the same denominator in more than one way, recording each decomposition by an equation.
●	Add and subtract mixed numbers with like denominators.
Connection to MPs:
MP2 - Decompose and recompose 3/8 as 1/8 + 1/8 + 1/8 or 1/8 + 2/8 and 2 1/8 as 1 + 1 + 1/8 or 8/8 + 8/8 + 1/8.
MP4 - Use visual fraction models and equations to represent problems.
MP7 - Replace mixed numbers with equivalent fractions and/or use properties of operations and the relationship between addition and subtraction to solve problems.
Boundary:
Grade 4 expectations in this domain are limited to fractions with denominators 2, 3, 4, 5, 6, 8, 10, 12, 100.</t>
  </si>
  <si>
    <t xml:space="preserve">Apply and extend previous understandings of multiplication to multiply a fraction by a whole number. (Grade 4 expectations in this domain are limited to fractions with denominators 2, 3, 4, 5, 6, 8, 10, 12, and 100.)
4.NF.B.4a	Understand a fraction a/b as a multiple of 1/b. For example, use a visual fraction model to represent 5/4 as the product 5 × (1/4), recording the conclusion by the equation 5/4 = 5 × (1/4). 
4.NF.B.4b	Understand a multiple of a/b as a multiple of 1/b, and use this understanding to multiply a fraction by a whole number. For example, use a visual fraction model to express 3 × (2/5) as 6 × (1/5), recognizing this product as 6/5. (In general, n × (a/b) = (n × a)/b.)
4.NF.B.4c	Solve word problems involving multiplication of a fraction by a whole number, e.g., by using visual fraction models and equations to represent the problem. For example, if each person at a party will eat 3/8 of a pound of roast beef, and there will be 5 people at the party, how many pounds of roast beef will be needed? Between what two whole numbers does your answer lie? </t>
  </si>
  <si>
    <t>Apply and extend previous understandings of multiplication to multiply a fraction by a whole number.  Represent and solve word problems involving multiplication of a fraction by a whole number.</t>
  </si>
  <si>
    <t>Extend understanding multiplication to include fractions.
●	Understand a fraction a/b as a multiple of 1/b. 
●	Understand a multiple of a/b as a multiple of 1/b, and use this understanding to multiply a fraction by a whole number.
Connection to MPs:
MP2 - Use a visual fraction model to represent 5/4 as the product 5 × (1/4), recording the conclusion by the equation 5/4 = 5 × (1/4). 
MP3 - Use a visual fraction model to demonstrate 3 × (2/5) is the same as 6 × (1/5), recognizing this product as 6/5. Justify the general idea n × (a/b) = (n × a)/b.
Boundary:
Grade 4 expectations in this domain are limited to fractions with denominators 2, 3, 4, 5, 6, 8, 10, 12, and 100.</t>
  </si>
  <si>
    <t xml:space="preserve">Express a fraction with denominator 10 as an equivalent fraction with denominator 100, and use this technique to add two fractions with respective denominators 10 and 100. </t>
  </si>
  <si>
    <t>Connection to MPs:
MP7 - Express 3/10 as 30/100 and add 3/10 + 4/100 = 34/100. 
Boundary:
Grade 4 expectations in this domain are limited to fractions with denominators 2, 3, 4, 5, 6, 8, 10, 12 and 100.
NOTE: 
Students who can generate equivalent fractions can develop strategies for adding fractions with unlike denominators in general. But addition and subtraction with unlike denominators in general is not a requirement at this grade.</t>
  </si>
  <si>
    <t>Use decimal notation for fractions with denominators 10 or 100.</t>
  </si>
  <si>
    <t>Example: 
Rewrite 0.62 as 62/100; describe a length as 0.62 meters; locate 0.62 on a number line diagram.  
Boundary:
Grade 4 expectations in this domain are limited to fractions with denominators 2, 3, 4, 5, 6, 8, 10, 12, 100.</t>
  </si>
  <si>
    <t>Compare two decimals to hundredths by reasoning about their size.</t>
  </si>
  <si>
    <t>Connection to MPs:
MP2 - Recognize that comparisons are valid only when decimals refer to the same whole. 
MP6 - Record with comparison symbols &gt;, =, or &lt;.
MP3 - Justify conclusions using visual models.
Boundary:
Grade 4 expectations in this domain are limited to fractions with denominators 2, 3, 4, 5, 6, 8, 10, 12 and 100.</t>
  </si>
  <si>
    <t xml:space="preserve">Example: 
Know that 1 ft is 12 times as long as 1 in. Express the length of a 4 ft. snake as 48 inches. Generate a conversion table for feet and inches listed as number pairs (1, 12), (2, 24), (3, 36), ….
Connection to MPs:
MP3 - Justify conversions using understanding that larger units can be partitioned into smaller equal sized units.
Boundary:
Measurement units within one system a student should be familiar with include km, m, cm, kg, g, lb, oz, l, hr, min, sec.  </t>
  </si>
  <si>
    <t>Apply knowledge of relative size of measurement units and the four operations to solve word problems.</t>
  </si>
  <si>
    <t>Connections to MPs:
MP2 - Represent measurement quantities using diagrams such as number line diagrams that feature a measurement scale.
Boundary:
Word problems should involve simple fractions or decimals and expressing measurements given in a larger unit in terms of a smaller unit. Contexts include distance, intervals of time, liquid volumes, mass and money.</t>
  </si>
  <si>
    <t xml:space="preserve">Apply the area and perimeter formulas for rectangles in real world and mathematical problems. </t>
  </si>
  <si>
    <t>Example:
Find the width of a rectangular room given the area of the flooring and the length, by viewing the area formula as a multiplication equation with an unknown factor.</t>
  </si>
  <si>
    <t>Investigate and build line plots to display data including fractions of a unit.  Answer questions using data expressed on a line plot or circle graph involving addition and subtraction of fractional units.</t>
  </si>
  <si>
    <t>Example:
From a line plot find and interpret the difference in length between the longest and shortest specimens of an insect collection.
Boundary:
Fractions include 1/2, 1/4, 1/8.</t>
  </si>
  <si>
    <t>Recognize angles as geometric shapes that are formed wherever two rays share a common endpoint, and understand concepts of angle measurement:
4.MD.C.5.A     An angle is measured with reference to a circle with its center at the common endpoint of the rays, by considering the fraction of the circular arc between the points where the two rays intersect the circle. An angle that turns through 1/360 of a circle is called a "one-degree angle," and can be used to measure angles.
4.MD.C.5.B     An angle that turns through n one-degree angles is said to have an angle measure of n degrees.</t>
  </si>
  <si>
    <t>Recognize angles as geometric shapes that are formed whenever two rays share a common endpoint.</t>
  </si>
  <si>
    <t>Understand concepts of angle measurement:
●	An angle can be viewed as a wedge of a circle or a turn through a circular arc where 1/360 of the wedge or turn is one-degree. 
●	An angle that turns through n one-degree angles is said to have an angle measure of n degrees.</t>
  </si>
  <si>
    <t xml:space="preserve">Recognize angle measure as additive. When an angle is decomposed into non-overlapping parts, the angle measure of the whole is the sum of the angle measures of the parts. </t>
  </si>
  <si>
    <t>Expectation includes solving addition and subtraction problems to find unknown angles on a diagram in real world and mathematical problems such as by using an equation with a symbol for the unknown angle measure.</t>
  </si>
  <si>
    <t>Draw points, lines, line segments, rays, angles and perpendicular and parallel lines. Identify these in two-dimensional figures.</t>
  </si>
  <si>
    <t xml:space="preserve">Notes: Expectation that drawing and identifying right, acute, and obtuse angles are included in this standard. </t>
  </si>
  <si>
    <t>Connection to MPs:
MP6 - Recognize and identify right triangles as a category.</t>
  </si>
  <si>
    <t>Note:
A line of symmetry is a line across the figure such that the figure can be folded along the line into matching parts.  
Connection to MPs: 
MP7 - Identify or create line-symmetric figures by drawing and testing proposed lines of symmetry and sketching the second half of a symmetrical figure.</t>
  </si>
  <si>
    <t>Write and evaluate simple numerical expressions that include parentheses.</t>
  </si>
  <si>
    <t>Example: 
Express the calculation “add 8 and 7, then multiply by 2” as 2 × (8 + 7).</t>
  </si>
  <si>
    <t>Interpret simple numerical expressions without evaluating them.</t>
  </si>
  <si>
    <t>Example: 
Recognize that 3 × (18,932 + 921) is three times as large as 18932 + 921, without having to calculate the indicated sum or product.</t>
  </si>
  <si>
    <t>Given rules for two patterns, identify and analyze relationships between corresponding terms. Form ordered pairs consisting of corresponding terms from the two patterns and graph them on a coordinate plane.</t>
  </si>
  <si>
    <t xml:space="preserve">Example: 
Given the rule “Add 3” and the starting number 0, and given the rule “Add 6” and the starting number 0, generate terms in the resulting sequences.  Identify and explain why the terms in one sequence are twice the value of the terms in the corresponding sequence. 
Boundary: 
Generating numerical patterns is a fourth grade standard, therefore is also an expectation for 5th grade. </t>
  </si>
  <si>
    <t>Recognize that in a multi-digit number, a digit in one place represents 10 times as much as it represents in the place to its right and 1/10 of what it represents in the place to its left.
5.NBT.A.3a	Read and write decimals to thousandths using base-ten numerals, number names, and expanded form, e.g., 347.392 = 3 × 100 + 4 × 10 + 7 × 1 + 3 × (1/10) + 9 × (1/100) + 2 × (1/1000). 
5.NBT.A.3b	Compare two decimals to thousandths based on meanings of the digits in each place, using &gt;, =, and &lt; symbols to record the results of comparisons.</t>
  </si>
  <si>
    <t>Example: 
700 is 10 times as much as 70, and 70 is 1/10 of 700.</t>
  </si>
  <si>
    <t>Explain patterns in the number of zeros of the product when multiplying a number by powers of 10, and explain patterns in the placement of the decimal point when a decimal is multiplied or divided by a power of 10.  Use whole number exponents to denote powers of 10.</t>
  </si>
  <si>
    <t xml:space="preserve">Boundary: 
Work with exponents at this grade is limited to powers of 10. </t>
  </si>
  <si>
    <t xml:space="preserve">Read, write, and compare decimals to thousandths using base-ten numerals, number names, and expanded form. 
Use  &gt;, =, and &lt; symbols to record comparisons of two decimals.
For example: 347.392 =
= 3 × 100 + 4 × 10 + 7 × 1 + 3 × (1/10) + 9 × (1/100) + 2 × (1/1000).
 =three hundred forty-seven and three hundred ninety-two thousandths
Note: 
Students should be provided opportunities to simultaneously compare decimals and fractions, including equivalent fractions and decimals, on both single and double number lines.    </t>
  </si>
  <si>
    <t>Boundary: 
Work with decimals at this grade is limited to decimals up to the thousandths.</t>
  </si>
  <si>
    <t>Fluently multiply multi-digit whole numbers using the standard algorithm.</t>
  </si>
  <si>
    <t>Fluently multiply multi-digit whole numbers using an efficient algorithm.</t>
  </si>
  <si>
    <t>Note: 
The National Council of Teachers of Mathematics provides the following definition of procedural fluency:
“Procedural fluency is the ability to apply procedures accurately, efficiently, and flexibly; to transfer procedures to different problems and contexts; to build or modify procedures from other procedures; and to recognize when one strategy or procedure is more appropriate to apply than another.</t>
  </si>
  <si>
    <t>Find whole-number quotients of whole numbers with up to four-digit dividends and two-digit divisors. Use a variety of strategies based on place value, the properties of operations, and the relationship between multiplication and division.</t>
  </si>
  <si>
    <t>Note: 
As part of this standard, students must be able to illustrate and explain their calculations using equations, rectangular arrays, and/or area models.</t>
  </si>
  <si>
    <t>Add, subtract, multiply, and divide decimals to hundredths.  Use concrete models or drawings and strategies based on place value, properties of operations, and the relationship between addition and subtraction.</t>
  </si>
  <si>
    <t xml:space="preserve">Note: 
As part of this standard, students must be able to relate their strategy to a written method and explain the reasoning they used.
Boundary: 
Fluency with operations with decimals is part of the 6th grade standards. </t>
  </si>
  <si>
    <t>Solve real-world problems involving addition and subtraction of fractions with unlike denominators, including mixed numbers.</t>
  </si>
  <si>
    <t>Example: Use visual fraction models or equations to represent the problem. 
Boundary: 
Work with fractions at grade 5 should focus on fractions with denominators 2-10, 12, 16, 25, 100 and 1000. 
Connections to MP 2 and MP6: 
Use benchmark fractions and number sense of fractions to estimate and assess the reasonableness of answers.</t>
  </si>
  <si>
    <t>Interpret a fraction as division of the numerator by the denominator (a/b = a ÷ b). Solve real-world problems involving division of whole numbers that result in answers that are fractions or mixed numbers.</t>
  </si>
  <si>
    <t>Note: 
As part of this standard, students should have opportunities to use visual models or equations to represent and solve problems. 
Example: 
If 3 cookies are shared equally among 4 people each person receives ¾ of a cookie. 
Sample Tasks:
●	If 9 people want to share a 50-pound sack of rice equally by weight, how many pounds of rice should each person get? 
●	Between what two whole numbers does your answer lie?</t>
  </si>
  <si>
    <t>Apply and extend previous understandings of multiplication to multiply a fraction or whole number by a fraction.
5.NF.B.4a	Interpret the product (a/b) × q as a parts of a partition of q into b equal parts; equivalently, as the result of a sequence of operations a × q ÷ b. For example, use a visual fraction model to show (2/3) × 4 = 8/3, and create a story context for this equation. Do the same with (2/3) × (4/5) = 8/15. (In general, (a/b) × (c/d) = ac/bd.) 
5.NF.B.4b	Find the area of a rectangle with fractional side lengths by tiling it with unit squares of the appropriate unit fraction side lengths, and show that the area is the same as would be found by multiplying the side lengths. Multiply fractional side lengths to find areas of rectangles, and represent fraction products as rectangular areas.</t>
  </si>
  <si>
    <t>Apply and extend previous understandings of multiplication to multiply a fraction or whole number by a fraction.  Multiply fractional side lengths to find areas of rectangles, and represent fraction products as rectangular areas.</t>
  </si>
  <si>
    <t>Interpret the product of the fraction a/b and a whole number (q) as 
●	partitioning the whole number into b parts and counting a parts 
●	repeating the fraction a/b  q number of times.
Find the area of a rectangle with fractional side lengths by tiling it with unit squares of the appropriate unit fraction side lengths, and show that the area is the same as would be found by multiplying the side lengths
Note:
Understand that ⅔ x 4 can be seen as partitioning 4 into 3 equal parts as well as counting 2 of the 3 (4/3 x 2) parts or as iterating ⅔ four times [(2 x 4)/3]. In general, a/b x q = q/b x a = (a x q)/b.
Example:
Use a visual fraction model to show (2/3) × 4 = 8/3, and create a story context for this equation. Do the same with (2/3) × (4/5) = 8/15.</t>
  </si>
  <si>
    <t>Apply and extend previous understandings of multiplication and division to multiply and divide fractions.  Interpret multiplication as scaling (resizing) by:
5.NF.B.5a	Comparing the size of a product to the size of one factor on the basis of the size of the other factor, without performing the indicated multiplication.
5.NF.B.5b	Explaining why multiplying a given number by a fraction greater than 1 results in a product greater than the given number (recognizing multiplication by whole numbers greater than 1 as a familiar case); explaining why multiplying a given number by a fraction less than 1 results in a product smaller than the given number; and relating the principle of fraction equivalence a/b = (n × a)/(n × b) to the effect of multiplying a/b by 1.</t>
  </si>
  <si>
    <t xml:space="preserve">Apply and extend previous understandings of multiplication and division to multiply and divide fractions.  Interpret multiplication as scaling (resizing) by comparing the size of products to scale factors. </t>
  </si>
  <si>
    <t>Note: 
As part of this standard, students must be able to 
●	Comparing the size of a product to the size of one factor on the basis of the size of the other factor, without performing the indicated multiplication.
●	Explain that multiplying a given number by a fraction greater than 1 results in a product greater than the given number. 
●	Explain that multiplying a given number by a fraction equivalent to 1 (such as 4/4) results in the same product as multiplying by 1. 
●	Explain that multiplying a given number by a fraction less than 1 results in a product smaller than the given number.</t>
  </si>
  <si>
    <t>Solve real world problems involving multiplication of fractions and mixed numbers.</t>
  </si>
  <si>
    <t>Note: 
Students should be given opportunities to use both visual fraction models and equations to represent and solve problems.</t>
  </si>
  <si>
    <t xml:space="preserve">Apply and extend previous understandings of division to divide unit fractions by whole numbers and whole numbers by unit fractions. (Students able to multiply fractions in general can develop strategies to divide fractions in general, by reasoning about the relationship between multiplication and division. But division of a fraction by a fraction is not a requirement at this grade.)
5.NF.B.7a	Interpret division of a unit fraction by a non-zero whole number, and compute such quotients. For example, create a story context for (1/3) ÷ 4 and use a visual fraction model to show the quotient. Use the relationship between multiplication and division to explain that (1/3) ÷ 4 = 1/12 because (1/12) × 4 = 1/3.
5.NF.B.7b	Interpret division of a whole number by a unit fraction, and compute such quotients. For example, create a story context for 4 ÷ (1/5) and use a visual fraction model to show the quotient. Use the relationship between multiplication and division to explain that 4 ÷ (1/5) = 20 because 20 × (1/5) = 4.
5.NF.B.7c	Solve real-world problems involving division of unit fractions by non-zero whole numbers and division of whole numbers by unit fractions, e.g., by using visual fraction models and equations to represent the problem. For example, how much chocolate will each person get if 3 people share 1/2 lb of chocolate equally? How many 1/3-cup servings are in 2 cups of raisins? </t>
  </si>
  <si>
    <t>Apply and extend previous understandings of division to divide unit fractions by whole numbers and whole numbers by unit fractions, including solving real-world problems.</t>
  </si>
  <si>
    <t xml:space="preserve">Note: Students should be given opportunities to use both visual fraction models and equations to represent and solve problems.
Examples: 
●	Create a story context for (1/3) ÷ 4 and use a visual fraction model to show the quotient.
●	Use the relationship between multiplication and division to explain that (1/3) ÷ 4 = 1/12 because (1/12) × 4 = 1/3.
●	Create a story context for 4 ÷ (1/5) and use a visual fraction model to show the quotient.
●	Use the relationship between multiplication and division to explain that 4 ÷ (1/5) = 20 because 20 × (1/5) = 4.
●	How much chocolate will each person get if 3 people share  ½ lb of chocolate equally? 
●	How many ⅓-cup servings are in 2 cups of raisins? 
Boundary: 
Division of a fraction by a fraction is not a requirement at this grade. However, students who are able to multiply fractions can develop strategies to divide a fraction by a fraction by reasoning about the relationship between multiplication and division. </t>
  </si>
  <si>
    <t>Convert among different-sized standard measurement units within a given measurement system.  Use these conversions in solving multi-step real world problems.</t>
  </si>
  <si>
    <t>Note: 
Students should be provided opportunities to convert within both metric and customary systems.  
Example: 
For example, convert 5 cm to 0.05 m.  
Boundary: 
Students do not need to convert between systems.</t>
  </si>
  <si>
    <t xml:space="preserve">Make a line plot to display a data set of measurements in fractions of a unit (1/2, 1/4, 1/8).  Use operations on fractions for this grade to solve problems involving information presented in line plots. </t>
  </si>
  <si>
    <t>Note: Students should be provided opportunities to read and interpret information presented in line plots. 
Example: Given different measurements of liquid in identical beakers, find the amount of liquid each beaker would contain if the total amount in all the beakers were redistributed equally.</t>
  </si>
  <si>
    <t>Recognize volume as an attribute of solid figures and understand concepts of volume measurement.
5.MD.C.3a	A cube with side length 1 unit, called a “unit cube,” is said to have “one cubic unit” of volume, and can be used to measure volume.
5.MD.C.3b	A solid figure which can be packed without gaps or overlaps using n unit cubes is said to have a volume of n cubic units.</t>
  </si>
  <si>
    <t>Recognize that volume is one attribute of solid figures.</t>
  </si>
  <si>
    <t>Note: 
●	A cube with side length 1 unit, called a “unit cube,” is said to have “one cubic unit” of volume, and can be used to measure volume.  
●	A solid figure which can be packed without gaps or overlaps using n unit cubes is said to have a volume of n cubic units.</t>
  </si>
  <si>
    <t>Measure the volume of a rectangular prism by counting unit cubes.</t>
  </si>
  <si>
    <t xml:space="preserve">Note: 
Students should have opportunities to use metric, customary and improvised units. </t>
  </si>
  <si>
    <t>Relate volume to the operations of multiplication and addition and solve real world and mathematical problems involving volume.
5.MD.C.5a	 Find the volume of a right rectangular prism with whole-number side lengths by packing it with unit cubes, and show that the volume is the same as would be found by multiplying the edge lengths, equivalently by multiplying the height by the area of the base. Represent three-fold whole-number products as volumes, e.g., to represent the associative property of multiplication.
5.MD.C.5b	Apply the formulas V =(l)(w)(h) and V = (b)(h) for rectangular prisms to find volumes of right rectangular prisms with whole-number edge lengths in the context of solving real world and mathematical problems. 
5.MD.C.5c	Recognize volume as additive. Find volumes of solid figures composed of two non-overlapping right rectangular prisms by adding the volumes of the non-overlapping parts, applying this technique to solve real world problems.</t>
  </si>
  <si>
    <t xml:space="preserve">Relate volume to the operations of multiplication and addition.  Solve real-world and mathematical problems involving volume using a variety of strategies. </t>
  </si>
  <si>
    <t>Note: 
Students should be provided opportunities to use a variety of strategies including counting cubes, addition and multiplication, and applying the formula. 
Examples: 
●	Find the volume of a rectangular prism with whole-number side lengths by packing it with unit cubes.
Show that the volume is the same as would be found by multiplying the edge lengths or by multiplying the height by the area of the base. 
●	Recognize volume as additive. Find volumes of solid figures composed of two non-overlapping rectangular prisms by adding the volumes of the non-overlapping parts.
●	Given the volume and 2 side lengths, determine the missing side length. 
Boundary: 
Work with volume at fifth grade is limited to whole number edge lengths.</t>
  </si>
  <si>
    <t>Use a pair of perpendicular number lines, called axes, to define a coordinate system, with the intersection of the lines (the origin) arranged to coincide with the 0 on each line and a given point in the plane located by using an ordered pair of numbers, called its coordinates. Understand that the first number indicates how far to travel from the origin in the direction of one axis, and the second number indicates how far to travel in the direction of the second axis, with the convention that the names of the two axes and the coordinates correspond (e.g., x-axis and x-coordinate, y-axis and y-coordinate).</t>
  </si>
  <si>
    <t>Graph and name points on the coordinate plane.</t>
  </si>
  <si>
    <t>Note: 
This is students first formalized introduction to the conventions of coordinate graphing:  
●	The first number indicates the distance from the origin on the x-axis.
●	The second number indicates the distance from the origin on the y-axis. 
●	The names of the two axes and coordinates (or ordered pairs) correspond (x-axis and x-coordinate, y-axis and y-coordinate).
In addition to whole numbers, ordered pairs should include the decimal and fractional values of halves and fourths.
Boundary: 
Graphing beyond the first quadrant is not a requirement at this grade.</t>
  </si>
  <si>
    <t>Represent real world and mathematical problems by graphing points in the first quadrant of the coordinate plane, and interpret coordinate values of points in the context of the situation.</t>
  </si>
  <si>
    <t>Represent real-world and mathematical problems by graphing points on the coordinate plane. Interpret the meaning of the coordinate values based on the context of a given situation.</t>
  </si>
  <si>
    <t>Example: 
The coordinate (1,1.5) or (1,1½)  means that in the first year, a person grew 1.5 or 1 ½ inches.</t>
  </si>
  <si>
    <t>Note: propose combining with 5.G.B.4</t>
  </si>
  <si>
    <t>Example: 
All rectangles have four right angles and squares are rectangles, so all squares have four right angles.
Note: 
Understand that attributes belonging to a category of two-dimensional figures also belong to all subcategories of that category. For example, all rectangles have four right angles and squares are rectangles, so all squares have four right angles.</t>
  </si>
  <si>
    <t>Understand the concept of a ratio and use ratio language to describe a ratio relationship between two quantities. For example, “The ratio of wings to beaks in the bird house at the zoo was 2:1, because for every 2 wings there was 1 beak.” “For every vote candidate A received, candidate C received nearly three votes.”</t>
  </si>
  <si>
    <t xml:space="preserve">Understand the concept of a ratio and use ratio language to describe a ratio relationship between two quantities. </t>
  </si>
  <si>
    <t xml:space="preserve">For example: 
The ratio of wings to beaks in the bird house at the zoo was 2:1, because for every 2 wings there was 1 beak
For every vote candidate A received, candidate C received nearly three votes.
Describe a ratio as a multiplicative relationship between two quantities. 
Model a ratio relationship using a variety of representations. </t>
  </si>
  <si>
    <t>Understand the concept of a unit rate a/b associated with a ratio a:b with b ≠ 0 (b not equal to zero), and use rate language in the context of a ratio relationship. For example, "This recipe has a ratio of 3 cups of flour to 4 cups of sugar, so there is 3/4 cup of flour for each cup of sugar." "We paid $75 for 15 hamburgers, which is a rate of $5 per hamburger."(Expectations for unit rates in this grade are limited to non-complex fractions.)</t>
  </si>
  <si>
    <t xml:space="preserve">Understand the concept of a unit rate and use rate language in the context of a ratio relationship. </t>
  </si>
  <si>
    <t xml:space="preserve">For example:
This recipe has a ratio of 3 cups of flour to 4 cups of sugar, so there is ¾ cup of flour for each cup of sugar. 
We paid $75 for 15 hamburgers, which is a rate of $5 per hamburger. </t>
  </si>
  <si>
    <t>Use ratio and rate reasoning to solve real-world and mathematical problems, e.g., by reasoning about tables of equivalent ratios, tape diagrams, double number line diagrams, or equations.
6.RP.A.3a	Make tables of equivalent ratios relating quantities with whole-number measurements, find missing values in the tables, and plot the pairs of values on the coordinate plane. Use tables to compare ratios.
6.RP.A.3b	Solve unit rate problems including those involving unit pricing and constant speed. For example, If it took 7 hours to mow 4 lawns, then at that rate, how many lawns could be mowed in 35 hours? At what rate were lawns being mowed?
6.RP.A.3c	Find a percent of a quantity as a rate per 100 (e.g., 30% of a quantity means 30/100 times the quantity); solve problems involving finding the whole given a part and the percent.
6.RP.A.3d	Use ratio reasoning to convert measurement units; manipulate and transform units appropriately when multiplying or dividing quantities.</t>
  </si>
  <si>
    <t>Use ratio and rate reasoning to solve real-world and mathematical problems.</t>
  </si>
  <si>
    <t xml:space="preserve">Create and use a table to compare ratios and plotting the pairs of values on the coordinate plane.
Find missing values in the tables. 
Use unit rates to solve problems, including problems involving unit pricing and constant speed.
Convert and manipulate measurements using given ratios. </t>
  </si>
  <si>
    <t xml:space="preserve">Interpret and compute quotients of fractions, and solve word problems involving division of fractions by fractions. </t>
  </si>
  <si>
    <t>For example:
Use visual fraction models and equations to represent the problem. For example, create a story context for (2/3) ÷ (3/4) and use a visual fraction model to show the quotient. 
Use the relationship between multiplication and division to explain that (2/3) ÷ (3/4) = 8/9 because 3/4 of 8/9 is 2/3. (In general, (a/b) ÷ (c/d) = ad/bc.) 
How many 3/4-cup servings are in 2/3 of a cup of yogurt? 
How wide is a rectangular strip of land with length 3/4 mi and area 1/2 square mi?</t>
  </si>
  <si>
    <t>Fluently divide multi-digit numbers using the standard algorithm.</t>
  </si>
  <si>
    <t>Apply and extend previous understandings of division to fluently divide multi-digit numbers using a standard algorithm.</t>
  </si>
  <si>
    <t>Fluently add, subtract, multiply and divide fractions and multi-digit decimals using a standard algorithm for each operation.</t>
  </si>
  <si>
    <t>Apply the greatest common factor to use the distributive property to express a sum of two whole numbers 1–100 with a common factor as a multiple of a sum of two whole numbers with no common factor.</t>
  </si>
  <si>
    <t xml:space="preserve">For example:
Express 36 + 8 as 4 (9 + 2).
Note
GCF &amp; LCM support use of distributive property. 
Find the greatest common factor of two whole numbers less than or equal to 100 and the least common multiple of two whole numbers less than or equal to 12. </t>
  </si>
  <si>
    <t>Understand that positive and negative numbers are used together to describe quantities having opposite directions or values. Use positive and negative numbers to represent quantities in real-world contexts, explaining the meaning of zero in each situation.</t>
  </si>
  <si>
    <t>For example: 
Temperature above/below zero
Elevation above/below sea level, Debits/credit, 
Positive/negative electric charge</t>
  </si>
  <si>
    <t>Understand a rational number as a point on the number line. Extend number line diagrams and coordinate axes familiar from previous grades to represent points on the line and in the plane with negative number coordinates.
6.NS.C.6a	Recognize opposite signs of numbers as indicating locations on opposite sides of 0 on the number line; recognize that the opposite of the opposite of a number is the number itself, e.g., –(–3) = 3, and that 0 is its own opposite.
6.NS.C.6b	Understand signs of numbers in ordered pairs as indicating locations in quadrants of the coordinate plane; recognize that when two ordered pairs differ only by signs, the locations of the points are related by reflections across one or both axes.
6.NS.C.6c	Find and position integers and other rational numbers on a horizontal or vertical number line diagram; find and position pairs of integers and other rational numbers on a coordinate plane.</t>
  </si>
  <si>
    <t>Notes
Recognize opposite signs of numbers as indicating locations on opposite sides of 0 on the number line. 
Recognize that the opposite of the opposite of a number is the number itself, e.g., –(–3) = 3, and that 0 is its own opposite.
Understand signs of numbers in ordered pairs as indicating locations in quadrants of the coordinate plane. 
Recognize that when two ordered pairs differ only by signs, the locations of the points are related by reflections across one or both axes.
Find and position integers and other rational numbers on a horizontal or vertical number line diagram.
Find and position pairs of integers and other rational numbers on a coordinate plane.</t>
  </si>
  <si>
    <t>Understand ordering and absolute value of rational numbers.
6.NS.C.7a	Interpret statements of inequality as statements about the relative position of two numbers on a number line diagram. For example, interpret –3 &gt; –7 as a statement that –3 is located to the right of –7 on a number line oriented from left to right.
6.NS.C.7b	Write, interpret, and explain statements of order for rational numbers in real-world contexts. For example, write –3°C &gt; –7°C to express the fact that –3°C is warmer than –7°C.
6.NS.C.7c	Understand the absolute value of a rational number as its distance from 0 on the number line; interpret absolute value as magnitude for a positive or negative quantity in a real-world situation. For example, for an account balance of –30 dollars, write |–30| = 30 to describe the size of the debt in dollars.
6.NS.C.7d	Distinguish comparisons of absolute value from statements about order. For example, recognize that an account balance less than –30 dollars represents a debt greater than 30 dollars.</t>
  </si>
  <si>
    <t>Understand ordering and absolute value of rational numbers. Interpret statements of inequality as statements about the relative position of two numbers on a number line diagram. Write, interpret, and explain statements of order for rational numbers in real-world contexts.</t>
  </si>
  <si>
    <t>Note: 
Understand the absolute value of a rational number as its distance from 0 on the number line; interpret absolute value as magnitude for a positive or negative quantity in a real-world situation
Distinguish comparisons of absolute value from statements about order.
For example:
 Interpret –3 &gt; –7 as a statement that –3 is located to the right of –7 on a number line oriented from left to right.
Write –3°C &gt; –7°C to express the fact that –3°C is warmer than –7°C.
For an account balance of –30 dollars, write |–30| = 30 to describe the size of the debt in dollars.
Recognize that an account balance less than –30 dollars represents a debt greater than 30 dollars.</t>
  </si>
  <si>
    <t>Understand that the slope of these lines is undefined or 0. 
For example:
Rectangle RSTU has vertices at (−4,3), 𝑆𝑆(−4, −2), 𝑇𝑇(5, −2) and 𝑈𝑈(5,3). Plot the rectangle on a coordinate plane and find the perimeter of the figure.</t>
  </si>
  <si>
    <t xml:space="preserve">Extend previous understanding by using brackets and parentheses and order of operations and exponents. </t>
  </si>
  <si>
    <t>Write, read, and evaluate expressions in which letters stand for numbers.
6.EE.A.2a	Write expressions that record operations with numbers and with letters standing for numbers. For example, express the calculation “Subtract y from 5” as 5 – y.
6.EE.A.2b	Identify parts of an expression using mathematical terms (sum, term, product, factor, quotient, coefficient); view one or more parts of an expression as a single entity. For example, describe the expression 2(8 + 7) as a product of two factors; view (8 + 7) as both a single entity and a sum of two terms.
6.EE.A.2c	Evaluate expressions at specific values for their variables. Include expressions that arise from formulas in real-world problems. Perform arithmetic operations, including those involving whole-number exponents, in the conventional order when there are no parentheses to specify a particular order (Order of Operations). For example, use the formulas V = s^3 and A = 6 s^2 to find the volume and surface area of a cube with sides of length s = 1/2.</t>
  </si>
  <si>
    <t>Read and write expressions that record operations with numbers and with letters standing for numbers.  Evaluate expressions at specific values for their variables. Include expressions that arise from formulas in real-world problems.</t>
  </si>
  <si>
    <t>Note: 
Identify parts of an expression using mathematical terms (sum, term, product, factor, quotient, coefficient); view one or more parts of an expression as a single entity. 
Perform arithmetic operations, including those involving whole-number exponents, in the conventional order when there are no parentheses to specify a particular order (Order of Operations). 
For example:
Express the calculation subtract y from 5 as 5 – y.
Describe the expression 2(8 + 7) as a product of two factors; view (8 + 7) as both a single entity and a sum of two terms.
Use the formulas V = s^3 and A = 6 s^2 to find the volume and surface area of a cube with sides of length s = 1/2.</t>
  </si>
  <si>
    <t>For example: 
Apply the distributive property to the expression 3(2 + x) to produce the equivalent expression 6 + 3x. 
Apply the distributive property to the expression 24x + 18y to produce the equivalent expression 6 (4x + 3y) 
Apply properties of operation to the expression  y + y + y to produce the equivalent expression 3y and know they are equivalent because they name the same number regardless of which number y stands for.</t>
  </si>
  <si>
    <t>See Standard EE.A.3 above as we moved this standard.</t>
  </si>
  <si>
    <t>Understand solving an equation or inequality as a process of answering a question: which values from a specified set, if any, make the equation or inequality true? Use substitution to determine which number(s) in a given set make an equation or inequality true.</t>
  </si>
  <si>
    <t>Use an inequality of the form x &gt; c or x &lt; c .</t>
  </si>
  <si>
    <t>Use variables to represent numbers and write expressions when solving a real-world or mathematical problem.</t>
  </si>
  <si>
    <t>Understand that a variable can represent an unknown number, or, depending on the purpose at hand, any number in a specified set.</t>
  </si>
  <si>
    <t>Write and solve equations of the form x + p = q and px = q in real-world and mathematical problems for cases in which p, q and x are all nonnegative rational numbers.</t>
  </si>
  <si>
    <t>Notes
p, x, and q include non-whole numbers. Students should be able to solve equations of this form using strategies such as related equations, fact families, inverse operations, and visual models.</t>
  </si>
  <si>
    <t>Write inequalities of the form x &gt; c and x &lt; c to represent constraints or conditions in real-world and mathematical problems.  Describe and graph the infinite solutions of inequalities of the form x &gt; c and x &lt; c.</t>
  </si>
  <si>
    <t>Represent solutions of such inequalities on number line diagrams.</t>
  </si>
  <si>
    <t>Use variables to represent and analyze two quantities in a real-world problem that change in relationship to one another; write an equation to express one quantity, thought of as the dependent variable, in terms of the other quantity, thought of as the independent variable.</t>
  </si>
  <si>
    <t xml:space="preserve">Note: 
Analyze the relationship between the dependent and independent variables using graphs and tables, and relate these to the equation.
For example:
In a problem involving motion at constant speed, list and graph ordered pairs of distances and times, and write the equation d = 65t to represent the relationship between distance and time. </t>
  </si>
  <si>
    <t xml:space="preserve">Find area of right triangles, other triangles, special quadrilaterals, and polygons by composing into rectangles or decomposing into triangles and other shapes. </t>
  </si>
  <si>
    <t>Apply these techniques in the context of solving real-world and mathematical problems.</t>
  </si>
  <si>
    <t>Find the volume of a right rectangular prism with fractional edge lengths by packing it with unit cubes of the appropriate unit fraction edge lengths.  Apply the formulas V = l w h and V = b h to find volumes of right rectangular prisms with fractional edge lengths.</t>
  </si>
  <si>
    <t>Note; 
Show that the volume is the same as would be found by multiplying the edge lengths of the prism. 
Apply these techniques in the context of solving real-world and mathematical problems.</t>
  </si>
  <si>
    <t>Draw polygons in the 4-quadrant coordinate plane given coordinates for the vertices and find the length of a side.  Apply these techniques in the context of solving real-world and mathematical problems.</t>
  </si>
  <si>
    <t>Use coordinates to find the length of a side joining points with the same first coordinate or the same second coordinate.</t>
  </si>
  <si>
    <t>Represent three-dimensional figures using nets made up of rectangles and triangles, and use the nets to find the surface area of these figures.</t>
  </si>
  <si>
    <t>Recognize a statistical question as one that anticipates variability in the data related to the question and accounts for it in the answers.</t>
  </si>
  <si>
    <t>Note
Students should be able to generate their own statistical questions. 
For example:
 “How old am I?” is not a statistical question, but “How old are the students in my school?” is a statistical question because one anticipates variability in students’ ages.</t>
  </si>
  <si>
    <t>Recognize that a measure of center for a numerical data set such as mean, median, and mode summarizes all of its values with a single number, while a measure of variation describes how its values vary with a single number.</t>
  </si>
  <si>
    <t>Display numerical data in plots on a number line, including dot plots, histograms, and box plots.</t>
  </si>
  <si>
    <t>Summarize numerical data sets in relation to their context, such as by:
6.SP.B.5a	Reporting the number of observations.
6.SP.B.5b	Describing the nature of the attribute under investigation, including how it was measured and its units of measurement.
6.SP.B.5c	Giving quantitative measures of center (median and/or mean) and variability (interquartile range and/or mean absolute deviation), as well as describing any overall pattern and any striking deviations from the overall pattern with reference to the context in which the data were gathered.
6.SP.B.5d	Relating the choice of measures of center and variability to the shape of the data distribution and the context in which the data were gathered</t>
  </si>
  <si>
    <t xml:space="preserve">Identify and describe the characteristics of numerical data sets using quantitative measures of center and variability.  Additional descriptions include number of observations, measurement attributes, and shape of distribution. </t>
  </si>
  <si>
    <t>Identification and description of data characteristics related to their context includes: 
Reporting the number of observations.
Describing the nature of the attribute under investigation, including how it was measured and its units of measurement.
Giving quantitative measures of center (median and/or mean) and variability (interquartile range and/or mean absolute deviation), as well as describing any overall pattern and any striking deviations from the overall pattern with reference to the context in which the data were gathered.
Relating the choice of measures of center and variability to the shape of the data distribution and the context in which the data were gathered.</t>
  </si>
  <si>
    <t>Solve problems involving unit rates associated with ratios of fractions.</t>
  </si>
  <si>
    <t>Notes
This includes ratios of lengths, areas and other quantities measured in like or different units.
Students should have opportunities to create visual representations to solve complex ratio problems.
Students should build upon their understanding of fractions as a form of division.
Students should build upon their fluency in division of fractions.
Examples
For example, if a person walks 1/2 mile in each 1/4 hour, compute the unit rate as the complex fraction (1/2)/(1/4) miles per hour.</t>
  </si>
  <si>
    <t>Recognize and represent proportional relationships between quantities.
7.RP.A.2a	Decide whether two quantities are in a proportional relationship, e.g., by testing for equivalent ratios in a table or graphing on a coordinate plane and observing whether the graph is a straight line through the origin.
7.RP.A.2b	Identify the constant of proportionality (unit rate) in tables, graphs, equations, diagrams, and verbal descriptions of proportional relationships.
7.RP.A.2c	Represent proportional relationships by equations. For example, if total cost t is proportional to the number n of items purchased at a constant price p, the relationship between the total cost and the number of items can be expressed as t = pn.
7.RP.A.2d	Explain what a point (x, y) on the graph of a proportional relationship means in terms of the situation, with special attention to the points (0, 0) and (1, r) where r is the unit rate.</t>
  </si>
  <si>
    <t>Recognize and represent proportional relationships between quantities in tables, graphs, equations, diagrams, and verbal descriptions of proportional relationships. Identify the constant of proportionality (unit rate).</t>
  </si>
  <si>
    <t>Notes:
Students should recognize equations in the form y = mx are proportional.
Students should know that a graph with a straight line through the origin is proportional.
Students should be able to explain what a point (x,y) on the graph or table of a proportional relationship means in context of the problem.
This standard builds on students' understanding of unit rates from 6th grade.
Example:
If total cost t is proportional to the number n of items purchased at a constant price p, the relationship between the total cost and the number of items can be expressed as t = pn.</t>
  </si>
  <si>
    <t>Use proportional relationships to solve percent problems.</t>
  </si>
  <si>
    <t>Notes:
This includes solving multi step problems involving simple interest, tax, markups and markdowns, gratuities and commissions, fees, percent increase and decrease, and percent error.</t>
  </si>
  <si>
    <t xml:space="preserve">Apply and extend previous understandings of addition and subtraction to add and subtract rational numbers; represent addition and subtraction on a horizontal or vertical number line diagram.
7.NS.A.1a	Describe situations in which opposite quantities combine to make 0. For example, a hydrogen atom has 0 charge because its two constituents are oppositely charged. 
7.NS.A.1b	Understand p + q as the number located a distance |q| from p, in the positive or negative direction depending on whether q is positive or negative. Show that a number and its opposite have a sum of 0 (are additive inverses). Interpret sums of rational numbers by describing real-world contexts.
7.NS.A.1c	Understand subtraction of rational numbers as adding the additive inverse, p – q = p + (–q). Show that the distance between two rational numbers on the number line is the absolute value of their difference, and apply this principle in real-world contexts.
7.NS.A.1d	Apply properties of operations as strategies to add and subtract rational numbers. </t>
  </si>
  <si>
    <t xml:space="preserve">Apply and extend previous understandings of addition and subtraction to add and subtract rational numbers.  Understand subtraction as adding the additive inverse, p – q = p + (–q). </t>
  </si>
  <si>
    <t>Notes:
Represent operations with rational numbers both visually and numerically, including number line diagrams.
Solve real-world and mathematical problems involving adding and subtracting rational numbers. 
Interpret operations of rational numbers by describing real-world contexts. 
Apply properties of operations such as identity, inverse, distributive, associative and commutative properties.</t>
  </si>
  <si>
    <t>Apply and extend previous understandings of multiplication and division and of fractions to multiply and divide rational numbers.
7.NS.A.2a	Understand that multiplication is extended from fractions to rational numbers by requiring that operations continue to satisfy the properties of operations, particularly the distributive property, leading to products such as (–1)(–1) = 1 and the rules for multiplying signed numbers. Interpret products of rational numbers by describing real-world contexts.
7.NS.A.2b	Understand that integers can be divided, provided that the divisor is not zero, and every quotient of integers (with non-zero divisor) is a rational number. If p and q are integers then –(p/q) = (–p)/q = p/(–q). Interpret quotients of rational numbers by describing real-world contexts.
7.NS.A.2c	Apply properties of operations as strategies to multiply and divide rational numbers.
7.NS.A.2d	Convert a rational number to a decimal using long division; know that the decimal form of a rational number terminates in 0s or eventually repeats.</t>
  </si>
  <si>
    <t>Apply and extend previous understandings of multiplication and division and of fractions to multiply and divide rational numbers.</t>
  </si>
  <si>
    <t>Notes: 
Represent operations with rational numbers both visually and numerically,
Students should build upon previous work with number lines for addition and subtraction. 
Solve real-world and mathematical problems involving multiplying and dividing rational numbers. 
Interpret operations of rational numbers by describing real-world contexts. 
Apply properties of operations such as identity, inverse, distributive, associative and commutative properties.</t>
  </si>
  <si>
    <t>Solve real-world and mathematical problems involving the four operations with rational numbers.  (Computations with rational numbers extend the rules for manipulating fractions to complex fractions.)</t>
  </si>
  <si>
    <t xml:space="preserve">Understand that equivalent rational numbers can be written as fractions, decimals and percents. </t>
  </si>
  <si>
    <t>Notes:
Use long division to convert fractions to decimals. 
Students should build upon their understanding of percents as a ratio comparison to 100.
Identify whether the decimal form of a rational number is a terminating or repeating decimal. 
Convert terminating decimals to fractions.</t>
  </si>
  <si>
    <t>NOTES
Identify like terms and combine like terms to create equivalent expressions. 
Apply the distributive property to factor and expand linear expressions. 
Use numerical substitution to identify equivalent expressions.</t>
  </si>
  <si>
    <t>EXAMPLES
For example, a + 0.05a = 1.05a means that “increase by 5%” is the same as “multiply by 1.05.”
For example, 3 friends each buy a drink for x dollars and popcorn for y dollars.  The total cost could be expressed by “x + x + x +y + y + y”,  “3x +3y” and “3(x+y)”</t>
  </si>
  <si>
    <t>Write and solve equations of the form  px + q = r and p(x + q) = r, in real-world or mathematical problems for cases in which p, q, and r are specific rational numbers in any form.</t>
  </si>
  <si>
    <t>NOTES
Solve word problems leading to equations.
Compare an algebraic solution to an arithmetic solution, identifying the sequence of the operations used in each approach. 
Assess the reasonableness of answers using mental computation and estimation strategies.
EXAMPLE
For example, “The perimeter of a rectangle is 54 cm. Its length is 6 cm. What is its width?”  This can be solved with the equation 6x = 54.</t>
  </si>
  <si>
    <t>Use variables to represent quantities in a real-world or mathematical problem, and construct simple equations and inequalities to solve problems by reasoning about the quantities.
7.EE.B.4a	Solve word problems leading to equations of the form px + q = r and p(x + q) = r, where p, q, and r are specific rational numbers. Solve equations of these forms fluently. Compare an algebraic solution to an arithmetic solution, identifying the sequence of the operations used in each approach. For example, The perimeter of a rectangle is 54 cm. Its length is 6 cm. What is its width?
7.EE.B.4b	Solve word problems leading to inequalities of the form px + q &gt; r or px + q &lt; r, where p, q, and r are specific rational numbers. Graph the solution set of the inequality and interpret it in the context of the problem. For example, As a salesperson, you are paid $50 per week plus $3 per sale. This week you want your pay to be at least $100. Write an inequality for the number of sales you need to make, and describe the solutions.</t>
  </si>
  <si>
    <t>Write and solve inequalities in the form px + q &gt; r or px + q &lt; r, for cases in which p, q, and r are specific non-negative rational numbers in a real-world or mathematical problem.  Graph and interpret the solution set of inequalities.</t>
  </si>
  <si>
    <t>Example:
For example, as a salesperson, you are paid $50 per week plus $3 per sale. This week you want your pay to be at least $100. Write an inequality for the number of sales you need to make, and describe the solutions.</t>
  </si>
  <si>
    <t>Solve problems involving scale drawings of geometric figures.  Reproduce a scale drawing at a different scale. Compute actual lengths and areas from a scale drawing.</t>
  </si>
  <si>
    <t>NOTES
Students should be given opportunities to use technology and tools to reproduce scale drawings.
Students should understand scale factor as a rate comparison between similar figures and scale drawings.
Students should build upon their understanding of proportional relationships.
This can lead to recognizing patterns in perimeter and area of similar geometric figures.</t>
  </si>
  <si>
    <t>Construct triangles from three measures of angles or sides. Understand the possible side lengths and angle measures which determine a unique triangle, more than one triangle, or no triangle.</t>
  </si>
  <si>
    <t>NOTES
Know when 3 side lengths will form a triangle. 
Know that the angle measures in a triangle have a sum of 180 degrees.
Students should be provided opportunities to draw triangles with ruler and protractor, and with technology.</t>
  </si>
  <si>
    <t>Describe the two-dimensional figures that result from slicing three-dimensional figures, as in plane sections of right rectangular prisms and right rectangular pyramids.</t>
  </si>
  <si>
    <t>[Recommend Removal]</t>
  </si>
  <si>
    <t>Understand the relationship between area and circumference of circles.  Choose and use the appropriate formula to solve problems with radius, diameter, circumference and area of circles.</t>
  </si>
  <si>
    <t>NOTES
Students should know how to write responses in terms of pi.
Students should be given opportunities to calculate with estimations of pi.</t>
  </si>
  <si>
    <t>Use facts about supplementary, complementary, vertical, and adjacent angles in a multi-step problem to write and solve simple equations for an unknown angle in a figure.</t>
  </si>
  <si>
    <t>NOTES
This includes writing and solving simple equations for an unknown angle in a figure.</t>
  </si>
  <si>
    <t>Solve real-world and mathematical problems involving area, volume and surface area of two- and three-dimensional objects composed of triangles, quadrilaterals, polygons, cubes, and right prisms.</t>
  </si>
  <si>
    <t xml:space="preserve">Solve real-world and mathematical problems involving two- and three-dimensional figures.  Given formulas, calculate area, volume and surface area. </t>
  </si>
  <si>
    <t>BOUNDARY
This includes two- and three-dimensional objects composed of polygons.
NOTES
Students should understand the formulas for prisms as the general statement of the area of the base times the height.  Students may build upon this generalization for volumes of figures in 8th grade.
Students should relate the formulas for parallelograms, triangles and trapezoids to the formula for a rectangle.</t>
  </si>
  <si>
    <t xml:space="preserve">Understand that statistics can be used to gain information about a population and that a sample is valid only if the sample is representative of that population. </t>
  </si>
  <si>
    <t>NOTES
Understand that random sampling tends to produce representative samples and support valid inferences.</t>
  </si>
  <si>
    <t>Use data from a random sample to draw inferences about a population with an unknown characteristic of interest. Gauge how far off the estimate or prediction might be.</t>
  </si>
  <si>
    <t>NOTES
Generate multiple samples (or simulated samples) of the same size to gauge the variation in estimates or predictions. 
EXAMPLES
For example, estimate the mean word length in a book by randomly sampling words from the book.
For example, predict the winner of a school election based on randomly sampled survey data.</t>
  </si>
  <si>
    <t>Assess two data distributions visually to compare measures of center and variability.</t>
  </si>
  <si>
    <t>NOTES
Given visual representations of data from dot plots, line graphs, histograms and box-plots, create statements that compare the measures of center and variability between two data sets.
EXAMPLE
For example, the mean height of players on the basketball team is 10 cm greater than the mean height of players on the soccer team, about twice the variability (mean absolute deviation) on either team; on a dot plot, the separation between the two distributions of heights is noticeable.</t>
  </si>
  <si>
    <t>Use measures of center and measures of variability for numerical data from random samples to compare populations to draw conclusions and make comparisons between two populations.</t>
  </si>
  <si>
    <t>EXAMPLES
For example, decide whether the words in a chapter of a seventh-grade science book are generally longer than the words in a chapter of a fourth-grade science book.</t>
  </si>
  <si>
    <t>Understand that the probability of a chance event is a number between 0 and 1 that expresses the likelihood of the event occurring. Represent probabilities as fractions, decimals and percents.</t>
  </si>
  <si>
    <t xml:space="preserve">NOTES
Know that a probability near 0 indicates an unlikely event, a probability around 1/2 indicates an event that is equally likely, and a probability near 1 indicates a likely event. </t>
  </si>
  <si>
    <t>NOTES
Students should draw upon understanding of proportional relationships to make predictions. 
EXAMPLES
For example, when rolling a number cube 600 times, predict that a 3 or 6 would be rolled roughly 200 times, but probably not exactly 200 times.</t>
  </si>
  <si>
    <t>Develop a probability model and use it to find probabilities of events. Compare probabilities from a model to observed frequencies; if the agreement is not good, explain possible sources of the discrepancy.
7.SP.C.7a	Develop a uniform probability model by assigning equal probability to all outcomes, and use the model to determine probabilities of events. For example, if a student is selected at random from a class, find the probability that Jane will be selected and the probability that a girl will be selected.
7.SP.C.7b	Develop a probability model (which may not be uniform) by observing frequencies in data generated from a chance process. For example, find the approximate probability that a spinning penny will land heads up or that a tossed paper cup will land open-end down. Do the outcomes for the spinning penny appear to be equally likely based on the observed frequencies?</t>
  </si>
  <si>
    <t>Develop a probability model and use it to find probabilities of events. Compare theoretical and experimental probabilities and explain possible sources of the discrepancy if any exists.</t>
  </si>
  <si>
    <t>EXAMPLES
For example, if a student is selected at random from a class, find the probability that Jane will be selected and the probability that a girl will be selected.
For example, find the approximate probability that a spinning penny will land heads up or that a tossed paper cup will land open-end down. Do the outcomes for the spinning penny appear to be equally likely based on the observed frequencies?</t>
  </si>
  <si>
    <t>Find probabilities of compound events using organized lists, tables, tree diagrams, and simulation.
7.SP.C.8a	Understand that, just as with simple events, the probability of a compound event is the fraction of outcomes in the sample space for which the compound event occurs.
7.SP.C.8b	Represent sample spaces for compound events using methods such as organized lists, tables and tree diagrams. For an event described in everyday language (e.g., “rolling double sixes”), identify the outcomes in the sample space which compose the event.
7.SP.C.8c	Design and use a simulation to generate frequencies for compound events.  For example, use random digits as a simulation tool to approximate the answer to the question: If 40% of donors have type A blood, what is the probability that it will take at least 4 donors to find one with type A blood?</t>
  </si>
  <si>
    <t>NOTES
Design and use simulations to generate experimental data for compound events.
EXAMPLES
If 40% of donors have type A blood, what is the probability that it will take at least 4 donors to find one with type A blood?
Determine the probability of “rolling double sixes”</t>
  </si>
  <si>
    <t>Know that numbers that are not rational are called irrational.</t>
  </si>
  <si>
    <t>Understand that every number has a decimal expansion.  For rational numbers show that the decimal expansion repeats eventually. Convert a decimal expansion which repeats eventually into a rational number expressed as a fraction.</t>
  </si>
  <si>
    <t>Compare the size of irrational numbers, locate them approximately on a number line diagram, and estimate the value of square roots. For example, start with locating the nearest perfect squares and obtain closer and closer successive decimal approximations.</t>
  </si>
  <si>
    <t>Apply the properties of integer exponents to powers of 10.</t>
  </si>
  <si>
    <t>Generate equivalent numerical expressions. For example, 10^2 × 10^(–5) = 10^(–3) = 1/(10^3) = 1/1000.</t>
  </si>
  <si>
    <t>Represent solutions to equations using square roots and cube root symbols.</t>
  </si>
  <si>
    <t>Equations are of the form x^2 = p and x^3 = p, where p is a positive rational number. In addition, evaluate square roots of small perfect squares up to 225 and cube roots of small perfect cubes up to 1000.  Know that any square root that is not an integer is irrational.</t>
  </si>
  <si>
    <t>Estimate very large or very small quantities using quantities expressed as a single digit times an integer power of ten.</t>
  </si>
  <si>
    <t>Compare two quantities written in this format.   For example, estimate the population of the United States as 3 × 10^8 and the population of the world as 7 × 10^9, and determine that the world population is more than 20 times larger.</t>
  </si>
  <si>
    <t>Include real-world problems where both standard and scientific notation are used. Use scientific notation to choose units of appropriate size for measurements of very large or very small quantities.  For example, use millimeters per year for seafloor spreading. Interpret scientific notation that has been generated by technology.</t>
  </si>
  <si>
    <t>Graph proportional relationships.</t>
  </si>
  <si>
    <t>Interpret the unit rate as the slope of the graph. Compare one or more proportional relationships represented in different ways.
For example, compare a distance-time graph to a distance-time equation to determine which of two moving objects has greater speed.</t>
  </si>
  <si>
    <t>Write the equation for a line in slope intercept form y = mx + b, where m and b are rational numbers.</t>
  </si>
  <si>
    <t>Know that the slope m is the same between any two distinct points on a non-vertical line and be able to explain or demonstrate why.</t>
  </si>
  <si>
    <t>Solve linear equations in one variable.
8.EE.C.7a	Give examples of linear equations in one variable with one solution, infinitely many solutions, or no solutions. Show which of these possibilities is the case by successively transforming the given equation into simpler forms, until an equivalent equation of the form x = a, a = a, or a = b results (where a and b are different numbers).
8.EE.C.7b	Solve linear equations with rational number coefficients, including equations whose solutions require expanding expressions using the distributive property and collecting like terms.</t>
  </si>
  <si>
    <t>Solve linear equations in one variable including equations with rational number coefficients, with the variable on both sides, or whose solutions require using the distributive property and/or collecting like terms.</t>
  </si>
  <si>
    <t>This standard also includes solving or giving examples of linear equations in one variable with one solution, infinitely many solutions, or no solutions.</t>
  </si>
  <si>
    <t>Analyze and solve pairs of simultaneous linear equations.
8.EE.C.8a	Understand that solutions to a system of two linear equations in two variables correspond to points of intersection of their graphs, because points of intersection satisfy both equations simultaneously.
8.EE.C.8b	Solve systems of two linear equations in two variables algebraically, and estimate solutions by graphing the equations. Solve simple cases by inspection. For example, 3x + 2y = 5 and 3x + 2y = 6 have no solution because 3x + 2y cannot simultaneously be 5 and 6.
8.EE.C.8c	Solve real-world and mathematical problems leading to two linear equations in two variables. For example, given coordinates for two pairs of points, determine whether the line through the first pair of points intersects the line through the second pair.</t>
  </si>
  <si>
    <t>8A: Understand that solutions to a system of two linear equations in two variables correspond to points of intersection of their graphs.
8B: Solve systems of equations graphically and using tables. Understand that the solution may be approximate.
8C: Include real-world and mathematical problems leading to two linear equations in two variables. For example, given coordinates for two pairs of points, determine whether the line through the first pair of points intersects the line through the second pair.</t>
  </si>
  <si>
    <t xml:space="preserve">Know that the graph of a function is the set of ordered pairs consisting of an input and a corresponding output.  </t>
  </si>
  <si>
    <t>Understanding that a function is a rule that assigns exactly one output to each input and using function notation are not required in Grade 8.</t>
  </si>
  <si>
    <t>Compare the properties of two functions represented algebraically, graphically, numerically in tables, or by verbal descriptions.</t>
  </si>
  <si>
    <t>For example, given a linear function represented by a table of values and a linear function represented by an algebraic equation, determine which function has the greater rate of change.</t>
  </si>
  <si>
    <t>Know that the equation of a line defines a linear function whose graph is a straight line and know that some functions are not linear.</t>
  </si>
  <si>
    <t>For example, A) determine if an equation represents a linear function and give examples of both linear and non-linear functions and B) show that the function A = s^2 is not linear because its graph contains the points (1,1), (2,4) and (3,9), which are not on a straight line.</t>
  </si>
  <si>
    <t>Construct a function to model a linear relationship between two quantities.</t>
  </si>
  <si>
    <t>Determine the rate of change and initial value of the function from a description of a relationship or from two (x, y) values, including reading these from a table or from a graph. Interpret the rate of change and initial value of a linear function in terms of the situation it models, and in terms of its graph or a table of values.</t>
  </si>
  <si>
    <t>Describe qualitatively the functional relationship between two quantities by analyzing a graph.</t>
  </si>
  <si>
    <t>For example, where the function is increasing or decreasing, linear or nonlinear. Sketch a graph that exhibits the qualitative features of a function that has been described verbally.</t>
  </si>
  <si>
    <t>Verify experimentally the properties of rotations, reflections, and translations:
8.G.A.1a	Lines are taken to lines, and line segments to line segments of the same length.
8.G.A.1b	Angles are taken to angles of the same measure.
8.G.A.1c	Parallel lines are taken to parallel lines.</t>
  </si>
  <si>
    <t>Understand that: A) Lines are taken to lines, and line segments to line segments of the same length. B) Angles are taken to angles of the same measure. C) Parallel lines are taken to parallel lines. 
For example, show these properties using physical models, transparencies, and/or geometry software.</t>
  </si>
  <si>
    <t>For example, given two congruent figures, describe a sequence of transformations that demonstrates the congruence between them.</t>
  </si>
  <si>
    <t>For example, given a triangle with given coordinates, give the new coordinates after a prescribed transformation.</t>
  </si>
  <si>
    <t>Understand that a two-dimensional figure is similar to another if the second can be obtained from the first by a sequence of rotations, reflections, translations, and dilations.</t>
  </si>
  <si>
    <t>For example, given two similar two-dimensional figures, describe a sequence of transformations that demonstrates the similarity between them.</t>
  </si>
  <si>
    <t>Use informal arguments to establish facts about angles of triangles and angles formed by parallel lines cut with a transversal.</t>
  </si>
  <si>
    <t>This standard includes using the properties of  the angle sum of the interior angles of a triangle, exterior angle of triangles, the angles created when parallel lines are cut by a transversal, and the angle-angle criterion for similarity of triangles to find missing angle measures.</t>
  </si>
  <si>
    <t>Explain a proof of the Pythagorean Theorem and its Converse.</t>
  </si>
  <si>
    <t>Distinguish between the Pythagorean Theorem and its Converse.</t>
  </si>
  <si>
    <t>Students should have the opportunity to explore one or more proofs of the Pythagorean Theorem.</t>
  </si>
  <si>
    <t>Apply the Pythagorean Theorem to determine unknown side lengths in right triangles.</t>
  </si>
  <si>
    <t>Include real-world and mathematical problems in two and three dimensions.</t>
  </si>
  <si>
    <t>The Distance Formula is NOT included in the 8th grade standard.</t>
  </si>
  <si>
    <t>Choose and use the appropriate formula for the volume of cones, cylinders, and spheres in real-world and math problems.</t>
  </si>
  <si>
    <t>Memorizing the formulas is NOT included in this standard.</t>
  </si>
  <si>
    <t>Construct and interpret scatter plots for bivariate data to investigate patterns of association between two quantities.</t>
  </si>
  <si>
    <t>Bivariate data are data for two variables (usually two types of related data), such as height and weight.  
Describe patterns such as clustering, outliers, positive/negative/no association, linear association, and nonlinear association.</t>
  </si>
  <si>
    <t>Know that straight lines are widely used to model relationships between two quantitative variables.</t>
  </si>
  <si>
    <t>For example, create a scatter plot for bivariate data and, if appropriate, informally fit a straight line and use the line to predict values. Informally assess the model fit by judging the closeness of the data points to the line.</t>
  </si>
  <si>
    <t>Use the equation of a linear model to solve problems in the context of bivariate measurement data, interpreting the slope and intercept.</t>
  </si>
  <si>
    <t>For example, in a linear model for a biology experiment, interpret a slope of 1.5 cm/hr as meaning that an additional hour of sunlight each day is associated with an additional 1.5 cm in mature plant height.</t>
  </si>
  <si>
    <t>Understand that patterns of association can also be seen in bivariate categorical data by displaying frequencies and relative frequencies in a two-way table.</t>
  </si>
  <si>
    <t>Construct and interpret a two-way table summarizing data on two categorical variables collected from the same subjects.  Use relative frequencies calculated for rows or columns to describe possible association between the two variables. For example, collect data from students in your class on whether or not they have a curfew on school nights and whether or not they have assigned chores at home.  Is there evidence that those who have a curfew also tend to have chores?</t>
  </si>
  <si>
    <t>Interpret expressions that represent a quantity in terms of its context.*
HSA.SSE.A.1.A
Interpret parts of an expression, such as terms, factors, and coefficients.
HSA.SSE.A.1.B
Interpret complicated expressions by viewing one or more of their parts as a single entity. For example, interpret P(1+r)n as the product of P and a factor not depending on P.</t>
  </si>
  <si>
    <t>Interpret an expression which models a quantity by viewing one or more of its parts as a single entity and reasoning about how changes in these parts impact the whole, and vice versa.</t>
  </si>
  <si>
    <t>Note:
Parts include terms, factors, coefficients, exponents, numerators and denominators.
MP
MP4: mathematical modeling
MP7: using structure</t>
  </si>
  <si>
    <t>HSA.SSE.A.2</t>
  </si>
  <si>
    <t>Use the structure of an expression to identify ways to rewrite it. For example, see x4 - y4 as (x2)2 - (y2)2, thus recognizing it as a difference of squares that can be factored as (x2 - y2)(x2 + y2).</t>
  </si>
  <si>
    <t>[REMOVE]</t>
  </si>
  <si>
    <t>Choose and produce an equivalent form of an expression to reveal and explain properties of the quantity represented by the expression.*
HSA.SSE.B.3.A  Factor a quadratic expression to reveal the zeros of the function it defines.
HSA.SSE.B.3.B  Complete the square in a quadratic expression to reveal the maximum or minimum value of the function it defines.
HSA.SSE.B.3.C  Use the properties of exponents to transform expressions for exponential functions. For example the expression 1.15t can be rewritten as (1.151/12)12t ≈ 1.01212t to reveal the approximate equivalent monthly interest rate if the annual rate is 15%.</t>
  </si>
  <si>
    <t>Create and recognize an equivalent form of an expression to understand the quantity represented.</t>
  </si>
  <si>
    <t>Notes:
Algebraic manipulation for its own sake should be eliminated.
Equivalent forms are found through application of algebraic properties including properties of exponents, combining like terms, and distributive property. 
MP:
MP2, 7 &amp; 8: quantitative &amp; abstract reasoning, using structure &amp; generalizing</t>
  </si>
  <si>
    <t>HSA.SSE.B.4</t>
  </si>
  <si>
    <t>HSA.APR.A.1</t>
  </si>
  <si>
    <t>HSA.APR.B.2</t>
  </si>
  <si>
    <t>Know and apply the Remainder Theorem: For a polynomial p(x) and a number a, the remainder on division by x - a is p(a), so p(a) = 0 if and only if (x - a) is a factor of p(x).</t>
  </si>
  <si>
    <t>HSA.APR.B.3</t>
  </si>
  <si>
    <t>HSA.APR.C.4</t>
  </si>
  <si>
    <t>Prove polynomial identities and use them to describe numerical relationships. For example, the polynomial identity (x2 + y2)2 = (x2 - y2)2 + (2xy)2 can be used to generate Pythagorean triples.</t>
  </si>
  <si>
    <t>HSA.APR.C.5</t>
  </si>
  <si>
    <t>(+) Know and apply the Binomial Theorem for the expansion of (x + y)n in powers of x and y for a positive integer n, where x and y are any numbers, with coefficients determined for example by Pascal's Triangle.</t>
  </si>
  <si>
    <t>[ADVANCED - REMOVE]</t>
  </si>
  <si>
    <t>HSA.APR.D.6</t>
  </si>
  <si>
    <t>HSA.APR.D.7</t>
  </si>
  <si>
    <t>Define variables and create inequalities with one or more variables and use them to solve problems in real life contexts.</t>
  </si>
  <si>
    <t>Full proficiency in creating inequalities arising from linear situations and developing proficiency for exponential situations is expected. Opportunities to explore simple quadratic and rational situations when called for by context are also included.
MP
MP4: mathematical modeling</t>
  </si>
  <si>
    <t>Define variables and create equations with two or more variables to represent relationships between quantities in order to solve problems in real life contexts.</t>
  </si>
  <si>
    <t>Full proficiency in creating equations arising from linear situations and developing proficiency for exponential situations is expected. Opportunities to explore simple quadratic and rational situations when called for by context are also included.
MP
MP4: mathematical modeling</t>
  </si>
  <si>
    <t>Represent constraints by equations or inequalities, and by systems of equations and/or inequalities; interpret solutions as viable or nonviable options in a modeling context.</t>
  </si>
  <si>
    <t>Full proficiency in creating and interpreting equations or inequalities arising from linear situations is expected. Opportunities to explore exponentials, simple quadratic and rational situations when called for by context are also included.
MP
MP4: Mathematical Modeling</t>
  </si>
  <si>
    <t>Full proficiency in rearranging linear equations and developing proficiency with exponential (solved via roots, not logs) is expected. Opportunities with simple quadratic and rational situations when called for by context are also included.
MP
MP2: quantitative &amp; abstract reasoning</t>
  </si>
  <si>
    <t>Construct a viable argument to justify a method for solving a simple equation.</t>
  </si>
  <si>
    <t>Viable arguments must give reasoning for important steps. Supporting this work may also involve justifying algebraic rules through models.
Full proficiency in solving linear equations, quadratics which are solvable without factoring, completing the square or quadratic formula, exponentials solvable without logarithms and simple rational equations are expected.
MP
MP3: Construct arguments &amp; critique the reasoning of others</t>
  </si>
  <si>
    <t>HSA.REI.A.2</t>
  </si>
  <si>
    <t>HSA.REI.B.3</t>
  </si>
  <si>
    <t>Solve linear equations and inequalities in one variable, including equations with coefficients represented by letters.</t>
  </si>
  <si>
    <t>HSA.REI.B.4</t>
  </si>
  <si>
    <t>Solve quadratic equations in one variable.
CCSS.MATH.CONTENT.HSA.REI.B.4.A
Use the method of completing the square to transform any quadratic equation in x into an equation of the form (x - p)2 = q that has the same solutions. Derive the quadratic formula from this form.
CCSS.MATH.CONTENT.HSA.REI.B.4.B
Solve quadratic equations by inspection (e.g., for x2 = 49), taking square roots, completing the square, the quadratic formula and factoring, as appropriate to the initial form of the equation. Recognize when the quadratic formula gives complex solutions and write them as a ± bi for real numbers a and b.</t>
  </si>
  <si>
    <t>HSA.REI.C.5</t>
  </si>
  <si>
    <t>Solve systems of linear equations exactly through algebraic means and approximately using technology.</t>
  </si>
  <si>
    <t>Full proficiency with pairs of linear equations in two variables is expected.  Opportunities with non-linear systems when called for by context are also included.
MP
MP5: Using graphing technology</t>
  </si>
  <si>
    <t>HSA.REI.C.7</t>
  </si>
  <si>
    <t>Solve a simple system consisting of a linear equation and a quadratic equation in two variables algebraically and graphically. For example, find the points of intersection between the line y = -3x and the circle x2 + y2 = 3.</t>
  </si>
  <si>
    <t>HSA.REI.C.8</t>
  </si>
  <si>
    <t>HSA.REI.C.9</t>
  </si>
  <si>
    <t>Understand the solutions to an equation in two variables as a set of points in the coordinate plane that form a curve.</t>
  </si>
  <si>
    <t>Note:
Common graphs include lines, parabolas, circles, and exponential curves</t>
  </si>
  <si>
    <t>Recognize and explain why the point(s) of intersection of two graphs are solutions to the equation f(x)=g(x). Interpret the meaning of the coordinates of these points.</t>
  </si>
  <si>
    <t>MP
MP4: mathematical modeling
MP5: using graphing technology</t>
  </si>
  <si>
    <t>Graph and explain why the points in a half plane are solutions to a linear inequality and the solutions to a system of inequalities are the points in the intersection of corresponding half planes. Interpret the meaning of the coordinates of these points in context.</t>
  </si>
  <si>
    <t>Graphs can be created by hand in simple cases but in general with technology to allow the emphasis on the interpretations of solutions. 
MP
MP4: mathematical modeling
MP5: using graphing technology</t>
  </si>
  <si>
    <t>Functions are often represented by tables, expressions or graphs. 
Modeling examples should include both contexts where only one quantity can be considered the independent variable as well as contexts where both quantities could.
MP
MP4: Mathematical Modeling</t>
  </si>
  <si>
    <t>MP
MP4: mathematical modeling</t>
  </si>
  <si>
    <t>HSF.IF.A.3</t>
  </si>
  <si>
    <t>Recognize that sequences are functions, sometimes defined recursively, whose domain is a subset of the integers. For example, the Fibonacci sequence is defined recursively by f(0) = f(1) = 1, f(n+1) = f(n) + f(n-1) for n ≥ 1.</t>
  </si>
  <si>
    <t>Key features include: domain, range, discrete, continuous, intercepts; intervals where the function is increasing, decreasing, positive, or negative; relative maximums and minimums. Representations include: graphs, tables, spreadsheet representations, as well as symbolic.
MP
MP4: mathematical modeling
MP7: using structure</t>
  </si>
  <si>
    <t xml:space="preserve">Relate the domain of a function to its graph and to its context. </t>
  </si>
  <si>
    <t xml:space="preserve">Contexts can demand discrete vs. continuous and domain restrictions. 
MP
MP4: mathematical model 
MP6: precision </t>
  </si>
  <si>
    <t>Work with functions presented as graphs, tables or symbolically. 
Students should choose intervals for analysis of functions with substantially varying rates of change.
MP
MP6: precision
MP7: structural thinking</t>
  </si>
  <si>
    <t>Graph functions expressed symbolically and show key features of the graph, by hand in simple cases and using technology for more complicated cases.*
HSF.IF.C.7.A    Graph linear and quadratic functions and show intercepts, maxima, and minima.
HSF.IF.C.7.B    Graph square root, cube root, and piecewise-defined functions, including step functions and absolute value functions.
HSF.IF.C.7.C    Graph polynomial functions, identifying zeros when suitable factorizations are available, and showing end behavior.
HSF.IF.C.7.D    Graph rational functions, identifying zeros and asymptotes when suitable factorizations are available, and showing end behavior.
HSF.IF.C.7.E     Graph exponential and logarithmic functions, showing intercepts and end behavior, and trigonometric functions, showing period, midline, and amplitude.</t>
  </si>
  <si>
    <t xml:space="preserve">Graph functions to show key features. </t>
  </si>
  <si>
    <t>Use technology to graph functions expressed symbolically or in tables, with intentional choices of window and scale. Graph functions by hand in simple cases or for approximations. 
Key features include: specific values when context demands; domain and range; discrete or continuous;  intercepts; intervals where the function is increasing, decreasing, positive, or negative; relative maxima and minima. 
MP
MP4: mathematical modeling
MP5: using graphing technology</t>
  </si>
  <si>
    <t>HSF.IF.C.8</t>
  </si>
  <si>
    <t>Write a function defined by an expression in different but equivalent forms to reveal and explain different properties of the function.</t>
  </si>
  <si>
    <t>Compare properties of two functions using multiple representations.</t>
  </si>
  <si>
    <t xml:space="preserve">Functions can be represented algebraically, graphically, numerically in tables, or by verbal descriptions.
Properties include: specific values when context demands; domain and range; discrete or continuous; intercepts; intervals where the function is increasing, decreasing, positive, or negative; relative maxima and minima. 
MP
MP4: mathematical modeling </t>
  </si>
  <si>
    <t>HSF.BF.A.1</t>
  </si>
  <si>
    <t xml:space="preserve">Write a function that describes a relationship between two quantities.*
CCSS.MATH.CONTENT.HSF.BF.A.1.A
Determine an explicit expression, a recursive process, or steps for calculation from a context.
CCSS.MATH.CONTENT.HSF.BF.A.1.B
Combine standard function types using arithmetic operations. For example, build a function that models the temperature of a cooling body by adding a constant function to a decaying exponential, and relate these functions to the model.
CCSS.MATH.CONTENT.HSF.BF.A.1.C
(+) Compose functions. For example, if T(y) is the temperature in the atmosphere as a function of height, and h(t) is the height of a weather balloon as a function of time, then T(h(t)) is the temperature at the location of the weather balloon as a function of time.
</t>
  </si>
  <si>
    <t xml:space="preserve">Model situations with arithmetic and geometric sequences and explicit formulae for such sequences, and translate between the forms. </t>
  </si>
  <si>
    <t xml:space="preserve">MP
MP2: quantitative and abstract reasoning
MP4: mathematical modeling </t>
  </si>
  <si>
    <t xml:space="preserve">Identify and interpret the effect on the graph of a function when the equation has been transformed. </t>
  </si>
  <si>
    <t>Transformations include translations (f(x)+k, and f(x-h)), reflections (e.g. -f(x) and f(-x), and dilations (e.g. a*f(x)). 
Interpretations include accounting for different choices of variables, such as initial values or units.
Full proficiency with linear functions and developing proficiency with exponential functions is expected. Technology provides opportunities for exploration with other functions.
MP
MP4: mathematical modeling
MP5: using graphing technology</t>
  </si>
  <si>
    <t>HSF.BF.B.4</t>
  </si>
  <si>
    <t>Find inverse functions.
CCSS.MATH.CONTENT.HSF.BF.B.4.A
Solve an equation of the form f(x) = c for a simple function f that has an inverse and write an expression for the inverse. For example, f(x) =2 x3 or f(x) = (x+1)/(x-1) for x ≠ 1.
CCSS.MATH.CONTENT.HSF.BF.B.4.B
(+) Verify by composition that one function is the inverse of another.
CCSS.MATH.CONTENT.HSF.BF.B.4.C
(+) Read values of an inverse function from a graph or a table, given that the function has an inverse.
CCSS.MATH.CONTENT.HSF.BF.B.4.D
(+) Produce an invertible function from a non-invertible function by restricting the domain.</t>
  </si>
  <si>
    <t>HSF.BF.B.5</t>
  </si>
  <si>
    <t>Distinguish between situations that can be modeled with linear functions and with exponential functions.*
HSF.LE.A.1.A    Prove that linear functions grow by equal differences over equal intervals, and that exponential functions grow by equal factors over equal intervals.
HSF.LE.A.1.B    Recognize situations in which one quantity changes at a constant rate per unit interval relative to another.
HSF.LE.A.1.C    Recognize situations in which a quantity grows or decays by a constant percent rate per unit interval relative to another.</t>
  </si>
  <si>
    <t>Explain why a situation can be modeled with a linear function, an exponential function, or neither.</t>
  </si>
  <si>
    <t>MP
MP4: Mathematical Modeling</t>
  </si>
  <si>
    <t>HSF.LE.A.2</t>
  </si>
  <si>
    <t>Construct linear and exponential functions, including arithmetic and geometric sequences, given a graph, a description of a relationship, or two input-output pairs (include reading these from a table).</t>
  </si>
  <si>
    <t>HSF.LE.A.3</t>
  </si>
  <si>
    <t>Observe using graphs and tables that a quantity increasing exponentially eventually exceeds a quantity increasing linearly, quadratically, or (more generally) as a polynomial function.</t>
  </si>
  <si>
    <t>HSF.LE.A.4</t>
  </si>
  <si>
    <t>For exponential models, express as a logarithm the solution to abct = d where a, c, and d are numbers and the base b is 2, 10, or e; evaluate the logarithm using technology.</t>
  </si>
  <si>
    <t>HSF.LE.B.5</t>
  </si>
  <si>
    <t>Interpret the parameters in a linear or exponential function in terms of a context.</t>
  </si>
  <si>
    <t>HSF.TF.A.1</t>
  </si>
  <si>
    <t>HSF.TF.A.2</t>
  </si>
  <si>
    <t>HSF.TF.A.3</t>
  </si>
  <si>
    <t>(+) Use special triangles to determine geometrically the values of sine, cosine, tangent for π/3, π/4 and π/6, and use the unit circle to express the values of sine, cosine, and tangent for x, π + x, and 2π - x in terms of their values for x, where x is any real number.</t>
  </si>
  <si>
    <t>HSF.TF.A.4</t>
  </si>
  <si>
    <t>HSF.TF.B.5</t>
  </si>
  <si>
    <t>Choose trigonometric functions to model periodic phenomena with specified amplitude, frequency, and midline.*</t>
  </si>
  <si>
    <t>HSF.TF.B.6</t>
  </si>
  <si>
    <t>(+) Understand that restricting a trigonometric function to a domain on which it is always increasing or always decreasing allows its inverse to be constructed.</t>
  </si>
  <si>
    <t>HSF.TF.B.7</t>
  </si>
  <si>
    <t>HSF.TF.C.8</t>
  </si>
  <si>
    <t>Prove the Pythagorean identity sin2(θ) + cos2(θ) = 1 and use it to find sin(θ), cos(θ), or tan(θ) given sin(θ), cos(θ), or tan(θ) and the quadrant of the angle.</t>
  </si>
  <si>
    <t>HSF.TF.C.9</t>
  </si>
  <si>
    <t>Establish properties of positive integer exponents. Use these properties to extend the definition of exponentiation to negative and rational exponents.</t>
  </si>
  <si>
    <t>MP
MP8: generalizing patterns</t>
  </si>
  <si>
    <t>HSN.RN.A.2</t>
  </si>
  <si>
    <t>HSN.RN.B.3</t>
  </si>
  <si>
    <t>Explain why the sum or product of two rational numbers is rational; that the sum of a rational number and an irrational number is irrational; and that the product of a nonzero rational number and an irrational number is irrational.</t>
  </si>
  <si>
    <t>Choose and interpret units consistently in formulas, graphs and data displays as a way to understand problems and to guide the solution of multi-step problems.</t>
  </si>
  <si>
    <t>Note: This standard applies universally in modeling situations. 
This includes real world problems that require changing units to understand a given context.
MP
MP2: quantitative and abstract reasoning
MP4: mathematical modeling</t>
  </si>
  <si>
    <t>Define appropriate quantities in real world situations for the purpose of modeling them and justify these choices.</t>
  </si>
  <si>
    <t xml:space="preserve">Note: This standard applies universally in modeling situations. </t>
  </si>
  <si>
    <t>Choose a level of accuracy appropriate to limitations on measurement when reporting quantities in modeling situations.</t>
  </si>
  <si>
    <t>Note: This standard applies universally in modeling situations. 
MP
MP4: mathematical modeling</t>
  </si>
  <si>
    <t>HSN.CN.A.1</t>
  </si>
  <si>
    <t>Know there is a complex number i such that i2 = -1, and every complex number has the form a + bi with a and b real.</t>
  </si>
  <si>
    <t>HSN.CN.A.2</t>
  </si>
  <si>
    <t>Use the relation i2 = -1 and the commutative, associative, and distributive properties to add, subtract, and multiply complex numbers.</t>
  </si>
  <si>
    <t>HSN.CN.A.3</t>
  </si>
  <si>
    <t>HSN.CN.B.4</t>
  </si>
  <si>
    <t>(+) Represent complex numbers on the complex plane in rectangular and polar form (including real and imaginary numbers), and explain why the rectangular and polar forms of a given complex number represent the same number.</t>
  </si>
  <si>
    <t>HSN.CN.B.5</t>
  </si>
  <si>
    <t>(+) Represent addition, subtraction, multiplication, and conjugation of complex numbers geometrically on the complex plane; use properties of this representation for computation. For example, (-1 + √3 i)3 = 8 because (-1 + √3 i) has modulus 2 and argument 120°.</t>
  </si>
  <si>
    <t>HSN.CN.B.6</t>
  </si>
  <si>
    <t>(+) Calculate the distance between numbers in the complex plane as the modulus of the difference, and the midpoint of a segment as the average of the numbers at its endpoints.</t>
  </si>
  <si>
    <t>HSN.CN.C.7</t>
  </si>
  <si>
    <t>HSN.CN.C.8</t>
  </si>
  <si>
    <t>(+) Extend polynomial identities to the complex numbers. For example, rewrite x2 + 4 as (x + 2i)(x - 2i).</t>
  </si>
  <si>
    <t>HSN.CN.C.9</t>
  </si>
  <si>
    <t>HSN.VM.A.1</t>
  </si>
  <si>
    <t>(+) Recognize vector quantities as having both magnitude and direction. Represent vector quantities by directed line segments, and use appropriate symbols for vectors and their magnitudes (e.g., v, |v|, ||v||, v).</t>
  </si>
  <si>
    <t>HSN.VM.A.2</t>
  </si>
  <si>
    <t>HSN.VM.A.3</t>
  </si>
  <si>
    <t>[ADVANCED – REMOVE]</t>
  </si>
  <si>
    <t>HSN.VM.B.4</t>
  </si>
  <si>
    <t xml:space="preserve">(+) Add and subtract vectors.
CCSS.MATH.CONTENT.HSN.VM.B.4.A
Add vectors end-to-end, component-wise, and by the parallelogram rule. Understand that the magnitude of a sum of two vectors is typically not the sum of the magnitudes.
CCSS.MATH.CONTENT.HSN.VM.B.4.B
Given two vectors in magnitude and direction form, determine the magnitude and direction of their sum.
CCSS.MATH.CONTENT.HSN.VM.B.4.C
Understand vector subtraction v - w as v + (-w), where -w is the additive inverse of w, with the same magnitude as w and pointing in the opposite direction. Represent vector subtraction graphically by connecting the tips in the appropriate order, and perform vector subtraction component-wise.
</t>
  </si>
  <si>
    <t>HSN.VM.B.5</t>
  </si>
  <si>
    <t>(+) Multiply a vector by a scalar.
CCSS.MATH.CONTENT.HSN.VM.B.5.A
Represent scalar multiplication graphically by scaling vectors and possibly reversing their direction; perform scalar multiplication component-wise, e.g., as c(vx, vy) = (cvx, cvy).
CCSS.MATH.CONTENT.HSN.VM.B.5.B
Compute the magnitude of a scalar multiple cv using ||cv|| = |c|v. Compute the direction of cv knowing that when |c|v ≠ 0, the direction of cv is either along v (for c &gt; 0) or against v (for c &lt; 0).</t>
  </si>
  <si>
    <t>HSN.VM.C.6</t>
  </si>
  <si>
    <t>(+) Use matrices to represent and manipulate data, e.g., to represent payoffs or incidence relationships in a network.</t>
  </si>
  <si>
    <t>HSN.VM.C.7</t>
  </si>
  <si>
    <t>(+) Multiply matrices by scalars to produce new matrices, e.g., as when all of the payoffs in a game are doubled.</t>
  </si>
  <si>
    <t>HSN.VM.C.8</t>
  </si>
  <si>
    <t>HSN.VM.C.9</t>
  </si>
  <si>
    <t>(+) Understand that, unlike multiplication of numbers, matrix multiplication for square matrices is not a commutative operation, but still satisfies the associative and distributive properties.</t>
  </si>
  <si>
    <t>HSN.VM.C.10</t>
  </si>
  <si>
    <t>(+) Understand that the zero and identity matrices play a role in matrix addition and multiplication similar to the role of 0 and 1 in the real numbers. The determinant of a square matrix is nonzero if and only if the matrix has a multiplicative inverse.</t>
  </si>
  <si>
    <t>HSN.VM.C.11</t>
  </si>
  <si>
    <t>HSN.VM.C.12</t>
  </si>
  <si>
    <t>(+) Work with 2 × 2 matrices as a transformations of the plane, and interpret the absolute value of the determinant in terms of area</t>
  </si>
  <si>
    <t>Definitions should include angle, circle, perpendicular line, parallel line, and line segment, based on the undefined notions of point, line, distance along a line, and distance around a circular arc.  
M.P. Students need to attend to precision as they use definitions to discuss their reasoning with others.</t>
  </si>
  <si>
    <t>HSG.CO.A.2</t>
  </si>
  <si>
    <t>Given a figure and a sequence of rigid transformations, draw the transformed figure. Given two congruent figures, specify the transformations that map one figure onto another.</t>
  </si>
  <si>
    <t>The focus here is on rigid transformations (rotation, reflection, and translations) that create congruent figures. This includes the use of transformation rules and functions.</t>
  </si>
  <si>
    <t>HSG.CO.A.3</t>
  </si>
  <si>
    <t>HSG.CO.A.4</t>
  </si>
  <si>
    <t>[MERGE WITH HSG.CO.A.2]</t>
  </si>
  <si>
    <t>Show triangle congruence using rigid motions; or justify triangle congruence using SSS, SAS, ASA, or AAS criteria.</t>
  </si>
  <si>
    <t>The focus here is to develop an understanding of techniques for proving that two triangles are congruent. Opportunities should also be available for students to understand when the conditions do not result in congruence.
M.P. Construct viable arguments and critique the reasoning of others when showing that two triangular roof trusses must be congruent.</t>
  </si>
  <si>
    <t>HSG.CO.B.8</t>
  </si>
  <si>
    <t>[MERGE WITH HSG.CO.B.7]</t>
  </si>
  <si>
    <t>Justify theorems of line relationships, angles, triangles, and parallelograms; and use them to solve problems in real world contexts.</t>
  </si>
  <si>
    <t>Theorems should include angles formed by parallel lines, angles formed by polygons, properties of special quadrilaterals (sides, angles, and diagonals), and properties of special triangles (isosceles, equilateral, and right). 
Justification should require a precise chain of reasoning that verifies the validity of a mathematical theorem.
M.P. Construct viable arguments and critique the reasoning of others when justifying the congruence of diagonals in a rectangle that is built by a contractor installing a rectangular window.</t>
  </si>
  <si>
    <t>HSG.CO.C.10</t>
  </si>
  <si>
    <t>[MERGE WITH HSG.CO.C.9]</t>
  </si>
  <si>
    <t>HSG.CO.C.11</t>
  </si>
  <si>
    <t>Tools to include compass and straightedge, string, reflective devices, paper folding, and/or dynamic geometric software. Constructions to include copying a segment; copying an angle; bisecting a segment; bisecting an angle; constructing perpendicular lines, including the perpendicular bisector of a line segment; and constructing a line parallel to a given line through a point not on the line.
M.P. Use appropriate tools strategically when choosing the physical method and appropriate procedures for performing a construction.</t>
  </si>
  <si>
    <t>HSG.SRT.A.1</t>
  </si>
  <si>
    <t>Verify experimentally the properties of dilations given by a center and a scale factor:
HSG.SRT.A.1a	A dilation takes a line not passing through the center of the dilation to a parallel line, and leaves a line passing through the center unchanged.
HSG.SRT.A.1b	The dilation of a line segment is longer or shorter in the ratio given by the scale factor.</t>
  </si>
  <si>
    <t>Use similarity theorems to determine whether two triangles are similar. Solve problems involving similar triangles.</t>
  </si>
  <si>
    <t>Triangles can be shown to be similar using transformations and triangle similarity theorems. Apply theorems of AA similarity, SSS similarity, and SAS similarity to prove that two given triangles are similar.
M.P. Model with Mathematics to use similarity to solve real world problems to measure lengths and distances indirectly.</t>
  </si>
  <si>
    <t>HSG.SRT.A.2</t>
  </si>
  <si>
    <t>[MERGE WITH HSG.SRT.A.1]</t>
  </si>
  <si>
    <t>HSG.SRT.A.3</t>
  </si>
  <si>
    <t>HSG.SRT.B.4</t>
  </si>
  <si>
    <t>HSG.SRT.B.5</t>
  </si>
  <si>
    <t>HSG.SRT.C.6</t>
  </si>
  <si>
    <t>Apply sine, cosine, and tangent ratios, along with the Pythagorean Theorem, to solve real-world problems.</t>
  </si>
  <si>
    <t>Applications should involve finding angle and side measures of right triangles. 
Understand the relationship between the sine and cosine of complementary angles.
Understand that dilations of a right triangle with the center at an acute vertex produces a similar triangle that results in the same trigonometric ratios.
M.P. Look for and make use of structure when using trigonometric equations with right triangles.</t>
  </si>
  <si>
    <t>HSG.SRT.C.7</t>
  </si>
  <si>
    <t>[MERGE WITH HSG.SRT.C.6]</t>
  </si>
  <si>
    <t>Use trigonometric ratios and the Pythagorean Theorem to solve right triangles in applied problems.*</t>
  </si>
  <si>
    <t>HSG.SRT.D.9</t>
  </si>
  <si>
    <t>(+) Derive the formula A = 1/2 ab sin(C) for the area of a triangle by drawing an auxiliary line from a vertex perpendicular to the opposite side.</t>
  </si>
  <si>
    <t>HSG.SRT.D.10</t>
  </si>
  <si>
    <t>HSG.SRT.D.11</t>
  </si>
  <si>
    <t>HSG.C.A.1</t>
  </si>
  <si>
    <t>HSG.C.A.2</t>
  </si>
  <si>
    <t>HSG.C.A.3</t>
  </si>
  <si>
    <t>HSG.C.A.4</t>
  </si>
  <si>
    <t>HSG.C.B.5</t>
  </si>
  <si>
    <t>Use the Pythagorean theorem to develop and apply the distance formula and the equation of a circle, (x-h)2+(y-k)2=r2.</t>
  </si>
  <si>
    <t>Given the coordinates of the center and length of the radius, write the equation of the circle in standard form. Given the equation of a circle in standard form, determine the coordinates of its center and the length of its radius. 
M.P. Look for and make use of structure to make connections to the Pythagorean theorem and distance formula.</t>
  </si>
  <si>
    <t>HSG.GPE.A.2</t>
  </si>
  <si>
    <t>HSG.GPE.A.3</t>
  </si>
  <si>
    <t>Use Cartesian coordinates to determine parallel and perpendicular relationships, and distance in the coordinate plane.</t>
  </si>
  <si>
    <t>Applications include the use of coordinates to compute perimeters of polygons and areas of triangles and rectangles. The distance formula will play an important role in these applications.
M.P. Use appropriate tools strategically to choose between tools such as the slope formula, distance formula, midpoint formula, or Pythagorean Theorem.</t>
  </si>
  <si>
    <t>Use the slopes of segments and the coordinates of the vertices of triangles, parallelograms, and trapezoids to solve problems.</t>
  </si>
  <si>
    <t xml:space="preserve">Possible applications include using slopes to determine parallel sides in parallelograms and trapezoids, perpendicular diagonals in rhombuses, perpendicular sides in a rectangle, as well as verifying mid-segment properties in triangles and trapezoids. Use coordinates of vertices for lengths of sides and diagonals to classify quadrilaterals and triangles. </t>
  </si>
  <si>
    <t>HSG.GPE.B.6</t>
  </si>
  <si>
    <t>HSG.GPE.B.7</t>
  </si>
  <si>
    <t>Solve real world problems using area formulas for triangles, parallelograms, trapezoids, regular polygons, and circles.</t>
  </si>
  <si>
    <t>Students should give informal arguments for area formulas, and combine them to solve problems with composite figures. 
M.P. Model with Mathematics can be used here to solve a variety of problems involving area.</t>
  </si>
  <si>
    <t>HSG.GMD.A.2</t>
  </si>
  <si>
    <t>(+) Give an informal argument using Cavalieri's principle for the formulas for the volume of a sphere and other solid figures.</t>
  </si>
  <si>
    <r>
      <t>Use volume formulas for cylinders, pyramids, cones, and spheres to solve problems.</t>
    </r>
    <r>
      <rPr>
        <sz val="5"/>
        <color rgb="FF202020"/>
        <rFont val="Lato Light"/>
      </rPr>
      <t>*</t>
    </r>
  </si>
  <si>
    <t>Use volume formulas for prisms, cylinders, pyramids, cones, and spheres to solve problems and make real world applications.</t>
  </si>
  <si>
    <t>Students should give informal arguments for area and volume formulas, and combine them to solve problems with composite figures. This standard is limited to right solids.</t>
  </si>
  <si>
    <t>HSG.GMD.B.4</t>
  </si>
  <si>
    <t>Use geometric shapes, their measures, and their properties to describe real world objects, and solve related modeling and design problems.</t>
  </si>
  <si>
    <t>This includes the use of volume formulas for prisms, cylinders, pyramids, cones, and spheres.
M.P. Model with Mathematics can be used here to solve a variety of problems such as designing a real world object with CAD design tools for 3D printing or CNC machining.</t>
  </si>
  <si>
    <t>Apply concepts of density based on area and volume in modeling situations.</t>
  </si>
  <si>
    <t>The focus is on geometric probability and proportional reasoning. 
This should include an understanding of the ratios of areas (area ratio = (scale factor)^2)  and volumes (volume ratio = (scale factor)^3) of similar figures. 
M.P. Model with Mathematics to compute persons per square miles, BTUs per cubic foot, or specimens per acre.</t>
  </si>
  <si>
    <t>HSG.MG.A.3</t>
  </si>
  <si>
    <t>[MERGE WITH HSG.MG.A.1]</t>
  </si>
  <si>
    <t>HSS.ID.A.1</t>
  </si>
  <si>
    <t>Graph numerical data on a real number line using dot plots, histograms, and box plots. Data are displayed visually to discover patterns and deviations from patterns. Analyze the strengths and weakness inherent in each type of plot by comparing different plots of the same data. Describe and give simple conclusions and interpretations of a graphical representation of data.</t>
  </si>
  <si>
    <t>HSS.ID.A.2</t>
  </si>
  <si>
    <t>Quantitative data can be described in terms of key characteristics: measures of shape, center, and spread. The shape of a data distribution might be described as symmetric, skewed, uniform, or bell shaped, and it might be summarized by a statistic measuring center (such as mean or median) and a statistic measuring spread (such as standard deviation or interquartile range).  Students should have the opportunity to gain an understanding of this concept through the use of technology tools.</t>
  </si>
  <si>
    <t>HSS.ID.A.3</t>
  </si>
  <si>
    <t>Use data from multiple sources to interpret differences in shape, center and spread. Discuss the effect of outliers on measures of center and spread. Students should use spreadsheets, graphing utilities and statistical software to identify outliers and analyze data sets with and without outliers as appropriate.</t>
  </si>
  <si>
    <t>HSS.ID.A.4</t>
  </si>
  <si>
    <t xml:space="preserve">Use the mean and standard deviation of an approximately normally distributed data set to estimate population percentages. </t>
  </si>
  <si>
    <t>Data may be displayed using histograms, dot plots, or smooth normal curves. Recognize that there are data sets for which the empirical rule is not appropriate. The use of calculators, spreadsheets, z-score tables, to estimate the area under the curve is not appropriate for the first two years of study.</t>
  </si>
  <si>
    <t>Read, interpret and write clear summaries of data displayed in a two-way frequency table. Calculate joint, marginal, and conditional relative frequencies. Make appropriate displays of joint, marginal, and conditional distributions. Describe patterns observed in the data. Recognize the association between two variables by comparing conditional and marginal percentages. Students may use spreadsheets, graphing calculators, and statistical software to create frequency tables and determine associations or trends in the data.</t>
  </si>
  <si>
    <t>HSS.ID.B.6</t>
  </si>
  <si>
    <t>Represent data on two quantitative variables on a scatter plot, and describe how the variables are related. 
HSS.ID.B.6a	Fit a function to the data; use functions fitted to data to solve problems in the context of the data. Use given functions or choose a function suggested by the context. Emphasize linear, quadratic, and exponential models.
HSS.ID.B.6b	Informally assess the fit of a function by plotting and analyzing residuals.
HSS.ID.B.6c	Fit a linear function for a scatter plot that suggests a linear association.</t>
  </si>
  <si>
    <t>This is a good opportunity for students to collect and graph their own data and use modeling to fit a function to the data; use a function fitted to data to solve problems in the context of the data. (Emphasize linear models.)
Fit a linear function for a scatter plot that suggests a linear association.
Students should use spreadsheets, graphing calculators, and statistical software to analyze the bivariate data.</t>
  </si>
  <si>
    <t>Students demonstrate interpreting slope in the context of a given situation when examining two variable statistics as being “for each additional known unit increase in an explanatory variable, we expect or predict a known unit increase (or decrease) in the response variable.”
Students demonstrate interpreting intercept in the context of a given situation when examining two variable statistics as being “the predicted known unit of a response variable when the explanatory variable is zero known units.”
Students would use technology to develop an awareness of how outliers might affect the rate of change and the intercept of a given model.
Students should be able to explain when intercepts might be outside the scope of the model.</t>
  </si>
  <si>
    <t>Explain that the correlation coefficient must be between −1 and 1 inclusive and explain what each of these values means. Determine whether the correlation coefficient shows a weak positive, strong positive, weak negative, strong negative, or no linear correlation. Interpret what the correlation coefficient is telling about the data. Students should use spreadsheets, graphing calculators and statistical software to represent data, describe how the variables are related, fit functions to data, perform regressions, and calculate residuals and correlation coefficients.</t>
  </si>
  <si>
    <t>Understand and explain the difference between correlation and causation. Understand and explain that a strong correlation does not mean causation. Determine if statements of causation seem reasonable or unreasonable and justify reasoning.</t>
  </si>
  <si>
    <t>Students will understand the process of statistical reasoning, take sample data, and make inferences about a population.</t>
  </si>
  <si>
    <t xml:space="preserve">This is an opportunity for students to create a survey, collect data, and use graphical displays, sample statistics or two way tables to help estimate population parameters which are unknown values. It is important to understand samples used on social media or in the news. </t>
  </si>
  <si>
    <t>HSS.IC.A.2</t>
  </si>
  <si>
    <t>Decide if a specified model is consistent with results from a given data-generating process, e.g., using simulation. For example, a model says a spinning coin falls heads up with probability 0.5. Would a result of 5 tails in a row cause you to question the model?</t>
  </si>
  <si>
    <t>This is an opportunity for students to look at real data, margin of error and discuss what it means to estimate a population parameter.</t>
  </si>
  <si>
    <t>HSS.IC.B.5</t>
  </si>
  <si>
    <t xml:space="preserve">Use data from a randomized experiment to compare two treatments to decide if differences between parameters are significant based on the statistics. </t>
  </si>
  <si>
    <t xml:space="preserve">Limit to population proportion, graphical representations, and visual overlap. </t>
  </si>
  <si>
    <t>This provides an opportunity for students to engage with finding the outcomes of situations which include words such as and, or, not, if, and all, and to grammatical constructions that reflect logical connections.</t>
  </si>
  <si>
    <t>HSS.CP.A.2</t>
  </si>
  <si>
    <t>HSS.CP.A.3</t>
  </si>
  <si>
    <t>HSS.CP.A.4</t>
  </si>
  <si>
    <r>
      <t>Recognize and explain the concepts of conditional probability and independence in everyday language and everyday situations. </t>
    </r>
    <r>
      <rPr>
        <i/>
        <sz val="6"/>
        <color rgb="FF202020"/>
        <rFont val="Lato Light"/>
      </rPr>
      <t>For example, compare the chance of having lung cancer if you are a smoker with the chance of being a smoker if you have lung cancer.</t>
    </r>
  </si>
  <si>
    <t>HSS.CP.B.6</t>
  </si>
  <si>
    <t>Find the conditional probability of A given B as the fraction of B's outcomes that also belong to A, and interpret the answer in terms of the model.</t>
  </si>
  <si>
    <t>HSS.CP.B.7</t>
  </si>
  <si>
    <t>Apply the Addition Rule, P(A or B) = P(A) + P(B) - P(A and B), and interpret the answer in terms of the model.</t>
  </si>
  <si>
    <t>HSS.CP.B.8</t>
  </si>
  <si>
    <t>(+) Apply the general Multiplication Rule in a uniform probability model, P(A and B) = P(A)P(B|A) = P(B)P(A|B), and interpret the answer in terms of the model.</t>
  </si>
  <si>
    <t>HSS.CP.B.9</t>
  </si>
  <si>
    <t>https://www.oercommons.org/courseware/lesson/104463/student/29085?section=1</t>
  </si>
  <si>
    <t>https://www.oercommons.org/courseware/lesson/104463/student/29085?section=2</t>
  </si>
  <si>
    <t>https://www.oercommons.org/courseware/lesson/104463/student/29085?section=3</t>
  </si>
  <si>
    <t>https://www.oercommons.org/courseware/lesson/104463/student/29085?section=4</t>
  </si>
  <si>
    <t>https://www.oercommons.org/courseware/lesson/104463/student/29085?section=5</t>
  </si>
  <si>
    <t>https://oercommons.org/courseware/lesson/104984/student/29085?section=1</t>
  </si>
  <si>
    <t>https://oercommons.org/courseware/lesson/104984/student/29085?section=2</t>
  </si>
  <si>
    <t>https://oercommons.org/courseware/lesson/104984/student/29085?section=3</t>
  </si>
  <si>
    <t>https://oercommons.org/courseware/lesson/104984/student/29085?section=4</t>
  </si>
  <si>
    <t>https://oercommons.org/courseware/lesson/104984/student/29085?section=5</t>
  </si>
  <si>
    <t>https://oercommons.org/courseware/lesson/104984/student/29085?section=6</t>
  </si>
  <si>
    <t>https://oercommons.org/courseware/lesson/104984/student/29085?section=7</t>
  </si>
  <si>
    <t>https://oercommons.org/courseware/lesson/105037/student/29085?section=1</t>
  </si>
  <si>
    <t>https://oercommons.org/courseware/lesson/105038/student/29085?section=1</t>
  </si>
  <si>
    <t>https://oercommons.org/courseware/lesson/105038/student/29085?section=2</t>
  </si>
  <si>
    <t>https://oercommons.org/courseware/lesson/105038/student/29085?section=3</t>
  </si>
  <si>
    <t>HTML Link</t>
  </si>
  <si>
    <t>https://oercommons.org/courseware/lesson/105038/student/29085?section=4</t>
  </si>
  <si>
    <t>https://oercommons.org/courseware/lesson/105038/student/29085?section=5</t>
  </si>
  <si>
    <t>https://oercommons.org/courseware/lesson/105038/student/29085?section=6</t>
  </si>
  <si>
    <t>https://oercommons.org/courseware/lesson/105038/student/29085?section=7</t>
  </si>
  <si>
    <t>https://oercommons.org/courseware/lesson/105038/student/29085?section=8</t>
  </si>
  <si>
    <t>https://oercommons.org/courseware/lesson/105040/student/29085?section=1</t>
  </si>
  <si>
    <t>https://oercommons.org/courseware/lesson/105040/student/29085?section=2</t>
  </si>
  <si>
    <t>https://oercommons.org/courseware/lesson/105105/student/29085?section=1</t>
  </si>
  <si>
    <t>https://oercommons.org/courseware/lesson/105105/student/29085?section=2</t>
  </si>
  <si>
    <t>https://oercommons.org/courseware/lesson/105105/student/29085?section=3</t>
  </si>
  <si>
    <t>https://oercommons.org/courseware/lesson/105105/student/29085?section=4</t>
  </si>
  <si>
    <t>https://oercommons.org/courseware/lesson/105105/student/29085?section=5</t>
  </si>
  <si>
    <t>https://oercommons.org/courseware/lesson/105105/student/29085?section=6</t>
  </si>
  <si>
    <t>https://oercommons.org/courseware/lesson/105105/student/29085?section=7</t>
  </si>
  <si>
    <t>https://oercommons.org/courseware/lesson/105105/student/29085?section=8</t>
  </si>
  <si>
    <t>https://oercommons.org/courseware/lesson/105106/student/29085?section=1</t>
  </si>
  <si>
    <t>https://oercommons.org/courseware/lesson/105106/student/29085?section=2</t>
  </si>
  <si>
    <t>https://oercommons.org/courseware/lesson/105106/student/29085?section=3</t>
  </si>
  <si>
    <t>https://oercommons.org/courseware/lesson/105106/student/29085?section=4</t>
  </si>
  <si>
    <t>https://oercommons.org/courseware/lesson/105106/student/29085?section=5</t>
  </si>
  <si>
    <t>https://oercommons.org/courseware/lesson/105106/student/29085?section=6</t>
  </si>
  <si>
    <t>https://oercommons.org/courseware/lesson/105107/student/29085?section=1</t>
  </si>
  <si>
    <t>https://oercommons.org/courseware/lesson/105107/student/29085?section=2</t>
  </si>
  <si>
    <t>https://oercommons.org/courseware/lesson/105107/student/29085?section=3</t>
  </si>
  <si>
    <t>https://oercommons.org/courseware/lesson/105107/student/29085?section=4</t>
  </si>
  <si>
    <t>https://oercommons.org/courseware/lesson/105107/student/29085?section=5</t>
  </si>
  <si>
    <t>https://oercommons.org/courseware/lesson/105107/student/29085?section=6</t>
  </si>
  <si>
    <t>https://oercommons.org/courseware/lesson/106347/student/29085?section=1</t>
  </si>
  <si>
    <t>https://oercommons.org/courseware/lesson/106347/student/29085?section=2</t>
  </si>
  <si>
    <t>https://oercommons.org/courseware/lesson/106405/student/29085?section=1</t>
  </si>
  <si>
    <t>https://oercommons.org/courseware/lesson/106405/student/29085?section=2</t>
  </si>
  <si>
    <t>https://oercommons.org/courseware/lesson/106405/student/29085?section=3</t>
  </si>
  <si>
    <t>https://oercommons.org/courseware/lesson/106405/student/29085?section=4</t>
  </si>
  <si>
    <t>https://oercommons.org/courseware/lesson/106406/student/29085?section=1</t>
  </si>
  <si>
    <t>https://oercommons.org/courseware/lesson/106406/student/29085?section=2</t>
  </si>
  <si>
    <t>https://oercommons.org/courseware/lesson/106406/student/29085?section=3</t>
  </si>
  <si>
    <t>https://oercommons.org/courseware/lesson/106406/student/29085?section=4</t>
  </si>
  <si>
    <t>https://oercommons.org/courseware/lesson/106406/student/29085?section=5</t>
  </si>
  <si>
    <t>https://oercommons.org/courseware/lesson/106406/student/29085?section=6</t>
  </si>
  <si>
    <t>https://oercommons.org/courseware/lesson/106406/student/29085?section=7</t>
  </si>
  <si>
    <t>https://oercommons.org/courseware/lesson/106406/student/29085?section=8</t>
  </si>
  <si>
    <t>https://oercommons.org/courseware/lesson/106406/student/29085?section=9</t>
  </si>
  <si>
    <t>https://oercommons.org/courseware/lesson/106407/student/29085?section=1</t>
  </si>
  <si>
    <t>https://oercommons.org/courseware/lesson/106407/student/29085?section=2</t>
  </si>
  <si>
    <t>https://oercommons.org/courseware/lesson/106407/student/29085?section=3</t>
  </si>
  <si>
    <t>https://oercommons.org/courseware/lesson/106407/student/29085?section=4</t>
  </si>
  <si>
    <t>https://oercommons.org/courseware/lesson/106407/student/29085?section=5</t>
  </si>
  <si>
    <t>https://oercommons.org/courseware/lesson/106407/student/29085?section=6</t>
  </si>
  <si>
    <t>https://oercommons.org/courseware/lesson/106407/student/29085?section=7</t>
  </si>
  <si>
    <t>https://oercommons.org/courseware/lesson/106407/student/29085?section=8</t>
  </si>
  <si>
    <t>https://oercommons.org/courseware/lesson/106407/student/29085?section=9</t>
  </si>
  <si>
    <t>https://oercommons.org/courseware/lesson/106407/student/29085?section=10</t>
  </si>
  <si>
    <t>https://oercommons.org/courseware/lesson/106407/student/29085?section=11</t>
  </si>
  <si>
    <t>https://oercommons.org/courseware/lesson/106408/student/29085?section=1</t>
  </si>
  <si>
    <t>https://oercommons.org/courseware/lesson/106408/student/29085?section=2</t>
  </si>
  <si>
    <t>https://oercommons.org/courseware/lesson/106443/student/29085?section=1</t>
  </si>
  <si>
    <t>https://oercommons.org/courseware/lesson/106443/student/29085?section=2</t>
  </si>
  <si>
    <t>https://oercommons.org/courseware/lesson/106443/student/29085?section=3</t>
  </si>
  <si>
    <t>https://oercommons.org/courseware/lesson/106443/student/29085?section=4</t>
  </si>
  <si>
    <t>https://oercommons.org/courseware/lesson/106443/student/29085?section=5</t>
  </si>
  <si>
    <t>https://oercommons.org/courseware/lesson/106443/student/29085?section=6</t>
  </si>
  <si>
    <t>https://oercommons.org/courseware/lesson/106443/student/29085?section=7</t>
  </si>
  <si>
    <t>https://oercommons.org/courseware/lesson/106443/student/29085?section=8</t>
  </si>
  <si>
    <t>https://oercommons.org/courseware/lesson/106443/student/29085?section=9</t>
  </si>
  <si>
    <t>https://oercommons.org/courseware/lesson/106444/student/29085?section=1</t>
  </si>
  <si>
    <t>https://oercommons.org/courseware/lesson/106444/student/29085?section=2</t>
  </si>
  <si>
    <t>https://oercommons.org/courseware/lesson/106444/student/29085?section=3</t>
  </si>
  <si>
    <t>https://oercommons.org/courseware/lesson/106445/student/29085?section=1</t>
  </si>
  <si>
    <t>https://oercommons.org/courseware/lesson/106445/student/29085?section=2</t>
  </si>
  <si>
    <t>https://oercommons.org/courseware/lesson/106445/student/29085?section=3</t>
  </si>
  <si>
    <t>https://oercommons.org/courseware/lesson/106446/student/29085?section=1</t>
  </si>
  <si>
    <t>https://oercommons.org/courseware/lesson/106446/student/29085?section=2</t>
  </si>
  <si>
    <t>https://oercommons.org/courseware/lesson/106446/student/29085?section=3</t>
  </si>
  <si>
    <t>https://oercommons.org/courseware/lesson/106446/student/29085?section=4</t>
  </si>
  <si>
    <t>https://oercommons.org/courseware/lesson/106446/student/29085?section=5</t>
  </si>
  <si>
    <t>https://oercommons.org/courseware/lesson/106446/student/29085?section=6</t>
  </si>
  <si>
    <t>https://oercommons.org/courseware/lesson/106446/student/29085?section=7</t>
  </si>
  <si>
    <t>https://oercommons.org/courseware/lesson/106446/student/29085?section=8</t>
  </si>
  <si>
    <t>https://oercommons.org/courseware/lesson/106447/student/29085?section=1</t>
  </si>
  <si>
    <t>https://oercommons.org/courseware/lesson/106447/student/29085?section=2</t>
  </si>
  <si>
    <t>https://oercommons.org/courseware/lesson/106458/student/29085?section=1</t>
  </si>
  <si>
    <t>https://oercommons.org/courseware/lesson/106458/student/29085?section=2</t>
  </si>
  <si>
    <t>https://oercommons.org/courseware/lesson/106458/student/29085?section=3</t>
  </si>
  <si>
    <t>https://oercommons.org/courseware/lesson/106458/student/29085?section=4</t>
  </si>
  <si>
    <t>https://oercommons.org/courseware/lesson/106458/student/29085?section=5</t>
  </si>
  <si>
    <t>https://oercommons.org/courseware/lesson/106461/student/29085?section=1</t>
  </si>
  <si>
    <t>https://oercommons.org/courseware/lesson/106461/student/29085?section=2</t>
  </si>
  <si>
    <t>https://oercommons.org/courseware/lesson/106461/student/29085?section=3</t>
  </si>
  <si>
    <t>https://oercommons.org/courseware/lesson/106461/student/29085?section=4</t>
  </si>
  <si>
    <t>https://oercommons.org/courseware/lesson/106461/student/29085?section=5</t>
  </si>
  <si>
    <t>https://oercommons.org/courseware/lesson/106461/student/29085?section=6</t>
  </si>
  <si>
    <t>https://oercommons.org/courseware/lesson/106463/student/29085?section=1</t>
  </si>
  <si>
    <t>https://oercommons.org/courseware/lesson/106463/student/29085?section=2</t>
  </si>
  <si>
    <t>https://oercommons.org/courseware/lesson/106463/student/29085?section=3</t>
  </si>
  <si>
    <t>https://oercommons.org/courseware/lesson/106463/student/29085?section=4</t>
  </si>
  <si>
    <t>https://oercommons.org/courseware/lesson/106463/student/29085?section=5</t>
  </si>
  <si>
    <t>https://oercommons.org/courseware/lesson/106463/student/29085?section=6</t>
  </si>
  <si>
    <t>https://oercommons.org/courseware/lesson/106463/student/29085?section=7</t>
  </si>
  <si>
    <t>https://oercommons.org/courseware/lesson/106464/student/29085?section=1</t>
  </si>
  <si>
    <t>https://oercommons.org/courseware/lesson/106464/student/29085?section=2</t>
  </si>
  <si>
    <t>https://oercommons.org/courseware/lesson/106464/student/29085?section=3</t>
  </si>
  <si>
    <t>https://oercommons.org/courseware/lesson/106464/student/29085?section=4</t>
  </si>
  <si>
    <t>https://oercommons.org/courseware/lesson/106464/student/29085?section=5</t>
  </si>
  <si>
    <t>https://oercommons.org/courseware/lesson/106464/student/29085?section=6</t>
  </si>
  <si>
    <t>https://oercommons.org/courseware/lesson/106464/student/29085?section=7</t>
  </si>
  <si>
    <t>https://oercommons.org/courseware/lesson/106464/student/29085?section=8</t>
  </si>
  <si>
    <t>https://oercommons.org/courseware/lesson/106464/student/29085?section=9</t>
  </si>
  <si>
    <t>https://oercommons.org/courseware/lesson/106465/student/29085?section=1</t>
  </si>
  <si>
    <t>https://oercommons.org/courseware/lesson/106465/student/29085?section=2</t>
  </si>
  <si>
    <t>https://oercommons.org/courseware/lesson/106466/student/29085?section=1</t>
  </si>
  <si>
    <t>https://oercommons.org/courseware/lesson/106466/student/29085?section=2</t>
  </si>
  <si>
    <t>https://oercommons.org/courseware/lesson/106466/student/29085?section=3</t>
  </si>
  <si>
    <t>https://oercommons.org/courseware/lesson/106467/student/29085?section=1</t>
  </si>
  <si>
    <t>https://oercommons.org/courseware/lesson/106467/student/29085?section=2</t>
  </si>
  <si>
    <t>https://oercommons.org/courseware/lesson/106467/student/29085?section=3</t>
  </si>
  <si>
    <t>https://oercommons.org/courseware/lesson/106467/student/29085?section=4</t>
  </si>
  <si>
    <t>https://oercommons.org/courseware/lesson/106467/student/29085?section=5</t>
  </si>
  <si>
    <t>https://oercommons.org/courseware/lesson/106467/student/29085?section=6</t>
  </si>
  <si>
    <t>https://oercommons.org/courseware/lesson/106467/student/29085?section=7</t>
  </si>
  <si>
    <t>https://oercommons.org/courseware/lesson/106469/student/29085?section=1</t>
  </si>
  <si>
    <t>https://oercommons.org/courseware/lesson/106469/student/29085?section=2</t>
  </si>
  <si>
    <t>https://oercommons.org/courseware/lesson/106469/student/29085?section=3</t>
  </si>
  <si>
    <t>https://oercommons.org/courseware/lesson/106469/student/29085?section=4</t>
  </si>
  <si>
    <t>https://oercommons.org/courseware/lesson/106469/student/29085?section=5</t>
  </si>
  <si>
    <t>https://oercommons.org/courseware/lesson/106469/student/29085?section=6</t>
  </si>
  <si>
    <t>https://oercommons.org/courseware/lesson/106469/student/29085?section=7</t>
  </si>
  <si>
    <t>https://oercommons.org/courseware/lesson/106471/student/29085?section=1</t>
  </si>
  <si>
    <t>https://oercommons.org/courseware/lesson/106471/student/29085?section=2</t>
  </si>
  <si>
    <t>https://oercommons.org/courseware/lesson/106471/student/29085?section=3</t>
  </si>
  <si>
    <t>https://oercommons.org/courseware/lesson/106471/student/29085?section=4</t>
  </si>
  <si>
    <t>https://oercommons.org/courseware/lesson/106471/student/29085?section=5</t>
  </si>
  <si>
    <t>https://oercommons.org/courseware/lesson/106471/student/29085?section=6</t>
  </si>
  <si>
    <t>https://oercommons.org/courseware/lesson/106471/student/29085?section=7</t>
  </si>
  <si>
    <t>https://oercommons.org/courseware/lesson/106472/student/29085?section=1</t>
  </si>
  <si>
    <t>https://oercommons.org/courseware/lesson/106472/student/29085?section=2</t>
  </si>
  <si>
    <t>https://oercommons.org/courseware/lesson/106473/student/29085?section=1</t>
  </si>
  <si>
    <t>https://oercommons.org/courseware/lesson/106473/student/29085?section=2</t>
  </si>
  <si>
    <t>https://oercommons.org/courseware/lesson/106473/student/29085?section=3</t>
  </si>
  <si>
    <t>https://oercommons.org/courseware/lesson/106473/student/29085?section=4</t>
  </si>
  <si>
    <t>https://oercommons.org/courseware/lesson/106473/student/29085?section=5</t>
  </si>
  <si>
    <t>https://oercommons.org/courseware/lesson/106473/student/29085?section=6</t>
  </si>
  <si>
    <t>https://oercommons.org/courseware/lesson/106473/student/29085?section=7</t>
  </si>
  <si>
    <t>https://oercommons.org/courseware/lesson/106473/student/29085?section=8</t>
  </si>
  <si>
    <t>https://oercommons.org/courseware/lesson/106476/student/29085?section=1</t>
  </si>
  <si>
    <t>https://oercommons.org/courseware/lesson/106476/student/29085?section=2</t>
  </si>
  <si>
    <t>https://oercommons.org/courseware/lesson/106476/student/29085?section=3</t>
  </si>
  <si>
    <t>https://oercommons.org/courseware/lesson/106574/student/29085?section=1</t>
  </si>
  <si>
    <t>https://oercommons.org/courseware/lesson/106574/student/29085?section=2</t>
  </si>
  <si>
    <t>https://oercommons.org/courseware/lesson/106574/student/29085?section=3</t>
  </si>
  <si>
    <t>https://oercommons.org/courseware/lesson/106574/student/29085?section=4</t>
  </si>
  <si>
    <t>https://oercommons.org/courseware/lesson/106574/student/29085?section=5</t>
  </si>
  <si>
    <t>https://oercommons.org/courseware/lesson/106574/student/29085?section=6</t>
  </si>
  <si>
    <t>https://oercommons.org/courseware/lesson/106574/student/29085?section=7</t>
  </si>
  <si>
    <t>https://oercommons.org/courseware/lesson/106574/student/29085?section=8</t>
  </si>
  <si>
    <t>https://oercommons.org/courseware/lesson/106575/student/29085?section=1</t>
  </si>
  <si>
    <t>https://oercommons.org/courseware/lesson/106575/student/29085?section=2</t>
  </si>
  <si>
    <t>https://oercommons.org/courseware/lesson/106575/student/29085?section=3</t>
  </si>
  <si>
    <t>https://oercommons.org/courseware/lesson/106575/student/29085?section=4</t>
  </si>
  <si>
    <t>https://oercommons.org/courseware/lesson/106577/student/29085?section=1</t>
  </si>
  <si>
    <t>https://oercommons.org/courseware/lesson/106577/student/29085?section=2</t>
  </si>
  <si>
    <t>https://oercommons.org/courseware/lesson/106577/student/29085?section=3</t>
  </si>
  <si>
    <t>https://oercommons.org/courseware/lesson/106577/student/29085?section=4</t>
  </si>
  <si>
    <t>https://oercommons.org/courseware/lesson/106578/student/29085?section=1</t>
  </si>
  <si>
    <t>https://oercommons.org/courseware/lesson/106578/student/29085?section=2</t>
  </si>
  <si>
    <t>https://oercommons.org/courseware/lesson/106578/student/29085?section=3</t>
  </si>
  <si>
    <t>https://oercommons.org/courseware/lesson/106578/student/29085?section=4</t>
  </si>
  <si>
    <t>https://oercommons.org/courseware/lesson/106579/student/29085?section=1</t>
  </si>
  <si>
    <t>https://oercommons.org/courseware/lesson/106579/student/29085?section=2</t>
  </si>
  <si>
    <t>https://oercommons.org/courseware/lesson/106579/student/29085?section=3</t>
  </si>
  <si>
    <t>https://oercommons.org/courseware/lesson/106579/student/29085?section=4</t>
  </si>
  <si>
    <t>https://oercommons.org/courseware/lesson/106579/student/29085?section=5</t>
  </si>
  <si>
    <t>https://oercommons.org/courseware/lesson/106579/student/29085?section=6</t>
  </si>
  <si>
    <t>https://oercommons.org/courseware/lesson/106579/student/29085?section=7</t>
  </si>
  <si>
    <t>https://oercommons.org/courseware/lesson/106582/student/29085?section=1</t>
  </si>
  <si>
    <t>https://oercommons.org/courseware/lesson/106582/student/29085?section=2</t>
  </si>
  <si>
    <t>https://oercommons.org/courseware/lesson/106582/student/29085?section=3</t>
  </si>
  <si>
    <t>https://oercommons.org/courseware/lesson/106581/student/29085?section=1</t>
  </si>
  <si>
    <t>https://oercommons.org/courseware/lesson/106581/student/29085?section=2</t>
  </si>
  <si>
    <t>https://oercommons.org/courseware/lesson/106581/student/29085?section=3</t>
  </si>
  <si>
    <t>https://oercommons.org/courseware/lesson/106581/student/29085?section=4</t>
  </si>
  <si>
    <t>https://oercommons.org/courseware/lesson/106581/student/29085?section=5</t>
  </si>
  <si>
    <t>https://oercommons.org/courseware/lesson/106583/student/29085?section=1</t>
  </si>
  <si>
    <t>https://oercommons.org/courseware/lesson/106583/student/29085?section=2</t>
  </si>
  <si>
    <t>https://oercommons.org/courseware/lesson/106583/student/29085?section=3</t>
  </si>
  <si>
    <t>https://oercommons.org/courseware/lesson/106583/student/29085?section=4</t>
  </si>
  <si>
    <t>https://oercommons.org/courseware/lesson/106586/student/29085?section=1</t>
  </si>
  <si>
    <t>https://oercommons.org/courseware/lesson/106586/student/29085?section=2</t>
  </si>
  <si>
    <t>https://oercommons.org/courseware/lesson/106586/student/29085?section=3</t>
  </si>
  <si>
    <t>https://oercommons.org/courseware/lesson/106586/student/29085?section=4</t>
  </si>
  <si>
    <t>https://oercommons.org/courseware/lesson/106586/student/29085?section=5</t>
  </si>
  <si>
    <t>https://oercommons.org/courseware/lesson/106586/student/29085?section=6</t>
  </si>
  <si>
    <t>https://oercommons.org/courseware/lesson/106586/student/29085?section=7</t>
  </si>
  <si>
    <t>https://oercommons.org/courseware/lesson/106586/student/29085?section=8</t>
  </si>
  <si>
    <t>https://oercommons.org/courseware/lesson/106589/student/29085?section=1</t>
  </si>
  <si>
    <t>https://oercommons.org/courseware/lesson/106589/student/29085?section=2</t>
  </si>
  <si>
    <t>https://oercommons.org/courseware/lesson/106589/student/29085?section=3</t>
  </si>
  <si>
    <t>https://oercommons.org/courseware/lesson/106589/student/29085?section=4</t>
  </si>
  <si>
    <t>https://oercommons.org/courseware/lesson/106589/student/29085?section=5</t>
  </si>
  <si>
    <t>https://oercommons.org/courseware/lesson/106590/student/29085?section=1</t>
  </si>
  <si>
    <t>https://oercommons.org/courseware/lesson/106590/student/29085?section=2</t>
  </si>
  <si>
    <t>https://oercommons.org/courseware/lesson/106591/student/29085?section=1</t>
  </si>
  <si>
    <t>https://oercommons.org/courseware/lesson/106591/student/29085?section=2</t>
  </si>
  <si>
    <t>https://oercommons.org/courseware/lesson/106591/student/29085?section=3</t>
  </si>
  <si>
    <t>https://oercommons.org/courseware/lesson/106591/student/29085?section=4</t>
  </si>
  <si>
    <t>https://oercommons.org/courseware/lesson/106591/student/29085?section=5</t>
  </si>
  <si>
    <t>https://oercommons.org/courseware/lesson/106591/student/29085?section=6</t>
  </si>
  <si>
    <t>https://oercommons.org/courseware/lesson/106591/student/29085?section=7</t>
  </si>
  <si>
    <t>https://oercommons.org/courseware/lesson/106591/student/29085?section=8</t>
  </si>
  <si>
    <t>https://oercommons.org/courseware/lesson/106591/student/29085?section=9</t>
  </si>
  <si>
    <t>https://oercommons.org/courseware/lesson/106592/student/29085?section=1</t>
  </si>
  <si>
    <t>https://oercommons.org/courseware/lesson/106592/student/29085?section=2</t>
  </si>
  <si>
    <t>https://oercommons.org/courseware/lesson/106592/student/29085?section=3</t>
  </si>
  <si>
    <t>https://oercommons.org/courseware/lesson/106592/student/29085?section=4</t>
  </si>
  <si>
    <t>https://oercommons.org/courseware/lesson/106594/student/29085?section=1</t>
  </si>
  <si>
    <t>https://oercommons.org/courseware/lesson/106594/student/29085?section=2</t>
  </si>
  <si>
    <t>https://oercommons.org/courseware/lesson/106594/student/29085?section=3</t>
  </si>
  <si>
    <t>https://oercommons.org/courseware/lesson/106594/student/29085?section=4</t>
  </si>
  <si>
    <t>https://oercommons.org/courseware/lesson/106594/student/29085?section=5</t>
  </si>
  <si>
    <t>https://oercommons.org/courseware/lesson/106594/student/29085?section=6</t>
  </si>
  <si>
    <t>https://oercommons.org/courseware/lesson/106594/student/29085?section=7</t>
  </si>
  <si>
    <t>https://oercommons.org/courseware/lesson/106594/student/29085?section=8</t>
  </si>
  <si>
    <t>https://oercommons.org/courseware/lesson/106594/student/29085?section=9</t>
  </si>
  <si>
    <t>https://oercommons.org/courseware/lesson/106594/student/29085?section=10</t>
  </si>
  <si>
    <t>https://oercommons.org/courseware/lesson/106594/student/29085?section=11</t>
  </si>
  <si>
    <t>https://oercommons.org/courseware/lesson/106617/student/29085?section=1</t>
  </si>
  <si>
    <t>https://oercommons.org/courseware/lesson/106617/student/29085?section=2</t>
  </si>
  <si>
    <t>https://oercommons.org/courseware/lesson/106617/student/29085?section=3</t>
  </si>
  <si>
    <t>https://oercommons.org/courseware/lesson/106617/student/29085?section=4</t>
  </si>
  <si>
    <t>https://oercommons.org/courseware/lesson/106617/student/29085?section=5</t>
  </si>
  <si>
    <t>https://oercommons.org/courseware/lesson/106617/student/29085?section=6</t>
  </si>
  <si>
    <t>https://oercommons.org/courseware/lesson/106617/student/29085?section=7</t>
  </si>
  <si>
    <t>https://oercommons.org/courseware/lesson/106617/student/29085?section=8</t>
  </si>
  <si>
    <t>https://oercommons.org/courseware/lesson/106617/student/29085?section=9</t>
  </si>
  <si>
    <t>https://oercommons.org/courseware/lesson/106617/student/29085?section=10</t>
  </si>
  <si>
    <t>https://oercommons.org/courseware/lesson/106621/student/29085?section=1</t>
  </si>
  <si>
    <t>https://oercommons.org/courseware/lesson/106621/student/29085?section=2</t>
  </si>
  <si>
    <t>https://oercommons.org/courseware/lesson/106621/student/29085?section=3</t>
  </si>
  <si>
    <t>https://oercommons.org/courseware/lesson/106621/student/29085?section=4</t>
  </si>
  <si>
    <t>https://oercommons.org/courseware/lesson/106621/student/29085?section=5</t>
  </si>
  <si>
    <t>https://oercommons.org/courseware/lesson/106623/student/29085?section=1</t>
  </si>
  <si>
    <t>https://oercommons.org/courseware/lesson/106623/student/29085?section=2</t>
  </si>
  <si>
    <t>https://oercommons.org/courseware/lesson/106623/student/29085?section=3</t>
  </si>
  <si>
    <t>https://oercommons.org/courseware/lesson/106623/student/29085?section=4</t>
  </si>
  <si>
    <t>https://oercommons.org/courseware/lesson/106623/student/29085?section=5</t>
  </si>
  <si>
    <t>https://oercommons.org/courseware/lesson/106623/student/29085?section=6</t>
  </si>
  <si>
    <t>https://oercommons.org/courseware/lesson/106623/student/29085?section=7</t>
  </si>
  <si>
    <t>https://oercommons.org/courseware/lesson/106623/student/29085?section=8</t>
  </si>
  <si>
    <t>https://oercommons.org/courseware/lesson/106623/student/29085?section=9</t>
  </si>
  <si>
    <t>https://oercommons.org/courseware/lesson/106623/student/29085?section=10</t>
  </si>
  <si>
    <t>https://oercommons.org/courseware/lesson/106623/student/29085?section=11</t>
  </si>
  <si>
    <t>https://oercommons.org/courseware/lesson/106623/student/29085?section=12</t>
  </si>
  <si>
    <t>https://oercommons.org/courseware/lesson/106623/student/29085?section=13</t>
  </si>
  <si>
    <t>https://oercommons.org/courseware/lesson/106623/student/29085?section=14</t>
  </si>
  <si>
    <t>https://oercommons.org/courseware/lesson/106624/student/29085?section=1</t>
  </si>
  <si>
    <t>https://oercommons.org/courseware/lesson/106624/student/29085?section=2</t>
  </si>
  <si>
    <t>https://oercommons.org/courseware/lesson/106624/student/29085?section=3</t>
  </si>
  <si>
    <t>https://oercommons.org/courseware/lesson/106624/student/29085?section=4</t>
  </si>
  <si>
    <t>https://oercommons.org/courseware/lesson/106624/student/29085?section=5</t>
  </si>
  <si>
    <t>https://oercommons.org/courseware/lesson/106624/student/29085?section=6</t>
  </si>
  <si>
    <t>https://oercommons.org/courseware/lesson/106624/student/29085?section=7</t>
  </si>
  <si>
    <t>https://oercommons.org/courseware/lesson/106624/student/29085?section=8</t>
  </si>
  <si>
    <t>https://oercommons.org/courseware/lesson/106624/student/29085?section=9</t>
  </si>
  <si>
    <t>https://oercommons.org/courseware/lesson/106624/student/29085?section=10</t>
  </si>
  <si>
    <t>https://oercommons.org/courseware/lesson/106624/student/29085?section=11</t>
  </si>
  <si>
    <t>https://oercommons.org/courseware/lesson/106624/student/29085?section=12</t>
  </si>
  <si>
    <t>https://oercommons.org/courseware/lesson/106624/student/29085?section=13</t>
  </si>
  <si>
    <t>https://oercommons.org/courseware/lesson/106624/student/29085?section=14</t>
  </si>
  <si>
    <t>https://oercommons.org/courseware/lesson/106624/student/29085?section=15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</si>
</sst>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2" x14ac:knownFonts="1">
    <font>
      <sz val="11"/>
      <color theme="1"/>
      <name val="Arial"/>
    </font>
    <font>
      <sz val="11"/>
      <color theme="1"/>
      <name val="Calibri"/>
      <family val="2"/>
      <scheme val="minor"/>
    </font>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ont>
    <font>
      <sz val="11"/>
      <color theme="1"/>
      <name val="Calibri"/>
    </font>
    <font>
      <sz val="11"/>
      <color theme="0"/>
      <name val="Calibri"/>
    </font>
    <font>
      <b/>
      <sz val="11"/>
      <color theme="1"/>
      <name val="Calibri"/>
    </font>
    <font>
      <sz val="11"/>
      <color rgb="FF000000"/>
      <name val="Calibri"/>
    </font>
    <font>
      <b/>
      <sz val="11"/>
      <color rgb="FFFFFFFF"/>
      <name val="Calibri"/>
    </font>
    <font>
      <b/>
      <sz val="11"/>
      <color rgb="FF000000"/>
      <name val="Calibri"/>
    </font>
    <font>
      <b/>
      <sz val="10"/>
      <color rgb="FF000000"/>
      <name val="Calibri"/>
    </font>
    <font>
      <sz val="10"/>
      <color rgb="FF000000"/>
      <name val="Calibri"/>
    </font>
    <font>
      <u/>
      <sz val="11"/>
      <color theme="10"/>
      <name val="Arial"/>
    </font>
    <font>
      <sz val="10"/>
      <color theme="0"/>
      <name val="Calibri"/>
    </font>
    <font>
      <b/>
      <i/>
      <sz val="10"/>
      <color theme="4"/>
      <name val="Calibri"/>
    </font>
    <font>
      <b/>
      <sz val="11"/>
      <color theme="0"/>
      <name val="Calibri"/>
      <family val="2"/>
      <scheme val="minor"/>
    </font>
    <font>
      <b/>
      <sz val="11"/>
      <color theme="1"/>
      <name val="Calibri"/>
      <family val="2"/>
      <scheme val="minor"/>
    </font>
    <font>
      <sz val="11"/>
      <color theme="0"/>
      <name val="Calibri"/>
      <family val="2"/>
      <scheme val="minor"/>
    </font>
    <font>
      <sz val="11"/>
      <color rgb="FFFFFFFF"/>
      <name val="Calibri"/>
      <family val="2"/>
      <scheme val="minor"/>
    </font>
    <font>
      <b/>
      <sz val="11"/>
      <color theme="0"/>
      <name val="Calibri"/>
      <family val="2"/>
      <scheme val="major"/>
    </font>
    <font>
      <sz val="11"/>
      <color theme="1"/>
      <name val="Calibri"/>
      <family val="2"/>
      <scheme val="major"/>
    </font>
    <font>
      <sz val="11"/>
      <color theme="0"/>
      <name val="Calibri"/>
      <family val="2"/>
      <scheme val="major"/>
    </font>
    <font>
      <b/>
      <sz val="11"/>
      <color theme="1"/>
      <name val="Calibri"/>
      <family val="2"/>
      <scheme val="major"/>
    </font>
    <font>
      <sz val="11"/>
      <name val="Calibri"/>
      <family val="2"/>
    </font>
    <font>
      <sz val="11"/>
      <name val="Calibri"/>
      <family val="2"/>
      <scheme val="minor"/>
    </font>
    <font>
      <sz val="11"/>
      <color theme="0"/>
      <name val="Calibri"/>
      <family val="2"/>
    </font>
    <font>
      <b/>
      <sz val="11"/>
      <color theme="1"/>
      <name val="Calibri"/>
      <family val="2"/>
    </font>
    <font>
      <sz val="11"/>
      <color theme="1"/>
      <name val="Calibri"/>
      <family val="2"/>
    </font>
    <font>
      <sz val="11"/>
      <color theme="1"/>
      <name val="Arial"/>
    </font>
    <font>
      <sz val="10"/>
      <color theme="1"/>
      <name val="Calibri"/>
      <family val="2"/>
      <scheme val="minor"/>
    </font>
    <font>
      <sz val="11"/>
      <color rgb="FF1B75BC"/>
      <name val="Calibri"/>
      <family val="2"/>
      <scheme val="minor"/>
    </font>
    <font>
      <sz val="10"/>
      <color rgb="FF1B75BC"/>
      <name val="Calibri"/>
      <family val="2"/>
      <scheme val="minor"/>
    </font>
    <font>
      <sz val="10"/>
      <color theme="0"/>
      <name val="Calibri"/>
      <family val="2"/>
      <scheme val="minor"/>
    </font>
    <font>
      <sz val="11"/>
      <color rgb="FF000000"/>
      <name val="Calibri"/>
      <family val="2"/>
      <charset val="1"/>
    </font>
    <font>
      <sz val="11"/>
      <color rgb="FF000000"/>
      <name val="Calibri"/>
      <family val="2"/>
    </font>
    <font>
      <sz val="10"/>
      <color rgb="FF000000"/>
      <name val="Arial"/>
      <family val="2"/>
    </font>
    <font>
      <sz val="9"/>
      <name val="Arial"/>
      <family val="2"/>
    </font>
    <font>
      <sz val="9"/>
      <color rgb="FF000000"/>
      <name val="Arial"/>
      <family val="2"/>
    </font>
    <font>
      <sz val="9"/>
      <color theme="1"/>
      <name val="Arial"/>
      <family val="2"/>
    </font>
    <font>
      <sz val="10"/>
      <name val="Arial"/>
      <family val="2"/>
    </font>
    <font>
      <sz val="10"/>
      <color theme="1"/>
      <name val="Arial"/>
      <family val="2"/>
    </font>
    <font>
      <sz val="5"/>
      <color rgb="FF202020"/>
      <name val="Lato Light"/>
    </font>
    <font>
      <i/>
      <sz val="6"/>
      <color rgb="FF202020"/>
      <name val="Lato Light"/>
    </font>
    <font>
      <sz val="11"/>
      <color rgb="FF1B75BC"/>
      <name val="Calibri"/>
    </font>
    <font>
      <sz val="11"/>
      <color rgb="FF1B75BC"/>
      <name val="Calibri"/>
      <family val="2"/>
    </font>
    <font>
      <sz val="10"/>
      <color theme="1"/>
      <name val="Calibri"/>
      <scheme val="minor"/>
    </font>
    <font>
      <u/>
      <sz val="11"/>
      <color theme="10"/>
      <name val="Calibri"/>
      <family val="2"/>
      <scheme val="minor"/>
    </font>
  </fonts>
  <fills count="26">
    <fill>
      <patternFill patternType="none"/>
    </fill>
    <fill>
      <patternFill patternType="gray125"/>
    </fill>
    <fill>
      <patternFill patternType="solid">
        <fgColor rgb="FF1B75BC"/>
        <bgColor rgb="FF1B75BC"/>
      </patternFill>
    </fill>
    <fill>
      <patternFill patternType="solid">
        <fgColor rgb="FF8E1BBC"/>
        <bgColor rgb="FF8E1BBC"/>
      </patternFill>
    </fill>
    <fill>
      <patternFill patternType="solid">
        <fgColor rgb="FF3E1BBC"/>
        <bgColor rgb="FF3E1BBC"/>
      </patternFill>
    </fill>
    <fill>
      <patternFill patternType="solid">
        <fgColor rgb="FFFFFF00"/>
        <bgColor rgb="FFFFFF00"/>
      </patternFill>
    </fill>
    <fill>
      <patternFill patternType="solid">
        <fgColor rgb="FF1BBC61"/>
        <bgColor rgb="FF1BBC61"/>
      </patternFill>
    </fill>
    <fill>
      <patternFill patternType="solid">
        <fgColor rgb="FFD086EE"/>
        <bgColor rgb="FFD086EE"/>
      </patternFill>
    </fill>
    <fill>
      <patternFill patternType="solid">
        <fgColor rgb="FFEED3F9"/>
        <bgColor rgb="FFEED3F9"/>
      </patternFill>
    </fill>
    <fill>
      <patternFill patternType="solid">
        <fgColor rgb="FFDDEBF7"/>
        <bgColor rgb="FFDDEBF7"/>
      </patternFill>
    </fill>
    <fill>
      <patternFill patternType="solid">
        <fgColor rgb="FFDEEAF6"/>
        <bgColor rgb="FFDEEAF6"/>
      </patternFill>
    </fill>
    <fill>
      <patternFill patternType="solid">
        <fgColor theme="1"/>
        <bgColor theme="1"/>
      </patternFill>
    </fill>
    <fill>
      <patternFill patternType="solid">
        <fgColor theme="0"/>
        <bgColor theme="0"/>
      </patternFill>
    </fill>
    <fill>
      <patternFill patternType="solid">
        <fgColor rgb="FFC9DAF8"/>
        <bgColor rgb="FFC9DAF8"/>
      </patternFill>
    </fill>
    <fill>
      <patternFill patternType="solid">
        <fgColor theme="4"/>
        <bgColor theme="4"/>
      </patternFill>
    </fill>
    <fill>
      <patternFill patternType="solid">
        <fgColor rgb="FFF4CCCC"/>
        <bgColor rgb="FFF4CCCC"/>
      </patternFill>
    </fill>
    <fill>
      <patternFill patternType="solid">
        <fgColor rgb="FFC5E0B3"/>
        <bgColor rgb="FFC5E0B3"/>
      </patternFill>
    </fill>
    <fill>
      <patternFill patternType="solid">
        <fgColor rgb="FFFFF2CC"/>
        <bgColor rgb="FFFFF2CC"/>
      </patternFill>
    </fill>
    <fill>
      <patternFill patternType="solid">
        <fgColor rgb="FFBDD6EE"/>
        <bgColor rgb="FFBDD6EE"/>
      </patternFill>
    </fill>
    <fill>
      <patternFill patternType="solid">
        <fgColor rgb="FFA5A5A5"/>
        <bgColor rgb="FFA5A5A5"/>
      </patternFill>
    </fill>
    <fill>
      <patternFill patternType="solid">
        <fgColor rgb="FF0C0C0C"/>
        <bgColor rgb="FF0C0C0C"/>
      </patternFill>
    </fill>
    <fill>
      <patternFill patternType="solid">
        <fgColor rgb="FFD8D8D8"/>
        <bgColor rgb="FFD8D8D8"/>
      </patternFill>
    </fill>
    <fill>
      <patternFill patternType="solid">
        <fgColor rgb="FF9CC2E5"/>
        <bgColor rgb="FF9CC2E5"/>
      </patternFill>
    </fill>
    <fill>
      <patternFill patternType="solid">
        <fgColor rgb="FFFFFF00"/>
        <bgColor indexed="64"/>
      </patternFill>
    </fill>
    <fill>
      <patternFill patternType="solid">
        <fgColor rgb="FF1B75BC"/>
        <bgColor indexed="64"/>
      </patternFill>
    </fill>
    <fill>
      <patternFill patternType="solid">
        <fgColor rgb="FF9F2065"/>
        <bgColor indexed="64"/>
      </patternFill>
    </fill>
  </fills>
  <borders count="33">
    <border>
      <left/>
      <right/>
      <top/>
      <bottom/>
      <diagonal/>
    </border>
    <border>
      <left style="thin">
        <color rgb="FF000000"/>
      </left>
      <right style="thin">
        <color rgb="FF000000"/>
      </right>
      <top style="thin">
        <color rgb="FF000000"/>
      </top>
      <bottom style="thin">
        <color rgb="FF000000"/>
      </bottom>
      <diagonal/>
    </border>
    <border>
      <left style="thin">
        <color rgb="FF9CC2E5"/>
      </left>
      <right/>
      <top style="hair">
        <color rgb="FF808080"/>
      </top>
      <bottom style="thin">
        <color rgb="FF9CC2E5"/>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9CC2E5"/>
      </bottom>
      <diagonal/>
    </border>
    <border>
      <left style="thin">
        <color rgb="FF000000"/>
      </left>
      <right style="thin">
        <color rgb="FF000000"/>
      </right>
      <top/>
      <bottom/>
      <diagonal/>
    </border>
    <border>
      <left style="hair">
        <color rgb="FF808080"/>
      </left>
      <right/>
      <top/>
      <bottom/>
      <diagonal/>
    </border>
    <border>
      <left/>
      <right/>
      <top/>
      <bottom/>
      <diagonal/>
    </border>
    <border>
      <left style="thin">
        <color rgb="FF9CC2E5"/>
      </left>
      <right/>
      <top style="hair">
        <color rgb="FF808080"/>
      </top>
      <bottom/>
      <diagonal/>
    </border>
    <border>
      <left/>
      <right/>
      <top style="hair">
        <color rgb="FF808080"/>
      </top>
      <bottom/>
      <diagonal/>
    </border>
    <border>
      <left style="hair">
        <color rgb="FF808080"/>
      </left>
      <right/>
      <top style="hair">
        <color rgb="FF808080"/>
      </top>
      <bottom/>
      <diagonal/>
    </border>
    <border>
      <left style="hair">
        <color rgb="FF808080"/>
      </left>
      <right/>
      <top style="thin">
        <color rgb="FF9CC2E5"/>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s>
  <cellStyleXfs count="4">
    <xf numFmtId="0" fontId="0" fillId="0" borderId="0"/>
    <xf numFmtId="9" fontId="33" fillId="0" borderId="0" applyFont="0" applyFill="0" applyBorder="0" applyAlignment="0" applyProtection="0"/>
    <xf numFmtId="0" fontId="40" fillId="0" borderId="9"/>
    <xf numFmtId="0" fontId="17" fillId="0" borderId="0" applyNumberFormat="0" applyFill="0" applyBorder="0" applyAlignment="0" applyProtection="0"/>
  </cellStyleXfs>
  <cellXfs count="282">
    <xf numFmtId="0" fontId="0" fillId="0" borderId="0" xfId="0"/>
    <xf numFmtId="0" fontId="9" fillId="0" borderId="1" xfId="0" applyFont="1" applyBorder="1" applyAlignment="1">
      <alignment horizontal="left" vertical="top" wrapText="1"/>
    </xf>
    <xf numFmtId="0" fontId="9" fillId="0" borderId="0" xfId="0" applyFont="1" applyAlignment="1">
      <alignment horizontal="left" vertical="top" wrapText="1"/>
    </xf>
    <xf numFmtId="0" fontId="9" fillId="10" borderId="1" xfId="0" applyFont="1" applyFill="1" applyBorder="1" applyAlignment="1">
      <alignment horizontal="left" vertical="top" wrapText="1"/>
    </xf>
    <xf numFmtId="0" fontId="9" fillId="7" borderId="1" xfId="0" applyFont="1" applyFill="1" applyBorder="1" applyAlignment="1">
      <alignment horizontal="left" vertical="top" wrapText="1"/>
    </xf>
    <xf numFmtId="0" fontId="9" fillId="8" borderId="1"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3" borderId="4" xfId="0" applyFont="1" applyFill="1" applyBorder="1" applyAlignment="1">
      <alignment horizontal="left" vertical="top" wrapText="1"/>
    </xf>
    <xf numFmtId="0" fontId="9" fillId="0" borderId="0" xfId="0" applyFont="1" applyAlignment="1">
      <alignment horizontal="left" vertical="top"/>
    </xf>
    <xf numFmtId="0" fontId="10" fillId="4"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11" fillId="6" borderId="1" xfId="0" applyFont="1" applyFill="1" applyBorder="1" applyAlignment="1">
      <alignment horizontal="left" vertical="top" wrapText="1"/>
    </xf>
    <xf numFmtId="0" fontId="9" fillId="0" borderId="1" xfId="0" applyFont="1" applyBorder="1" applyAlignment="1">
      <alignment horizontal="left" vertical="top"/>
    </xf>
    <xf numFmtId="0" fontId="9" fillId="7" borderId="1" xfId="0" applyFont="1" applyFill="1" applyBorder="1" applyAlignment="1">
      <alignment horizontal="left" vertical="top"/>
    </xf>
    <xf numFmtId="0" fontId="9" fillId="0" borderId="5" xfId="0" applyFont="1" applyBorder="1" applyAlignment="1">
      <alignment horizontal="left" vertical="top" wrapText="1"/>
    </xf>
    <xf numFmtId="0" fontId="9" fillId="8" borderId="1" xfId="0" applyFont="1" applyFill="1" applyBorder="1" applyAlignment="1">
      <alignment horizontal="left" vertical="top"/>
    </xf>
    <xf numFmtId="0" fontId="9" fillId="7" borderId="1" xfId="0" quotePrefix="1" applyFont="1" applyFill="1" applyBorder="1" applyAlignment="1">
      <alignment horizontal="left" vertical="top"/>
    </xf>
    <xf numFmtId="0" fontId="11" fillId="6" borderId="4" xfId="0" applyFont="1" applyFill="1" applyBorder="1" applyAlignment="1">
      <alignment horizontal="left" vertical="top" wrapText="1"/>
    </xf>
    <xf numFmtId="0" fontId="8" fillId="4" borderId="4" xfId="0" applyFont="1" applyFill="1" applyBorder="1" applyAlignment="1">
      <alignment horizontal="left" vertical="top" wrapText="1"/>
    </xf>
    <xf numFmtId="0" fontId="12" fillId="0" borderId="1" xfId="0" applyFont="1" applyBorder="1" applyAlignment="1">
      <alignment horizontal="left" vertical="top" wrapText="1"/>
    </xf>
    <xf numFmtId="0" fontId="11" fillId="13" borderId="1" xfId="0" applyFont="1" applyFill="1" applyBorder="1" applyAlignment="1">
      <alignment horizontal="left" vertical="top" wrapText="1"/>
    </xf>
    <xf numFmtId="0" fontId="14" fillId="14" borderId="1" xfId="0" applyFont="1" applyFill="1" applyBorder="1" applyAlignment="1">
      <alignment horizontal="left" vertical="top" wrapText="1"/>
    </xf>
    <xf numFmtId="0" fontId="9" fillId="0" borderId="0" xfId="0" applyFont="1" applyAlignment="1">
      <alignment wrapText="1"/>
    </xf>
    <xf numFmtId="0" fontId="9" fillId="15" borderId="6" xfId="0" applyFont="1" applyFill="1" applyBorder="1" applyAlignment="1">
      <alignment horizontal="left" vertical="top" wrapText="1"/>
    </xf>
    <xf numFmtId="0" fontId="9" fillId="16" borderId="1" xfId="0" applyFont="1" applyFill="1" applyBorder="1" applyAlignment="1">
      <alignment horizontal="left" vertical="top" wrapText="1"/>
    </xf>
    <xf numFmtId="0" fontId="12" fillId="16" borderId="1" xfId="0" applyFont="1" applyFill="1" applyBorder="1" applyAlignment="1">
      <alignment horizontal="left" vertical="top" wrapText="1"/>
    </xf>
    <xf numFmtId="0" fontId="9" fillId="15" borderId="1" xfId="0" applyFont="1" applyFill="1" applyBorder="1" applyAlignment="1">
      <alignment horizontal="left" vertical="top" wrapText="1"/>
    </xf>
    <xf numFmtId="0" fontId="9" fillId="17" borderId="1" xfId="0" applyFont="1" applyFill="1" applyBorder="1" applyAlignment="1">
      <alignment horizontal="left" vertical="top" wrapText="1"/>
    </xf>
    <xf numFmtId="0" fontId="12" fillId="18" borderId="1" xfId="0" applyFont="1" applyFill="1" applyBorder="1" applyAlignment="1">
      <alignment horizontal="left" vertical="top" wrapText="1"/>
    </xf>
    <xf numFmtId="0" fontId="12" fillId="0" borderId="7" xfId="0" applyFont="1" applyBorder="1" applyAlignment="1">
      <alignment horizontal="left" vertical="top" wrapText="1"/>
    </xf>
    <xf numFmtId="0" fontId="12" fillId="10" borderId="1" xfId="0" applyFont="1" applyFill="1" applyBorder="1" applyAlignment="1">
      <alignment horizontal="left" vertical="top" wrapText="1"/>
    </xf>
    <xf numFmtId="49" fontId="15" fillId="19" borderId="8" xfId="0" applyNumberFormat="1" applyFont="1" applyFill="1" applyBorder="1" applyAlignment="1">
      <alignment horizontal="center" vertical="center"/>
    </xf>
    <xf numFmtId="49" fontId="15" fillId="19" borderId="9" xfId="0" applyNumberFormat="1" applyFont="1" applyFill="1" applyBorder="1" applyAlignment="1">
      <alignment horizontal="left" vertical="center"/>
    </xf>
    <xf numFmtId="49" fontId="15" fillId="19" borderId="8" xfId="0" applyNumberFormat="1" applyFont="1" applyFill="1" applyBorder="1" applyAlignment="1">
      <alignment horizontal="left" vertical="center"/>
    </xf>
    <xf numFmtId="0" fontId="16" fillId="10" borderId="10" xfId="0" applyFont="1" applyFill="1" applyBorder="1"/>
    <xf numFmtId="0" fontId="9" fillId="10" borderId="13" xfId="0" applyFont="1" applyFill="1" applyBorder="1"/>
    <xf numFmtId="0" fontId="18" fillId="20" borderId="10" xfId="0" applyFont="1" applyFill="1" applyBorder="1"/>
    <xf numFmtId="0" fontId="16" fillId="21" borderId="10" xfId="0" applyFont="1" applyFill="1" applyBorder="1"/>
    <xf numFmtId="0" fontId="19" fillId="10" borderId="10" xfId="0" applyFont="1" applyFill="1" applyBorder="1"/>
    <xf numFmtId="0" fontId="9" fillId="0" borderId="0" xfId="0" applyFont="1" applyAlignment="1">
      <alignment horizontal="center"/>
    </xf>
    <xf numFmtId="0" fontId="22" fillId="4" borderId="1" xfId="0" applyFont="1" applyFill="1" applyBorder="1" applyAlignment="1">
      <alignment horizontal="left" vertical="center" wrapText="1"/>
    </xf>
    <xf numFmtId="0" fontId="25" fillId="0" borderId="0" xfId="0" applyFont="1" applyAlignment="1">
      <alignment horizontal="left" vertical="top" wrapText="1"/>
    </xf>
    <xf numFmtId="0" fontId="25" fillId="0" borderId="0" xfId="0" applyFont="1"/>
    <xf numFmtId="0" fontId="26" fillId="4" borderId="1" xfId="0" applyFont="1" applyFill="1" applyBorder="1" applyAlignment="1">
      <alignment horizontal="left" vertical="center" wrapText="1"/>
    </xf>
    <xf numFmtId="0" fontId="25" fillId="0" borderId="1" xfId="0" applyFont="1" applyBorder="1" applyAlignment="1">
      <alignment horizontal="center" vertical="top" wrapText="1"/>
    </xf>
    <xf numFmtId="0" fontId="25" fillId="0" borderId="0" xfId="0" applyFont="1" applyAlignment="1">
      <alignment horizontal="left" vertical="center" wrapText="1"/>
    </xf>
    <xf numFmtId="0" fontId="27" fillId="6" borderId="1" xfId="0" applyFont="1" applyFill="1" applyBorder="1" applyAlignment="1">
      <alignment horizontal="left" vertical="center" wrapText="1"/>
    </xf>
    <xf numFmtId="0" fontId="27" fillId="0" borderId="1" xfId="0" applyFont="1" applyBorder="1" applyAlignment="1">
      <alignment horizontal="center" vertical="top" wrapText="1"/>
    </xf>
    <xf numFmtId="0" fontId="25" fillId="0" borderId="1" xfId="0" applyFont="1" applyBorder="1" applyAlignment="1">
      <alignment horizontal="left" vertical="top" wrapText="1"/>
    </xf>
    <xf numFmtId="0" fontId="25" fillId="10" borderId="1" xfId="0" applyFont="1" applyFill="1" applyBorder="1" applyAlignment="1">
      <alignment horizontal="left" vertical="top" wrapText="1"/>
    </xf>
    <xf numFmtId="0" fontId="25" fillId="7" borderId="1" xfId="0" applyFont="1" applyFill="1" applyBorder="1" applyAlignment="1">
      <alignment horizontal="left" vertical="top" wrapText="1"/>
    </xf>
    <xf numFmtId="0" fontId="27" fillId="0" borderId="1" xfId="0" applyFont="1" applyBorder="1" applyAlignment="1">
      <alignment horizontal="left" vertical="top" wrapText="1"/>
    </xf>
    <xf numFmtId="0" fontId="25" fillId="8" borderId="1" xfId="0" applyFont="1" applyFill="1" applyBorder="1" applyAlignment="1">
      <alignment horizontal="left" vertical="top" wrapText="1"/>
    </xf>
    <xf numFmtId="0" fontId="25" fillId="0" borderId="0" xfId="0" applyFont="1" applyAlignment="1">
      <alignment horizontal="left"/>
    </xf>
    <xf numFmtId="0" fontId="22" fillId="4" borderId="1" xfId="0" applyFont="1" applyFill="1" applyBorder="1" applyAlignment="1">
      <alignment horizontal="left" vertical="top" wrapText="1"/>
    </xf>
    <xf numFmtId="0" fontId="20" fillId="2" borderId="1" xfId="0" applyFont="1" applyFill="1" applyBorder="1" applyAlignment="1">
      <alignment horizontal="left" vertical="top" wrapText="1"/>
    </xf>
    <xf numFmtId="0" fontId="21" fillId="6" borderId="1" xfId="0" applyFont="1" applyFill="1" applyBorder="1" applyAlignment="1">
      <alignment horizontal="left" vertical="top" wrapText="1"/>
    </xf>
    <xf numFmtId="0" fontId="21" fillId="0" borderId="1" xfId="0" applyFont="1" applyBorder="1" applyAlignment="1">
      <alignment horizontal="left" vertical="top" wrapText="1"/>
    </xf>
    <xf numFmtId="0" fontId="7" fillId="0" borderId="0" xfId="0" applyFont="1" applyAlignment="1">
      <alignment horizontal="left" vertical="top"/>
    </xf>
    <xf numFmtId="0" fontId="20" fillId="3" borderId="1" xfId="0" applyFont="1" applyFill="1" applyBorder="1" applyAlignment="1">
      <alignment horizontal="left" vertical="top" wrapText="1"/>
    </xf>
    <xf numFmtId="0" fontId="23" fillId="4" borderId="1" xfId="0" applyFont="1" applyFill="1" applyBorder="1" applyAlignment="1">
      <alignment horizontal="left" vertical="top" wrapText="1"/>
    </xf>
    <xf numFmtId="0" fontId="22" fillId="0" borderId="1" xfId="0" applyFont="1" applyBorder="1" applyAlignment="1">
      <alignment horizontal="left" vertical="top" wrapText="1"/>
    </xf>
    <xf numFmtId="0" fontId="24" fillId="2" borderId="1" xfId="0" applyFont="1" applyFill="1" applyBorder="1" applyAlignment="1">
      <alignment horizontal="left" vertical="top" wrapText="1"/>
    </xf>
    <xf numFmtId="0" fontId="24" fillId="3" borderId="1" xfId="0" applyFont="1" applyFill="1" applyBorder="1" applyAlignment="1">
      <alignment vertical="top" wrapText="1"/>
    </xf>
    <xf numFmtId="0" fontId="24" fillId="3" borderId="1" xfId="0" applyFont="1" applyFill="1" applyBorder="1" applyAlignment="1">
      <alignment horizontal="left" vertical="top" wrapText="1"/>
    </xf>
    <xf numFmtId="0" fontId="25" fillId="0" borderId="0" xfId="0" applyFont="1" applyAlignment="1">
      <alignment vertical="top"/>
    </xf>
    <xf numFmtId="0" fontId="29" fillId="0" borderId="14" xfId="0" applyFont="1" applyBorder="1" applyAlignment="1">
      <alignment horizontal="left" vertical="top" wrapText="1"/>
    </xf>
    <xf numFmtId="0" fontId="21" fillId="6" borderId="4" xfId="0" applyFont="1" applyFill="1" applyBorder="1" applyAlignment="1">
      <alignment horizontal="left" vertical="top" wrapText="1"/>
    </xf>
    <xf numFmtId="0" fontId="21" fillId="0" borderId="3" xfId="0" applyFont="1" applyBorder="1" applyAlignment="1">
      <alignment horizontal="left" vertical="top" wrapText="1"/>
    </xf>
    <xf numFmtId="0" fontId="23" fillId="4" borderId="15" xfId="0" applyFont="1" applyFill="1" applyBorder="1" applyAlignment="1">
      <alignment horizontal="left" vertical="top" wrapText="1"/>
    </xf>
    <xf numFmtId="0" fontId="20" fillId="11" borderId="1" xfId="0" applyFont="1" applyFill="1" applyBorder="1" applyAlignment="1">
      <alignment horizontal="left" vertical="top" wrapText="1"/>
    </xf>
    <xf numFmtId="0" fontId="6" fillId="0" borderId="0" xfId="0" applyFont="1" applyAlignment="1">
      <alignment horizontal="left" vertical="top"/>
    </xf>
    <xf numFmtId="0" fontId="28" fillId="0" borderId="14" xfId="0" applyFont="1" applyBorder="1" applyAlignment="1">
      <alignment horizontal="left" vertical="top" wrapText="1"/>
    </xf>
    <xf numFmtId="0" fontId="21" fillId="11" borderId="1" xfId="0" applyFont="1" applyFill="1" applyBorder="1" applyAlignment="1">
      <alignment horizontal="left" vertical="top" wrapText="1"/>
    </xf>
    <xf numFmtId="0" fontId="0" fillId="0" borderId="0" xfId="0" applyAlignment="1">
      <alignment horizontal="left" vertical="top"/>
    </xf>
    <xf numFmtId="0" fontId="30" fillId="4" borderId="1" xfId="0" applyFont="1" applyFill="1" applyBorder="1" applyAlignment="1">
      <alignment horizontal="left" vertical="top" wrapText="1"/>
    </xf>
    <xf numFmtId="0" fontId="20" fillId="3" borderId="3" xfId="0" applyFont="1" applyFill="1" applyBorder="1" applyAlignment="1">
      <alignment horizontal="left" vertical="top" wrapText="1"/>
    </xf>
    <xf numFmtId="0" fontId="5" fillId="0" borderId="0" xfId="0" applyFont="1" applyAlignment="1">
      <alignment horizontal="left" vertical="top"/>
    </xf>
    <xf numFmtId="0" fontId="22" fillId="4" borderId="3" xfId="0" applyFont="1" applyFill="1" applyBorder="1" applyAlignment="1">
      <alignment horizontal="left" vertical="top" wrapText="1"/>
    </xf>
    <xf numFmtId="0" fontId="21" fillId="6" borderId="3" xfId="0" applyFont="1" applyFill="1" applyBorder="1" applyAlignment="1">
      <alignment horizontal="left" vertical="top" wrapText="1"/>
    </xf>
    <xf numFmtId="0" fontId="22" fillId="11" borderId="1" xfId="0" applyFont="1" applyFill="1" applyBorder="1" applyAlignment="1">
      <alignment horizontal="left" vertical="top" wrapText="1"/>
    </xf>
    <xf numFmtId="0" fontId="29" fillId="0" borderId="1" xfId="0" applyFont="1" applyBorder="1" applyAlignment="1">
      <alignment horizontal="left" vertical="top" wrapText="1"/>
    </xf>
    <xf numFmtId="0" fontId="28" fillId="0" borderId="1" xfId="0" applyFont="1" applyBorder="1" applyAlignment="1">
      <alignment horizontal="left" vertical="top" wrapText="1"/>
    </xf>
    <xf numFmtId="0" fontId="31" fillId="6" borderId="4" xfId="0" applyFont="1" applyFill="1" applyBorder="1" applyAlignment="1">
      <alignment horizontal="left" vertical="top" wrapText="1"/>
    </xf>
    <xf numFmtId="0" fontId="32" fillId="0" borderId="1" xfId="0" applyFont="1" applyBorder="1" applyAlignment="1">
      <alignment horizontal="left" vertical="top" wrapText="1"/>
    </xf>
    <xf numFmtId="0" fontId="23" fillId="4" borderId="0" xfId="0" applyFont="1" applyFill="1" applyAlignment="1">
      <alignment horizontal="left" vertical="top"/>
    </xf>
    <xf numFmtId="0" fontId="22" fillId="4" borderId="15" xfId="0" applyFont="1" applyFill="1" applyBorder="1" applyAlignment="1">
      <alignment horizontal="left" vertical="top" wrapText="1"/>
    </xf>
    <xf numFmtId="0" fontId="21" fillId="0" borderId="4" xfId="0" applyFont="1" applyBorder="1" applyAlignment="1">
      <alignment horizontal="left" vertical="top" wrapText="1"/>
    </xf>
    <xf numFmtId="0" fontId="25" fillId="0" borderId="2" xfId="0" applyFont="1" applyBorder="1" applyAlignment="1">
      <alignment horizontal="center" vertical="top"/>
    </xf>
    <xf numFmtId="0" fontId="11" fillId="6" borderId="5" xfId="0" applyFont="1" applyFill="1" applyBorder="1" applyAlignment="1">
      <alignment horizontal="left" vertical="top" wrapText="1"/>
    </xf>
    <xf numFmtId="0" fontId="13" fillId="4" borderId="4" xfId="0" applyFont="1" applyFill="1" applyBorder="1" applyAlignment="1">
      <alignment horizontal="left" vertical="top" wrapText="1"/>
    </xf>
    <xf numFmtId="0" fontId="9" fillId="10" borderId="5" xfId="0" applyFont="1" applyFill="1" applyBorder="1" applyAlignment="1">
      <alignment horizontal="left" vertical="top" wrapText="1"/>
    </xf>
    <xf numFmtId="0" fontId="16" fillId="10" borderId="11" xfId="0" applyFont="1" applyFill="1" applyBorder="1" applyAlignment="1">
      <alignment horizontal="center"/>
    </xf>
    <xf numFmtId="0" fontId="16" fillId="10" borderId="11" xfId="0" applyFont="1" applyFill="1" applyBorder="1"/>
    <xf numFmtId="2" fontId="16" fillId="10" borderId="12" xfId="0" applyNumberFormat="1" applyFont="1" applyFill="1" applyBorder="1"/>
    <xf numFmtId="0" fontId="16" fillId="10" borderId="12" xfId="0" applyFont="1" applyFill="1" applyBorder="1" applyAlignment="1">
      <alignment horizontal="center"/>
    </xf>
    <xf numFmtId="0" fontId="9" fillId="10" borderId="12" xfId="0" applyFont="1" applyFill="1" applyBorder="1"/>
    <xf numFmtId="49" fontId="16" fillId="10" borderId="12" xfId="0" applyNumberFormat="1" applyFont="1" applyFill="1" applyBorder="1" applyAlignment="1">
      <alignment horizontal="center"/>
    </xf>
    <xf numFmtId="0" fontId="16" fillId="10" borderId="12" xfId="0" applyFont="1" applyFill="1" applyBorder="1"/>
    <xf numFmtId="0" fontId="17" fillId="10" borderId="12" xfId="0" applyFont="1" applyFill="1" applyBorder="1"/>
    <xf numFmtId="0" fontId="18" fillId="20" borderId="11" xfId="0" applyFont="1" applyFill="1" applyBorder="1" applyAlignment="1">
      <alignment horizontal="center"/>
    </xf>
    <xf numFmtId="0" fontId="18" fillId="20" borderId="11" xfId="0" applyFont="1" applyFill="1" applyBorder="1"/>
    <xf numFmtId="2" fontId="18" fillId="20" borderId="12" xfId="0" applyNumberFormat="1" applyFont="1" applyFill="1" applyBorder="1"/>
    <xf numFmtId="0" fontId="18" fillId="20" borderId="12" xfId="0" applyFont="1" applyFill="1" applyBorder="1" applyAlignment="1">
      <alignment horizontal="center"/>
    </xf>
    <xf numFmtId="49" fontId="18" fillId="20" borderId="12" xfId="0" applyNumberFormat="1" applyFont="1" applyFill="1" applyBorder="1" applyAlignment="1">
      <alignment horizontal="center"/>
    </xf>
    <xf numFmtId="0" fontId="18" fillId="20" borderId="12" xfId="0" applyFont="1" applyFill="1" applyBorder="1"/>
    <xf numFmtId="0" fontId="16" fillId="21" borderId="11" xfId="0" applyFont="1" applyFill="1" applyBorder="1" applyAlignment="1">
      <alignment horizontal="center"/>
    </xf>
    <xf numFmtId="0" fontId="16" fillId="21" borderId="11" xfId="0" applyFont="1" applyFill="1" applyBorder="1"/>
    <xf numFmtId="2" fontId="16" fillId="21" borderId="12" xfId="0" applyNumberFormat="1" applyFont="1" applyFill="1" applyBorder="1"/>
    <xf numFmtId="0" fontId="16" fillId="21" borderId="12" xfId="0" applyFont="1" applyFill="1" applyBorder="1" applyAlignment="1">
      <alignment horizontal="center"/>
    </xf>
    <xf numFmtId="49" fontId="16" fillId="21" borderId="12" xfId="0" applyNumberFormat="1" applyFont="1" applyFill="1" applyBorder="1" applyAlignment="1">
      <alignment horizontal="center"/>
    </xf>
    <xf numFmtId="0" fontId="16" fillId="21" borderId="12" xfId="0" applyFont="1" applyFill="1" applyBorder="1"/>
    <xf numFmtId="0" fontId="19" fillId="10" borderId="11" xfId="0" applyFont="1" applyFill="1" applyBorder="1" applyAlignment="1">
      <alignment horizontal="center"/>
    </xf>
    <xf numFmtId="0" fontId="19" fillId="10" borderId="11" xfId="0" applyFont="1" applyFill="1" applyBorder="1"/>
    <xf numFmtId="2" fontId="19" fillId="10" borderId="12" xfId="0" applyNumberFormat="1" applyFont="1" applyFill="1" applyBorder="1"/>
    <xf numFmtId="0" fontId="19" fillId="10" borderId="12" xfId="0" applyFont="1" applyFill="1" applyBorder="1" applyAlignment="1">
      <alignment horizontal="center"/>
    </xf>
    <xf numFmtId="49" fontId="19" fillId="10" borderId="12" xfId="0" applyNumberFormat="1" applyFont="1" applyFill="1" applyBorder="1" applyAlignment="1">
      <alignment horizontal="center"/>
    </xf>
    <xf numFmtId="0" fontId="19" fillId="10" borderId="12" xfId="0" applyFont="1" applyFill="1" applyBorder="1"/>
    <xf numFmtId="49" fontId="16" fillId="10" borderId="12" xfId="0" applyNumberFormat="1" applyFont="1" applyFill="1" applyBorder="1" applyAlignment="1">
      <alignment horizontal="center" vertical="top"/>
    </xf>
    <xf numFmtId="49" fontId="16" fillId="21" borderId="12" xfId="0" applyNumberFormat="1" applyFont="1" applyFill="1" applyBorder="1" applyAlignment="1">
      <alignment horizontal="center" vertical="top"/>
    </xf>
    <xf numFmtId="11" fontId="16" fillId="10" borderId="12" xfId="0" applyNumberFormat="1" applyFont="1" applyFill="1" applyBorder="1"/>
    <xf numFmtId="2" fontId="16" fillId="22" borderId="12" xfId="0" applyNumberFormat="1" applyFont="1" applyFill="1" applyBorder="1"/>
    <xf numFmtId="2" fontId="16" fillId="5" borderId="12" xfId="0" applyNumberFormat="1" applyFont="1" applyFill="1" applyBorder="1"/>
    <xf numFmtId="0" fontId="4" fillId="0" borderId="0" xfId="0" applyFont="1" applyAlignment="1">
      <alignment horizontal="left" vertical="top" wrapText="1"/>
    </xf>
    <xf numFmtId="0" fontId="4" fillId="0" borderId="0" xfId="0" applyFont="1" applyAlignment="1">
      <alignment horizontal="left" vertical="top"/>
    </xf>
    <xf numFmtId="0" fontId="34" fillId="0" borderId="0" xfId="0" applyFont="1" applyAlignment="1">
      <alignment horizontal="left" vertical="top"/>
    </xf>
    <xf numFmtId="0" fontId="34" fillId="0" borderId="14" xfId="0" applyFont="1" applyBorder="1" applyAlignment="1">
      <alignment horizontal="left" vertical="top"/>
    </xf>
    <xf numFmtId="0" fontId="34" fillId="23" borderId="14" xfId="0" applyFont="1" applyFill="1" applyBorder="1" applyAlignment="1">
      <alignment horizontal="left" vertical="top"/>
    </xf>
    <xf numFmtId="0" fontId="34" fillId="0" borderId="23" xfId="0" applyFont="1" applyBorder="1" applyAlignment="1">
      <alignment horizontal="left" vertical="top"/>
    </xf>
    <xf numFmtId="0" fontId="22" fillId="24" borderId="17" xfId="0" applyFont="1" applyFill="1" applyBorder="1" applyAlignment="1">
      <alignment horizontal="left" vertical="top" wrapText="1"/>
    </xf>
    <xf numFmtId="0" fontId="22" fillId="24" borderId="18" xfId="0" applyFont="1" applyFill="1" applyBorder="1" applyAlignment="1">
      <alignment horizontal="left" vertical="top" wrapText="1"/>
    </xf>
    <xf numFmtId="0" fontId="22" fillId="24" borderId="18" xfId="0" applyFont="1" applyFill="1" applyBorder="1" applyAlignment="1">
      <alignment horizontal="left" vertical="top"/>
    </xf>
    <xf numFmtId="0" fontId="22" fillId="24" borderId="18" xfId="0" applyFont="1" applyFill="1" applyBorder="1" applyAlignment="1">
      <alignment horizontal="center" vertical="top" wrapText="1"/>
    </xf>
    <xf numFmtId="0" fontId="22" fillId="24" borderId="19" xfId="0" applyFont="1" applyFill="1" applyBorder="1" applyAlignment="1">
      <alignment horizontal="center" vertical="top" wrapText="1"/>
    </xf>
    <xf numFmtId="164" fontId="22" fillId="24" borderId="18" xfId="1" applyNumberFormat="1" applyFont="1" applyFill="1" applyBorder="1" applyAlignment="1">
      <alignment horizontal="center" vertical="top" wrapText="1"/>
    </xf>
    <xf numFmtId="164" fontId="4" fillId="0" borderId="0" xfId="1" applyNumberFormat="1" applyFont="1" applyAlignment="1">
      <alignment horizontal="center" vertical="top"/>
    </xf>
    <xf numFmtId="0" fontId="4" fillId="0" borderId="0" xfId="0" applyFont="1" applyAlignment="1">
      <alignment horizontal="center" vertical="top"/>
    </xf>
    <xf numFmtId="0" fontId="9" fillId="10" borderId="0" xfId="0" applyFont="1" applyFill="1"/>
    <xf numFmtId="0" fontId="9" fillId="10" borderId="0" xfId="0" applyFont="1" applyFill="1" applyAlignment="1">
      <alignment horizontal="center"/>
    </xf>
    <xf numFmtId="0" fontId="9" fillId="10" borderId="9" xfId="0" applyFont="1" applyFill="1" applyBorder="1"/>
    <xf numFmtId="0" fontId="9" fillId="10" borderId="9" xfId="0" applyFont="1" applyFill="1" applyBorder="1" applyAlignment="1">
      <alignment horizontal="center"/>
    </xf>
    <xf numFmtId="0" fontId="35" fillId="0" borderId="20" xfId="0" applyFont="1" applyBorder="1" applyAlignment="1">
      <alignment horizontal="left" vertical="top"/>
    </xf>
    <xf numFmtId="0" fontId="35" fillId="0" borderId="14" xfId="0" applyFont="1" applyBorder="1" applyAlignment="1">
      <alignment horizontal="left" vertical="top"/>
    </xf>
    <xf numFmtId="0" fontId="35" fillId="0" borderId="14" xfId="0" applyFont="1" applyBorder="1" applyAlignment="1">
      <alignment horizontal="left" vertical="top" wrapText="1"/>
    </xf>
    <xf numFmtId="0" fontId="36" fillId="0" borderId="14" xfId="0" applyFont="1" applyBorder="1" applyAlignment="1">
      <alignment horizontal="left" vertical="top"/>
    </xf>
    <xf numFmtId="0" fontId="35" fillId="0" borderId="14" xfId="0" applyFont="1" applyBorder="1" applyAlignment="1">
      <alignment horizontal="center" vertical="top"/>
    </xf>
    <xf numFmtId="0" fontId="35" fillId="0" borderId="21" xfId="0" applyFont="1" applyBorder="1" applyAlignment="1">
      <alignment horizontal="center" vertical="top"/>
    </xf>
    <xf numFmtId="164" fontId="35" fillId="0" borderId="14" xfId="1" applyNumberFormat="1" applyFont="1" applyBorder="1" applyAlignment="1">
      <alignment horizontal="center" vertical="top"/>
    </xf>
    <xf numFmtId="0" fontId="22" fillId="25" borderId="20" xfId="0" applyFont="1" applyFill="1" applyBorder="1" applyAlignment="1">
      <alignment horizontal="left" vertical="top"/>
    </xf>
    <xf numFmtId="0" fontId="22" fillId="25" borderId="14" xfId="0" applyFont="1" applyFill="1" applyBorder="1" applyAlignment="1">
      <alignment horizontal="left" vertical="top"/>
    </xf>
    <xf numFmtId="0" fontId="22" fillId="25" borderId="14" xfId="0" applyFont="1" applyFill="1" applyBorder="1" applyAlignment="1">
      <alignment horizontal="left" vertical="top" wrapText="1"/>
    </xf>
    <xf numFmtId="0" fontId="37" fillId="25" borderId="14" xfId="0" applyFont="1" applyFill="1" applyBorder="1" applyAlignment="1">
      <alignment horizontal="left" vertical="top"/>
    </xf>
    <xf numFmtId="0" fontId="22" fillId="25" borderId="14" xfId="0" applyFont="1" applyFill="1" applyBorder="1" applyAlignment="1">
      <alignment horizontal="center" vertical="top"/>
    </xf>
    <xf numFmtId="0" fontId="22" fillId="25" borderId="21" xfId="0" applyFont="1" applyFill="1" applyBorder="1" applyAlignment="1">
      <alignment horizontal="center" vertical="top"/>
    </xf>
    <xf numFmtId="164" fontId="22" fillId="25" borderId="14" xfId="1" applyNumberFormat="1" applyFont="1" applyFill="1" applyBorder="1" applyAlignment="1">
      <alignment horizontal="center" vertical="top"/>
    </xf>
    <xf numFmtId="0" fontId="22" fillId="25" borderId="20" xfId="0" applyFont="1" applyFill="1" applyBorder="1" applyAlignment="1">
      <alignment horizontal="left" vertical="top" wrapText="1"/>
    </xf>
    <xf numFmtId="0" fontId="35" fillId="0" borderId="20" xfId="0" applyFont="1" applyBorder="1" applyAlignment="1">
      <alignment horizontal="left" vertical="top" wrapText="1"/>
    </xf>
    <xf numFmtId="0" fontId="21" fillId="6" borderId="15" xfId="0" applyFont="1" applyFill="1" applyBorder="1" applyAlignment="1">
      <alignment horizontal="left" vertical="top" wrapText="1"/>
    </xf>
    <xf numFmtId="0" fontId="38" fillId="0" borderId="14" xfId="0" applyFont="1" applyBorder="1" applyAlignment="1">
      <alignment horizontal="left" vertical="top" wrapText="1"/>
    </xf>
    <xf numFmtId="0" fontId="39" fillId="0" borderId="0" xfId="0" applyFont="1" applyAlignment="1">
      <alignment vertical="top" wrapText="1"/>
    </xf>
    <xf numFmtId="0" fontId="39" fillId="0" borderId="1" xfId="0" applyFont="1" applyBorder="1" applyAlignment="1">
      <alignment horizontal="left" vertical="top" wrapText="1"/>
    </xf>
    <xf numFmtId="0" fontId="22" fillId="25" borderId="9" xfId="0" applyFont="1" applyFill="1" applyBorder="1" applyAlignment="1">
      <alignment horizontal="left" vertical="top" wrapText="1"/>
    </xf>
    <xf numFmtId="0" fontId="22" fillId="24" borderId="20" xfId="0" applyFont="1" applyFill="1" applyBorder="1" applyAlignment="1">
      <alignment horizontal="left" vertical="top"/>
    </xf>
    <xf numFmtId="0" fontId="22" fillId="24" borderId="14" xfId="0" applyFont="1" applyFill="1" applyBorder="1" applyAlignment="1">
      <alignment horizontal="left" vertical="top"/>
    </xf>
    <xf numFmtId="0" fontId="22" fillId="24" borderId="14" xfId="0" applyFont="1" applyFill="1" applyBorder="1" applyAlignment="1">
      <alignment horizontal="left" vertical="top" wrapText="1"/>
    </xf>
    <xf numFmtId="0" fontId="22" fillId="24" borderId="23" xfId="0" applyFont="1" applyFill="1" applyBorder="1" applyAlignment="1">
      <alignment horizontal="left" vertical="top"/>
    </xf>
    <xf numFmtId="0" fontId="41" fillId="0" borderId="9" xfId="2" applyFont="1" applyAlignment="1">
      <alignment horizontal="center" wrapText="1"/>
    </xf>
    <xf numFmtId="0" fontId="42" fillId="0" borderId="9" xfId="2" applyFont="1" applyAlignment="1">
      <alignment horizontal="left" wrapText="1"/>
    </xf>
    <xf numFmtId="0" fontId="42" fillId="0" borderId="9" xfId="2" applyFont="1" applyAlignment="1">
      <alignment horizontal="left"/>
    </xf>
    <xf numFmtId="0" fontId="41" fillId="0" borderId="9" xfId="2" applyFont="1" applyAlignment="1">
      <alignment wrapText="1"/>
    </xf>
    <xf numFmtId="0" fontId="43" fillId="0" borderId="9" xfId="2" applyFont="1" applyAlignment="1">
      <alignment wrapText="1"/>
    </xf>
    <xf numFmtId="0" fontId="40" fillId="0" borderId="9" xfId="2"/>
    <xf numFmtId="0" fontId="41" fillId="0" borderId="9" xfId="2" applyFont="1" applyAlignment="1">
      <alignment horizontal="center"/>
    </xf>
    <xf numFmtId="0" fontId="40" fillId="0" borderId="9" xfId="2" applyAlignment="1">
      <alignment horizontal="left"/>
    </xf>
    <xf numFmtId="0" fontId="44" fillId="0" borderId="9" xfId="2" applyFont="1"/>
    <xf numFmtId="0" fontId="45" fillId="0" borderId="9" xfId="2" applyFont="1"/>
    <xf numFmtId="0" fontId="44" fillId="0" borderId="9" xfId="2" applyFont="1" applyAlignment="1">
      <alignment horizontal="center"/>
    </xf>
    <xf numFmtId="0" fontId="40" fillId="0" borderId="9" xfId="2" applyAlignment="1">
      <alignment horizontal="right"/>
    </xf>
    <xf numFmtId="0" fontId="32" fillId="0" borderId="9" xfId="2" applyFont="1"/>
    <xf numFmtId="0" fontId="44" fillId="0" borderId="9" xfId="2" applyFont="1" applyAlignment="1">
      <alignment horizontal="left"/>
    </xf>
    <xf numFmtId="0" fontId="3" fillId="0" borderId="0" xfId="0" applyFont="1" applyAlignment="1">
      <alignment horizontal="left" vertical="top"/>
    </xf>
    <xf numFmtId="0" fontId="3" fillId="0" borderId="1" xfId="0" applyFont="1" applyBorder="1" applyAlignment="1">
      <alignment horizontal="left" vertical="top" wrapText="1"/>
    </xf>
    <xf numFmtId="0" fontId="3" fillId="0" borderId="2" xfId="0" applyFont="1" applyBorder="1" applyAlignment="1">
      <alignment horizontal="left" vertical="top"/>
    </xf>
    <xf numFmtId="0" fontId="3" fillId="9" borderId="1" xfId="0" applyFont="1" applyFill="1" applyBorder="1" applyAlignment="1">
      <alignment horizontal="left" vertical="top" wrapText="1"/>
    </xf>
    <xf numFmtId="0" fontId="3" fillId="7" borderId="1" xfId="0" applyFont="1" applyFill="1" applyBorder="1" applyAlignment="1">
      <alignment horizontal="left" vertical="top" wrapText="1"/>
    </xf>
    <xf numFmtId="0" fontId="3" fillId="8" borderId="1" xfId="0" applyFont="1" applyFill="1" applyBorder="1" applyAlignment="1">
      <alignment horizontal="left" vertical="top" wrapText="1"/>
    </xf>
    <xf numFmtId="0" fontId="3" fillId="0" borderId="0" xfId="0" applyFont="1" applyAlignment="1">
      <alignment horizontal="left" vertical="top" wrapText="1"/>
    </xf>
    <xf numFmtId="0" fontId="3" fillId="10" borderId="1" xfId="0" applyFont="1" applyFill="1" applyBorder="1" applyAlignment="1">
      <alignment horizontal="left" vertical="top" wrapText="1"/>
    </xf>
    <xf numFmtId="0" fontId="3" fillId="10" borderId="3"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3" xfId="0" applyFont="1" applyBorder="1" applyAlignment="1">
      <alignment horizontal="left" vertical="top" wrapText="1"/>
    </xf>
    <xf numFmtId="0" fontId="3" fillId="0" borderId="14" xfId="0" applyFont="1" applyBorder="1" applyAlignment="1">
      <alignment horizontal="left" vertical="top" wrapText="1"/>
    </xf>
    <xf numFmtId="0" fontId="3" fillId="0" borderId="1" xfId="0" applyFont="1" applyBorder="1" applyAlignment="1">
      <alignment horizontal="left" vertical="top"/>
    </xf>
    <xf numFmtId="0" fontId="3" fillId="8" borderId="3" xfId="0" applyFont="1" applyFill="1" applyBorder="1" applyAlignment="1">
      <alignment horizontal="left" vertical="top" wrapText="1"/>
    </xf>
    <xf numFmtId="0" fontId="3" fillId="7" borderId="3" xfId="0" applyFont="1" applyFill="1" applyBorder="1" applyAlignment="1">
      <alignment horizontal="left" vertical="top" wrapText="1"/>
    </xf>
    <xf numFmtId="0" fontId="3" fillId="11" borderId="1" xfId="0" applyFont="1" applyFill="1" applyBorder="1" applyAlignment="1">
      <alignment horizontal="left" vertical="top" wrapText="1"/>
    </xf>
    <xf numFmtId="0" fontId="3" fillId="0" borderId="10" xfId="0" applyFont="1" applyBorder="1" applyAlignment="1">
      <alignment horizontal="left" vertical="top"/>
    </xf>
    <xf numFmtId="0" fontId="3" fillId="5" borderId="2" xfId="0" applyFont="1" applyFill="1" applyBorder="1" applyAlignment="1">
      <alignment horizontal="left" vertical="top"/>
    </xf>
    <xf numFmtId="0" fontId="3" fillId="12" borderId="1" xfId="0" applyFont="1" applyFill="1" applyBorder="1" applyAlignment="1">
      <alignment horizontal="left" vertical="top" wrapText="1"/>
    </xf>
    <xf numFmtId="0" fontId="3" fillId="12" borderId="2" xfId="0" applyFont="1" applyFill="1" applyBorder="1" applyAlignment="1">
      <alignment horizontal="left" vertical="top"/>
    </xf>
    <xf numFmtId="0" fontId="3" fillId="0" borderId="14" xfId="0" applyFont="1" applyBorder="1" applyAlignment="1">
      <alignment horizontal="left" vertical="top"/>
    </xf>
    <xf numFmtId="0" fontId="3" fillId="0" borderId="20" xfId="0" applyFont="1" applyBorder="1" applyAlignment="1">
      <alignment horizontal="left" vertical="top"/>
    </xf>
    <xf numFmtId="0" fontId="3" fillId="0" borderId="14" xfId="0" applyFont="1" applyBorder="1" applyAlignment="1">
      <alignment horizontal="center" vertical="top"/>
    </xf>
    <xf numFmtId="0" fontId="3" fillId="0" borderId="21" xfId="0" applyFont="1" applyBorder="1" applyAlignment="1">
      <alignment horizontal="center" vertical="top"/>
    </xf>
    <xf numFmtId="164" fontId="3" fillId="0" borderId="14" xfId="1" applyNumberFormat="1" applyFont="1" applyBorder="1" applyAlignment="1">
      <alignment horizontal="center" vertical="top"/>
    </xf>
    <xf numFmtId="0" fontId="3" fillId="0" borderId="20" xfId="0" applyFont="1" applyBorder="1" applyAlignment="1">
      <alignment horizontal="left" vertical="top" wrapText="1"/>
    </xf>
    <xf numFmtId="0" fontId="3" fillId="23" borderId="14" xfId="0" applyFont="1" applyFill="1" applyBorder="1" applyAlignment="1">
      <alignment horizontal="left" vertical="top"/>
    </xf>
    <xf numFmtId="164" fontId="3" fillId="0" borderId="14" xfId="1" applyNumberFormat="1" applyFont="1" applyFill="1" applyBorder="1" applyAlignment="1">
      <alignment horizontal="center" vertical="top"/>
    </xf>
    <xf numFmtId="0" fontId="3" fillId="0" borderId="0" xfId="0" applyFont="1" applyAlignment="1">
      <alignment horizontal="center" vertical="top"/>
    </xf>
    <xf numFmtId="164" fontId="3" fillId="0" borderId="0" xfId="1" applyNumberFormat="1" applyFont="1" applyAlignment="1">
      <alignment horizontal="center" vertical="top"/>
    </xf>
    <xf numFmtId="0" fontId="3" fillId="0" borderId="9" xfId="0" applyFont="1" applyBorder="1" applyAlignment="1">
      <alignment horizontal="left" vertical="top"/>
    </xf>
    <xf numFmtId="0" fontId="3" fillId="0" borderId="22" xfId="0" applyFont="1" applyBorder="1" applyAlignment="1">
      <alignment horizontal="left" vertical="top"/>
    </xf>
    <xf numFmtId="0" fontId="3" fillId="0" borderId="23" xfId="0" applyFont="1" applyBorder="1" applyAlignment="1">
      <alignment horizontal="left" vertical="top"/>
    </xf>
    <xf numFmtId="0" fontId="3" fillId="0" borderId="23" xfId="0" applyFont="1" applyBorder="1" applyAlignment="1">
      <alignment horizontal="left" vertical="top" wrapText="1"/>
    </xf>
    <xf numFmtId="0" fontId="3" fillId="0" borderId="22" xfId="0" applyFont="1" applyBorder="1" applyAlignment="1">
      <alignment horizontal="left" vertical="top" wrapText="1"/>
    </xf>
    <xf numFmtId="0" fontId="3" fillId="0" borderId="23" xfId="0" applyFont="1" applyBorder="1" applyAlignment="1">
      <alignment horizontal="center" vertical="top"/>
    </xf>
    <xf numFmtId="0" fontId="3" fillId="0" borderId="24" xfId="0" applyFont="1" applyBorder="1" applyAlignment="1">
      <alignment horizontal="center" vertical="top"/>
    </xf>
    <xf numFmtId="164" fontId="3" fillId="0" borderId="23" xfId="1" applyNumberFormat="1" applyFont="1" applyFill="1" applyBorder="1" applyAlignment="1">
      <alignment horizontal="center" vertical="top"/>
    </xf>
    <xf numFmtId="0" fontId="28" fillId="0" borderId="1" xfId="0" applyFont="1" applyBorder="1" applyAlignment="1">
      <alignment vertical="top" wrapText="1"/>
    </xf>
    <xf numFmtId="0" fontId="28" fillId="0" borderId="15" xfId="0" applyFont="1" applyBorder="1" applyAlignment="1">
      <alignment vertical="top" wrapText="1"/>
    </xf>
    <xf numFmtId="0" fontId="48" fillId="0" borderId="25" xfId="0" applyFont="1" applyBorder="1"/>
    <xf numFmtId="0" fontId="49" fillId="0" borderId="20" xfId="0" applyFont="1" applyBorder="1"/>
    <xf numFmtId="0" fontId="49" fillId="0" borderId="20" xfId="0" applyFont="1" applyBorder="1" applyAlignment="1">
      <alignment wrapText="1"/>
    </xf>
    <xf numFmtId="0" fontId="49" fillId="0" borderId="26" xfId="0" applyFont="1" applyBorder="1"/>
    <xf numFmtId="0" fontId="49" fillId="0" borderId="14" xfId="0" applyFont="1" applyBorder="1"/>
    <xf numFmtId="0" fontId="12" fillId="0" borderId="25" xfId="0" applyFont="1" applyBorder="1"/>
    <xf numFmtId="0" fontId="39" fillId="0" borderId="17" xfId="0" applyFont="1" applyBorder="1"/>
    <xf numFmtId="0" fontId="39" fillId="0" borderId="17" xfId="0" applyFont="1" applyBorder="1" applyAlignment="1">
      <alignment wrapText="1"/>
    </xf>
    <xf numFmtId="0" fontId="39" fillId="0" borderId="27" xfId="0" applyFont="1" applyBorder="1"/>
    <xf numFmtId="0" fontId="39" fillId="0" borderId="18" xfId="0" applyFont="1" applyBorder="1"/>
    <xf numFmtId="0" fontId="12" fillId="0" borderId="28" xfId="0" applyFont="1" applyBorder="1"/>
    <xf numFmtId="0" fontId="49" fillId="0" borderId="17" xfId="0" applyFont="1" applyBorder="1"/>
    <xf numFmtId="0" fontId="49" fillId="0" borderId="17" xfId="0" applyFont="1" applyBorder="1" applyAlignment="1">
      <alignment wrapText="1"/>
    </xf>
    <xf numFmtId="0" fontId="49" fillId="0" borderId="27" xfId="0" applyFont="1" applyBorder="1"/>
    <xf numFmtId="0" fontId="49" fillId="0" borderId="18" xfId="0" applyFont="1" applyBorder="1"/>
    <xf numFmtId="0" fontId="12" fillId="0" borderId="29" xfId="0" applyFont="1" applyBorder="1"/>
    <xf numFmtId="0" fontId="12" fillId="0" borderId="30" xfId="0" applyFont="1" applyBorder="1"/>
    <xf numFmtId="0" fontId="12" fillId="0" borderId="31" xfId="0" applyFont="1" applyBorder="1"/>
    <xf numFmtId="0" fontId="12" fillId="0" borderId="31" xfId="0" applyFont="1" applyBorder="1" applyAlignment="1">
      <alignment wrapText="1"/>
    </xf>
    <xf numFmtId="0" fontId="12" fillId="0" borderId="30" xfId="0" applyFont="1" applyBorder="1" applyAlignment="1">
      <alignment wrapText="1"/>
    </xf>
    <xf numFmtId="0" fontId="12" fillId="0" borderId="32" xfId="0" applyFont="1" applyBorder="1"/>
    <xf numFmtId="0" fontId="39" fillId="0" borderId="18" xfId="0" applyFont="1" applyBorder="1" applyAlignment="1">
      <alignment wrapText="1"/>
    </xf>
    <xf numFmtId="0" fontId="2" fillId="0" borderId="20" xfId="0" applyFont="1" applyBorder="1" applyAlignment="1">
      <alignment horizontal="left" vertical="top"/>
    </xf>
    <xf numFmtId="0" fontId="2" fillId="0" borderId="14" xfId="0" applyFont="1" applyBorder="1" applyAlignment="1">
      <alignment horizontal="left" vertical="top"/>
    </xf>
    <xf numFmtId="0" fontId="2" fillId="0" borderId="14" xfId="0" applyFont="1" applyBorder="1" applyAlignment="1">
      <alignment horizontal="left" vertical="top" wrapText="1"/>
    </xf>
    <xf numFmtId="0" fontId="50" fillId="0" borderId="14" xfId="0" applyFont="1" applyBorder="1" applyAlignment="1">
      <alignment horizontal="left" vertical="top"/>
    </xf>
    <xf numFmtId="0" fontId="2" fillId="0" borderId="21" xfId="0" applyFont="1" applyBorder="1" applyAlignment="1">
      <alignment horizontal="left" vertical="top"/>
    </xf>
    <xf numFmtId="0" fontId="2" fillId="0" borderId="14" xfId="0" applyFont="1" applyBorder="1" applyAlignment="1">
      <alignment horizontal="center" vertical="top"/>
    </xf>
    <xf numFmtId="0" fontId="2" fillId="0" borderId="21" xfId="0" applyNumberFormat="1" applyFont="1" applyBorder="1" applyAlignment="1">
      <alignment horizontal="center" vertical="top"/>
    </xf>
    <xf numFmtId="0" fontId="2" fillId="0" borderId="14" xfId="0" applyNumberFormat="1" applyFont="1" applyBorder="1" applyAlignment="1">
      <alignment horizontal="center" vertical="top"/>
    </xf>
    <xf numFmtId="164" fontId="2" fillId="0" borderId="14" xfId="1" applyNumberFormat="1" applyFont="1" applyBorder="1" applyAlignment="1">
      <alignment horizontal="center" vertical="top"/>
    </xf>
    <xf numFmtId="0" fontId="2" fillId="0" borderId="14" xfId="0" applyNumberFormat="1" applyFont="1" applyBorder="1" applyAlignment="1">
      <alignment horizontal="left" vertical="top"/>
    </xf>
    <xf numFmtId="0" fontId="2" fillId="0" borderId="0" xfId="0" applyFont="1" applyAlignment="1">
      <alignment horizontal="left" vertical="top"/>
    </xf>
    <xf numFmtId="0" fontId="3" fillId="23" borderId="20" xfId="0" applyFont="1" applyFill="1" applyBorder="1" applyAlignment="1">
      <alignment horizontal="left" vertical="top" wrapText="1"/>
    </xf>
    <xf numFmtId="0" fontId="2" fillId="23" borderId="20" xfId="0" applyFont="1" applyFill="1" applyBorder="1" applyAlignment="1">
      <alignment horizontal="left" vertical="top" wrapText="1"/>
    </xf>
    <xf numFmtId="0" fontId="35" fillId="23" borderId="20" xfId="0" applyFont="1" applyFill="1" applyBorder="1" applyAlignment="1">
      <alignment horizontal="left" vertical="top" wrapText="1"/>
    </xf>
    <xf numFmtId="0" fontId="1" fillId="0" borderId="14" xfId="0" applyFont="1" applyBorder="1" applyAlignment="1">
      <alignment horizontal="left" vertical="top" wrapText="1"/>
    </xf>
    <xf numFmtId="0" fontId="1" fillId="0" borderId="20" xfId="0" applyFont="1" applyBorder="1" applyAlignment="1">
      <alignment horizontal="left" vertical="top" wrapText="1"/>
    </xf>
    <xf numFmtId="0" fontId="1" fillId="0" borderId="0" xfId="0" applyFont="1" applyAlignment="1">
      <alignment horizontal="left" vertical="top" wrapText="1"/>
    </xf>
    <xf numFmtId="0" fontId="1" fillId="0" borderId="14" xfId="0" applyFont="1" applyBorder="1" applyAlignment="1">
      <alignment horizontal="left" vertical="top"/>
    </xf>
    <xf numFmtId="0" fontId="1" fillId="0" borderId="0" xfId="0" applyFont="1" applyAlignment="1">
      <alignment horizontal="left" vertical="top"/>
    </xf>
    <xf numFmtId="0" fontId="1" fillId="0" borderId="20" xfId="0" applyFont="1" applyBorder="1" applyAlignment="1">
      <alignment horizontal="left" vertical="top"/>
    </xf>
    <xf numFmtId="0" fontId="1" fillId="0" borderId="14" xfId="0" applyFont="1" applyBorder="1" applyAlignment="1">
      <alignment horizontal="center" vertical="top"/>
    </xf>
    <xf numFmtId="0" fontId="1" fillId="0" borderId="21" xfId="0" applyFont="1" applyBorder="1" applyAlignment="1">
      <alignment horizontal="center" vertical="top"/>
    </xf>
    <xf numFmtId="164" fontId="1" fillId="0" borderId="14" xfId="1" applyNumberFormat="1" applyFont="1" applyBorder="1" applyAlignment="1">
      <alignment horizontal="center" vertical="top"/>
    </xf>
    <xf numFmtId="0" fontId="1" fillId="23" borderId="14" xfId="0" applyFont="1" applyFill="1" applyBorder="1" applyAlignment="1">
      <alignment horizontal="left" vertical="top"/>
    </xf>
    <xf numFmtId="164" fontId="1" fillId="0" borderId="14" xfId="1" applyNumberFormat="1" applyFont="1" applyFill="1" applyBorder="1" applyAlignment="1">
      <alignment horizontal="center" vertical="top"/>
    </xf>
    <xf numFmtId="0" fontId="1" fillId="0" borderId="0" xfId="0" applyFont="1" applyAlignment="1">
      <alignment horizontal="center" vertical="top"/>
    </xf>
    <xf numFmtId="164" fontId="1" fillId="0" borderId="0" xfId="1" applyNumberFormat="1" applyFont="1" applyAlignment="1">
      <alignment horizontal="center" vertical="top"/>
    </xf>
    <xf numFmtId="0" fontId="1" fillId="0" borderId="21" xfId="0" applyFont="1" applyBorder="1" applyAlignment="1">
      <alignment horizontal="left" vertical="top"/>
    </xf>
    <xf numFmtId="0" fontId="1" fillId="0" borderId="1" xfId="0" applyFont="1" applyBorder="1" applyAlignment="1">
      <alignment horizontal="left" vertical="top"/>
    </xf>
    <xf numFmtId="0" fontId="1" fillId="0" borderId="18" xfId="0" applyFont="1" applyBorder="1" applyAlignment="1">
      <alignment horizontal="left" vertical="top"/>
    </xf>
    <xf numFmtId="0" fontId="51" fillId="0" borderId="14" xfId="3" applyFont="1" applyBorder="1" applyAlignment="1">
      <alignment horizontal="left" vertical="top"/>
    </xf>
    <xf numFmtId="0" fontId="51" fillId="0" borderId="20" xfId="3" applyFont="1" applyBorder="1" applyAlignment="1">
      <alignment horizontal="left" vertical="top"/>
    </xf>
    <xf numFmtId="0" fontId="17" fillId="0" borderId="14" xfId="3" applyBorder="1" applyAlignment="1">
      <alignment horizontal="left" vertical="top"/>
    </xf>
    <xf numFmtId="0" fontId="22" fillId="24" borderId="19" xfId="0" applyFont="1" applyFill="1" applyBorder="1" applyAlignment="1">
      <alignment horizontal="left" vertical="top" wrapText="1"/>
    </xf>
    <xf numFmtId="0" fontId="22" fillId="25" borderId="21" xfId="0" applyFont="1" applyFill="1" applyBorder="1" applyAlignment="1">
      <alignment horizontal="left" vertical="top"/>
    </xf>
    <xf numFmtId="0" fontId="22" fillId="24" borderId="21" xfId="0" applyFont="1" applyFill="1" applyBorder="1" applyAlignment="1">
      <alignment horizontal="left" vertical="top"/>
    </xf>
    <xf numFmtId="0" fontId="1" fillId="0" borderId="26" xfId="0" applyFont="1" applyBorder="1" applyAlignment="1">
      <alignment horizontal="left" vertical="top"/>
    </xf>
    <xf numFmtId="0" fontId="1" fillId="0" borderId="9" xfId="0" applyFont="1" applyBorder="1" applyAlignment="1">
      <alignment horizontal="left" vertical="top" wrapText="1"/>
    </xf>
    <xf numFmtId="0" fontId="22" fillId="24" borderId="9" xfId="0" applyFont="1" applyFill="1" applyBorder="1" applyAlignment="1">
      <alignment horizontal="left" vertical="top" wrapText="1"/>
    </xf>
    <xf numFmtId="0" fontId="1" fillId="0" borderId="9" xfId="0" applyFont="1" applyBorder="1" applyAlignment="1">
      <alignment horizontal="left" vertical="top"/>
    </xf>
  </cellXfs>
  <cellStyles count="4">
    <cellStyle name="Hyperlink" xfId="3" builtinId="8"/>
    <cellStyle name="Normal" xfId="0" builtinId="0"/>
    <cellStyle name="Normal 2" xfId="2"/>
    <cellStyle name="Percent" xfId="1" builtinId="5"/>
  </cellStyles>
  <dxfs count="108">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solid">
          <fgColor indexed="64"/>
          <bgColor rgb="FF1B75B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right"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rgb="FF000000"/>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9"/>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numFmt numFmtId="30" formatCode="@"/>
      <fill>
        <patternFill patternType="solid">
          <fgColor rgb="FFDEEAF6"/>
          <bgColor rgb="FFDEEAF6"/>
        </patternFill>
      </fill>
      <alignment horizontal="center" vertical="bottom" textRotation="0" wrapText="0" indent="0" justifyLastLine="0" shrinkToFit="0" readingOrder="0"/>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alignment horizontal="center" vertical="bottom" textRotation="0" wrapText="0" indent="0" justifyLastLine="0" shrinkToFit="0" readingOrder="0"/>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alignment horizontal="center" vertical="bottom" textRotation="0" wrapText="0" indent="0" justifyLastLine="0" shrinkToFit="0" readingOrder="0"/>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alignment horizontal="center" vertical="bottom" textRotation="0" wrapText="0" indent="0" justifyLastLine="0" shrinkToFit="0" readingOrder="0"/>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numFmt numFmtId="2" formatCode="0.00"/>
      <fill>
        <patternFill patternType="solid">
          <fgColor rgb="FFFFFF00"/>
          <bgColor rgb="FFFFFF00"/>
        </patternFill>
      </fill>
      <border diagonalUp="0" diagonalDown="0">
        <left style="hair">
          <color rgb="FF80808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alignment horizontal="center" vertical="bottom" textRotation="0" wrapText="0" indent="0" justifyLastLine="0" shrinkToFit="0" readingOrder="0"/>
      <border diagonalUp="0" diagonalDown="0">
        <left/>
        <right/>
        <top style="hair">
          <color rgb="FF808080"/>
        </top>
        <bottom/>
        <vertical/>
        <horizontal/>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border diagonalUp="0" diagonalDown="0">
        <left style="thin">
          <color rgb="FF9CC2E5"/>
        </left>
        <right/>
        <top style="hair">
          <color rgb="FF808080"/>
        </top>
        <bottom/>
        <vertical/>
        <horizontal/>
      </border>
    </dxf>
    <dxf>
      <border outline="0">
        <bottom style="hair">
          <color rgb="FF808080"/>
        </bottom>
      </border>
    </dxf>
    <dxf>
      <font>
        <b val="0"/>
        <i val="0"/>
        <strike val="0"/>
        <condense val="0"/>
        <extend val="0"/>
        <outline val="0"/>
        <shadow val="0"/>
        <u val="none"/>
        <vertAlign val="baseline"/>
        <sz val="10"/>
        <color rgb="FF000000"/>
        <name val="Calibri"/>
        <scheme val="none"/>
      </font>
      <fill>
        <patternFill patternType="solid">
          <fgColor rgb="FFDEEAF6"/>
          <bgColor rgb="FFDEEAF6"/>
        </patternFill>
      </fill>
    </dxf>
    <dxf>
      <font>
        <b/>
        <i val="0"/>
        <strike val="0"/>
        <condense val="0"/>
        <extend val="0"/>
        <outline val="0"/>
        <shadow val="0"/>
        <u val="none"/>
        <vertAlign val="baseline"/>
        <sz val="10"/>
        <color rgb="FF000000"/>
        <name val="Calibri"/>
        <scheme val="none"/>
      </font>
      <numFmt numFmtId="30" formatCode="@"/>
      <fill>
        <patternFill patternType="solid">
          <fgColor rgb="FFA5A5A5"/>
          <bgColor rgb="FFA5A5A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alignment horizontal="left" vertical="top"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numFmt numFmtId="0" formatCode="General"/>
      <alignment horizontal="center" vertical="top"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Calibri"/>
        <scheme val="none"/>
      </font>
      <alignment horizontal="left" vertical="top" textRotation="0" wrapText="0" indent="0" justifyLastLine="0" shrinkToFit="0" readingOrder="0"/>
    </dxf>
    <dxf>
      <border>
        <bottom style="thin">
          <color rgb="FF000000"/>
        </bottom>
      </border>
    </dxf>
    <dxf>
      <font>
        <b val="0"/>
        <i val="0"/>
        <strike val="0"/>
        <condense val="0"/>
        <extend val="0"/>
        <outline val="0"/>
        <shadow val="0"/>
        <u val="none"/>
        <vertAlign val="baseline"/>
        <sz val="11"/>
        <color theme="0"/>
        <name val="Calibri"/>
        <scheme val="minor"/>
      </font>
      <fill>
        <patternFill patternType="solid">
          <fgColor indexed="64"/>
          <bgColor rgb="FF1B75BC"/>
        </patternFill>
      </fill>
      <alignment horizontal="left" vertical="top" textRotation="0" wrapText="1" indent="0" justifyLastLine="0" shrinkToFit="0" readingOrder="0"/>
      <border diagonalUp="0" diagonalDown="0" outline="0">
        <left style="thin">
          <color indexed="64"/>
        </left>
        <right style="thin">
          <color indexed="64"/>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solid">
          <fgColor rgb="FFDEEAF6"/>
          <bgColor rgb="FFDEEAF6"/>
        </patternFill>
      </fill>
    </dxf>
    <dxf>
      <fill>
        <patternFill patternType="solid">
          <fgColor rgb="FFDEEAF6"/>
          <bgColor rgb="FFDEEAF6"/>
        </patternFill>
      </fill>
    </dxf>
    <dxf>
      <fill>
        <patternFill patternType="solid">
          <fgColor theme="4"/>
          <bgColor theme="4"/>
        </patternFill>
      </fill>
    </dxf>
  </dxfs>
  <tableStyles count="1">
    <tableStyle name="CCSS Standards (2010)-style" pivot="0" count="3">
      <tableStyleElement type="headerRow" dxfId="107"/>
      <tableStyleElement type="firstRowStripe" dxfId="106"/>
      <tableStyleElement type="secondRowStripe" dxfId="105"/>
    </tableStyle>
  </tableStyles>
  <colors>
    <mruColors>
      <color rgb="FF1B75BC"/>
      <color rgb="FF9F20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ables/table1.xml><?xml version="1.0" encoding="utf-8"?>
<table xmlns="http://schemas.openxmlformats.org/spreadsheetml/2006/main" id="2" name="Table2" displayName="Table2" ref="A1:AH458" totalsRowShown="0" headerRowDxfId="4" dataDxfId="3" headerRowBorderDxfId="104" tableBorderDxfId="103" totalsRowBorderDxfId="102">
  <autoFilter ref="A1:AH458"/>
  <tableColumns count="34">
    <tableColumn id="1" name="Type" dataDxfId="35"/>
    <tableColumn id="2" name="Index" dataDxfId="34"/>
    <tableColumn id="3" name="Domain" dataDxfId="33"/>
    <tableColumn id="4" name="Cluster" dataDxfId="32"/>
    <tableColumn id="5" name="OR INDEX" dataDxfId="31"/>
    <tableColumn id="6" name="Standards Statement " dataDxfId="30"/>
    <tableColumn id="30" name="Preceding Domain Content" dataDxfId="29"/>
    <tableColumn id="29" name="Subsequent Domain Content" dataDxfId="28"/>
    <tableColumn id="32" name="Cross-Domain Connections" dataDxfId="27"/>
    <tableColumn id="28" name="Original Index" dataDxfId="26"/>
    <tableColumn id="7" name="Clarifications" dataDxfId="25"/>
    <tableColumn id="8" name="Terminology" dataDxfId="24"/>
    <tableColumn id="9" name="Boundaries " dataDxfId="23"/>
    <tableColumn id="10" name="Teaching Strategies " dataDxfId="22"/>
    <tableColumn id="11" name="Connections" dataDxfId="21"/>
    <tableColumn id="12" name="Examples  " dataDxfId="20"/>
    <tableColumn id="13" name="Smarter Balanced Sample Items" dataDxfId="19"/>
    <tableColumn id="14" name="Original Index2" dataDxfId="18"/>
    <tableColumn id="15" name="Domain2" dataDxfId="17"/>
    <tableColumn id="16" name="Cluster3" dataDxfId="16"/>
    <tableColumn id="17" name="Concept" dataDxfId="15"/>
    <tableColumn id="23" name="Column7" dataDxfId="14"/>
    <tableColumn id="18" name="Original Wording" dataDxfId="13"/>
    <tableColumn id="19" name="OR Word Count" dataDxfId="12">
      <calculatedColumnFormula>LEN(F2)-LEN(SUBSTITUTE(F2," ",""))+1</calculatedColumnFormula>
    </tableColumn>
    <tableColumn id="20" name="CCSS Word Count" dataDxfId="11">
      <calculatedColumnFormula>LEN(W2)-LEN(SUBSTITUTE(W2," ",""))+1</calculatedColumnFormula>
    </tableColumn>
    <tableColumn id="21" name="Column1" dataDxfId="10">
      <calculatedColumnFormula>Table2[[#This Row],[OR Word Count]]-Table2[[#This Row],[CCSS Word Count]]</calculatedColumnFormula>
    </tableColumn>
    <tableColumn id="22" name="Column2" dataDxfId="9" dataCellStyle="Percent">
      <calculatedColumnFormula>IF(Table2[[#This Row],[Column6]]="","",IFERROR(Table2[[#This Row],[Column1]]/Table2[[#This Row],[CCSS Word Count]],""))</calculatedColumnFormula>
    </tableColumn>
    <tableColumn id="24" name="Column3" dataDxfId="8"/>
    <tableColumn id="25" name="Column4" dataDxfId="7"/>
    <tableColumn id="26" name="Column5" dataDxfId="6"/>
    <tableColumn id="27" name="Column6" dataDxfId="5"/>
    <tableColumn id="31" name="URL Link" dataDxfId="2"/>
    <tableColumn id="33" name="HTML Link" dataDxfId="1">
      <calculatedColumnFormula>IF(Table2[[#This Row],[URL Link]]="","",CONCATENATE("&lt;a href=","""",Table2[[#This Row],[URL Link]],"""","&gt;",Table2[[#This Row],[OR INDEX]],"&lt;/a&gt;"))</calculatedColumnFormula>
    </tableColumn>
    <tableColumn id="34" name=" " dataDxfId="0"/>
  </tableColumns>
  <tableStyleInfo showFirstColumn="0" showLastColumn="0" showRowStripes="1" showColumnStripes="0"/>
  <extLst>
    <ext xmlns:x14="http://schemas.microsoft.com/office/spreadsheetml/2009/9/main" uri="{504A1905-F514-4f6f-8877-14C23A59335A}">
      <x14:table altText="K-12 Text" altTextSummary="Oregon K-12 Math Standards text "/>
    </ext>
  </extLst>
</table>
</file>

<file path=xl/tables/table2.xml><?xml version="1.0" encoding="utf-8"?>
<table xmlns="http://schemas.openxmlformats.org/spreadsheetml/2006/main" id="3" name="Table24" displayName="Table24" ref="A1:Z464" totalsRowShown="0" headerRowDxfId="101" dataDxfId="99" headerRowBorderDxfId="100" tableBorderDxfId="98" totalsRowBorderDxfId="97">
  <autoFilter ref="A1:Z464"/>
  <tableColumns count="26">
    <tableColumn id="1" name="Type" dataDxfId="96"/>
    <tableColumn id="2" name="Index" dataDxfId="95"/>
    <tableColumn id="3" name="Domain" dataDxfId="94"/>
    <tableColumn id="4" name="Cluster" dataDxfId="93"/>
    <tableColumn id="5" name="OR INDEX" dataDxfId="92"/>
    <tableColumn id="6" name="Standards Statement " dataDxfId="91">
      <calculatedColumnFormula>VLOOKUP(E2,Grade_HS,2,FALSE)</calculatedColumnFormula>
    </tableColumn>
    <tableColumn id="7" name="Clarifications" dataDxfId="90"/>
    <tableColumn id="8" name="Terminology" dataDxfId="89"/>
    <tableColumn id="9" name="Boundaries " dataDxfId="88"/>
    <tableColumn id="10" name="Teaching Strategies " dataDxfId="87"/>
    <tableColumn id="11" name="Connections" dataDxfId="86"/>
    <tableColumn id="12" name="Examples  " dataDxfId="85"/>
    <tableColumn id="13" name="Smarter Balanced Sample Items" dataDxfId="84"/>
    <tableColumn id="14" name="Original Index" dataDxfId="83"/>
    <tableColumn id="15" name="Domain2" dataDxfId="82"/>
    <tableColumn id="16" name="Cluster3" dataDxfId="81"/>
    <tableColumn id="17" name="Concept" dataDxfId="80"/>
    <tableColumn id="18" name="Original Wording" dataDxfId="79"/>
    <tableColumn id="19" name="OR Word Count" dataDxfId="78">
      <calculatedColumnFormula>LEN(F2)-LEN(SUBSTITUTE(F2," ",""))+1</calculatedColumnFormula>
    </tableColumn>
    <tableColumn id="20" name="CCSS Word Count" dataDxfId="77">
      <calculatedColumnFormula>LEN(R2)-LEN(SUBSTITUTE(R2," ",""))+1</calculatedColumnFormula>
    </tableColumn>
    <tableColumn id="21" name="Column1" dataDxfId="76">
      <calculatedColumnFormula>Table24[[#This Row],[OR Word Count]]-Table24[[#This Row],[CCSS Word Count]]</calculatedColumnFormula>
    </tableColumn>
    <tableColumn id="22" name="Column2" dataDxfId="75" dataCellStyle="Percent">
      <calculatedColumnFormula>IF(Table24[[#This Row],[Column6]]="","",IFERROR(Table24[[#This Row],[Column1]]/Table24[[#This Row],[CCSS Word Count]],""))</calculatedColumnFormula>
    </tableColumn>
    <tableColumn id="24" name="Column3" dataDxfId="74"/>
    <tableColumn id="25" name="Column4" dataDxfId="73"/>
    <tableColumn id="26" name="Column5" dataDxfId="72"/>
    <tableColumn id="27" name="Column6" dataDxfId="71"/>
  </tableColumns>
  <tableStyleInfo showFirstColumn="0" showLastColumn="0" showRowStripes="1" showColumnStripes="0"/>
  <extLst>
    <ext xmlns:x14="http://schemas.microsoft.com/office/spreadsheetml/2009/9/main" uri="{504A1905-F514-4f6f-8877-14C23A59335A}">
      <x14:table altText="K-12 text only " altTextSummary="Text version of standards that includes crosswalk to the CCSS"/>
    </ext>
  </extLst>
</table>
</file>

<file path=xl/tables/table3.xml><?xml version="1.0" encoding="utf-8"?>
<table xmlns="http://schemas.openxmlformats.org/spreadsheetml/2006/main" id="1" name="Table1" displayName="Table1" ref="A1:L746" totalsRowShown="0" headerRowDxfId="70" dataDxfId="69" tableBorderDxfId="68">
  <autoFilter ref="A1:L746">
    <filterColumn colId="1">
      <filters>
        <filter val="HSG"/>
      </filters>
    </filterColumn>
    <filterColumn colId="6">
      <filters>
        <filter val="1"/>
        <filter val="10"/>
        <filter val="11"/>
        <filter val="12"/>
        <filter val="13"/>
        <filter val="2"/>
        <filter val="3"/>
        <filter val="4"/>
        <filter val="5"/>
        <filter val="6"/>
        <filter val="7"/>
        <filter val="8"/>
        <filter val="9"/>
      </filters>
    </filterColumn>
  </autoFilter>
  <tableColumns count="12">
    <tableColumn id="1" name="Order " dataDxfId="67"/>
    <tableColumn id="2" name=" Grade" dataDxfId="66"/>
    <tableColumn id="3" name="CC Index 1" dataDxfId="65"/>
    <tableColumn id="4" name="Standard" dataDxfId="64"/>
    <tableColumn id="5" name=" Strand" dataDxfId="63"/>
    <tableColumn id="6" name="Cluster" dataDxfId="62"/>
    <tableColumn id="7" name="Standard2" dataDxfId="61"/>
    <tableColumn id="8" name="Notes" dataDxfId="60"/>
    <tableColumn id="9" name="CCSSM XML Index" dataDxfId="59"/>
    <tableColumn id="10" name="URI" dataDxfId="58"/>
    <tableColumn id="11" name="GUID" dataDxfId="57"/>
    <tableColumn id="12" name="CC Index 2" dataDxfId="56"/>
  </tableColumns>
  <tableStyleInfo showFirstColumn="0" showLastColumn="0" showRowStripes="1" showColumnStripes="0"/>
  <extLst>
    <ext xmlns:x14="http://schemas.microsoft.com/office/spreadsheetml/2009/9/main" uri="{504A1905-F514-4f6f-8877-14C23A59335A}">
      <x14:table altText="CCSS (2010) Standards" altTextSummary="Text of 2010 CCSS standards only"/>
    </ext>
  </extLst>
</table>
</file>

<file path=xl/tables/table4.xml><?xml version="1.0" encoding="utf-8"?>
<table xmlns="http://schemas.openxmlformats.org/spreadsheetml/2006/main" id="4" name="Table15" displayName="Table15" ref="A1:AM376" totalsRowShown="0" headerRowDxfId="55">
  <autoFilter ref="A1:AM376"/>
  <sortState ref="A2:AM376">
    <sortCondition ref="A1:A376"/>
  </sortState>
  <tableColumns count="39">
    <tableColumn id="1" name="Index" dataDxfId="54"/>
    <tableColumn id="2" name="Grade" dataDxfId="53"/>
    <tableColumn id="3" name="Domain" dataDxfId="52"/>
    <tableColumn id="4" name="Cluster" dataDxfId="51"/>
    <tableColumn id="5" name="Number" dataDxfId="50"/>
    <tableColumn id="6" name="Standard" dataDxfId="49"/>
    <tableColumn id="7" name="Original Text" dataDxfId="48"/>
    <tableColumn id="8" name="Words" dataDxfId="47"/>
    <tableColumn id="9" name="Characters" dataDxfId="46"/>
    <tableColumn id="10" name="Paragraphs" dataDxfId="45"/>
    <tableColumn id="11" name="Sentences" dataDxfId="44"/>
    <tableColumn id="12" name="Sentences per paragraph" dataDxfId="43"/>
    <tableColumn id="13" name="Words per Sentence" dataDxfId="42"/>
    <tableColumn id="14" name="Characters per Word" dataDxfId="41"/>
    <tableColumn id="15" name="Passive Sentences" dataDxfId="40"/>
    <tableColumn id="16" name="Flesch Reading Ease" dataDxfId="39"/>
    <tableColumn id="17" name="Flesh-Kincaid Grade Level" dataDxfId="38"/>
    <tableColumn id="18" name="2020 Draft Standard Language" dataDxfId="37"/>
    <tableColumn id="19" name="Words2"/>
    <tableColumn id="20" name="Characters3"/>
    <tableColumn id="21" name="Paragraphs4"/>
    <tableColumn id="22" name="Sentences5"/>
    <tableColumn id="23" name="Sentences per paragraph6"/>
    <tableColumn id="24" name="Words per Sentence7"/>
    <tableColumn id="25" name="Characters per Word8"/>
    <tableColumn id="26" name="Passive Sentences9"/>
    <tableColumn id="27" name="Flesch Reading Ease10"/>
    <tableColumn id="28" name="Flesh-Kincaid Grade Level11"/>
    <tableColumn id="29" name="Clarifying Statement" dataDxfId="36"/>
    <tableColumn id="30" name="Words12"/>
    <tableColumn id="31" name="Characters13"/>
    <tableColumn id="32" name="Paragraphs14"/>
    <tableColumn id="33" name="Sentences15"/>
    <tableColumn id="34" name="Sentences per paragraph16"/>
    <tableColumn id="35" name="Words per Sentence17"/>
    <tableColumn id="36" name="Characters per Word18"/>
    <tableColumn id="37" name="Passive Sentences19"/>
    <tableColumn id="38" name="Flesch Reading Ease20"/>
    <tableColumn id="39" name="Flesh-Kincaid Grade Level21"/>
  </tableColumns>
  <tableStyleInfo name="TableStyleMedium2" showFirstColumn="0" showLastColumn="0" showRowStripes="1" showColumnStripes="0"/>
  <extLst>
    <ext xmlns:x14="http://schemas.microsoft.com/office/spreadsheetml/2009/9/main" uri="{504A1905-F514-4f6f-8877-14C23A59335A}">
      <x14:table altText="Standards Data" altTextSummary="Data collected on 2021 standards and comparison to the 2010 Common Core"/>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oercommons.org/courseware/lesson/106464/student/29085?section=3" TargetMode="External"/><Relationship Id="rId21" Type="http://schemas.openxmlformats.org/officeDocument/2006/relationships/hyperlink" Target="https://oercommons.org/courseware/lesson/105038/student/29085?section=6" TargetMode="External"/><Relationship Id="rId42" Type="http://schemas.openxmlformats.org/officeDocument/2006/relationships/hyperlink" Target="https://oercommons.org/courseware/lesson/105107/student/29085?section=5" TargetMode="External"/><Relationship Id="rId63" Type="http://schemas.openxmlformats.org/officeDocument/2006/relationships/hyperlink" Target="https://oercommons.org/courseware/lesson/106407/student/29085?section=5" TargetMode="External"/><Relationship Id="rId84" Type="http://schemas.openxmlformats.org/officeDocument/2006/relationships/hyperlink" Target="https://oercommons.org/courseware/lesson/106445/student/29085?section=1" TargetMode="External"/><Relationship Id="rId138" Type="http://schemas.openxmlformats.org/officeDocument/2006/relationships/hyperlink" Target="https://oercommons.org/courseware/lesson/106469/student/29085?section=3" TargetMode="External"/><Relationship Id="rId159" Type="http://schemas.openxmlformats.org/officeDocument/2006/relationships/hyperlink" Target="https://oercommons.org/courseware/lesson/106473/student/29085?section=8" TargetMode="External"/><Relationship Id="rId170" Type="http://schemas.openxmlformats.org/officeDocument/2006/relationships/hyperlink" Target="https://oercommons.org/courseware/lesson/106574/student/29085?section=8" TargetMode="External"/><Relationship Id="rId191" Type="http://schemas.openxmlformats.org/officeDocument/2006/relationships/hyperlink" Target="https://oercommons.org/courseware/lesson/106582/student/29085?section=2" TargetMode="External"/><Relationship Id="rId205" Type="http://schemas.openxmlformats.org/officeDocument/2006/relationships/hyperlink" Target="https://oercommons.org/courseware/lesson/106586/student/29085?section=4" TargetMode="External"/><Relationship Id="rId226" Type="http://schemas.openxmlformats.org/officeDocument/2006/relationships/hyperlink" Target="https://oercommons.org/courseware/lesson/106592/student/29085?section=1" TargetMode="External"/><Relationship Id="rId247" Type="http://schemas.openxmlformats.org/officeDocument/2006/relationships/hyperlink" Target="https://oercommons.org/courseware/lesson/106617/student/29085?section=7" TargetMode="External"/><Relationship Id="rId107" Type="http://schemas.openxmlformats.org/officeDocument/2006/relationships/hyperlink" Target="https://oercommons.org/courseware/lesson/106461/student/29085?section=6" TargetMode="External"/><Relationship Id="rId268" Type="http://schemas.openxmlformats.org/officeDocument/2006/relationships/hyperlink" Target="https://oercommons.org/courseware/lesson/106623/student/29085?section=13" TargetMode="External"/><Relationship Id="rId11" Type="http://schemas.openxmlformats.org/officeDocument/2006/relationships/hyperlink" Target="https://oercommons.org/courseware/lesson/104984/student/29085?section=4" TargetMode="External"/><Relationship Id="rId32" Type="http://schemas.openxmlformats.org/officeDocument/2006/relationships/hyperlink" Target="https://oercommons.org/courseware/lesson/105106/student/29085?section=1" TargetMode="External"/><Relationship Id="rId53" Type="http://schemas.openxmlformats.org/officeDocument/2006/relationships/hyperlink" Target="https://oercommons.org/courseware/lesson/106406/student/29085?section=4" TargetMode="External"/><Relationship Id="rId74" Type="http://schemas.openxmlformats.org/officeDocument/2006/relationships/hyperlink" Target="https://oercommons.org/courseware/lesson/106443/student/29085?section=3" TargetMode="External"/><Relationship Id="rId128" Type="http://schemas.openxmlformats.org/officeDocument/2006/relationships/hyperlink" Target="https://oercommons.org/courseware/lesson/106466/student/29085?section=3" TargetMode="External"/><Relationship Id="rId149" Type="http://schemas.openxmlformats.org/officeDocument/2006/relationships/hyperlink" Target="https://oercommons.org/courseware/lesson/106471/student/29085?section=7" TargetMode="External"/><Relationship Id="rId5" Type="http://schemas.openxmlformats.org/officeDocument/2006/relationships/hyperlink" Target="https://www.oercommons.org/courseware/lesson/104463/student/29085?section=3" TargetMode="External"/><Relationship Id="rId95" Type="http://schemas.openxmlformats.org/officeDocument/2006/relationships/hyperlink" Target="https://oercommons.org/courseware/lesson/106447/student/29085?section=1" TargetMode="External"/><Relationship Id="rId160" Type="http://schemas.openxmlformats.org/officeDocument/2006/relationships/hyperlink" Target="https://oercommons.org/courseware/lesson/106476/student/29085?section=1" TargetMode="External"/><Relationship Id="rId181" Type="http://schemas.openxmlformats.org/officeDocument/2006/relationships/hyperlink" Target="https://oercommons.org/courseware/lesson/106578/student/29085?section=3" TargetMode="External"/><Relationship Id="rId216" Type="http://schemas.openxmlformats.org/officeDocument/2006/relationships/hyperlink" Target="https://oercommons.org/courseware/lesson/106590/student/29085?section=2" TargetMode="External"/><Relationship Id="rId237" Type="http://schemas.openxmlformats.org/officeDocument/2006/relationships/hyperlink" Target="https://oercommons.org/courseware/lesson/106594/student/29085?section=8" TargetMode="External"/><Relationship Id="rId258" Type="http://schemas.openxmlformats.org/officeDocument/2006/relationships/hyperlink" Target="https://oercommons.org/courseware/lesson/106623/student/29085?section=3" TargetMode="External"/><Relationship Id="rId279" Type="http://schemas.openxmlformats.org/officeDocument/2006/relationships/hyperlink" Target="https://oercommons.org/courseware/lesson/106624/student/29085?section=10" TargetMode="External"/><Relationship Id="rId22" Type="http://schemas.openxmlformats.org/officeDocument/2006/relationships/hyperlink" Target="https://oercommons.org/courseware/lesson/105038/student/29085?section=7" TargetMode="External"/><Relationship Id="rId43" Type="http://schemas.openxmlformats.org/officeDocument/2006/relationships/hyperlink" Target="https://oercommons.org/courseware/lesson/105107/student/29085?section=6" TargetMode="External"/><Relationship Id="rId64" Type="http://schemas.openxmlformats.org/officeDocument/2006/relationships/hyperlink" Target="https://oercommons.org/courseware/lesson/106407/student/29085?section=6" TargetMode="External"/><Relationship Id="rId118" Type="http://schemas.openxmlformats.org/officeDocument/2006/relationships/hyperlink" Target="https://oercommons.org/courseware/lesson/106464/student/29085?section=4" TargetMode="External"/><Relationship Id="rId139" Type="http://schemas.openxmlformats.org/officeDocument/2006/relationships/hyperlink" Target="https://oercommons.org/courseware/lesson/106469/student/29085?section=4" TargetMode="External"/><Relationship Id="rId85" Type="http://schemas.openxmlformats.org/officeDocument/2006/relationships/hyperlink" Target="https://oercommons.org/courseware/lesson/106445/student/29085?section=2" TargetMode="External"/><Relationship Id="rId150" Type="http://schemas.openxmlformats.org/officeDocument/2006/relationships/hyperlink" Target="https://oercommons.org/courseware/lesson/106472/student/29085?section=1" TargetMode="External"/><Relationship Id="rId171" Type="http://schemas.openxmlformats.org/officeDocument/2006/relationships/hyperlink" Target="https://oercommons.org/courseware/lesson/106575/student/29085?section=1" TargetMode="External"/><Relationship Id="rId192" Type="http://schemas.openxmlformats.org/officeDocument/2006/relationships/hyperlink" Target="https://oercommons.org/courseware/lesson/106582/student/29085?section=3" TargetMode="External"/><Relationship Id="rId206" Type="http://schemas.openxmlformats.org/officeDocument/2006/relationships/hyperlink" Target="https://oercommons.org/courseware/lesson/106586/student/29085?section=5" TargetMode="External"/><Relationship Id="rId227" Type="http://schemas.openxmlformats.org/officeDocument/2006/relationships/hyperlink" Target="https://oercommons.org/courseware/lesson/106592/student/29085?section=2" TargetMode="External"/><Relationship Id="rId248" Type="http://schemas.openxmlformats.org/officeDocument/2006/relationships/hyperlink" Target="https://oercommons.org/courseware/lesson/106617/student/29085?section=8" TargetMode="External"/><Relationship Id="rId269" Type="http://schemas.openxmlformats.org/officeDocument/2006/relationships/hyperlink" Target="https://oercommons.org/courseware/lesson/106623/student/29085?section=14" TargetMode="External"/><Relationship Id="rId12" Type="http://schemas.openxmlformats.org/officeDocument/2006/relationships/hyperlink" Target="https://oercommons.org/courseware/lesson/104984/student/29085?section=5" TargetMode="External"/><Relationship Id="rId33" Type="http://schemas.openxmlformats.org/officeDocument/2006/relationships/hyperlink" Target="https://oercommons.org/courseware/lesson/105106/student/29085?section=2" TargetMode="External"/><Relationship Id="rId108" Type="http://schemas.openxmlformats.org/officeDocument/2006/relationships/hyperlink" Target="https://oercommons.org/courseware/lesson/106463/student/29085?section=1" TargetMode="External"/><Relationship Id="rId129" Type="http://schemas.openxmlformats.org/officeDocument/2006/relationships/hyperlink" Target="https://oercommons.org/courseware/lesson/106467/student/29085?section=1" TargetMode="External"/><Relationship Id="rId280" Type="http://schemas.openxmlformats.org/officeDocument/2006/relationships/hyperlink" Target="https://oercommons.org/courseware/lesson/106624/student/29085?section=11" TargetMode="External"/><Relationship Id="rId54" Type="http://schemas.openxmlformats.org/officeDocument/2006/relationships/hyperlink" Target="https://oercommons.org/courseware/lesson/106406/student/29085?section=5" TargetMode="External"/><Relationship Id="rId75" Type="http://schemas.openxmlformats.org/officeDocument/2006/relationships/hyperlink" Target="https://oercommons.org/courseware/lesson/106443/student/29085?section=4" TargetMode="External"/><Relationship Id="rId96" Type="http://schemas.openxmlformats.org/officeDocument/2006/relationships/hyperlink" Target="https://oercommons.org/courseware/lesson/106447/student/29085?section=2" TargetMode="External"/><Relationship Id="rId140" Type="http://schemas.openxmlformats.org/officeDocument/2006/relationships/hyperlink" Target="https://oercommons.org/courseware/lesson/106469/student/29085?section=5" TargetMode="External"/><Relationship Id="rId161" Type="http://schemas.openxmlformats.org/officeDocument/2006/relationships/hyperlink" Target="https://oercommons.org/courseware/lesson/106476/student/29085?section=2" TargetMode="External"/><Relationship Id="rId182" Type="http://schemas.openxmlformats.org/officeDocument/2006/relationships/hyperlink" Target="https://oercommons.org/courseware/lesson/106578/student/29085?section=4" TargetMode="External"/><Relationship Id="rId217" Type="http://schemas.openxmlformats.org/officeDocument/2006/relationships/hyperlink" Target="https://oercommons.org/courseware/lesson/106591/student/29085?section=1" TargetMode="External"/><Relationship Id="rId6" Type="http://schemas.openxmlformats.org/officeDocument/2006/relationships/hyperlink" Target="https://www.oercommons.org/courseware/lesson/104463/student/29085?section=4" TargetMode="External"/><Relationship Id="rId238" Type="http://schemas.openxmlformats.org/officeDocument/2006/relationships/hyperlink" Target="https://oercommons.org/courseware/lesson/106594/student/29085?section=9" TargetMode="External"/><Relationship Id="rId259" Type="http://schemas.openxmlformats.org/officeDocument/2006/relationships/hyperlink" Target="https://oercommons.org/courseware/lesson/106623/student/29085?section=4" TargetMode="External"/><Relationship Id="rId23" Type="http://schemas.openxmlformats.org/officeDocument/2006/relationships/hyperlink" Target="https://oercommons.org/courseware/lesson/105040/student/29085?section=2" TargetMode="External"/><Relationship Id="rId119" Type="http://schemas.openxmlformats.org/officeDocument/2006/relationships/hyperlink" Target="https://oercommons.org/courseware/lesson/106464/student/29085?section=5" TargetMode="External"/><Relationship Id="rId270" Type="http://schemas.openxmlformats.org/officeDocument/2006/relationships/hyperlink" Target="https://oercommons.org/courseware/lesson/106624/student/29085?section=1" TargetMode="External"/><Relationship Id="rId44" Type="http://schemas.openxmlformats.org/officeDocument/2006/relationships/hyperlink" Target="https://oercommons.org/courseware/lesson/106347/student/29085?section=1" TargetMode="External"/><Relationship Id="rId65" Type="http://schemas.openxmlformats.org/officeDocument/2006/relationships/hyperlink" Target="https://oercommons.org/courseware/lesson/106407/student/29085?section=7" TargetMode="External"/><Relationship Id="rId86" Type="http://schemas.openxmlformats.org/officeDocument/2006/relationships/hyperlink" Target="https://oercommons.org/courseware/lesson/106445/student/29085?section=3" TargetMode="External"/><Relationship Id="rId130" Type="http://schemas.openxmlformats.org/officeDocument/2006/relationships/hyperlink" Target="https://oercommons.org/courseware/lesson/106467/student/29085?section=2" TargetMode="External"/><Relationship Id="rId151" Type="http://schemas.openxmlformats.org/officeDocument/2006/relationships/hyperlink" Target="https://oercommons.org/courseware/lesson/106472/student/29085?section=2" TargetMode="External"/><Relationship Id="rId172" Type="http://schemas.openxmlformats.org/officeDocument/2006/relationships/hyperlink" Target="https://oercommons.org/courseware/lesson/106575/student/29085?section=2" TargetMode="External"/><Relationship Id="rId193" Type="http://schemas.openxmlformats.org/officeDocument/2006/relationships/hyperlink" Target="https://oercommons.org/courseware/lesson/106581/student/29085?section=1" TargetMode="External"/><Relationship Id="rId207" Type="http://schemas.openxmlformats.org/officeDocument/2006/relationships/hyperlink" Target="https://oercommons.org/courseware/lesson/106586/student/29085?section=6" TargetMode="External"/><Relationship Id="rId228" Type="http://schemas.openxmlformats.org/officeDocument/2006/relationships/hyperlink" Target="https://oercommons.org/courseware/lesson/106592/student/29085?section=3" TargetMode="External"/><Relationship Id="rId249" Type="http://schemas.openxmlformats.org/officeDocument/2006/relationships/hyperlink" Target="https://oercommons.org/courseware/lesson/106617/student/29085?section=9" TargetMode="External"/><Relationship Id="rId13" Type="http://schemas.openxmlformats.org/officeDocument/2006/relationships/hyperlink" Target="https://oercommons.org/courseware/lesson/104984/student/29085?section=6" TargetMode="External"/><Relationship Id="rId18" Type="http://schemas.openxmlformats.org/officeDocument/2006/relationships/hyperlink" Target="https://oercommons.org/courseware/lesson/105038/student/29085?section=3" TargetMode="External"/><Relationship Id="rId39" Type="http://schemas.openxmlformats.org/officeDocument/2006/relationships/hyperlink" Target="https://oercommons.org/courseware/lesson/105107/student/29085?section=2" TargetMode="External"/><Relationship Id="rId109" Type="http://schemas.openxmlformats.org/officeDocument/2006/relationships/hyperlink" Target="https://oercommons.org/courseware/lesson/106463/student/29085?section=2" TargetMode="External"/><Relationship Id="rId260" Type="http://schemas.openxmlformats.org/officeDocument/2006/relationships/hyperlink" Target="https://oercommons.org/courseware/lesson/106623/student/29085?section=5" TargetMode="External"/><Relationship Id="rId265" Type="http://schemas.openxmlformats.org/officeDocument/2006/relationships/hyperlink" Target="https://oercommons.org/courseware/lesson/106623/student/29085?section=10" TargetMode="External"/><Relationship Id="rId281" Type="http://schemas.openxmlformats.org/officeDocument/2006/relationships/hyperlink" Target="https://oercommons.org/courseware/lesson/106624/student/29085?section=12" TargetMode="External"/><Relationship Id="rId286" Type="http://schemas.openxmlformats.org/officeDocument/2006/relationships/table" Target="../tables/table1.xml"/><Relationship Id="rId34" Type="http://schemas.openxmlformats.org/officeDocument/2006/relationships/hyperlink" Target="https://oercommons.org/courseware/lesson/105106/student/29085?section=3" TargetMode="External"/><Relationship Id="rId50" Type="http://schemas.openxmlformats.org/officeDocument/2006/relationships/hyperlink" Target="https://oercommons.org/courseware/lesson/106406/student/29085?section=1" TargetMode="External"/><Relationship Id="rId55" Type="http://schemas.openxmlformats.org/officeDocument/2006/relationships/hyperlink" Target="https://oercommons.org/courseware/lesson/106406/student/29085?section=6" TargetMode="External"/><Relationship Id="rId76" Type="http://schemas.openxmlformats.org/officeDocument/2006/relationships/hyperlink" Target="https://oercommons.org/courseware/lesson/106443/student/29085?section=5" TargetMode="External"/><Relationship Id="rId97" Type="http://schemas.openxmlformats.org/officeDocument/2006/relationships/hyperlink" Target="https://oercommons.org/courseware/lesson/106458/student/29085?section=1" TargetMode="External"/><Relationship Id="rId104" Type="http://schemas.openxmlformats.org/officeDocument/2006/relationships/hyperlink" Target="https://oercommons.org/courseware/lesson/106461/student/29085?section=3" TargetMode="External"/><Relationship Id="rId120" Type="http://schemas.openxmlformats.org/officeDocument/2006/relationships/hyperlink" Target="https://oercommons.org/courseware/lesson/106464/student/29085?section=6" TargetMode="External"/><Relationship Id="rId125" Type="http://schemas.openxmlformats.org/officeDocument/2006/relationships/hyperlink" Target="https://oercommons.org/courseware/lesson/106465/student/29085?section=2" TargetMode="External"/><Relationship Id="rId141" Type="http://schemas.openxmlformats.org/officeDocument/2006/relationships/hyperlink" Target="https://oercommons.org/courseware/lesson/106469/student/29085?section=6" TargetMode="External"/><Relationship Id="rId146" Type="http://schemas.openxmlformats.org/officeDocument/2006/relationships/hyperlink" Target="https://oercommons.org/courseware/lesson/106471/student/29085?section=4" TargetMode="External"/><Relationship Id="rId167" Type="http://schemas.openxmlformats.org/officeDocument/2006/relationships/hyperlink" Target="https://oercommons.org/courseware/lesson/106574/student/29085?section=5" TargetMode="External"/><Relationship Id="rId188" Type="http://schemas.openxmlformats.org/officeDocument/2006/relationships/hyperlink" Target="https://oercommons.org/courseware/lesson/106579/student/29085?section=6" TargetMode="External"/><Relationship Id="rId7" Type="http://schemas.openxmlformats.org/officeDocument/2006/relationships/hyperlink" Target="https://www.oercommons.org/courseware/lesson/104463/student/29085?section=5" TargetMode="External"/><Relationship Id="rId71" Type="http://schemas.openxmlformats.org/officeDocument/2006/relationships/hyperlink" Target="https://oercommons.org/courseware/lesson/106408/student/29085?section=2" TargetMode="External"/><Relationship Id="rId92" Type="http://schemas.openxmlformats.org/officeDocument/2006/relationships/hyperlink" Target="https://oercommons.org/courseware/lesson/106446/student/29085?section=6" TargetMode="External"/><Relationship Id="rId162" Type="http://schemas.openxmlformats.org/officeDocument/2006/relationships/hyperlink" Target="https://oercommons.org/courseware/lesson/106476/student/29085?section=3" TargetMode="External"/><Relationship Id="rId183" Type="http://schemas.openxmlformats.org/officeDocument/2006/relationships/hyperlink" Target="https://oercommons.org/courseware/lesson/106579/student/29085?section=1" TargetMode="External"/><Relationship Id="rId213" Type="http://schemas.openxmlformats.org/officeDocument/2006/relationships/hyperlink" Target="https://oercommons.org/courseware/lesson/106589/student/29085?section=4" TargetMode="External"/><Relationship Id="rId218" Type="http://schemas.openxmlformats.org/officeDocument/2006/relationships/hyperlink" Target="https://oercommons.org/courseware/lesson/106591/student/29085?section=2" TargetMode="External"/><Relationship Id="rId234" Type="http://schemas.openxmlformats.org/officeDocument/2006/relationships/hyperlink" Target="https://oercommons.org/courseware/lesson/106594/student/29085?section=5" TargetMode="External"/><Relationship Id="rId239" Type="http://schemas.openxmlformats.org/officeDocument/2006/relationships/hyperlink" Target="https://oercommons.org/courseware/lesson/106594/student/29085?section=10" TargetMode="External"/><Relationship Id="rId2" Type="http://schemas.openxmlformats.org/officeDocument/2006/relationships/hyperlink" Target="https://oercommons.org/courseware/lesson/105038/student/29085?section=8" TargetMode="External"/><Relationship Id="rId29" Type="http://schemas.openxmlformats.org/officeDocument/2006/relationships/hyperlink" Target="https://oercommons.org/courseware/lesson/105105/student/29085?section=6" TargetMode="External"/><Relationship Id="rId250" Type="http://schemas.openxmlformats.org/officeDocument/2006/relationships/hyperlink" Target="https://oercommons.org/courseware/lesson/106617/student/29085?section=10" TargetMode="External"/><Relationship Id="rId255" Type="http://schemas.openxmlformats.org/officeDocument/2006/relationships/hyperlink" Target="https://oercommons.org/courseware/lesson/106621/student/29085?section=5" TargetMode="External"/><Relationship Id="rId271" Type="http://schemas.openxmlformats.org/officeDocument/2006/relationships/hyperlink" Target="https://oercommons.org/courseware/lesson/106624/student/29085?section=2" TargetMode="External"/><Relationship Id="rId276" Type="http://schemas.openxmlformats.org/officeDocument/2006/relationships/hyperlink" Target="https://oercommons.org/courseware/lesson/106624/student/29085?section=7" TargetMode="External"/><Relationship Id="rId24" Type="http://schemas.openxmlformats.org/officeDocument/2006/relationships/hyperlink" Target="https://oercommons.org/courseware/lesson/105105/student/29085?section=1" TargetMode="External"/><Relationship Id="rId40" Type="http://schemas.openxmlformats.org/officeDocument/2006/relationships/hyperlink" Target="https://oercommons.org/courseware/lesson/105107/student/29085?section=3" TargetMode="External"/><Relationship Id="rId45" Type="http://schemas.openxmlformats.org/officeDocument/2006/relationships/hyperlink" Target="https://oercommons.org/courseware/lesson/106347/student/29085?section=2" TargetMode="External"/><Relationship Id="rId66" Type="http://schemas.openxmlformats.org/officeDocument/2006/relationships/hyperlink" Target="https://oercommons.org/courseware/lesson/106407/student/29085?section=8" TargetMode="External"/><Relationship Id="rId87" Type="http://schemas.openxmlformats.org/officeDocument/2006/relationships/hyperlink" Target="https://oercommons.org/courseware/lesson/106446/student/29085?section=1" TargetMode="External"/><Relationship Id="rId110" Type="http://schemas.openxmlformats.org/officeDocument/2006/relationships/hyperlink" Target="https://oercommons.org/courseware/lesson/106463/student/29085?section=3" TargetMode="External"/><Relationship Id="rId115" Type="http://schemas.openxmlformats.org/officeDocument/2006/relationships/hyperlink" Target="https://oercommons.org/courseware/lesson/106464/student/29085?section=1" TargetMode="External"/><Relationship Id="rId131" Type="http://schemas.openxmlformats.org/officeDocument/2006/relationships/hyperlink" Target="https://oercommons.org/courseware/lesson/106467/student/29085?section=3" TargetMode="External"/><Relationship Id="rId136" Type="http://schemas.openxmlformats.org/officeDocument/2006/relationships/hyperlink" Target="https://oercommons.org/courseware/lesson/106469/student/29085?section=1" TargetMode="External"/><Relationship Id="rId157" Type="http://schemas.openxmlformats.org/officeDocument/2006/relationships/hyperlink" Target="https://oercommons.org/courseware/lesson/106473/student/29085?section=6" TargetMode="External"/><Relationship Id="rId178" Type="http://schemas.openxmlformats.org/officeDocument/2006/relationships/hyperlink" Target="https://oercommons.org/courseware/lesson/106577/student/29085?section=4" TargetMode="External"/><Relationship Id="rId61" Type="http://schemas.openxmlformats.org/officeDocument/2006/relationships/hyperlink" Target="https://oercommons.org/courseware/lesson/106407/student/29085?section=3" TargetMode="External"/><Relationship Id="rId82" Type="http://schemas.openxmlformats.org/officeDocument/2006/relationships/hyperlink" Target="https://oercommons.org/courseware/lesson/106444/student/29085?section=2" TargetMode="External"/><Relationship Id="rId152" Type="http://schemas.openxmlformats.org/officeDocument/2006/relationships/hyperlink" Target="https://oercommons.org/courseware/lesson/106473/student/29085?section=1" TargetMode="External"/><Relationship Id="rId173" Type="http://schemas.openxmlformats.org/officeDocument/2006/relationships/hyperlink" Target="https://oercommons.org/courseware/lesson/106575/student/29085?section=3" TargetMode="External"/><Relationship Id="rId194" Type="http://schemas.openxmlformats.org/officeDocument/2006/relationships/hyperlink" Target="https://oercommons.org/courseware/lesson/106581/student/29085?section=2" TargetMode="External"/><Relationship Id="rId199" Type="http://schemas.openxmlformats.org/officeDocument/2006/relationships/hyperlink" Target="https://oercommons.org/courseware/lesson/106583/student/29085?section=2" TargetMode="External"/><Relationship Id="rId203" Type="http://schemas.openxmlformats.org/officeDocument/2006/relationships/hyperlink" Target="https://oercommons.org/courseware/lesson/106586/student/29085?section=2" TargetMode="External"/><Relationship Id="rId208" Type="http://schemas.openxmlformats.org/officeDocument/2006/relationships/hyperlink" Target="https://oercommons.org/courseware/lesson/106586/student/29085?section=7" TargetMode="External"/><Relationship Id="rId229" Type="http://schemas.openxmlformats.org/officeDocument/2006/relationships/hyperlink" Target="https://oercommons.org/courseware/lesson/106592/student/29085?section=4" TargetMode="External"/><Relationship Id="rId19" Type="http://schemas.openxmlformats.org/officeDocument/2006/relationships/hyperlink" Target="https://oercommons.org/courseware/lesson/105038/student/29085?section=4" TargetMode="External"/><Relationship Id="rId224" Type="http://schemas.openxmlformats.org/officeDocument/2006/relationships/hyperlink" Target="https://oercommons.org/courseware/lesson/106591/student/29085?section=8" TargetMode="External"/><Relationship Id="rId240" Type="http://schemas.openxmlformats.org/officeDocument/2006/relationships/hyperlink" Target="https://oercommons.org/courseware/lesson/106594/student/29085?section=11" TargetMode="External"/><Relationship Id="rId245" Type="http://schemas.openxmlformats.org/officeDocument/2006/relationships/hyperlink" Target="https://oercommons.org/courseware/lesson/106617/student/29085?section=5" TargetMode="External"/><Relationship Id="rId261" Type="http://schemas.openxmlformats.org/officeDocument/2006/relationships/hyperlink" Target="https://oercommons.org/courseware/lesson/106623/student/29085?section=6" TargetMode="External"/><Relationship Id="rId266" Type="http://schemas.openxmlformats.org/officeDocument/2006/relationships/hyperlink" Target="https://oercommons.org/courseware/lesson/106623/student/29085?section=11" TargetMode="External"/><Relationship Id="rId14" Type="http://schemas.openxmlformats.org/officeDocument/2006/relationships/hyperlink" Target="https://oercommons.org/courseware/lesson/104984/student/29085?section=7" TargetMode="External"/><Relationship Id="rId30" Type="http://schemas.openxmlformats.org/officeDocument/2006/relationships/hyperlink" Target="https://oercommons.org/courseware/lesson/105105/student/29085?section=7" TargetMode="External"/><Relationship Id="rId35" Type="http://schemas.openxmlformats.org/officeDocument/2006/relationships/hyperlink" Target="https://oercommons.org/courseware/lesson/105106/student/29085?section=4" TargetMode="External"/><Relationship Id="rId56" Type="http://schemas.openxmlformats.org/officeDocument/2006/relationships/hyperlink" Target="https://oercommons.org/courseware/lesson/106406/student/29085?section=7" TargetMode="External"/><Relationship Id="rId77" Type="http://schemas.openxmlformats.org/officeDocument/2006/relationships/hyperlink" Target="https://oercommons.org/courseware/lesson/106443/student/29085?section=6" TargetMode="External"/><Relationship Id="rId100" Type="http://schemas.openxmlformats.org/officeDocument/2006/relationships/hyperlink" Target="https://oercommons.org/courseware/lesson/106458/student/29085?section=4" TargetMode="External"/><Relationship Id="rId105" Type="http://schemas.openxmlformats.org/officeDocument/2006/relationships/hyperlink" Target="https://oercommons.org/courseware/lesson/106461/student/29085?section=4" TargetMode="External"/><Relationship Id="rId126" Type="http://schemas.openxmlformats.org/officeDocument/2006/relationships/hyperlink" Target="https://oercommons.org/courseware/lesson/106466/student/29085?section=1" TargetMode="External"/><Relationship Id="rId147" Type="http://schemas.openxmlformats.org/officeDocument/2006/relationships/hyperlink" Target="https://oercommons.org/courseware/lesson/106471/student/29085?section=5" TargetMode="External"/><Relationship Id="rId168" Type="http://schemas.openxmlformats.org/officeDocument/2006/relationships/hyperlink" Target="https://oercommons.org/courseware/lesson/106574/student/29085?section=6" TargetMode="External"/><Relationship Id="rId282" Type="http://schemas.openxmlformats.org/officeDocument/2006/relationships/hyperlink" Target="https://oercommons.org/courseware/lesson/106624/student/29085?section=13" TargetMode="External"/><Relationship Id="rId8" Type="http://schemas.openxmlformats.org/officeDocument/2006/relationships/hyperlink" Target="https://oercommons.org/courseware/lesson/104984/student/29085?section=1" TargetMode="External"/><Relationship Id="rId51" Type="http://schemas.openxmlformats.org/officeDocument/2006/relationships/hyperlink" Target="https://oercommons.org/courseware/lesson/106406/student/29085?section=2" TargetMode="External"/><Relationship Id="rId72" Type="http://schemas.openxmlformats.org/officeDocument/2006/relationships/hyperlink" Target="https://oercommons.org/courseware/lesson/106443/student/29085?section=1" TargetMode="External"/><Relationship Id="rId93" Type="http://schemas.openxmlformats.org/officeDocument/2006/relationships/hyperlink" Target="https://oercommons.org/courseware/lesson/106446/student/29085?section=7" TargetMode="External"/><Relationship Id="rId98" Type="http://schemas.openxmlformats.org/officeDocument/2006/relationships/hyperlink" Target="https://oercommons.org/courseware/lesson/106458/student/29085?section=2" TargetMode="External"/><Relationship Id="rId121" Type="http://schemas.openxmlformats.org/officeDocument/2006/relationships/hyperlink" Target="https://oercommons.org/courseware/lesson/106464/student/29085?section=7" TargetMode="External"/><Relationship Id="rId142" Type="http://schemas.openxmlformats.org/officeDocument/2006/relationships/hyperlink" Target="https://oercommons.org/courseware/lesson/106469/student/29085?section=7" TargetMode="External"/><Relationship Id="rId163" Type="http://schemas.openxmlformats.org/officeDocument/2006/relationships/hyperlink" Target="https://oercommons.org/courseware/lesson/106574/student/29085?section=1" TargetMode="External"/><Relationship Id="rId184" Type="http://schemas.openxmlformats.org/officeDocument/2006/relationships/hyperlink" Target="https://oercommons.org/courseware/lesson/106579/student/29085?section=2" TargetMode="External"/><Relationship Id="rId189" Type="http://schemas.openxmlformats.org/officeDocument/2006/relationships/hyperlink" Target="https://oercommons.org/courseware/lesson/106579/student/29085?section=7" TargetMode="External"/><Relationship Id="rId219" Type="http://schemas.openxmlformats.org/officeDocument/2006/relationships/hyperlink" Target="https://oercommons.org/courseware/lesson/106591/student/29085?section=3" TargetMode="External"/><Relationship Id="rId3" Type="http://schemas.openxmlformats.org/officeDocument/2006/relationships/hyperlink" Target="https://www.oercommons.org/courseware/lesson/104463/student/29085?section=1" TargetMode="External"/><Relationship Id="rId214" Type="http://schemas.openxmlformats.org/officeDocument/2006/relationships/hyperlink" Target="https://oercommons.org/courseware/lesson/106589/student/29085?section=5" TargetMode="External"/><Relationship Id="rId230" Type="http://schemas.openxmlformats.org/officeDocument/2006/relationships/hyperlink" Target="https://oercommons.org/courseware/lesson/106594/student/29085?section=1" TargetMode="External"/><Relationship Id="rId235" Type="http://schemas.openxmlformats.org/officeDocument/2006/relationships/hyperlink" Target="https://oercommons.org/courseware/lesson/106594/student/29085?section=6" TargetMode="External"/><Relationship Id="rId251" Type="http://schemas.openxmlformats.org/officeDocument/2006/relationships/hyperlink" Target="https://oercommons.org/courseware/lesson/106621/student/29085?section=1" TargetMode="External"/><Relationship Id="rId256" Type="http://schemas.openxmlformats.org/officeDocument/2006/relationships/hyperlink" Target="https://oercommons.org/courseware/lesson/106623/student/29085?section=1" TargetMode="External"/><Relationship Id="rId277" Type="http://schemas.openxmlformats.org/officeDocument/2006/relationships/hyperlink" Target="https://oercommons.org/courseware/lesson/106624/student/29085?section=8" TargetMode="External"/><Relationship Id="rId25" Type="http://schemas.openxmlformats.org/officeDocument/2006/relationships/hyperlink" Target="https://oercommons.org/courseware/lesson/105105/student/29085?section=2" TargetMode="External"/><Relationship Id="rId46" Type="http://schemas.openxmlformats.org/officeDocument/2006/relationships/hyperlink" Target="https://oercommons.org/courseware/lesson/106405/student/29085?section=1" TargetMode="External"/><Relationship Id="rId67" Type="http://schemas.openxmlformats.org/officeDocument/2006/relationships/hyperlink" Target="https://oercommons.org/courseware/lesson/106407/student/29085?section=9" TargetMode="External"/><Relationship Id="rId116" Type="http://schemas.openxmlformats.org/officeDocument/2006/relationships/hyperlink" Target="https://oercommons.org/courseware/lesson/106464/student/29085?section=2" TargetMode="External"/><Relationship Id="rId137" Type="http://schemas.openxmlformats.org/officeDocument/2006/relationships/hyperlink" Target="https://oercommons.org/courseware/lesson/106469/student/29085?section=2" TargetMode="External"/><Relationship Id="rId158" Type="http://schemas.openxmlformats.org/officeDocument/2006/relationships/hyperlink" Target="https://oercommons.org/courseware/lesson/106473/student/29085?section=7" TargetMode="External"/><Relationship Id="rId272" Type="http://schemas.openxmlformats.org/officeDocument/2006/relationships/hyperlink" Target="https://oercommons.org/courseware/lesson/106624/student/29085?section=3" TargetMode="External"/><Relationship Id="rId20" Type="http://schemas.openxmlformats.org/officeDocument/2006/relationships/hyperlink" Target="https://oercommons.org/courseware/lesson/105038/student/29085?section=5" TargetMode="External"/><Relationship Id="rId41" Type="http://schemas.openxmlformats.org/officeDocument/2006/relationships/hyperlink" Target="https://oercommons.org/courseware/lesson/105107/student/29085?section=4" TargetMode="External"/><Relationship Id="rId62" Type="http://schemas.openxmlformats.org/officeDocument/2006/relationships/hyperlink" Target="https://oercommons.org/courseware/lesson/106407/student/29085?section=4" TargetMode="External"/><Relationship Id="rId83" Type="http://schemas.openxmlformats.org/officeDocument/2006/relationships/hyperlink" Target="https://oercommons.org/courseware/lesson/106444/student/29085?section=3" TargetMode="External"/><Relationship Id="rId88" Type="http://schemas.openxmlformats.org/officeDocument/2006/relationships/hyperlink" Target="https://oercommons.org/courseware/lesson/106446/student/29085?section=2" TargetMode="External"/><Relationship Id="rId111" Type="http://schemas.openxmlformats.org/officeDocument/2006/relationships/hyperlink" Target="https://oercommons.org/courseware/lesson/106463/student/29085?section=4" TargetMode="External"/><Relationship Id="rId132" Type="http://schemas.openxmlformats.org/officeDocument/2006/relationships/hyperlink" Target="https://oercommons.org/courseware/lesson/106467/student/29085?section=4" TargetMode="External"/><Relationship Id="rId153" Type="http://schemas.openxmlformats.org/officeDocument/2006/relationships/hyperlink" Target="https://oercommons.org/courseware/lesson/106473/student/29085?section=2" TargetMode="External"/><Relationship Id="rId174" Type="http://schemas.openxmlformats.org/officeDocument/2006/relationships/hyperlink" Target="https://oercommons.org/courseware/lesson/106575/student/29085?section=4" TargetMode="External"/><Relationship Id="rId179" Type="http://schemas.openxmlformats.org/officeDocument/2006/relationships/hyperlink" Target="https://oercommons.org/courseware/lesson/106578/student/29085?section=1" TargetMode="External"/><Relationship Id="rId195" Type="http://schemas.openxmlformats.org/officeDocument/2006/relationships/hyperlink" Target="https://oercommons.org/courseware/lesson/106581/student/29085?section=3" TargetMode="External"/><Relationship Id="rId209" Type="http://schemas.openxmlformats.org/officeDocument/2006/relationships/hyperlink" Target="https://oercommons.org/courseware/lesson/106586/student/29085?section=8" TargetMode="External"/><Relationship Id="rId190" Type="http://schemas.openxmlformats.org/officeDocument/2006/relationships/hyperlink" Target="https://oercommons.org/courseware/lesson/106582/student/29085?section=1" TargetMode="External"/><Relationship Id="rId204" Type="http://schemas.openxmlformats.org/officeDocument/2006/relationships/hyperlink" Target="https://oercommons.org/courseware/lesson/106586/student/29085?section=3" TargetMode="External"/><Relationship Id="rId220" Type="http://schemas.openxmlformats.org/officeDocument/2006/relationships/hyperlink" Target="https://oercommons.org/courseware/lesson/106591/student/29085?section=4" TargetMode="External"/><Relationship Id="rId225" Type="http://schemas.openxmlformats.org/officeDocument/2006/relationships/hyperlink" Target="https://oercommons.org/courseware/lesson/106591/student/29085?section=9" TargetMode="External"/><Relationship Id="rId241" Type="http://schemas.openxmlformats.org/officeDocument/2006/relationships/hyperlink" Target="https://oercommons.org/courseware/lesson/106617/student/29085?section=1" TargetMode="External"/><Relationship Id="rId246" Type="http://schemas.openxmlformats.org/officeDocument/2006/relationships/hyperlink" Target="https://oercommons.org/courseware/lesson/106617/student/29085?section=6" TargetMode="External"/><Relationship Id="rId267" Type="http://schemas.openxmlformats.org/officeDocument/2006/relationships/hyperlink" Target="https://oercommons.org/courseware/lesson/106623/student/29085?section=12" TargetMode="External"/><Relationship Id="rId15" Type="http://schemas.openxmlformats.org/officeDocument/2006/relationships/hyperlink" Target="https://oercommons.org/courseware/lesson/105037/student/29085?section=1" TargetMode="External"/><Relationship Id="rId36" Type="http://schemas.openxmlformats.org/officeDocument/2006/relationships/hyperlink" Target="https://oercommons.org/courseware/lesson/105106/student/29085?section=5" TargetMode="External"/><Relationship Id="rId57" Type="http://schemas.openxmlformats.org/officeDocument/2006/relationships/hyperlink" Target="https://oercommons.org/courseware/lesson/106406/student/29085?section=8" TargetMode="External"/><Relationship Id="rId106" Type="http://schemas.openxmlformats.org/officeDocument/2006/relationships/hyperlink" Target="https://oercommons.org/courseware/lesson/106461/student/29085?section=5" TargetMode="External"/><Relationship Id="rId127" Type="http://schemas.openxmlformats.org/officeDocument/2006/relationships/hyperlink" Target="https://oercommons.org/courseware/lesson/106466/student/29085?section=2" TargetMode="External"/><Relationship Id="rId262" Type="http://schemas.openxmlformats.org/officeDocument/2006/relationships/hyperlink" Target="https://oercommons.org/courseware/lesson/106623/student/29085?section=7" TargetMode="External"/><Relationship Id="rId283" Type="http://schemas.openxmlformats.org/officeDocument/2006/relationships/hyperlink" Target="https://oercommons.org/courseware/lesson/106624/student/29085?section=14" TargetMode="External"/><Relationship Id="rId10" Type="http://schemas.openxmlformats.org/officeDocument/2006/relationships/hyperlink" Target="https://oercommons.org/courseware/lesson/104984/student/29085?section=3" TargetMode="External"/><Relationship Id="rId31" Type="http://schemas.openxmlformats.org/officeDocument/2006/relationships/hyperlink" Target="https://oercommons.org/courseware/lesson/105105/student/29085?section=8" TargetMode="External"/><Relationship Id="rId52" Type="http://schemas.openxmlformats.org/officeDocument/2006/relationships/hyperlink" Target="https://oercommons.org/courseware/lesson/106406/student/29085?section=3" TargetMode="External"/><Relationship Id="rId73" Type="http://schemas.openxmlformats.org/officeDocument/2006/relationships/hyperlink" Target="https://oercommons.org/courseware/lesson/106443/student/29085?section=2" TargetMode="External"/><Relationship Id="rId78" Type="http://schemas.openxmlformats.org/officeDocument/2006/relationships/hyperlink" Target="https://oercommons.org/courseware/lesson/106443/student/29085?section=7" TargetMode="External"/><Relationship Id="rId94" Type="http://schemas.openxmlformats.org/officeDocument/2006/relationships/hyperlink" Target="https://oercommons.org/courseware/lesson/106446/student/29085?section=8" TargetMode="External"/><Relationship Id="rId99" Type="http://schemas.openxmlformats.org/officeDocument/2006/relationships/hyperlink" Target="https://oercommons.org/courseware/lesson/106458/student/29085?section=3" TargetMode="External"/><Relationship Id="rId101" Type="http://schemas.openxmlformats.org/officeDocument/2006/relationships/hyperlink" Target="https://oercommons.org/courseware/lesson/106458/student/29085?section=5" TargetMode="External"/><Relationship Id="rId122" Type="http://schemas.openxmlformats.org/officeDocument/2006/relationships/hyperlink" Target="https://oercommons.org/courseware/lesson/106464/student/29085?section=8" TargetMode="External"/><Relationship Id="rId143" Type="http://schemas.openxmlformats.org/officeDocument/2006/relationships/hyperlink" Target="https://oercommons.org/courseware/lesson/106471/student/29085?section=1" TargetMode="External"/><Relationship Id="rId148" Type="http://schemas.openxmlformats.org/officeDocument/2006/relationships/hyperlink" Target="https://oercommons.org/courseware/lesson/106471/student/29085?section=6" TargetMode="External"/><Relationship Id="rId164" Type="http://schemas.openxmlformats.org/officeDocument/2006/relationships/hyperlink" Target="https://oercommons.org/courseware/lesson/106574/student/29085?section=2" TargetMode="External"/><Relationship Id="rId169" Type="http://schemas.openxmlformats.org/officeDocument/2006/relationships/hyperlink" Target="https://oercommons.org/courseware/lesson/106574/student/29085?section=7" TargetMode="External"/><Relationship Id="rId185" Type="http://schemas.openxmlformats.org/officeDocument/2006/relationships/hyperlink" Target="https://oercommons.org/courseware/lesson/106579/student/29085?section=3" TargetMode="External"/><Relationship Id="rId4" Type="http://schemas.openxmlformats.org/officeDocument/2006/relationships/hyperlink" Target="https://www.oercommons.org/courseware/lesson/104463/student/29085?section=2" TargetMode="External"/><Relationship Id="rId9" Type="http://schemas.openxmlformats.org/officeDocument/2006/relationships/hyperlink" Target="https://oercommons.org/courseware/lesson/104984/student/29085?section=2" TargetMode="External"/><Relationship Id="rId180" Type="http://schemas.openxmlformats.org/officeDocument/2006/relationships/hyperlink" Target="https://oercommons.org/courseware/lesson/106578/student/29085?section=2" TargetMode="External"/><Relationship Id="rId210" Type="http://schemas.openxmlformats.org/officeDocument/2006/relationships/hyperlink" Target="https://oercommons.org/courseware/lesson/106589/student/29085?section=1" TargetMode="External"/><Relationship Id="rId215" Type="http://schemas.openxmlformats.org/officeDocument/2006/relationships/hyperlink" Target="https://oercommons.org/courseware/lesson/106590/student/29085?section=1" TargetMode="External"/><Relationship Id="rId236" Type="http://schemas.openxmlformats.org/officeDocument/2006/relationships/hyperlink" Target="https://oercommons.org/courseware/lesson/106594/student/29085?section=7" TargetMode="External"/><Relationship Id="rId257" Type="http://schemas.openxmlformats.org/officeDocument/2006/relationships/hyperlink" Target="https://oercommons.org/courseware/lesson/106623/student/29085?section=2" TargetMode="External"/><Relationship Id="rId278" Type="http://schemas.openxmlformats.org/officeDocument/2006/relationships/hyperlink" Target="https://oercommons.org/courseware/lesson/106624/student/29085?section=9" TargetMode="External"/><Relationship Id="rId26" Type="http://schemas.openxmlformats.org/officeDocument/2006/relationships/hyperlink" Target="https://oercommons.org/courseware/lesson/105105/student/29085?section=3" TargetMode="External"/><Relationship Id="rId231" Type="http://schemas.openxmlformats.org/officeDocument/2006/relationships/hyperlink" Target="https://oercommons.org/courseware/lesson/106594/student/29085?section=2" TargetMode="External"/><Relationship Id="rId252" Type="http://schemas.openxmlformats.org/officeDocument/2006/relationships/hyperlink" Target="https://oercommons.org/courseware/lesson/106621/student/29085?section=2" TargetMode="External"/><Relationship Id="rId273" Type="http://schemas.openxmlformats.org/officeDocument/2006/relationships/hyperlink" Target="https://oercommons.org/courseware/lesson/106624/student/29085?section=4" TargetMode="External"/><Relationship Id="rId47" Type="http://schemas.openxmlformats.org/officeDocument/2006/relationships/hyperlink" Target="https://oercommons.org/courseware/lesson/106405/student/29085?section=2" TargetMode="External"/><Relationship Id="rId68" Type="http://schemas.openxmlformats.org/officeDocument/2006/relationships/hyperlink" Target="https://oercommons.org/courseware/lesson/106407/student/29085?section=10" TargetMode="External"/><Relationship Id="rId89" Type="http://schemas.openxmlformats.org/officeDocument/2006/relationships/hyperlink" Target="https://oercommons.org/courseware/lesson/106446/student/29085?section=3" TargetMode="External"/><Relationship Id="rId112" Type="http://schemas.openxmlformats.org/officeDocument/2006/relationships/hyperlink" Target="https://oercommons.org/courseware/lesson/106463/student/29085?section=5" TargetMode="External"/><Relationship Id="rId133" Type="http://schemas.openxmlformats.org/officeDocument/2006/relationships/hyperlink" Target="https://oercommons.org/courseware/lesson/106467/student/29085?section=5" TargetMode="External"/><Relationship Id="rId154" Type="http://schemas.openxmlformats.org/officeDocument/2006/relationships/hyperlink" Target="https://oercommons.org/courseware/lesson/106473/student/29085?section=3" TargetMode="External"/><Relationship Id="rId175" Type="http://schemas.openxmlformats.org/officeDocument/2006/relationships/hyperlink" Target="https://oercommons.org/courseware/lesson/106577/student/29085?section=1" TargetMode="External"/><Relationship Id="rId196" Type="http://schemas.openxmlformats.org/officeDocument/2006/relationships/hyperlink" Target="https://oercommons.org/courseware/lesson/106581/student/29085?section=4" TargetMode="External"/><Relationship Id="rId200" Type="http://schemas.openxmlformats.org/officeDocument/2006/relationships/hyperlink" Target="https://oercommons.org/courseware/lesson/106583/student/29085?section=3" TargetMode="External"/><Relationship Id="rId16" Type="http://schemas.openxmlformats.org/officeDocument/2006/relationships/hyperlink" Target="https://oercommons.org/courseware/lesson/105038/student/29085?section=1" TargetMode="External"/><Relationship Id="rId221" Type="http://schemas.openxmlformats.org/officeDocument/2006/relationships/hyperlink" Target="https://oercommons.org/courseware/lesson/106591/student/29085?section=5" TargetMode="External"/><Relationship Id="rId242" Type="http://schemas.openxmlformats.org/officeDocument/2006/relationships/hyperlink" Target="https://oercommons.org/courseware/lesson/106617/student/29085?section=2" TargetMode="External"/><Relationship Id="rId263" Type="http://schemas.openxmlformats.org/officeDocument/2006/relationships/hyperlink" Target="https://oercommons.org/courseware/lesson/106623/student/29085?section=8" TargetMode="External"/><Relationship Id="rId284" Type="http://schemas.openxmlformats.org/officeDocument/2006/relationships/hyperlink" Target="https://oercommons.org/courseware/lesson/106624/student/29085?section=15" TargetMode="External"/><Relationship Id="rId37" Type="http://schemas.openxmlformats.org/officeDocument/2006/relationships/hyperlink" Target="https://oercommons.org/courseware/lesson/105106/student/29085?section=6" TargetMode="External"/><Relationship Id="rId58" Type="http://schemas.openxmlformats.org/officeDocument/2006/relationships/hyperlink" Target="https://oercommons.org/courseware/lesson/106406/student/29085?section=9" TargetMode="External"/><Relationship Id="rId79" Type="http://schemas.openxmlformats.org/officeDocument/2006/relationships/hyperlink" Target="https://oercommons.org/courseware/lesson/106443/student/29085?section=8" TargetMode="External"/><Relationship Id="rId102" Type="http://schemas.openxmlformats.org/officeDocument/2006/relationships/hyperlink" Target="https://oercommons.org/courseware/lesson/106461/student/29085?section=1" TargetMode="External"/><Relationship Id="rId123" Type="http://schemas.openxmlformats.org/officeDocument/2006/relationships/hyperlink" Target="https://oercommons.org/courseware/lesson/106464/student/29085?section=9" TargetMode="External"/><Relationship Id="rId144" Type="http://schemas.openxmlformats.org/officeDocument/2006/relationships/hyperlink" Target="https://oercommons.org/courseware/lesson/106471/student/29085?section=2" TargetMode="External"/><Relationship Id="rId90" Type="http://schemas.openxmlformats.org/officeDocument/2006/relationships/hyperlink" Target="https://oercommons.org/courseware/lesson/106446/student/29085?section=4" TargetMode="External"/><Relationship Id="rId165" Type="http://schemas.openxmlformats.org/officeDocument/2006/relationships/hyperlink" Target="https://oercommons.org/courseware/lesson/106574/student/29085?section=3" TargetMode="External"/><Relationship Id="rId186" Type="http://schemas.openxmlformats.org/officeDocument/2006/relationships/hyperlink" Target="https://oercommons.org/courseware/lesson/106579/student/29085?section=4" TargetMode="External"/><Relationship Id="rId211" Type="http://schemas.openxmlformats.org/officeDocument/2006/relationships/hyperlink" Target="https://oercommons.org/courseware/lesson/106589/student/29085?section=2" TargetMode="External"/><Relationship Id="rId232" Type="http://schemas.openxmlformats.org/officeDocument/2006/relationships/hyperlink" Target="https://oercommons.org/courseware/lesson/106594/student/29085?section=3" TargetMode="External"/><Relationship Id="rId253" Type="http://schemas.openxmlformats.org/officeDocument/2006/relationships/hyperlink" Target="https://oercommons.org/courseware/lesson/106621/student/29085?section=3" TargetMode="External"/><Relationship Id="rId274" Type="http://schemas.openxmlformats.org/officeDocument/2006/relationships/hyperlink" Target="https://oercommons.org/courseware/lesson/106624/student/29085?section=5" TargetMode="External"/><Relationship Id="rId27" Type="http://schemas.openxmlformats.org/officeDocument/2006/relationships/hyperlink" Target="https://oercommons.org/courseware/lesson/105105/student/29085?section=4" TargetMode="External"/><Relationship Id="rId48" Type="http://schemas.openxmlformats.org/officeDocument/2006/relationships/hyperlink" Target="https://oercommons.org/courseware/lesson/106405/student/29085?section=3" TargetMode="External"/><Relationship Id="rId69" Type="http://schemas.openxmlformats.org/officeDocument/2006/relationships/hyperlink" Target="https://oercommons.org/courseware/lesson/106407/student/29085?section=11" TargetMode="External"/><Relationship Id="rId113" Type="http://schemas.openxmlformats.org/officeDocument/2006/relationships/hyperlink" Target="https://oercommons.org/courseware/lesson/106463/student/29085?section=6" TargetMode="External"/><Relationship Id="rId134" Type="http://schemas.openxmlformats.org/officeDocument/2006/relationships/hyperlink" Target="https://oercommons.org/courseware/lesson/106467/student/29085?section=6" TargetMode="External"/><Relationship Id="rId80" Type="http://schemas.openxmlformats.org/officeDocument/2006/relationships/hyperlink" Target="https://oercommons.org/courseware/lesson/106443/student/29085?section=9" TargetMode="External"/><Relationship Id="rId155" Type="http://schemas.openxmlformats.org/officeDocument/2006/relationships/hyperlink" Target="https://oercommons.org/courseware/lesson/106473/student/29085?section=4" TargetMode="External"/><Relationship Id="rId176" Type="http://schemas.openxmlformats.org/officeDocument/2006/relationships/hyperlink" Target="https://oercommons.org/courseware/lesson/106577/student/29085?section=2" TargetMode="External"/><Relationship Id="rId197" Type="http://schemas.openxmlformats.org/officeDocument/2006/relationships/hyperlink" Target="https://oercommons.org/courseware/lesson/106581/student/29085?section=5" TargetMode="External"/><Relationship Id="rId201" Type="http://schemas.openxmlformats.org/officeDocument/2006/relationships/hyperlink" Target="https://oercommons.org/courseware/lesson/106583/student/29085?section=4" TargetMode="External"/><Relationship Id="rId222" Type="http://schemas.openxmlformats.org/officeDocument/2006/relationships/hyperlink" Target="https://oercommons.org/courseware/lesson/106591/student/29085?section=6" TargetMode="External"/><Relationship Id="rId243" Type="http://schemas.openxmlformats.org/officeDocument/2006/relationships/hyperlink" Target="https://oercommons.org/courseware/lesson/106617/student/29085?section=3" TargetMode="External"/><Relationship Id="rId264" Type="http://schemas.openxmlformats.org/officeDocument/2006/relationships/hyperlink" Target="https://oercommons.org/courseware/lesson/106623/student/29085?section=9" TargetMode="External"/><Relationship Id="rId285" Type="http://schemas.openxmlformats.org/officeDocument/2006/relationships/printerSettings" Target="../printerSettings/printerSettings11.bin"/><Relationship Id="rId17" Type="http://schemas.openxmlformats.org/officeDocument/2006/relationships/hyperlink" Target="https://oercommons.org/courseware/lesson/105038/student/29085?section=2" TargetMode="External"/><Relationship Id="rId38" Type="http://schemas.openxmlformats.org/officeDocument/2006/relationships/hyperlink" Target="https://oercommons.org/courseware/lesson/105107/student/29085?section=1" TargetMode="External"/><Relationship Id="rId59" Type="http://schemas.openxmlformats.org/officeDocument/2006/relationships/hyperlink" Target="https://oercommons.org/courseware/lesson/106407/student/29085?section=1" TargetMode="External"/><Relationship Id="rId103" Type="http://schemas.openxmlformats.org/officeDocument/2006/relationships/hyperlink" Target="https://oercommons.org/courseware/lesson/106461/student/29085?section=2" TargetMode="External"/><Relationship Id="rId124" Type="http://schemas.openxmlformats.org/officeDocument/2006/relationships/hyperlink" Target="https://oercommons.org/courseware/lesson/106465/student/29085?section=1" TargetMode="External"/><Relationship Id="rId70" Type="http://schemas.openxmlformats.org/officeDocument/2006/relationships/hyperlink" Target="https://oercommons.org/courseware/lesson/106408/student/29085?section=1" TargetMode="External"/><Relationship Id="rId91" Type="http://schemas.openxmlformats.org/officeDocument/2006/relationships/hyperlink" Target="https://oercommons.org/courseware/lesson/106446/student/29085?section=5" TargetMode="External"/><Relationship Id="rId145" Type="http://schemas.openxmlformats.org/officeDocument/2006/relationships/hyperlink" Target="https://oercommons.org/courseware/lesson/106471/student/29085?section=3" TargetMode="External"/><Relationship Id="rId166" Type="http://schemas.openxmlformats.org/officeDocument/2006/relationships/hyperlink" Target="https://oercommons.org/courseware/lesson/106574/student/29085?section=4" TargetMode="External"/><Relationship Id="rId187" Type="http://schemas.openxmlformats.org/officeDocument/2006/relationships/hyperlink" Target="https://oercommons.org/courseware/lesson/106579/student/29085?section=5" TargetMode="External"/><Relationship Id="rId1" Type="http://schemas.openxmlformats.org/officeDocument/2006/relationships/hyperlink" Target="https://oercommons.org/courseware/lesson/105040/student/29085?section=1" TargetMode="External"/><Relationship Id="rId212" Type="http://schemas.openxmlformats.org/officeDocument/2006/relationships/hyperlink" Target="https://oercommons.org/courseware/lesson/106589/student/29085?section=3" TargetMode="External"/><Relationship Id="rId233" Type="http://schemas.openxmlformats.org/officeDocument/2006/relationships/hyperlink" Target="https://oercommons.org/courseware/lesson/106594/student/29085?section=4" TargetMode="External"/><Relationship Id="rId254" Type="http://schemas.openxmlformats.org/officeDocument/2006/relationships/hyperlink" Target="https://oercommons.org/courseware/lesson/106621/student/29085?section=4" TargetMode="External"/><Relationship Id="rId28" Type="http://schemas.openxmlformats.org/officeDocument/2006/relationships/hyperlink" Target="https://oercommons.org/courseware/lesson/105105/student/29085?section=5" TargetMode="External"/><Relationship Id="rId49" Type="http://schemas.openxmlformats.org/officeDocument/2006/relationships/hyperlink" Target="https://oercommons.org/courseware/lesson/106405/student/29085?section=4" TargetMode="External"/><Relationship Id="rId114" Type="http://schemas.openxmlformats.org/officeDocument/2006/relationships/hyperlink" Target="https://oercommons.org/courseware/lesson/106463/student/29085?section=7" TargetMode="External"/><Relationship Id="rId275" Type="http://schemas.openxmlformats.org/officeDocument/2006/relationships/hyperlink" Target="https://oercommons.org/courseware/lesson/106624/student/29085?section=6" TargetMode="External"/><Relationship Id="rId60" Type="http://schemas.openxmlformats.org/officeDocument/2006/relationships/hyperlink" Target="https://oercommons.org/courseware/lesson/106407/student/29085?section=2" TargetMode="External"/><Relationship Id="rId81" Type="http://schemas.openxmlformats.org/officeDocument/2006/relationships/hyperlink" Target="https://oercommons.org/courseware/lesson/106444/student/29085?section=1" TargetMode="External"/><Relationship Id="rId135" Type="http://schemas.openxmlformats.org/officeDocument/2006/relationships/hyperlink" Target="https://oercommons.org/courseware/lesson/106467/student/29085?section=7" TargetMode="External"/><Relationship Id="rId156" Type="http://schemas.openxmlformats.org/officeDocument/2006/relationships/hyperlink" Target="https://oercommons.org/courseware/lesson/106473/student/29085?section=5" TargetMode="External"/><Relationship Id="rId177" Type="http://schemas.openxmlformats.org/officeDocument/2006/relationships/hyperlink" Target="https://oercommons.org/courseware/lesson/106577/student/29085?section=3" TargetMode="External"/><Relationship Id="rId198" Type="http://schemas.openxmlformats.org/officeDocument/2006/relationships/hyperlink" Target="https://oercommons.org/courseware/lesson/106583/student/29085?section=1" TargetMode="External"/><Relationship Id="rId202" Type="http://schemas.openxmlformats.org/officeDocument/2006/relationships/hyperlink" Target="https://oercommons.org/courseware/lesson/106586/student/29085?section=1" TargetMode="External"/><Relationship Id="rId223" Type="http://schemas.openxmlformats.org/officeDocument/2006/relationships/hyperlink" Target="https://oercommons.org/courseware/lesson/106591/student/29085?section=7" TargetMode="External"/><Relationship Id="rId244" Type="http://schemas.openxmlformats.org/officeDocument/2006/relationships/hyperlink" Target="https://oercommons.org/courseware/lesson/106617/student/29085?section=4"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corestandards.org/Math/Practice/MP1"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topLeftCell="A23" workbookViewId="0">
      <selection activeCell="R6" sqref="R6"/>
    </sheetView>
  </sheetViews>
  <sheetFormatPr defaultColWidth="12.625" defaultRowHeight="15" x14ac:dyDescent="0.2"/>
  <cols>
    <col min="1" max="1" width="8.5" style="58" customWidth="1"/>
    <col min="2" max="2" width="6.375" style="58" hidden="1" customWidth="1"/>
    <col min="3" max="5" width="8.5" style="58" customWidth="1"/>
    <col min="6" max="6" width="70.625" style="58" customWidth="1"/>
    <col min="7" max="13" width="31.25" style="58" hidden="1" customWidth="1"/>
    <col min="14" max="14" width="9.125" style="58" customWidth="1"/>
    <col min="15" max="17" width="7.25" style="58" hidden="1" customWidth="1"/>
    <col min="18" max="18" width="70.625" style="58" customWidth="1"/>
    <col min="19" max="26" width="7.625" style="58" customWidth="1"/>
    <col min="27" max="16384" width="12.625" style="58"/>
  </cols>
  <sheetData>
    <row r="1" spans="1:26" ht="30" x14ac:dyDescent="0.2">
      <c r="A1" s="55" t="s">
        <v>0</v>
      </c>
      <c r="B1" s="55" t="s">
        <v>1</v>
      </c>
      <c r="C1" s="55" t="s">
        <v>2</v>
      </c>
      <c r="D1" s="55" t="s">
        <v>3</v>
      </c>
      <c r="E1" s="55" t="s">
        <v>4</v>
      </c>
      <c r="F1" s="55" t="s">
        <v>5</v>
      </c>
      <c r="G1" s="55" t="s">
        <v>6</v>
      </c>
      <c r="H1" s="55" t="s">
        <v>7</v>
      </c>
      <c r="I1" s="55" t="s">
        <v>8</v>
      </c>
      <c r="J1" s="55" t="s">
        <v>9</v>
      </c>
      <c r="K1" s="55" t="s">
        <v>10</v>
      </c>
      <c r="L1" s="55" t="s">
        <v>11</v>
      </c>
      <c r="M1" s="55" t="s">
        <v>12</v>
      </c>
      <c r="N1" s="59" t="s">
        <v>13</v>
      </c>
      <c r="O1" s="59" t="s">
        <v>2</v>
      </c>
      <c r="P1" s="59" t="s">
        <v>3</v>
      </c>
      <c r="Q1" s="59" t="s">
        <v>14</v>
      </c>
      <c r="R1" s="64" t="s">
        <v>15</v>
      </c>
      <c r="S1" s="180"/>
      <c r="T1" s="180"/>
      <c r="U1" s="180"/>
      <c r="V1" s="180"/>
      <c r="W1" s="180"/>
      <c r="X1" s="180"/>
      <c r="Y1" s="180"/>
      <c r="Z1" s="180"/>
    </row>
    <row r="2" spans="1:26" x14ac:dyDescent="0.2">
      <c r="A2" s="54" t="s">
        <v>2</v>
      </c>
      <c r="B2" s="181">
        <v>201</v>
      </c>
      <c r="C2" s="54" t="s">
        <v>16</v>
      </c>
      <c r="D2" s="54"/>
      <c r="E2" s="54" t="s">
        <v>17</v>
      </c>
      <c r="F2" s="54" t="s">
        <v>18</v>
      </c>
      <c r="G2" s="54"/>
      <c r="H2" s="54"/>
      <c r="I2" s="54"/>
      <c r="J2" s="54"/>
      <c r="K2" s="54"/>
      <c r="L2" s="54"/>
      <c r="M2" s="54"/>
      <c r="N2" s="54" t="s">
        <v>17</v>
      </c>
      <c r="O2" s="54" t="s">
        <v>16</v>
      </c>
      <c r="P2" s="54">
        <v>0</v>
      </c>
      <c r="Q2" s="54"/>
      <c r="R2" s="54" t="s">
        <v>19</v>
      </c>
      <c r="S2" s="180"/>
      <c r="T2" s="180"/>
      <c r="U2" s="180"/>
      <c r="V2" s="180"/>
      <c r="W2" s="180"/>
      <c r="X2" s="180"/>
      <c r="Y2" s="180"/>
      <c r="Z2" s="180"/>
    </row>
    <row r="3" spans="1:26" ht="30" x14ac:dyDescent="0.2">
      <c r="A3" s="56" t="s">
        <v>20</v>
      </c>
      <c r="B3" s="57">
        <v>202</v>
      </c>
      <c r="C3" s="56" t="s">
        <v>16</v>
      </c>
      <c r="D3" s="56" t="s">
        <v>21</v>
      </c>
      <c r="E3" s="56" t="s">
        <v>22</v>
      </c>
      <c r="F3" s="56" t="s">
        <v>23</v>
      </c>
      <c r="G3" s="56"/>
      <c r="H3" s="56"/>
      <c r="I3" s="56"/>
      <c r="J3" s="56"/>
      <c r="K3" s="56"/>
      <c r="L3" s="56"/>
      <c r="M3" s="56"/>
      <c r="N3" s="56" t="s">
        <v>22</v>
      </c>
      <c r="O3" s="56" t="s">
        <v>16</v>
      </c>
      <c r="P3" s="56" t="s">
        <v>21</v>
      </c>
      <c r="Q3" s="56">
        <v>0</v>
      </c>
      <c r="R3" s="56" t="s">
        <v>24</v>
      </c>
      <c r="S3" s="180"/>
      <c r="T3" s="180"/>
      <c r="U3" s="180"/>
      <c r="V3" s="180"/>
      <c r="W3" s="180"/>
      <c r="X3" s="180"/>
      <c r="Y3" s="180"/>
      <c r="Z3" s="180"/>
    </row>
    <row r="4" spans="1:26" ht="60" x14ac:dyDescent="0.2">
      <c r="A4" s="181" t="s">
        <v>25</v>
      </c>
      <c r="B4" s="182">
        <v>203</v>
      </c>
      <c r="C4" s="181" t="s">
        <v>16</v>
      </c>
      <c r="D4" s="181" t="s">
        <v>21</v>
      </c>
      <c r="E4" s="181" t="s">
        <v>26</v>
      </c>
      <c r="F4" s="181" t="s">
        <v>27</v>
      </c>
      <c r="G4" s="183"/>
      <c r="H4" s="183"/>
      <c r="I4" s="183"/>
      <c r="J4" s="183"/>
      <c r="K4" s="183"/>
      <c r="L4" s="183"/>
      <c r="M4" s="183"/>
      <c r="N4" s="184" t="s">
        <v>26</v>
      </c>
      <c r="O4" s="184" t="s">
        <v>16</v>
      </c>
      <c r="P4" s="184" t="s">
        <v>21</v>
      </c>
      <c r="Q4" s="184">
        <v>1</v>
      </c>
      <c r="R4" s="184" t="s">
        <v>28</v>
      </c>
      <c r="S4" s="180"/>
      <c r="T4" s="180"/>
      <c r="U4" s="180"/>
      <c r="V4" s="180"/>
      <c r="W4" s="180"/>
      <c r="X4" s="180"/>
      <c r="Y4" s="180"/>
      <c r="Z4" s="180"/>
    </row>
    <row r="5" spans="1:26" ht="30" x14ac:dyDescent="0.2">
      <c r="A5" s="181" t="s">
        <v>25</v>
      </c>
      <c r="B5" s="182">
        <v>204</v>
      </c>
      <c r="C5" s="181" t="s">
        <v>16</v>
      </c>
      <c r="D5" s="181" t="s">
        <v>21</v>
      </c>
      <c r="E5" s="181" t="s">
        <v>29</v>
      </c>
      <c r="F5" s="181" t="s">
        <v>30</v>
      </c>
      <c r="G5" s="183"/>
      <c r="H5" s="183"/>
      <c r="I5" s="183"/>
      <c r="J5" s="183"/>
      <c r="K5" s="183"/>
      <c r="L5" s="183"/>
      <c r="M5" s="183"/>
      <c r="N5" s="185" t="s">
        <v>29</v>
      </c>
      <c r="O5" s="185" t="s">
        <v>16</v>
      </c>
      <c r="P5" s="185" t="s">
        <v>21</v>
      </c>
      <c r="Q5" s="185">
        <v>2</v>
      </c>
      <c r="R5" s="185" t="s">
        <v>31</v>
      </c>
      <c r="S5" s="180"/>
      <c r="T5" s="180"/>
      <c r="U5" s="180"/>
      <c r="V5" s="180"/>
      <c r="W5" s="180"/>
      <c r="X5" s="180"/>
      <c r="Y5" s="180"/>
      <c r="Z5" s="180"/>
    </row>
    <row r="6" spans="1:26" ht="45" x14ac:dyDescent="0.2">
      <c r="A6" s="181" t="s">
        <v>25</v>
      </c>
      <c r="B6" s="182">
        <v>205</v>
      </c>
      <c r="C6" s="181" t="s">
        <v>16</v>
      </c>
      <c r="D6" s="181" t="s">
        <v>21</v>
      </c>
      <c r="E6" s="181" t="s">
        <v>32</v>
      </c>
      <c r="F6" s="181" t="s">
        <v>33</v>
      </c>
      <c r="G6" s="183"/>
      <c r="H6" s="183"/>
      <c r="I6" s="183"/>
      <c r="J6" s="183"/>
      <c r="K6" s="183"/>
      <c r="L6" s="183"/>
      <c r="M6" s="183"/>
      <c r="N6" s="184" t="s">
        <v>32</v>
      </c>
      <c r="O6" s="184" t="s">
        <v>16</v>
      </c>
      <c r="P6" s="184" t="s">
        <v>21</v>
      </c>
      <c r="Q6" s="184">
        <v>3</v>
      </c>
      <c r="R6" s="184" t="s">
        <v>34</v>
      </c>
      <c r="S6" s="180"/>
      <c r="T6" s="180"/>
      <c r="U6" s="180"/>
      <c r="V6" s="180"/>
      <c r="W6" s="180"/>
      <c r="X6" s="180"/>
      <c r="Y6" s="180"/>
      <c r="Z6" s="180"/>
    </row>
    <row r="7" spans="1:26" ht="45" x14ac:dyDescent="0.2">
      <c r="A7" s="181" t="s">
        <v>25</v>
      </c>
      <c r="B7" s="182">
        <v>206</v>
      </c>
      <c r="C7" s="181" t="s">
        <v>16</v>
      </c>
      <c r="D7" s="181" t="s">
        <v>21</v>
      </c>
      <c r="E7" s="181" t="s">
        <v>35</v>
      </c>
      <c r="F7" s="181" t="s">
        <v>36</v>
      </c>
      <c r="G7" s="183"/>
      <c r="H7" s="183"/>
      <c r="I7" s="183"/>
      <c r="J7" s="183"/>
      <c r="K7" s="183"/>
      <c r="L7" s="183"/>
      <c r="M7" s="183"/>
      <c r="N7" s="185" t="s">
        <v>35</v>
      </c>
      <c r="O7" s="185" t="s">
        <v>16</v>
      </c>
      <c r="P7" s="185" t="s">
        <v>21</v>
      </c>
      <c r="Q7" s="185">
        <v>4</v>
      </c>
      <c r="R7" s="185" t="s">
        <v>37</v>
      </c>
      <c r="S7" s="180"/>
      <c r="T7" s="180"/>
      <c r="U7" s="180"/>
      <c r="V7" s="180"/>
      <c r="W7" s="180"/>
      <c r="X7" s="180"/>
      <c r="Y7" s="180"/>
      <c r="Z7" s="180"/>
    </row>
    <row r="8" spans="1:26" x14ac:dyDescent="0.2">
      <c r="A8" s="181" t="s">
        <v>25</v>
      </c>
      <c r="B8" s="182">
        <v>207</v>
      </c>
      <c r="C8" s="181" t="s">
        <v>16</v>
      </c>
      <c r="D8" s="181" t="s">
        <v>21</v>
      </c>
      <c r="E8" s="181" t="s">
        <v>38</v>
      </c>
      <c r="F8" s="181" t="s">
        <v>39</v>
      </c>
      <c r="G8" s="183"/>
      <c r="H8" s="183"/>
      <c r="I8" s="183"/>
      <c r="J8" s="183"/>
      <c r="K8" s="183"/>
      <c r="L8" s="183"/>
      <c r="M8" s="183"/>
      <c r="N8" s="184" t="s">
        <v>38</v>
      </c>
      <c r="O8" s="184" t="s">
        <v>16</v>
      </c>
      <c r="P8" s="184" t="s">
        <v>21</v>
      </c>
      <c r="Q8" s="184">
        <v>5</v>
      </c>
      <c r="R8" s="184" t="s">
        <v>40</v>
      </c>
      <c r="S8" s="180"/>
      <c r="T8" s="180"/>
      <c r="U8" s="180"/>
      <c r="V8" s="180"/>
      <c r="W8" s="180"/>
      <c r="X8" s="180"/>
      <c r="Y8" s="180"/>
      <c r="Z8" s="180"/>
    </row>
    <row r="9" spans="1:26" x14ac:dyDescent="0.2">
      <c r="A9" s="54" t="s">
        <v>2</v>
      </c>
      <c r="B9" s="181">
        <v>187</v>
      </c>
      <c r="C9" s="54" t="s">
        <v>41</v>
      </c>
      <c r="D9" s="54"/>
      <c r="E9" s="54" t="s">
        <v>42</v>
      </c>
      <c r="F9" s="60" t="s">
        <v>43</v>
      </c>
      <c r="G9" s="54"/>
      <c r="H9" s="54"/>
      <c r="I9" s="54"/>
      <c r="J9" s="54"/>
      <c r="K9" s="54"/>
      <c r="L9" s="54"/>
      <c r="M9" s="54"/>
      <c r="N9" s="54" t="s">
        <v>44</v>
      </c>
      <c r="O9" s="54" t="s">
        <v>45</v>
      </c>
      <c r="P9" s="54">
        <v>0</v>
      </c>
      <c r="Q9" s="54"/>
      <c r="R9" s="60" t="s">
        <v>46</v>
      </c>
      <c r="S9" s="186"/>
      <c r="T9" s="186"/>
      <c r="U9" s="186"/>
      <c r="V9" s="186"/>
      <c r="W9" s="186"/>
      <c r="X9" s="186"/>
      <c r="Y9" s="186"/>
      <c r="Z9" s="186"/>
    </row>
    <row r="10" spans="1:26" x14ac:dyDescent="0.2">
      <c r="A10" s="56" t="s">
        <v>3</v>
      </c>
      <c r="B10" s="57">
        <v>188</v>
      </c>
      <c r="C10" s="56" t="s">
        <v>41</v>
      </c>
      <c r="D10" s="56" t="s">
        <v>21</v>
      </c>
      <c r="E10" s="56" t="s">
        <v>47</v>
      </c>
      <c r="F10" s="56" t="s">
        <v>48</v>
      </c>
      <c r="G10" s="56"/>
      <c r="H10" s="56"/>
      <c r="I10" s="56"/>
      <c r="J10" s="56"/>
      <c r="K10" s="56"/>
      <c r="L10" s="56"/>
      <c r="M10" s="56"/>
      <c r="N10" s="56" t="s">
        <v>49</v>
      </c>
      <c r="O10" s="56" t="s">
        <v>45</v>
      </c>
      <c r="P10" s="56" t="s">
        <v>21</v>
      </c>
      <c r="Q10" s="56">
        <v>0</v>
      </c>
      <c r="R10" s="56" t="s">
        <v>50</v>
      </c>
      <c r="S10" s="186"/>
      <c r="T10" s="186"/>
      <c r="U10" s="186"/>
      <c r="V10" s="186"/>
      <c r="W10" s="186"/>
      <c r="X10" s="186"/>
      <c r="Y10" s="186"/>
      <c r="Z10" s="186"/>
    </row>
    <row r="11" spans="1:26" ht="30" x14ac:dyDescent="0.2">
      <c r="A11" s="181" t="s">
        <v>25</v>
      </c>
      <c r="B11" s="182">
        <v>189</v>
      </c>
      <c r="C11" s="181" t="s">
        <v>41</v>
      </c>
      <c r="D11" s="181" t="s">
        <v>21</v>
      </c>
      <c r="E11" s="181" t="s">
        <v>51</v>
      </c>
      <c r="F11" s="181" t="s">
        <v>52</v>
      </c>
      <c r="G11" s="181"/>
      <c r="H11" s="181"/>
      <c r="I11" s="181"/>
      <c r="J11" s="181"/>
      <c r="K11" s="181"/>
      <c r="L11" s="181"/>
      <c r="M11" s="181"/>
      <c r="N11" s="184" t="s">
        <v>53</v>
      </c>
      <c r="O11" s="184" t="s">
        <v>45</v>
      </c>
      <c r="P11" s="184" t="s">
        <v>21</v>
      </c>
      <c r="Q11" s="184">
        <v>1</v>
      </c>
      <c r="R11" s="184" t="s">
        <v>54</v>
      </c>
      <c r="S11" s="186"/>
      <c r="T11" s="186"/>
      <c r="U11" s="186"/>
      <c r="V11" s="186"/>
      <c r="W11" s="186"/>
      <c r="X11" s="186"/>
      <c r="Y11" s="186"/>
      <c r="Z11" s="186"/>
    </row>
    <row r="12" spans="1:26" ht="45" x14ac:dyDescent="0.2">
      <c r="A12" s="181" t="s">
        <v>25</v>
      </c>
      <c r="B12" s="182">
        <v>190</v>
      </c>
      <c r="C12" s="181" t="s">
        <v>41</v>
      </c>
      <c r="D12" s="181" t="s">
        <v>21</v>
      </c>
      <c r="E12" s="181" t="s">
        <v>55</v>
      </c>
      <c r="F12" s="181" t="s">
        <v>56</v>
      </c>
      <c r="G12" s="181"/>
      <c r="H12" s="181"/>
      <c r="I12" s="181"/>
      <c r="J12" s="181"/>
      <c r="K12" s="181"/>
      <c r="L12" s="181"/>
      <c r="M12" s="181"/>
      <c r="N12" s="185" t="s">
        <v>57</v>
      </c>
      <c r="O12" s="185" t="s">
        <v>45</v>
      </c>
      <c r="P12" s="185" t="s">
        <v>21</v>
      </c>
      <c r="Q12" s="185">
        <v>2</v>
      </c>
      <c r="R12" s="185" t="s">
        <v>58</v>
      </c>
      <c r="S12" s="186"/>
      <c r="T12" s="186"/>
      <c r="U12" s="186"/>
      <c r="V12" s="186"/>
      <c r="W12" s="186"/>
      <c r="X12" s="186"/>
      <c r="Y12" s="186"/>
      <c r="Z12" s="186"/>
    </row>
    <row r="13" spans="1:26" ht="45" x14ac:dyDescent="0.2">
      <c r="A13" s="181" t="s">
        <v>25</v>
      </c>
      <c r="B13" s="182">
        <v>191</v>
      </c>
      <c r="C13" s="181" t="s">
        <v>41</v>
      </c>
      <c r="D13" s="181" t="s">
        <v>21</v>
      </c>
      <c r="E13" s="181" t="s">
        <v>59</v>
      </c>
      <c r="F13" s="181" t="s">
        <v>60</v>
      </c>
      <c r="G13" s="181"/>
      <c r="H13" s="181"/>
      <c r="I13" s="181"/>
      <c r="J13" s="181"/>
      <c r="K13" s="181"/>
      <c r="L13" s="181"/>
      <c r="M13" s="181"/>
      <c r="N13" s="184" t="s">
        <v>61</v>
      </c>
      <c r="O13" s="184" t="s">
        <v>45</v>
      </c>
      <c r="P13" s="184" t="s">
        <v>21</v>
      </c>
      <c r="Q13" s="184">
        <v>3</v>
      </c>
      <c r="R13" s="184" t="s">
        <v>62</v>
      </c>
      <c r="S13" s="186"/>
      <c r="T13" s="186"/>
      <c r="U13" s="186"/>
      <c r="V13" s="186"/>
      <c r="W13" s="186"/>
      <c r="X13" s="186"/>
      <c r="Y13" s="186"/>
      <c r="Z13" s="186"/>
    </row>
    <row r="14" spans="1:26" x14ac:dyDescent="0.2">
      <c r="A14" s="56" t="s">
        <v>3</v>
      </c>
      <c r="B14" s="57">
        <v>192</v>
      </c>
      <c r="C14" s="56" t="s">
        <v>41</v>
      </c>
      <c r="D14" s="56" t="s">
        <v>63</v>
      </c>
      <c r="E14" s="56" t="s">
        <v>64</v>
      </c>
      <c r="F14" s="56" t="s">
        <v>65</v>
      </c>
      <c r="G14" s="56"/>
      <c r="H14" s="56"/>
      <c r="I14" s="56"/>
      <c r="J14" s="56"/>
      <c r="K14" s="56"/>
      <c r="L14" s="56"/>
      <c r="M14" s="56"/>
      <c r="N14" s="56" t="s">
        <v>66</v>
      </c>
      <c r="O14" s="56" t="s">
        <v>45</v>
      </c>
      <c r="P14" s="56" t="s">
        <v>63</v>
      </c>
      <c r="Q14" s="56">
        <v>0</v>
      </c>
      <c r="R14" s="56" t="s">
        <v>67</v>
      </c>
      <c r="S14" s="186"/>
      <c r="T14" s="186"/>
      <c r="U14" s="186"/>
      <c r="V14" s="186"/>
      <c r="W14" s="186"/>
      <c r="X14" s="186"/>
      <c r="Y14" s="186"/>
      <c r="Z14" s="186"/>
    </row>
    <row r="15" spans="1:26" ht="150" x14ac:dyDescent="0.2">
      <c r="A15" s="181" t="s">
        <v>25</v>
      </c>
      <c r="B15" s="182">
        <v>193</v>
      </c>
      <c r="C15" s="181" t="s">
        <v>41</v>
      </c>
      <c r="D15" s="181" t="s">
        <v>63</v>
      </c>
      <c r="E15" s="181" t="s">
        <v>68</v>
      </c>
      <c r="F15" s="181" t="s">
        <v>69</v>
      </c>
      <c r="G15" s="181"/>
      <c r="H15" s="181"/>
      <c r="I15" s="181"/>
      <c r="J15" s="181"/>
      <c r="K15" s="181"/>
      <c r="L15" s="181"/>
      <c r="M15" s="181"/>
      <c r="N15" s="184" t="s">
        <v>70</v>
      </c>
      <c r="O15" s="184" t="s">
        <v>45</v>
      </c>
      <c r="P15" s="184" t="s">
        <v>63</v>
      </c>
      <c r="Q15" s="184">
        <v>4</v>
      </c>
      <c r="R15" s="184" t="s">
        <v>71</v>
      </c>
      <c r="S15" s="186"/>
      <c r="T15" s="186"/>
      <c r="U15" s="186"/>
      <c r="V15" s="186"/>
      <c r="W15" s="186"/>
      <c r="X15" s="186"/>
      <c r="Y15" s="186"/>
      <c r="Z15" s="186"/>
    </row>
    <row r="16" spans="1:26" ht="45" x14ac:dyDescent="0.2">
      <c r="A16" s="181" t="s">
        <v>25</v>
      </c>
      <c r="B16" s="182">
        <v>197</v>
      </c>
      <c r="C16" s="181" t="s">
        <v>41</v>
      </c>
      <c r="D16" s="181" t="s">
        <v>63</v>
      </c>
      <c r="E16" s="181" t="s">
        <v>72</v>
      </c>
      <c r="F16" s="181" t="s">
        <v>73</v>
      </c>
      <c r="G16" s="181"/>
      <c r="H16" s="181"/>
      <c r="I16" s="181"/>
      <c r="J16" s="181"/>
      <c r="K16" s="181"/>
      <c r="L16" s="181"/>
      <c r="M16" s="181"/>
      <c r="N16" s="185" t="s">
        <v>74</v>
      </c>
      <c r="O16" s="185" t="s">
        <v>45</v>
      </c>
      <c r="P16" s="185" t="s">
        <v>63</v>
      </c>
      <c r="Q16" s="185">
        <v>5</v>
      </c>
      <c r="R16" s="185" t="s">
        <v>75</v>
      </c>
      <c r="S16" s="186"/>
      <c r="T16" s="186"/>
      <c r="U16" s="186"/>
      <c r="V16" s="186"/>
      <c r="W16" s="186"/>
      <c r="X16" s="186"/>
      <c r="Y16" s="186"/>
      <c r="Z16" s="186"/>
    </row>
    <row r="17" spans="1:26" x14ac:dyDescent="0.2">
      <c r="A17" s="56" t="s">
        <v>3</v>
      </c>
      <c r="B17" s="57">
        <v>198</v>
      </c>
      <c r="C17" s="56" t="s">
        <v>41</v>
      </c>
      <c r="D17" s="56" t="s">
        <v>76</v>
      </c>
      <c r="E17" s="56" t="s">
        <v>77</v>
      </c>
      <c r="F17" s="56" t="s">
        <v>78</v>
      </c>
      <c r="G17" s="56"/>
      <c r="H17" s="56"/>
      <c r="I17" s="56"/>
      <c r="J17" s="56"/>
      <c r="K17" s="56"/>
      <c r="L17" s="56"/>
      <c r="M17" s="56"/>
      <c r="N17" s="56" t="s">
        <v>79</v>
      </c>
      <c r="O17" s="56" t="s">
        <v>45</v>
      </c>
      <c r="P17" s="56" t="s">
        <v>76</v>
      </c>
      <c r="Q17" s="56">
        <v>0</v>
      </c>
      <c r="R17" s="56" t="s">
        <v>80</v>
      </c>
      <c r="S17" s="186"/>
      <c r="T17" s="186"/>
      <c r="U17" s="186"/>
      <c r="V17" s="186"/>
      <c r="W17" s="186"/>
      <c r="X17" s="186"/>
      <c r="Y17" s="186"/>
      <c r="Z17" s="186"/>
    </row>
    <row r="18" spans="1:26" ht="45" x14ac:dyDescent="0.2">
      <c r="A18" s="181" t="s">
        <v>25</v>
      </c>
      <c r="B18" s="182">
        <v>199</v>
      </c>
      <c r="C18" s="181" t="s">
        <v>41</v>
      </c>
      <c r="D18" s="181" t="s">
        <v>76</v>
      </c>
      <c r="E18" s="181" t="s">
        <v>81</v>
      </c>
      <c r="F18" s="181" t="s">
        <v>82</v>
      </c>
      <c r="G18" s="181"/>
      <c r="H18" s="181"/>
      <c r="I18" s="181"/>
      <c r="J18" s="181"/>
      <c r="K18" s="181"/>
      <c r="L18" s="181"/>
      <c r="M18" s="181"/>
      <c r="N18" s="184" t="s">
        <v>83</v>
      </c>
      <c r="O18" s="184" t="s">
        <v>45</v>
      </c>
      <c r="P18" s="184" t="s">
        <v>76</v>
      </c>
      <c r="Q18" s="184">
        <v>6</v>
      </c>
      <c r="R18" s="184" t="s">
        <v>84</v>
      </c>
      <c r="S18" s="186"/>
      <c r="T18" s="186"/>
      <c r="U18" s="186"/>
      <c r="V18" s="186"/>
      <c r="W18" s="186"/>
      <c r="X18" s="186"/>
      <c r="Y18" s="186"/>
      <c r="Z18" s="186"/>
    </row>
    <row r="19" spans="1:26" x14ac:dyDescent="0.2">
      <c r="A19" s="181" t="s">
        <v>25</v>
      </c>
      <c r="B19" s="182">
        <v>200</v>
      </c>
      <c r="C19" s="181" t="s">
        <v>41</v>
      </c>
      <c r="D19" s="181" t="s">
        <v>76</v>
      </c>
      <c r="E19" s="181" t="s">
        <v>85</v>
      </c>
      <c r="F19" s="181" t="s">
        <v>86</v>
      </c>
      <c r="G19" s="181"/>
      <c r="H19" s="181"/>
      <c r="I19" s="181"/>
      <c r="J19" s="181"/>
      <c r="K19" s="181"/>
      <c r="L19" s="181"/>
      <c r="M19" s="181"/>
      <c r="N19" s="185" t="s">
        <v>87</v>
      </c>
      <c r="O19" s="185" t="s">
        <v>45</v>
      </c>
      <c r="P19" s="185" t="s">
        <v>76</v>
      </c>
      <c r="Q19" s="185">
        <v>7</v>
      </c>
      <c r="R19" s="185" t="s">
        <v>88</v>
      </c>
      <c r="S19" s="186"/>
      <c r="T19" s="186"/>
      <c r="U19" s="186"/>
      <c r="V19" s="186"/>
      <c r="W19" s="186"/>
      <c r="X19" s="186"/>
      <c r="Y19" s="186"/>
      <c r="Z19" s="186"/>
    </row>
    <row r="20" spans="1:26" x14ac:dyDescent="0.2">
      <c r="A20" s="54" t="s">
        <v>2</v>
      </c>
      <c r="B20" s="181"/>
      <c r="C20" s="54" t="s">
        <v>89</v>
      </c>
      <c r="D20" s="54"/>
      <c r="E20" s="54" t="s">
        <v>90</v>
      </c>
      <c r="F20" s="60" t="s">
        <v>91</v>
      </c>
      <c r="G20" s="54"/>
      <c r="H20" s="54"/>
      <c r="I20" s="54"/>
      <c r="J20" s="54"/>
      <c r="K20" s="54"/>
      <c r="L20" s="54"/>
      <c r="M20" s="54"/>
      <c r="N20" s="54" t="s">
        <v>90</v>
      </c>
      <c r="O20" s="54" t="s">
        <v>89</v>
      </c>
      <c r="P20" s="54">
        <v>0</v>
      </c>
      <c r="Q20" s="54"/>
      <c r="R20" s="54" t="s">
        <v>92</v>
      </c>
      <c r="S20" s="186"/>
      <c r="T20" s="186"/>
      <c r="U20" s="186"/>
      <c r="V20" s="186"/>
      <c r="W20" s="186"/>
      <c r="X20" s="186"/>
      <c r="Y20" s="186"/>
      <c r="Z20" s="186"/>
    </row>
    <row r="21" spans="1:26" x14ac:dyDescent="0.2">
      <c r="A21" s="56" t="s">
        <v>3</v>
      </c>
      <c r="B21" s="57">
        <v>209</v>
      </c>
      <c r="C21" s="56" t="s">
        <v>89</v>
      </c>
      <c r="D21" s="56" t="s">
        <v>21</v>
      </c>
      <c r="E21" s="56" t="s">
        <v>93</v>
      </c>
      <c r="F21" s="56" t="s">
        <v>94</v>
      </c>
      <c r="G21" s="56"/>
      <c r="H21" s="56"/>
      <c r="I21" s="56"/>
      <c r="J21" s="56"/>
      <c r="K21" s="56"/>
      <c r="L21" s="56"/>
      <c r="M21" s="56"/>
      <c r="N21" s="56" t="s">
        <v>93</v>
      </c>
      <c r="O21" s="56" t="s">
        <v>89</v>
      </c>
      <c r="P21" s="56" t="s">
        <v>21</v>
      </c>
      <c r="Q21" s="56">
        <v>0</v>
      </c>
      <c r="R21" s="56" t="s">
        <v>95</v>
      </c>
      <c r="S21" s="186"/>
      <c r="T21" s="186"/>
      <c r="U21" s="186"/>
      <c r="V21" s="186"/>
      <c r="W21" s="186"/>
      <c r="X21" s="186"/>
      <c r="Y21" s="186"/>
      <c r="Z21" s="186"/>
    </row>
    <row r="22" spans="1:26" ht="75" x14ac:dyDescent="0.2">
      <c r="A22" s="181" t="s">
        <v>25</v>
      </c>
      <c r="B22" s="182">
        <v>210</v>
      </c>
      <c r="C22" s="181" t="s">
        <v>89</v>
      </c>
      <c r="D22" s="181" t="s">
        <v>21</v>
      </c>
      <c r="E22" s="181" t="s">
        <v>96</v>
      </c>
      <c r="F22" s="181" t="s">
        <v>97</v>
      </c>
      <c r="G22" s="181"/>
      <c r="H22" s="181"/>
      <c r="I22" s="181"/>
      <c r="J22" s="181"/>
      <c r="K22" s="181"/>
      <c r="L22" s="181"/>
      <c r="M22" s="181"/>
      <c r="N22" s="185" t="s">
        <v>96</v>
      </c>
      <c r="O22" s="185" t="s">
        <v>89</v>
      </c>
      <c r="P22" s="185" t="s">
        <v>21</v>
      </c>
      <c r="Q22" s="185">
        <v>1</v>
      </c>
      <c r="R22" s="185" t="s">
        <v>98</v>
      </c>
      <c r="S22" s="186"/>
      <c r="T22" s="186"/>
      <c r="U22" s="186"/>
      <c r="V22" s="186"/>
      <c r="W22" s="186"/>
      <c r="X22" s="186"/>
      <c r="Y22" s="186"/>
      <c r="Z22" s="186"/>
    </row>
    <row r="23" spans="1:26" x14ac:dyDescent="0.2">
      <c r="A23" s="54" t="s">
        <v>2</v>
      </c>
      <c r="B23" s="181">
        <v>224</v>
      </c>
      <c r="C23" s="54" t="s">
        <v>99</v>
      </c>
      <c r="D23" s="54"/>
      <c r="E23" s="54" t="s">
        <v>100</v>
      </c>
      <c r="F23" s="54" t="s">
        <v>101</v>
      </c>
      <c r="G23" s="54"/>
      <c r="H23" s="54"/>
      <c r="I23" s="54"/>
      <c r="J23" s="54"/>
      <c r="K23" s="54"/>
      <c r="L23" s="54"/>
      <c r="M23" s="54"/>
      <c r="N23" s="54" t="s">
        <v>102</v>
      </c>
      <c r="O23" s="54" t="s">
        <v>103</v>
      </c>
      <c r="P23" s="54" t="s">
        <v>104</v>
      </c>
      <c r="Q23" s="54"/>
      <c r="R23" s="54" t="s">
        <v>105</v>
      </c>
      <c r="S23" s="186"/>
      <c r="T23" s="186"/>
      <c r="U23" s="186"/>
      <c r="V23" s="186"/>
      <c r="W23" s="186"/>
      <c r="X23" s="186"/>
      <c r="Y23" s="186"/>
      <c r="Z23" s="186"/>
    </row>
    <row r="24" spans="1:26" x14ac:dyDescent="0.2">
      <c r="A24" s="56" t="s">
        <v>3</v>
      </c>
      <c r="B24" s="57">
        <v>225</v>
      </c>
      <c r="C24" s="56" t="s">
        <v>99</v>
      </c>
      <c r="D24" s="56" t="s">
        <v>21</v>
      </c>
      <c r="E24" s="56" t="s">
        <v>106</v>
      </c>
      <c r="F24" s="56" t="s">
        <v>107</v>
      </c>
      <c r="G24" s="56"/>
      <c r="H24" s="56"/>
      <c r="I24" s="56"/>
      <c r="J24" s="56"/>
      <c r="K24" s="56"/>
      <c r="L24" s="56"/>
      <c r="M24" s="56"/>
      <c r="N24" s="56" t="s">
        <v>108</v>
      </c>
      <c r="O24" s="56" t="s">
        <v>103</v>
      </c>
      <c r="P24" s="56" t="s">
        <v>21</v>
      </c>
      <c r="Q24" s="56">
        <v>0</v>
      </c>
      <c r="R24" s="56" t="s">
        <v>109</v>
      </c>
      <c r="S24" s="186"/>
      <c r="T24" s="186"/>
      <c r="U24" s="186"/>
      <c r="V24" s="186"/>
      <c r="W24" s="186"/>
      <c r="X24" s="186"/>
      <c r="Y24" s="186"/>
      <c r="Z24" s="186"/>
    </row>
    <row r="25" spans="1:26" ht="45" x14ac:dyDescent="0.2">
      <c r="A25" s="181" t="s">
        <v>25</v>
      </c>
      <c r="B25" s="182">
        <v>226</v>
      </c>
      <c r="C25" s="181" t="s">
        <v>99</v>
      </c>
      <c r="D25" s="181" t="s">
        <v>21</v>
      </c>
      <c r="E25" s="181" t="s">
        <v>110</v>
      </c>
      <c r="F25" s="181" t="s">
        <v>111</v>
      </c>
      <c r="G25" s="181"/>
      <c r="H25" s="181"/>
      <c r="I25" s="181"/>
      <c r="J25" s="181"/>
      <c r="K25" s="181"/>
      <c r="L25" s="181"/>
      <c r="M25" s="181"/>
      <c r="N25" s="184" t="s">
        <v>112</v>
      </c>
      <c r="O25" s="184" t="s">
        <v>103</v>
      </c>
      <c r="P25" s="184" t="s">
        <v>21</v>
      </c>
      <c r="Q25" s="184">
        <v>1</v>
      </c>
      <c r="R25" s="184" t="s">
        <v>113</v>
      </c>
      <c r="S25" s="186"/>
      <c r="T25" s="186"/>
      <c r="U25" s="186"/>
      <c r="V25" s="186"/>
      <c r="W25" s="186"/>
      <c r="X25" s="186"/>
      <c r="Y25" s="186"/>
      <c r="Z25" s="186"/>
    </row>
    <row r="26" spans="1:26" ht="30" x14ac:dyDescent="0.2">
      <c r="A26" s="181" t="s">
        <v>25</v>
      </c>
      <c r="B26" s="182">
        <v>227</v>
      </c>
      <c r="C26" s="181" t="s">
        <v>99</v>
      </c>
      <c r="D26" s="181" t="s">
        <v>21</v>
      </c>
      <c r="E26" s="181" t="s">
        <v>114</v>
      </c>
      <c r="F26" s="181" t="s">
        <v>115</v>
      </c>
      <c r="G26" s="181"/>
      <c r="H26" s="181"/>
      <c r="I26" s="181"/>
      <c r="J26" s="181"/>
      <c r="K26" s="181"/>
      <c r="L26" s="181"/>
      <c r="M26" s="181"/>
      <c r="N26" s="185" t="s">
        <v>116</v>
      </c>
      <c r="O26" s="185" t="s">
        <v>103</v>
      </c>
      <c r="P26" s="185" t="s">
        <v>21</v>
      </c>
      <c r="Q26" s="185">
        <v>2</v>
      </c>
      <c r="R26" s="185" t="s">
        <v>117</v>
      </c>
      <c r="S26" s="186"/>
      <c r="T26" s="186"/>
      <c r="U26" s="186"/>
      <c r="V26" s="186"/>
      <c r="W26" s="186"/>
      <c r="X26" s="186"/>
      <c r="Y26" s="186"/>
      <c r="Z26" s="186"/>
    </row>
    <row r="27" spans="1:26" ht="30" x14ac:dyDescent="0.2">
      <c r="A27" s="181" t="s">
        <v>25</v>
      </c>
      <c r="B27" s="182">
        <v>228</v>
      </c>
      <c r="C27" s="181" t="s">
        <v>99</v>
      </c>
      <c r="D27" s="181" t="s">
        <v>21</v>
      </c>
      <c r="E27" s="181" t="s">
        <v>118</v>
      </c>
      <c r="F27" s="181" t="s">
        <v>119</v>
      </c>
      <c r="G27" s="181"/>
      <c r="H27" s="181"/>
      <c r="I27" s="181"/>
      <c r="J27" s="181"/>
      <c r="K27" s="181"/>
      <c r="L27" s="181"/>
      <c r="M27" s="181"/>
      <c r="N27" s="184" t="s">
        <v>120</v>
      </c>
      <c r="O27" s="184" t="s">
        <v>103</v>
      </c>
      <c r="P27" s="184" t="s">
        <v>21</v>
      </c>
      <c r="Q27" s="184">
        <v>3</v>
      </c>
      <c r="R27" s="184" t="s">
        <v>121</v>
      </c>
      <c r="S27" s="186"/>
      <c r="T27" s="186"/>
      <c r="U27" s="186"/>
      <c r="V27" s="186"/>
      <c r="W27" s="186"/>
      <c r="X27" s="186"/>
      <c r="Y27" s="186"/>
      <c r="Z27" s="186"/>
    </row>
    <row r="28" spans="1:26" x14ac:dyDescent="0.2">
      <c r="A28" s="56" t="s">
        <v>3</v>
      </c>
      <c r="B28" s="57">
        <v>229</v>
      </c>
      <c r="C28" s="56" t="s">
        <v>99</v>
      </c>
      <c r="D28" s="56" t="s">
        <v>63</v>
      </c>
      <c r="E28" s="56" t="s">
        <v>122</v>
      </c>
      <c r="F28" s="56" t="s">
        <v>123</v>
      </c>
      <c r="G28" s="56"/>
      <c r="H28" s="56"/>
      <c r="I28" s="56"/>
      <c r="J28" s="56"/>
      <c r="K28" s="56"/>
      <c r="L28" s="56"/>
      <c r="M28" s="56"/>
      <c r="N28" s="56" t="s">
        <v>124</v>
      </c>
      <c r="O28" s="56" t="s">
        <v>103</v>
      </c>
      <c r="P28" s="56" t="s">
        <v>63</v>
      </c>
      <c r="Q28" s="56">
        <v>0</v>
      </c>
      <c r="R28" s="56" t="s">
        <v>125</v>
      </c>
      <c r="S28" s="186"/>
      <c r="T28" s="186"/>
      <c r="U28" s="186"/>
      <c r="V28" s="186"/>
      <c r="W28" s="186"/>
      <c r="X28" s="186"/>
      <c r="Y28" s="186"/>
      <c r="Z28" s="186"/>
    </row>
    <row r="29" spans="1:26" ht="60" x14ac:dyDescent="0.2">
      <c r="A29" s="181" t="s">
        <v>25</v>
      </c>
      <c r="B29" s="182">
        <v>230</v>
      </c>
      <c r="C29" s="181" t="s">
        <v>99</v>
      </c>
      <c r="D29" s="181" t="s">
        <v>63</v>
      </c>
      <c r="E29" s="181" t="s">
        <v>126</v>
      </c>
      <c r="F29" s="181" t="s">
        <v>127</v>
      </c>
      <c r="G29" s="181"/>
      <c r="H29" s="181"/>
      <c r="I29" s="181"/>
      <c r="J29" s="181"/>
      <c r="K29" s="181"/>
      <c r="L29" s="181"/>
      <c r="M29" s="181"/>
      <c r="N29" s="184" t="s">
        <v>128</v>
      </c>
      <c r="O29" s="184" t="s">
        <v>103</v>
      </c>
      <c r="P29" s="184" t="s">
        <v>63</v>
      </c>
      <c r="Q29" s="184">
        <v>4</v>
      </c>
      <c r="R29" s="184" t="s">
        <v>129</v>
      </c>
      <c r="S29" s="186"/>
      <c r="T29" s="186"/>
      <c r="U29" s="186"/>
      <c r="V29" s="186"/>
      <c r="W29" s="186"/>
      <c r="X29" s="186"/>
      <c r="Y29" s="186"/>
      <c r="Z29" s="186"/>
    </row>
    <row r="30" spans="1:26" ht="30" x14ac:dyDescent="0.2">
      <c r="A30" s="181" t="s">
        <v>25</v>
      </c>
      <c r="B30" s="182">
        <v>231</v>
      </c>
      <c r="C30" s="181" t="s">
        <v>99</v>
      </c>
      <c r="D30" s="181" t="s">
        <v>63</v>
      </c>
      <c r="E30" s="181" t="s">
        <v>130</v>
      </c>
      <c r="F30" s="181" t="s">
        <v>131</v>
      </c>
      <c r="G30" s="181"/>
      <c r="H30" s="181"/>
      <c r="I30" s="181"/>
      <c r="J30" s="181"/>
      <c r="K30" s="181"/>
      <c r="L30" s="181"/>
      <c r="M30" s="181"/>
      <c r="N30" s="185" t="s">
        <v>132</v>
      </c>
      <c r="O30" s="185" t="s">
        <v>103</v>
      </c>
      <c r="P30" s="185" t="s">
        <v>63</v>
      </c>
      <c r="Q30" s="185">
        <v>5</v>
      </c>
      <c r="R30" s="185" t="s">
        <v>133</v>
      </c>
      <c r="S30" s="186"/>
      <c r="T30" s="186"/>
      <c r="U30" s="186"/>
      <c r="V30" s="186"/>
      <c r="W30" s="186"/>
      <c r="X30" s="186"/>
      <c r="Y30" s="186"/>
      <c r="Z30" s="186"/>
    </row>
    <row r="31" spans="1:26" ht="30" x14ac:dyDescent="0.2">
      <c r="A31" s="181" t="s">
        <v>25</v>
      </c>
      <c r="B31" s="182">
        <v>234</v>
      </c>
      <c r="C31" s="181" t="s">
        <v>99</v>
      </c>
      <c r="D31" s="181" t="s">
        <v>63</v>
      </c>
      <c r="E31" s="181" t="s">
        <v>134</v>
      </c>
      <c r="F31" s="181" t="s">
        <v>135</v>
      </c>
      <c r="G31" s="181"/>
      <c r="H31" s="181"/>
      <c r="I31" s="181"/>
      <c r="J31" s="181"/>
      <c r="K31" s="181"/>
      <c r="L31" s="181"/>
      <c r="M31" s="181"/>
      <c r="N31" s="184" t="s">
        <v>136</v>
      </c>
      <c r="O31" s="184" t="s">
        <v>103</v>
      </c>
      <c r="P31" s="184" t="s">
        <v>63</v>
      </c>
      <c r="Q31" s="184">
        <v>6</v>
      </c>
      <c r="R31" s="184" t="s">
        <v>137</v>
      </c>
      <c r="S31" s="186"/>
      <c r="T31" s="186"/>
      <c r="U31" s="186"/>
      <c r="V31" s="186"/>
      <c r="W31" s="186"/>
      <c r="X31" s="186"/>
      <c r="Y31" s="186"/>
      <c r="Z31" s="186"/>
    </row>
    <row r="32" spans="1:26" x14ac:dyDescent="0.2">
      <c r="A32" s="56" t="s">
        <v>3</v>
      </c>
      <c r="B32" s="57">
        <v>219</v>
      </c>
      <c r="C32" s="56" t="s">
        <v>99</v>
      </c>
      <c r="D32" s="56" t="s">
        <v>76</v>
      </c>
      <c r="E32" s="56" t="s">
        <v>138</v>
      </c>
      <c r="F32" s="56" t="s">
        <v>139</v>
      </c>
      <c r="G32" s="56"/>
      <c r="H32" s="56"/>
      <c r="I32" s="56"/>
      <c r="J32" s="56"/>
      <c r="K32" s="56"/>
      <c r="L32" s="56"/>
      <c r="M32" s="56"/>
      <c r="N32" s="56" t="s">
        <v>140</v>
      </c>
      <c r="O32" s="56" t="s">
        <v>141</v>
      </c>
      <c r="P32" s="56" t="s">
        <v>21</v>
      </c>
      <c r="Q32" s="56">
        <v>0</v>
      </c>
      <c r="R32" s="56" t="s">
        <v>142</v>
      </c>
      <c r="S32" s="186"/>
      <c r="T32" s="186"/>
      <c r="U32" s="186"/>
      <c r="V32" s="186"/>
      <c r="W32" s="186"/>
      <c r="X32" s="186"/>
      <c r="Y32" s="186"/>
      <c r="Z32" s="186"/>
    </row>
    <row r="33" spans="1:26" ht="30" x14ac:dyDescent="0.2">
      <c r="A33" s="181" t="s">
        <v>25</v>
      </c>
      <c r="B33" s="182">
        <v>220</v>
      </c>
      <c r="C33" s="181" t="s">
        <v>99</v>
      </c>
      <c r="D33" s="181" t="s">
        <v>76</v>
      </c>
      <c r="E33" s="181" t="s">
        <v>143</v>
      </c>
      <c r="F33" s="181" t="s">
        <v>144</v>
      </c>
      <c r="G33" s="181"/>
      <c r="H33" s="181"/>
      <c r="I33" s="181"/>
      <c r="J33" s="181"/>
      <c r="K33" s="181"/>
      <c r="L33" s="181"/>
      <c r="M33" s="181"/>
      <c r="N33" s="184" t="s">
        <v>145</v>
      </c>
      <c r="O33" s="184" t="s">
        <v>141</v>
      </c>
      <c r="P33" s="184" t="s">
        <v>21</v>
      </c>
      <c r="Q33" s="184">
        <v>1</v>
      </c>
      <c r="R33" s="184" t="s">
        <v>146</v>
      </c>
      <c r="S33" s="186"/>
      <c r="T33" s="186"/>
      <c r="U33" s="186"/>
      <c r="V33" s="186"/>
      <c r="W33" s="186"/>
      <c r="X33" s="186"/>
      <c r="Y33" s="186"/>
      <c r="Z33" s="186"/>
    </row>
    <row r="34" spans="1:26" ht="60" x14ac:dyDescent="0.2">
      <c r="A34" s="181" t="s">
        <v>25</v>
      </c>
      <c r="B34" s="182">
        <v>221</v>
      </c>
      <c r="C34" s="181" t="s">
        <v>99</v>
      </c>
      <c r="D34" s="181" t="s">
        <v>76</v>
      </c>
      <c r="E34" s="181" t="s">
        <v>147</v>
      </c>
      <c r="F34" s="181" t="s">
        <v>148</v>
      </c>
      <c r="G34" s="181"/>
      <c r="H34" s="181"/>
      <c r="I34" s="181"/>
      <c r="J34" s="181"/>
      <c r="K34" s="181"/>
      <c r="L34" s="181"/>
      <c r="M34" s="181"/>
      <c r="N34" s="185" t="s">
        <v>149</v>
      </c>
      <c r="O34" s="185" t="s">
        <v>141</v>
      </c>
      <c r="P34" s="185" t="s">
        <v>21</v>
      </c>
      <c r="Q34" s="185">
        <v>2</v>
      </c>
      <c r="R34" s="185" t="s">
        <v>150</v>
      </c>
      <c r="S34" s="186"/>
      <c r="T34" s="186"/>
      <c r="U34" s="186"/>
      <c r="V34" s="186"/>
      <c r="W34" s="186"/>
      <c r="X34" s="186"/>
      <c r="Y34" s="186"/>
      <c r="Z34" s="186"/>
    </row>
    <row r="35" spans="1:26" x14ac:dyDescent="0.2">
      <c r="A35" s="54" t="s">
        <v>2</v>
      </c>
      <c r="B35" s="181">
        <v>224</v>
      </c>
      <c r="C35" s="54" t="s">
        <v>151</v>
      </c>
      <c r="D35" s="54"/>
      <c r="E35" s="54" t="s">
        <v>152</v>
      </c>
      <c r="F35" s="54" t="s">
        <v>153</v>
      </c>
      <c r="G35" s="54"/>
      <c r="H35" s="54"/>
      <c r="I35" s="54"/>
      <c r="J35" s="54"/>
      <c r="K35" s="54"/>
      <c r="L35" s="54"/>
      <c r="M35" s="54"/>
      <c r="N35" s="54" t="s">
        <v>154</v>
      </c>
      <c r="O35" s="54" t="s">
        <v>103</v>
      </c>
      <c r="P35" s="54" t="s">
        <v>104</v>
      </c>
      <c r="Q35" s="54"/>
      <c r="R35" s="54" t="s">
        <v>155</v>
      </c>
      <c r="S35" s="186"/>
      <c r="T35" s="186"/>
      <c r="U35" s="186"/>
      <c r="V35" s="186"/>
      <c r="W35" s="186"/>
      <c r="X35" s="186"/>
      <c r="Y35" s="186"/>
      <c r="Z35" s="186"/>
    </row>
    <row r="36" spans="1:26" x14ac:dyDescent="0.2">
      <c r="A36" s="56" t="s">
        <v>3</v>
      </c>
      <c r="B36" s="57">
        <v>219</v>
      </c>
      <c r="C36" s="56" t="s">
        <v>151</v>
      </c>
      <c r="D36" s="56" t="s">
        <v>21</v>
      </c>
      <c r="E36" s="56" t="s">
        <v>156</v>
      </c>
      <c r="F36" s="56" t="s">
        <v>157</v>
      </c>
      <c r="G36" s="56"/>
      <c r="H36" s="56"/>
      <c r="I36" s="56"/>
      <c r="J36" s="56"/>
      <c r="K36" s="56"/>
      <c r="L36" s="56"/>
      <c r="M36" s="56"/>
      <c r="N36" s="56"/>
      <c r="O36" s="56"/>
      <c r="P36" s="56"/>
      <c r="Q36" s="56"/>
      <c r="R36" s="56"/>
      <c r="S36" s="186"/>
      <c r="T36" s="186"/>
      <c r="U36" s="186"/>
      <c r="V36" s="186"/>
      <c r="W36" s="186"/>
      <c r="X36" s="186"/>
      <c r="Y36" s="186"/>
      <c r="Z36" s="186"/>
    </row>
    <row r="37" spans="1:26" ht="30" x14ac:dyDescent="0.2">
      <c r="A37" s="181" t="s">
        <v>25</v>
      </c>
      <c r="B37" s="182">
        <v>223</v>
      </c>
      <c r="C37" s="181" t="s">
        <v>151</v>
      </c>
      <c r="D37" s="181" t="s">
        <v>21</v>
      </c>
      <c r="E37" s="181" t="s">
        <v>158</v>
      </c>
      <c r="F37" s="181" t="s">
        <v>159</v>
      </c>
      <c r="G37" s="183"/>
      <c r="H37" s="183"/>
      <c r="I37" s="183"/>
      <c r="J37" s="183"/>
      <c r="K37" s="183"/>
      <c r="L37" s="183"/>
      <c r="M37" s="183"/>
      <c r="N37" s="185"/>
      <c r="O37" s="185"/>
      <c r="P37" s="185"/>
      <c r="Q37" s="185">
        <v>1</v>
      </c>
      <c r="R37" s="185" t="s">
        <v>160</v>
      </c>
      <c r="S37" s="186"/>
      <c r="T37" s="186"/>
      <c r="U37" s="186"/>
      <c r="V37" s="186"/>
      <c r="W37" s="186"/>
      <c r="X37" s="186"/>
      <c r="Y37" s="186"/>
      <c r="Z37" s="186"/>
    </row>
    <row r="38" spans="1:26" x14ac:dyDescent="0.2">
      <c r="A38" s="56" t="s">
        <v>3</v>
      </c>
      <c r="B38" s="57">
        <v>219</v>
      </c>
      <c r="C38" s="56" t="s">
        <v>151</v>
      </c>
      <c r="D38" s="56" t="s">
        <v>63</v>
      </c>
      <c r="E38" s="56" t="s">
        <v>161</v>
      </c>
      <c r="F38" s="56" t="s">
        <v>162</v>
      </c>
      <c r="G38" s="56"/>
      <c r="H38" s="56"/>
      <c r="I38" s="56"/>
      <c r="J38" s="56"/>
      <c r="K38" s="56"/>
      <c r="L38" s="56"/>
      <c r="M38" s="56"/>
      <c r="N38" s="56"/>
      <c r="O38" s="56"/>
      <c r="P38" s="56"/>
      <c r="Q38" s="56"/>
      <c r="R38" s="56"/>
      <c r="S38" s="186"/>
      <c r="T38" s="186"/>
      <c r="U38" s="186"/>
      <c r="V38" s="186"/>
      <c r="W38" s="186"/>
      <c r="X38" s="186"/>
      <c r="Y38" s="186"/>
      <c r="Z38" s="186"/>
    </row>
    <row r="39" spans="1:26" ht="45" x14ac:dyDescent="0.2">
      <c r="A39" s="181" t="s">
        <v>25</v>
      </c>
      <c r="B39" s="182">
        <v>223</v>
      </c>
      <c r="C39" s="181" t="s">
        <v>151</v>
      </c>
      <c r="D39" s="181" t="s">
        <v>63</v>
      </c>
      <c r="E39" s="181" t="s">
        <v>163</v>
      </c>
      <c r="F39" s="181" t="s">
        <v>164</v>
      </c>
      <c r="G39" s="183"/>
      <c r="H39" s="183"/>
      <c r="I39" s="183"/>
      <c r="J39" s="183"/>
      <c r="K39" s="183"/>
      <c r="L39" s="183"/>
      <c r="M39" s="183"/>
      <c r="N39" s="185" t="s">
        <v>165</v>
      </c>
      <c r="O39" s="185" t="s">
        <v>141</v>
      </c>
      <c r="P39" s="185" t="s">
        <v>63</v>
      </c>
      <c r="Q39" s="185">
        <v>3</v>
      </c>
      <c r="R39" s="185" t="s">
        <v>166</v>
      </c>
      <c r="S39" s="186"/>
      <c r="T39" s="186"/>
      <c r="U39" s="186"/>
      <c r="V39" s="186"/>
      <c r="W39" s="186"/>
      <c r="X39" s="186"/>
      <c r="Y39" s="186"/>
      <c r="Z39" s="186"/>
    </row>
    <row r="40" spans="1:26" x14ac:dyDescent="0.2">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row>
    <row r="41" spans="1:26" x14ac:dyDescent="0.2">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row>
    <row r="42" spans="1:26" x14ac:dyDescent="0.2">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row>
    <row r="43" spans="1:26" x14ac:dyDescent="0.2">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row>
    <row r="44" spans="1:26" x14ac:dyDescent="0.2">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row>
    <row r="45" spans="1:26" x14ac:dyDescent="0.2">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row>
    <row r="46" spans="1:26" x14ac:dyDescent="0.2">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row>
    <row r="47" spans="1:26" x14ac:dyDescent="0.2">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row>
    <row r="48" spans="1:26" x14ac:dyDescent="0.2">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row>
    <row r="49" spans="1:26"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x14ac:dyDescent="0.2">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x14ac:dyDescent="0.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x14ac:dyDescent="0.2">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x14ac:dyDescent="0.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x14ac:dyDescent="0.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x14ac:dyDescent="0.2">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x14ac:dyDescent="0.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x14ac:dyDescent="0.2">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x14ac:dyDescent="0.2">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x14ac:dyDescent="0.2">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x14ac:dyDescent="0.2">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x14ac:dyDescent="0.2">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x14ac:dyDescent="0.2">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x14ac:dyDescent="0.2">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x14ac:dyDescent="0.2">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x14ac:dyDescent="0.2">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x14ac:dyDescent="0.2">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x14ac:dyDescent="0.2">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x14ac:dyDescent="0.2">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x14ac:dyDescent="0.2">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x14ac:dyDescent="0.2">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x14ac:dyDescent="0.2">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x14ac:dyDescent="0.2">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x14ac:dyDescent="0.2">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x14ac:dyDescent="0.2">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x14ac:dyDescent="0.2">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x14ac:dyDescent="0.2">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x14ac:dyDescent="0.2">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x14ac:dyDescent="0.2">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x14ac:dyDescent="0.2">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x14ac:dyDescent="0.2">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x14ac:dyDescent="0.2">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x14ac:dyDescent="0.2">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x14ac:dyDescent="0.2">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x14ac:dyDescent="0.2">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x14ac:dyDescent="0.2">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x14ac:dyDescent="0.2">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x14ac:dyDescent="0.2">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x14ac:dyDescent="0.2">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x14ac:dyDescent="0.2">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x14ac:dyDescent="0.2">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x14ac:dyDescent="0.2">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x14ac:dyDescent="0.2">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x14ac:dyDescent="0.2">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x14ac:dyDescent="0.2">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x14ac:dyDescent="0.2">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x14ac:dyDescent="0.2">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x14ac:dyDescent="0.2">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x14ac:dyDescent="0.2">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x14ac:dyDescent="0.2">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x14ac:dyDescent="0.2">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x14ac:dyDescent="0.2">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x14ac:dyDescent="0.2">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x14ac:dyDescent="0.2">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x14ac:dyDescent="0.2">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x14ac:dyDescent="0.2">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x14ac:dyDescent="0.2">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x14ac:dyDescent="0.2">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x14ac:dyDescent="0.2">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x14ac:dyDescent="0.2">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x14ac:dyDescent="0.2">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x14ac:dyDescent="0.2">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x14ac:dyDescent="0.2">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x14ac:dyDescent="0.2">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x14ac:dyDescent="0.2">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x14ac:dyDescent="0.2">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x14ac:dyDescent="0.2">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x14ac:dyDescent="0.2">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x14ac:dyDescent="0.2">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x14ac:dyDescent="0.2">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x14ac:dyDescent="0.2">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x14ac:dyDescent="0.2">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x14ac:dyDescent="0.2">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x14ac:dyDescent="0.2">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x14ac:dyDescent="0.2">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x14ac:dyDescent="0.2">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x14ac:dyDescent="0.2">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x14ac:dyDescent="0.2">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x14ac:dyDescent="0.2">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x14ac:dyDescent="0.2">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x14ac:dyDescent="0.2">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x14ac:dyDescent="0.2">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x14ac:dyDescent="0.2">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x14ac:dyDescent="0.2">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x14ac:dyDescent="0.2">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x14ac:dyDescent="0.2">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x14ac:dyDescent="0.2">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x14ac:dyDescent="0.2">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x14ac:dyDescent="0.2">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x14ac:dyDescent="0.2">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x14ac:dyDescent="0.2">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x14ac:dyDescent="0.2">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x14ac:dyDescent="0.2">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x14ac:dyDescent="0.2">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x14ac:dyDescent="0.2">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x14ac:dyDescent="0.2">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x14ac:dyDescent="0.2">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x14ac:dyDescent="0.2">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x14ac:dyDescent="0.2">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x14ac:dyDescent="0.2">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x14ac:dyDescent="0.2">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x14ac:dyDescent="0.2">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x14ac:dyDescent="0.2">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x14ac:dyDescent="0.2">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x14ac:dyDescent="0.2">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x14ac:dyDescent="0.2">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x14ac:dyDescent="0.2">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x14ac:dyDescent="0.2">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x14ac:dyDescent="0.2">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x14ac:dyDescent="0.2">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x14ac:dyDescent="0.2">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x14ac:dyDescent="0.2">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x14ac:dyDescent="0.2">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x14ac:dyDescent="0.2">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x14ac:dyDescent="0.2">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x14ac:dyDescent="0.2">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x14ac:dyDescent="0.2">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x14ac:dyDescent="0.2">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x14ac:dyDescent="0.2">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x14ac:dyDescent="0.2">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x14ac:dyDescent="0.2">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x14ac:dyDescent="0.2">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x14ac:dyDescent="0.2">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x14ac:dyDescent="0.2">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x14ac:dyDescent="0.2">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x14ac:dyDescent="0.2">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x14ac:dyDescent="0.2">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x14ac:dyDescent="0.2">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x14ac:dyDescent="0.2">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x14ac:dyDescent="0.2">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x14ac:dyDescent="0.2">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x14ac:dyDescent="0.2">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x14ac:dyDescent="0.2">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x14ac:dyDescent="0.2">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x14ac:dyDescent="0.2">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x14ac:dyDescent="0.2">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x14ac:dyDescent="0.2">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x14ac:dyDescent="0.2">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x14ac:dyDescent="0.2">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x14ac:dyDescent="0.2">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x14ac:dyDescent="0.2">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x14ac:dyDescent="0.2">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x14ac:dyDescent="0.2">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x14ac:dyDescent="0.2">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x14ac:dyDescent="0.2">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x14ac:dyDescent="0.2">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x14ac:dyDescent="0.2">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x14ac:dyDescent="0.2">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x14ac:dyDescent="0.2">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x14ac:dyDescent="0.2">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x14ac:dyDescent="0.2">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x14ac:dyDescent="0.2">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x14ac:dyDescent="0.2">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x14ac:dyDescent="0.2">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x14ac:dyDescent="0.2">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x14ac:dyDescent="0.2">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x14ac:dyDescent="0.2">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x14ac:dyDescent="0.2">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x14ac:dyDescent="0.2">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x14ac:dyDescent="0.2">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x14ac:dyDescent="0.2">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x14ac:dyDescent="0.2">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x14ac:dyDescent="0.2">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x14ac:dyDescent="0.2">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x14ac:dyDescent="0.2">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x14ac:dyDescent="0.2">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x14ac:dyDescent="0.2">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x14ac:dyDescent="0.2">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x14ac:dyDescent="0.2">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x14ac:dyDescent="0.2">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x14ac:dyDescent="0.2">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x14ac:dyDescent="0.2">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x14ac:dyDescent="0.2">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x14ac:dyDescent="0.2">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x14ac:dyDescent="0.2">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x14ac:dyDescent="0.2">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x14ac:dyDescent="0.2">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x14ac:dyDescent="0.2">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x14ac:dyDescent="0.2">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x14ac:dyDescent="0.2">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x14ac:dyDescent="0.2">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x14ac:dyDescent="0.2">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x14ac:dyDescent="0.2">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x14ac:dyDescent="0.2">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x14ac:dyDescent="0.2">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x14ac:dyDescent="0.2">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x14ac:dyDescent="0.2">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x14ac:dyDescent="0.2">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x14ac:dyDescent="0.2">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x14ac:dyDescent="0.2">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x14ac:dyDescent="0.2">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x14ac:dyDescent="0.2">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x14ac:dyDescent="0.2">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x14ac:dyDescent="0.2">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x14ac:dyDescent="0.2">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x14ac:dyDescent="0.2">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x14ac:dyDescent="0.2">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x14ac:dyDescent="0.2">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x14ac:dyDescent="0.2">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x14ac:dyDescent="0.2">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x14ac:dyDescent="0.2">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x14ac:dyDescent="0.2">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x14ac:dyDescent="0.2">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x14ac:dyDescent="0.2">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x14ac:dyDescent="0.2">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x14ac:dyDescent="0.2">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x14ac:dyDescent="0.2">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x14ac:dyDescent="0.2">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x14ac:dyDescent="0.2">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x14ac:dyDescent="0.2">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x14ac:dyDescent="0.2">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x14ac:dyDescent="0.2">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x14ac:dyDescent="0.2">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x14ac:dyDescent="0.2">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x14ac:dyDescent="0.2">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x14ac:dyDescent="0.2">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x14ac:dyDescent="0.2">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x14ac:dyDescent="0.2">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x14ac:dyDescent="0.2">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x14ac:dyDescent="0.2">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x14ac:dyDescent="0.2">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x14ac:dyDescent="0.2">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x14ac:dyDescent="0.2">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x14ac:dyDescent="0.2">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x14ac:dyDescent="0.2">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x14ac:dyDescent="0.2">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x14ac:dyDescent="0.2">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x14ac:dyDescent="0.2">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x14ac:dyDescent="0.2">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x14ac:dyDescent="0.2">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x14ac:dyDescent="0.2">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x14ac:dyDescent="0.2">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x14ac:dyDescent="0.2">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x14ac:dyDescent="0.2">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x14ac:dyDescent="0.2">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x14ac:dyDescent="0.2">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x14ac:dyDescent="0.2">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x14ac:dyDescent="0.2">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x14ac:dyDescent="0.2">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x14ac:dyDescent="0.2">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x14ac:dyDescent="0.2">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x14ac:dyDescent="0.2">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x14ac:dyDescent="0.2">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x14ac:dyDescent="0.2">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x14ac:dyDescent="0.2">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x14ac:dyDescent="0.2">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x14ac:dyDescent="0.2">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x14ac:dyDescent="0.2">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x14ac:dyDescent="0.2">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x14ac:dyDescent="0.2">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x14ac:dyDescent="0.2">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x14ac:dyDescent="0.2">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x14ac:dyDescent="0.2">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x14ac:dyDescent="0.2">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x14ac:dyDescent="0.2">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x14ac:dyDescent="0.2">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x14ac:dyDescent="0.2">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x14ac:dyDescent="0.2">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x14ac:dyDescent="0.2">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x14ac:dyDescent="0.2">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x14ac:dyDescent="0.2">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x14ac:dyDescent="0.2">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x14ac:dyDescent="0.2">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x14ac:dyDescent="0.2">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x14ac:dyDescent="0.2">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x14ac:dyDescent="0.2">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x14ac:dyDescent="0.2">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x14ac:dyDescent="0.2">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x14ac:dyDescent="0.2">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x14ac:dyDescent="0.2">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x14ac:dyDescent="0.2">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x14ac:dyDescent="0.2">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x14ac:dyDescent="0.2">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x14ac:dyDescent="0.2">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x14ac:dyDescent="0.2">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x14ac:dyDescent="0.2">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x14ac:dyDescent="0.2">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x14ac:dyDescent="0.2">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x14ac:dyDescent="0.2">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x14ac:dyDescent="0.2">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x14ac:dyDescent="0.2">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x14ac:dyDescent="0.2">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x14ac:dyDescent="0.2">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x14ac:dyDescent="0.2">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x14ac:dyDescent="0.2">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x14ac:dyDescent="0.2">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x14ac:dyDescent="0.2">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x14ac:dyDescent="0.2">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x14ac:dyDescent="0.2">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x14ac:dyDescent="0.2">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x14ac:dyDescent="0.2">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x14ac:dyDescent="0.2">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x14ac:dyDescent="0.2">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x14ac:dyDescent="0.2">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x14ac:dyDescent="0.2">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x14ac:dyDescent="0.2">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x14ac:dyDescent="0.2">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x14ac:dyDescent="0.2">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x14ac:dyDescent="0.2">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x14ac:dyDescent="0.2">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x14ac:dyDescent="0.2">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x14ac:dyDescent="0.2">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x14ac:dyDescent="0.2">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x14ac:dyDescent="0.2">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x14ac:dyDescent="0.2">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x14ac:dyDescent="0.2">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x14ac:dyDescent="0.2">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x14ac:dyDescent="0.2">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x14ac:dyDescent="0.2">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x14ac:dyDescent="0.2">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x14ac:dyDescent="0.2">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x14ac:dyDescent="0.2">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x14ac:dyDescent="0.2">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x14ac:dyDescent="0.2">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x14ac:dyDescent="0.2">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x14ac:dyDescent="0.2">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x14ac:dyDescent="0.2">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x14ac:dyDescent="0.2">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x14ac:dyDescent="0.2">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x14ac:dyDescent="0.2">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x14ac:dyDescent="0.2">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x14ac:dyDescent="0.2">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x14ac:dyDescent="0.2">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x14ac:dyDescent="0.2">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x14ac:dyDescent="0.2">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x14ac:dyDescent="0.2">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x14ac:dyDescent="0.2">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x14ac:dyDescent="0.2">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x14ac:dyDescent="0.2">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x14ac:dyDescent="0.2">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x14ac:dyDescent="0.2">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x14ac:dyDescent="0.2">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x14ac:dyDescent="0.2">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x14ac:dyDescent="0.2">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x14ac:dyDescent="0.2">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x14ac:dyDescent="0.2">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x14ac:dyDescent="0.2">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x14ac:dyDescent="0.2">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x14ac:dyDescent="0.2">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x14ac:dyDescent="0.2">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x14ac:dyDescent="0.2">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x14ac:dyDescent="0.2">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x14ac:dyDescent="0.2">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x14ac:dyDescent="0.2">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x14ac:dyDescent="0.2">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x14ac:dyDescent="0.2">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x14ac:dyDescent="0.2">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x14ac:dyDescent="0.2">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x14ac:dyDescent="0.2">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x14ac:dyDescent="0.2">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x14ac:dyDescent="0.2">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x14ac:dyDescent="0.2">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x14ac:dyDescent="0.2">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x14ac:dyDescent="0.2">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x14ac:dyDescent="0.2">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x14ac:dyDescent="0.2">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x14ac:dyDescent="0.2">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x14ac:dyDescent="0.2">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x14ac:dyDescent="0.2">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x14ac:dyDescent="0.2">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x14ac:dyDescent="0.2">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x14ac:dyDescent="0.2">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x14ac:dyDescent="0.2">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x14ac:dyDescent="0.2">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x14ac:dyDescent="0.2">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x14ac:dyDescent="0.2">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x14ac:dyDescent="0.2">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x14ac:dyDescent="0.2">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x14ac:dyDescent="0.2">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x14ac:dyDescent="0.2">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x14ac:dyDescent="0.2">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x14ac:dyDescent="0.2">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x14ac:dyDescent="0.2">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x14ac:dyDescent="0.2">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x14ac:dyDescent="0.2">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x14ac:dyDescent="0.2">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x14ac:dyDescent="0.2">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x14ac:dyDescent="0.2">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x14ac:dyDescent="0.2">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x14ac:dyDescent="0.2">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x14ac:dyDescent="0.2">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x14ac:dyDescent="0.2">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x14ac:dyDescent="0.2">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x14ac:dyDescent="0.2">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x14ac:dyDescent="0.2">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x14ac:dyDescent="0.2">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x14ac:dyDescent="0.2">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x14ac:dyDescent="0.2">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x14ac:dyDescent="0.2">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x14ac:dyDescent="0.2">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x14ac:dyDescent="0.2">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x14ac:dyDescent="0.2">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x14ac:dyDescent="0.2">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x14ac:dyDescent="0.2">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x14ac:dyDescent="0.2">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x14ac:dyDescent="0.2">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x14ac:dyDescent="0.2">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x14ac:dyDescent="0.2">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x14ac:dyDescent="0.2">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x14ac:dyDescent="0.2">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x14ac:dyDescent="0.2">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x14ac:dyDescent="0.2">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x14ac:dyDescent="0.2">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x14ac:dyDescent="0.2">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x14ac:dyDescent="0.2">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x14ac:dyDescent="0.2">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x14ac:dyDescent="0.2">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x14ac:dyDescent="0.2">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x14ac:dyDescent="0.2">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x14ac:dyDescent="0.2">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x14ac:dyDescent="0.2">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x14ac:dyDescent="0.2">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x14ac:dyDescent="0.2">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x14ac:dyDescent="0.2">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x14ac:dyDescent="0.2">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x14ac:dyDescent="0.2">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x14ac:dyDescent="0.2">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x14ac:dyDescent="0.2">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x14ac:dyDescent="0.2">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x14ac:dyDescent="0.2">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x14ac:dyDescent="0.2">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x14ac:dyDescent="0.2">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x14ac:dyDescent="0.2">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x14ac:dyDescent="0.2">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x14ac:dyDescent="0.2">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x14ac:dyDescent="0.2">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x14ac:dyDescent="0.2">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x14ac:dyDescent="0.2">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x14ac:dyDescent="0.2">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x14ac:dyDescent="0.2">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x14ac:dyDescent="0.2">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x14ac:dyDescent="0.2">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x14ac:dyDescent="0.2">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x14ac:dyDescent="0.2">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x14ac:dyDescent="0.2">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x14ac:dyDescent="0.2">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x14ac:dyDescent="0.2">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x14ac:dyDescent="0.2">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x14ac:dyDescent="0.2">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x14ac:dyDescent="0.2">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x14ac:dyDescent="0.2">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x14ac:dyDescent="0.2">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x14ac:dyDescent="0.2">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x14ac:dyDescent="0.2">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x14ac:dyDescent="0.2">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x14ac:dyDescent="0.2">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x14ac:dyDescent="0.2">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x14ac:dyDescent="0.2">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x14ac:dyDescent="0.2">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x14ac:dyDescent="0.2">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x14ac:dyDescent="0.2">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x14ac:dyDescent="0.2">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x14ac:dyDescent="0.2">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x14ac:dyDescent="0.2">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x14ac:dyDescent="0.2">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x14ac:dyDescent="0.2">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x14ac:dyDescent="0.2">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x14ac:dyDescent="0.2">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x14ac:dyDescent="0.2">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x14ac:dyDescent="0.2">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x14ac:dyDescent="0.2">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x14ac:dyDescent="0.2">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x14ac:dyDescent="0.2">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x14ac:dyDescent="0.2">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x14ac:dyDescent="0.2">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x14ac:dyDescent="0.2">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x14ac:dyDescent="0.2">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x14ac:dyDescent="0.2">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x14ac:dyDescent="0.2">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x14ac:dyDescent="0.2">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x14ac:dyDescent="0.2">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x14ac:dyDescent="0.2">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x14ac:dyDescent="0.2">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x14ac:dyDescent="0.2">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x14ac:dyDescent="0.2">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x14ac:dyDescent="0.2">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x14ac:dyDescent="0.2">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x14ac:dyDescent="0.2">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x14ac:dyDescent="0.2">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x14ac:dyDescent="0.2">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x14ac:dyDescent="0.2">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x14ac:dyDescent="0.2">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x14ac:dyDescent="0.2">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x14ac:dyDescent="0.2">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x14ac:dyDescent="0.2">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x14ac:dyDescent="0.2">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x14ac:dyDescent="0.2">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x14ac:dyDescent="0.2">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x14ac:dyDescent="0.2">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x14ac:dyDescent="0.2">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x14ac:dyDescent="0.2">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x14ac:dyDescent="0.2">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x14ac:dyDescent="0.2">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x14ac:dyDescent="0.2">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x14ac:dyDescent="0.2">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x14ac:dyDescent="0.2">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x14ac:dyDescent="0.2">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x14ac:dyDescent="0.2">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x14ac:dyDescent="0.2">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x14ac:dyDescent="0.2">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x14ac:dyDescent="0.2">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x14ac:dyDescent="0.2">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x14ac:dyDescent="0.2">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x14ac:dyDescent="0.2">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x14ac:dyDescent="0.2">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x14ac:dyDescent="0.2">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x14ac:dyDescent="0.2">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x14ac:dyDescent="0.2">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x14ac:dyDescent="0.2">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x14ac:dyDescent="0.2">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x14ac:dyDescent="0.2">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x14ac:dyDescent="0.2">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x14ac:dyDescent="0.2">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x14ac:dyDescent="0.2">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x14ac:dyDescent="0.2">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x14ac:dyDescent="0.2">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x14ac:dyDescent="0.2">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x14ac:dyDescent="0.2">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x14ac:dyDescent="0.2">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x14ac:dyDescent="0.2">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x14ac:dyDescent="0.2">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x14ac:dyDescent="0.2">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x14ac:dyDescent="0.2">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x14ac:dyDescent="0.2">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x14ac:dyDescent="0.2">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x14ac:dyDescent="0.2">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x14ac:dyDescent="0.2">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x14ac:dyDescent="0.2">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x14ac:dyDescent="0.2">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x14ac:dyDescent="0.2">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x14ac:dyDescent="0.2">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x14ac:dyDescent="0.2">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x14ac:dyDescent="0.2">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x14ac:dyDescent="0.2">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x14ac:dyDescent="0.2">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x14ac:dyDescent="0.2">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x14ac:dyDescent="0.2">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x14ac:dyDescent="0.2">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x14ac:dyDescent="0.2">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x14ac:dyDescent="0.2">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x14ac:dyDescent="0.2">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x14ac:dyDescent="0.2">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x14ac:dyDescent="0.2">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x14ac:dyDescent="0.2">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x14ac:dyDescent="0.2">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x14ac:dyDescent="0.2">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x14ac:dyDescent="0.2">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x14ac:dyDescent="0.2">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x14ac:dyDescent="0.2">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x14ac:dyDescent="0.2">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x14ac:dyDescent="0.2">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x14ac:dyDescent="0.2">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x14ac:dyDescent="0.2">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x14ac:dyDescent="0.2">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x14ac:dyDescent="0.2">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x14ac:dyDescent="0.2">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x14ac:dyDescent="0.2">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x14ac:dyDescent="0.2">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x14ac:dyDescent="0.2">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x14ac:dyDescent="0.2">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x14ac:dyDescent="0.2">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x14ac:dyDescent="0.2">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x14ac:dyDescent="0.2">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x14ac:dyDescent="0.2">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x14ac:dyDescent="0.2">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x14ac:dyDescent="0.2">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x14ac:dyDescent="0.2">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x14ac:dyDescent="0.2">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x14ac:dyDescent="0.2">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x14ac:dyDescent="0.2">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x14ac:dyDescent="0.2">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x14ac:dyDescent="0.2">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x14ac:dyDescent="0.2">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x14ac:dyDescent="0.2">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x14ac:dyDescent="0.2">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x14ac:dyDescent="0.2">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x14ac:dyDescent="0.2">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x14ac:dyDescent="0.2">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x14ac:dyDescent="0.2">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x14ac:dyDescent="0.2">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x14ac:dyDescent="0.2">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x14ac:dyDescent="0.2">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x14ac:dyDescent="0.2">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x14ac:dyDescent="0.2">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x14ac:dyDescent="0.2">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x14ac:dyDescent="0.2">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x14ac:dyDescent="0.2">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x14ac:dyDescent="0.2">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x14ac:dyDescent="0.2">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x14ac:dyDescent="0.2">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x14ac:dyDescent="0.2">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x14ac:dyDescent="0.2">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x14ac:dyDescent="0.2">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x14ac:dyDescent="0.2">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x14ac:dyDescent="0.2">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x14ac:dyDescent="0.2">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x14ac:dyDescent="0.2">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x14ac:dyDescent="0.2">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x14ac:dyDescent="0.2">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x14ac:dyDescent="0.2">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x14ac:dyDescent="0.2">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x14ac:dyDescent="0.2">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x14ac:dyDescent="0.2">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x14ac:dyDescent="0.2">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x14ac:dyDescent="0.2">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x14ac:dyDescent="0.2">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x14ac:dyDescent="0.2">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x14ac:dyDescent="0.2">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x14ac:dyDescent="0.2">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x14ac:dyDescent="0.2">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x14ac:dyDescent="0.2">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x14ac:dyDescent="0.2">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x14ac:dyDescent="0.2">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x14ac:dyDescent="0.2">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x14ac:dyDescent="0.2">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x14ac:dyDescent="0.2">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x14ac:dyDescent="0.2">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x14ac:dyDescent="0.2">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x14ac:dyDescent="0.2">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x14ac:dyDescent="0.2">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x14ac:dyDescent="0.2">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x14ac:dyDescent="0.2">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x14ac:dyDescent="0.2">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x14ac:dyDescent="0.2">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x14ac:dyDescent="0.2">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x14ac:dyDescent="0.2">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x14ac:dyDescent="0.2">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x14ac:dyDescent="0.2">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x14ac:dyDescent="0.2">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x14ac:dyDescent="0.2">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x14ac:dyDescent="0.2">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x14ac:dyDescent="0.2">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x14ac:dyDescent="0.2">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x14ac:dyDescent="0.2">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x14ac:dyDescent="0.2">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x14ac:dyDescent="0.2">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x14ac:dyDescent="0.2">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x14ac:dyDescent="0.2">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x14ac:dyDescent="0.2">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x14ac:dyDescent="0.2">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x14ac:dyDescent="0.2">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x14ac:dyDescent="0.2">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x14ac:dyDescent="0.2">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x14ac:dyDescent="0.2">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x14ac:dyDescent="0.2">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x14ac:dyDescent="0.2">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x14ac:dyDescent="0.2">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x14ac:dyDescent="0.2">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x14ac:dyDescent="0.2">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x14ac:dyDescent="0.2">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x14ac:dyDescent="0.2">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x14ac:dyDescent="0.2">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x14ac:dyDescent="0.2">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x14ac:dyDescent="0.2">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x14ac:dyDescent="0.2">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x14ac:dyDescent="0.2">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x14ac:dyDescent="0.2">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x14ac:dyDescent="0.2">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x14ac:dyDescent="0.2">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x14ac:dyDescent="0.2">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x14ac:dyDescent="0.2">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x14ac:dyDescent="0.2">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x14ac:dyDescent="0.2">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x14ac:dyDescent="0.2">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x14ac:dyDescent="0.2">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x14ac:dyDescent="0.2">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x14ac:dyDescent="0.2">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x14ac:dyDescent="0.2">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x14ac:dyDescent="0.2">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x14ac:dyDescent="0.2">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x14ac:dyDescent="0.2">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x14ac:dyDescent="0.2">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x14ac:dyDescent="0.2">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x14ac:dyDescent="0.2">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x14ac:dyDescent="0.2">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x14ac:dyDescent="0.2">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x14ac:dyDescent="0.2">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x14ac:dyDescent="0.2">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x14ac:dyDescent="0.2">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x14ac:dyDescent="0.2">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x14ac:dyDescent="0.2">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x14ac:dyDescent="0.2">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x14ac:dyDescent="0.2">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x14ac:dyDescent="0.2">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x14ac:dyDescent="0.2">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x14ac:dyDescent="0.2">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x14ac:dyDescent="0.2">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x14ac:dyDescent="0.2">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x14ac:dyDescent="0.2">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x14ac:dyDescent="0.2">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x14ac:dyDescent="0.2">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x14ac:dyDescent="0.2">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x14ac:dyDescent="0.2">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x14ac:dyDescent="0.2">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x14ac:dyDescent="0.2">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x14ac:dyDescent="0.2">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x14ac:dyDescent="0.2">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x14ac:dyDescent="0.2">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x14ac:dyDescent="0.2">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x14ac:dyDescent="0.2">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x14ac:dyDescent="0.2">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x14ac:dyDescent="0.2">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x14ac:dyDescent="0.2">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x14ac:dyDescent="0.2">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x14ac:dyDescent="0.2">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x14ac:dyDescent="0.2">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x14ac:dyDescent="0.2">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x14ac:dyDescent="0.2">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x14ac:dyDescent="0.2">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x14ac:dyDescent="0.2">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x14ac:dyDescent="0.2">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x14ac:dyDescent="0.2">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x14ac:dyDescent="0.2">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x14ac:dyDescent="0.2">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x14ac:dyDescent="0.2">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x14ac:dyDescent="0.2">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x14ac:dyDescent="0.2">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x14ac:dyDescent="0.2">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x14ac:dyDescent="0.2">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x14ac:dyDescent="0.2">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x14ac:dyDescent="0.2">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x14ac:dyDescent="0.2">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x14ac:dyDescent="0.2">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x14ac:dyDescent="0.2">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x14ac:dyDescent="0.2">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x14ac:dyDescent="0.2">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x14ac:dyDescent="0.2">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x14ac:dyDescent="0.2">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x14ac:dyDescent="0.2">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x14ac:dyDescent="0.2">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x14ac:dyDescent="0.2">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x14ac:dyDescent="0.2">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x14ac:dyDescent="0.2">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x14ac:dyDescent="0.2">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x14ac:dyDescent="0.2">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x14ac:dyDescent="0.2">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x14ac:dyDescent="0.2">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x14ac:dyDescent="0.2">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x14ac:dyDescent="0.2">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x14ac:dyDescent="0.2">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x14ac:dyDescent="0.2">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x14ac:dyDescent="0.2">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x14ac:dyDescent="0.2">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x14ac:dyDescent="0.2">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x14ac:dyDescent="0.2">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x14ac:dyDescent="0.2">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x14ac:dyDescent="0.2">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x14ac:dyDescent="0.2">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x14ac:dyDescent="0.2">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x14ac:dyDescent="0.2">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x14ac:dyDescent="0.2">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x14ac:dyDescent="0.2">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x14ac:dyDescent="0.2">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x14ac:dyDescent="0.2">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x14ac:dyDescent="0.2">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x14ac:dyDescent="0.2">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x14ac:dyDescent="0.2">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x14ac:dyDescent="0.2">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x14ac:dyDescent="0.2">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x14ac:dyDescent="0.2">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x14ac:dyDescent="0.2">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x14ac:dyDescent="0.2">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x14ac:dyDescent="0.2">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x14ac:dyDescent="0.2">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x14ac:dyDescent="0.2">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x14ac:dyDescent="0.2">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x14ac:dyDescent="0.2">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x14ac:dyDescent="0.2">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x14ac:dyDescent="0.2">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x14ac:dyDescent="0.2">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x14ac:dyDescent="0.2">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x14ac:dyDescent="0.2">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x14ac:dyDescent="0.2">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x14ac:dyDescent="0.2">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x14ac:dyDescent="0.2">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x14ac:dyDescent="0.2">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x14ac:dyDescent="0.2">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x14ac:dyDescent="0.2">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x14ac:dyDescent="0.2">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x14ac:dyDescent="0.2">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x14ac:dyDescent="0.2">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x14ac:dyDescent="0.2">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x14ac:dyDescent="0.2">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x14ac:dyDescent="0.2">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x14ac:dyDescent="0.2">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x14ac:dyDescent="0.2">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x14ac:dyDescent="0.2">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x14ac:dyDescent="0.2">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x14ac:dyDescent="0.2">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x14ac:dyDescent="0.2">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sheetData>
  <pageMargins left="0.25" right="0.25" top="0.9" bottom="0.75" header="0" footer="0"/>
  <pageSetup paperSize="3" scale="77"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94"/>
  <sheetViews>
    <sheetView workbookViewId="0">
      <pane ySplit="1" topLeftCell="A32" activePane="bottomLeft" state="frozen"/>
      <selection pane="bottomLeft" activeCell="F5" sqref="F5"/>
    </sheetView>
  </sheetViews>
  <sheetFormatPr defaultColWidth="12.625" defaultRowHeight="14.25" x14ac:dyDescent="0.2"/>
  <cols>
    <col min="1" max="1" width="8" style="74" customWidth="1"/>
    <col min="2" max="2" width="7.625" style="74" hidden="1" customWidth="1"/>
    <col min="3" max="4" width="6.75" style="74" customWidth="1"/>
    <col min="5" max="5" width="10.5" style="74" bestFit="1" customWidth="1"/>
    <col min="6" max="6" width="70.625" style="74" customWidth="1"/>
    <col min="7" max="13" width="16.25" style="74" hidden="1" customWidth="1"/>
    <col min="14" max="14" width="11.875" style="74" customWidth="1"/>
    <col min="15" max="18" width="8" style="74" hidden="1" customWidth="1"/>
    <col min="19" max="19" width="70.625" style="74" customWidth="1"/>
    <col min="20" max="20" width="11.125" style="74" customWidth="1"/>
    <col min="21" max="21" width="70.625" style="74" customWidth="1"/>
    <col min="22" max="26" width="7.625" style="74" customWidth="1"/>
    <col min="27" max="16384" width="12.625" style="74"/>
  </cols>
  <sheetData>
    <row r="1" spans="1:26" ht="30" x14ac:dyDescent="0.2">
      <c r="A1" s="55" t="s">
        <v>0</v>
      </c>
      <c r="B1" s="55" t="s">
        <v>1</v>
      </c>
      <c r="C1" s="55" t="s">
        <v>2</v>
      </c>
      <c r="D1" s="55" t="s">
        <v>3</v>
      </c>
      <c r="E1" s="55" t="s">
        <v>4</v>
      </c>
      <c r="F1" s="55" t="s">
        <v>167</v>
      </c>
      <c r="G1" s="6" t="s">
        <v>6</v>
      </c>
      <c r="H1" s="6" t="s">
        <v>7</v>
      </c>
      <c r="I1" s="6" t="s">
        <v>8</v>
      </c>
      <c r="J1" s="6" t="s">
        <v>9</v>
      </c>
      <c r="K1" s="6" t="s">
        <v>10</v>
      </c>
      <c r="L1" s="6" t="s">
        <v>11</v>
      </c>
      <c r="M1" s="6" t="s">
        <v>12</v>
      </c>
      <c r="N1" s="7" t="s">
        <v>284</v>
      </c>
      <c r="O1" s="7" t="s">
        <v>285</v>
      </c>
      <c r="P1" s="7" t="s">
        <v>2</v>
      </c>
      <c r="Q1" s="7" t="s">
        <v>286</v>
      </c>
      <c r="R1" s="7" t="s">
        <v>25</v>
      </c>
      <c r="S1" s="7" t="s">
        <v>15</v>
      </c>
      <c r="T1" s="8"/>
      <c r="U1" s="8"/>
      <c r="V1" s="8"/>
      <c r="W1" s="8"/>
      <c r="X1" s="8"/>
      <c r="Y1" s="8"/>
      <c r="Z1" s="8"/>
    </row>
    <row r="2" spans="1:26" ht="15" x14ac:dyDescent="0.2">
      <c r="A2" s="9" t="s">
        <v>2</v>
      </c>
      <c r="B2" s="9"/>
      <c r="C2" s="9" t="s">
        <v>774</v>
      </c>
      <c r="D2" s="9"/>
      <c r="E2" s="9" t="s">
        <v>1202</v>
      </c>
      <c r="F2" s="10" t="s">
        <v>776</v>
      </c>
      <c r="G2" s="9"/>
      <c r="H2" s="9"/>
      <c r="I2" s="9"/>
      <c r="J2" s="9"/>
      <c r="K2" s="9"/>
      <c r="L2" s="9"/>
      <c r="M2" s="9"/>
      <c r="N2" s="9"/>
      <c r="O2" s="9"/>
      <c r="P2" s="9"/>
      <c r="Q2" s="9"/>
      <c r="R2" s="9"/>
      <c r="S2" s="9"/>
      <c r="T2" s="8"/>
      <c r="U2" s="8"/>
      <c r="V2" s="8"/>
      <c r="W2" s="8"/>
      <c r="X2" s="8"/>
      <c r="Y2" s="8"/>
      <c r="Z2" s="8"/>
    </row>
    <row r="3" spans="1:26" ht="15" x14ac:dyDescent="0.2">
      <c r="A3" s="11" t="s">
        <v>3</v>
      </c>
      <c r="B3" s="11"/>
      <c r="C3" s="11" t="s">
        <v>774</v>
      </c>
      <c r="D3" s="11" t="s">
        <v>21</v>
      </c>
      <c r="E3" s="11" t="s">
        <v>1203</v>
      </c>
      <c r="F3" s="11" t="s">
        <v>1204</v>
      </c>
      <c r="G3" s="11"/>
      <c r="H3" s="11"/>
      <c r="I3" s="11"/>
      <c r="J3" s="11"/>
      <c r="K3" s="11"/>
      <c r="L3" s="11"/>
      <c r="M3" s="11"/>
      <c r="N3" s="11"/>
      <c r="O3" s="11"/>
      <c r="P3" s="11"/>
      <c r="Q3" s="11"/>
      <c r="R3" s="11"/>
      <c r="S3" s="11"/>
      <c r="T3" s="8"/>
      <c r="U3" s="8"/>
      <c r="V3" s="8"/>
      <c r="W3" s="8"/>
      <c r="X3" s="8"/>
      <c r="Y3" s="8"/>
      <c r="Z3" s="8"/>
    </row>
    <row r="4" spans="1:26" ht="90" x14ac:dyDescent="0.2">
      <c r="A4" s="1" t="s">
        <v>25</v>
      </c>
      <c r="B4" s="1"/>
      <c r="C4" s="1" t="s">
        <v>774</v>
      </c>
      <c r="D4" s="1" t="s">
        <v>21</v>
      </c>
      <c r="E4" s="1" t="s">
        <v>1205</v>
      </c>
      <c r="F4" s="82" t="s">
        <v>1206</v>
      </c>
      <c r="G4" s="8"/>
      <c r="H4" s="8"/>
      <c r="I4" s="8"/>
      <c r="J4" s="8"/>
      <c r="K4" s="8"/>
      <c r="L4" s="8"/>
      <c r="M4" s="8"/>
      <c r="N4" s="13" t="s">
        <v>1207</v>
      </c>
      <c r="O4" s="16" t="s">
        <v>1208</v>
      </c>
      <c r="P4" s="13" t="s">
        <v>1209</v>
      </c>
      <c r="Q4" s="13" t="s">
        <v>21</v>
      </c>
      <c r="R4" s="13">
        <v>1</v>
      </c>
      <c r="S4" s="4" t="s">
        <v>1210</v>
      </c>
      <c r="T4" s="8"/>
      <c r="U4" s="8"/>
      <c r="V4" s="8"/>
      <c r="W4" s="8"/>
      <c r="X4" s="8"/>
      <c r="Y4" s="8"/>
      <c r="Z4" s="8"/>
    </row>
    <row r="5" spans="1:26" ht="150" x14ac:dyDescent="0.2">
      <c r="A5" s="1" t="s">
        <v>25</v>
      </c>
      <c r="B5" s="1"/>
      <c r="C5" s="1" t="s">
        <v>774</v>
      </c>
      <c r="D5" s="1" t="s">
        <v>21</v>
      </c>
      <c r="E5" s="1" t="s">
        <v>1211</v>
      </c>
      <c r="F5" s="82" t="s">
        <v>1212</v>
      </c>
      <c r="G5" s="8"/>
      <c r="H5" s="8"/>
      <c r="I5" s="8"/>
      <c r="J5" s="8"/>
      <c r="K5" s="8"/>
      <c r="L5" s="8"/>
      <c r="M5" s="8"/>
      <c r="N5" s="5" t="s">
        <v>1213</v>
      </c>
      <c r="O5" s="5" t="s">
        <v>1208</v>
      </c>
      <c r="P5" s="5" t="s">
        <v>1209</v>
      </c>
      <c r="Q5" s="5" t="s">
        <v>63</v>
      </c>
      <c r="R5" s="5">
        <v>3</v>
      </c>
      <c r="S5" s="5" t="s">
        <v>1214</v>
      </c>
      <c r="T5" s="8"/>
      <c r="U5" s="8"/>
      <c r="V5" s="8"/>
      <c r="W5" s="8"/>
      <c r="X5" s="8"/>
      <c r="Y5" s="8"/>
      <c r="Z5" s="8"/>
    </row>
    <row r="6" spans="1:26" ht="60" x14ac:dyDescent="0.2">
      <c r="A6" s="1" t="s">
        <v>25</v>
      </c>
      <c r="B6" s="1"/>
      <c r="C6" s="1" t="s">
        <v>774</v>
      </c>
      <c r="D6" s="1" t="s">
        <v>21</v>
      </c>
      <c r="E6" s="1" t="s">
        <v>1215</v>
      </c>
      <c r="F6" s="82" t="s">
        <v>1216</v>
      </c>
      <c r="G6" s="8"/>
      <c r="H6" s="8"/>
      <c r="I6" s="8"/>
      <c r="J6" s="8"/>
      <c r="K6" s="8"/>
      <c r="L6" s="8"/>
      <c r="M6" s="8"/>
      <c r="N6" s="4" t="s">
        <v>1217</v>
      </c>
      <c r="O6" s="4" t="s">
        <v>1208</v>
      </c>
      <c r="P6" s="4" t="s">
        <v>1218</v>
      </c>
      <c r="Q6" s="4" t="s">
        <v>21</v>
      </c>
      <c r="R6" s="4">
        <v>4</v>
      </c>
      <c r="S6" s="4" t="s">
        <v>1219</v>
      </c>
      <c r="T6" s="8"/>
      <c r="U6" s="8"/>
      <c r="V6" s="8"/>
      <c r="W6" s="8"/>
      <c r="X6" s="8"/>
      <c r="Y6" s="8"/>
      <c r="Z6" s="8"/>
    </row>
    <row r="7" spans="1:26" ht="30" x14ac:dyDescent="0.2">
      <c r="A7" s="89" t="s">
        <v>3</v>
      </c>
      <c r="B7" s="89"/>
      <c r="C7" s="89" t="s">
        <v>774</v>
      </c>
      <c r="D7" s="89" t="s">
        <v>63</v>
      </c>
      <c r="E7" s="89" t="s">
        <v>1220</v>
      </c>
      <c r="F7" s="83" t="s">
        <v>1221</v>
      </c>
      <c r="G7" s="8"/>
      <c r="H7" s="8"/>
      <c r="I7" s="8"/>
      <c r="J7" s="8"/>
      <c r="K7" s="8"/>
      <c r="L7" s="8"/>
      <c r="M7" s="8"/>
      <c r="N7" s="11"/>
      <c r="O7" s="11"/>
      <c r="P7" s="11"/>
      <c r="Q7" s="11"/>
      <c r="R7" s="11"/>
      <c r="S7" s="11"/>
      <c r="T7" s="8"/>
      <c r="U7" s="8"/>
      <c r="V7" s="8"/>
      <c r="W7" s="8"/>
      <c r="X7" s="8"/>
      <c r="Y7" s="8"/>
      <c r="Z7" s="8"/>
    </row>
    <row r="8" spans="1:26" ht="30" x14ac:dyDescent="0.2">
      <c r="A8" s="1" t="s">
        <v>25</v>
      </c>
      <c r="B8" s="1"/>
      <c r="C8" s="1" t="s">
        <v>774</v>
      </c>
      <c r="D8" s="1" t="s">
        <v>63</v>
      </c>
      <c r="E8" s="1" t="s">
        <v>1222</v>
      </c>
      <c r="F8" s="82" t="s">
        <v>1223</v>
      </c>
      <c r="G8" s="8"/>
      <c r="H8" s="8"/>
      <c r="I8" s="8"/>
      <c r="J8" s="8"/>
      <c r="K8" s="8"/>
      <c r="L8" s="8"/>
      <c r="M8" s="8"/>
      <c r="N8" s="13" t="s">
        <v>1224</v>
      </c>
      <c r="O8" s="13" t="s">
        <v>1208</v>
      </c>
      <c r="P8" s="13" t="s">
        <v>1218</v>
      </c>
      <c r="Q8" s="13" t="s">
        <v>21</v>
      </c>
      <c r="R8" s="13">
        <v>2</v>
      </c>
      <c r="S8" s="4" t="s">
        <v>1225</v>
      </c>
      <c r="T8" s="8"/>
      <c r="U8" s="8"/>
      <c r="V8" s="8"/>
      <c r="W8" s="8"/>
      <c r="X8" s="8"/>
      <c r="Y8" s="8"/>
      <c r="Z8" s="8"/>
    </row>
    <row r="9" spans="1:26" ht="45" x14ac:dyDescent="0.2">
      <c r="A9" s="1" t="s">
        <v>25</v>
      </c>
      <c r="B9" s="1"/>
      <c r="C9" s="1" t="s">
        <v>774</v>
      </c>
      <c r="D9" s="1" t="s">
        <v>63</v>
      </c>
      <c r="E9" s="1" t="s">
        <v>1226</v>
      </c>
      <c r="F9" s="82" t="s">
        <v>1227</v>
      </c>
      <c r="G9" s="8"/>
      <c r="H9" s="8"/>
      <c r="I9" s="8"/>
      <c r="J9" s="8"/>
      <c r="K9" s="8"/>
      <c r="L9" s="8"/>
      <c r="M9" s="8"/>
      <c r="N9" s="15" t="s">
        <v>1228</v>
      </c>
      <c r="O9" s="15" t="s">
        <v>1208</v>
      </c>
      <c r="P9" s="15" t="s">
        <v>1218</v>
      </c>
      <c r="Q9" s="15" t="s">
        <v>21</v>
      </c>
      <c r="R9" s="15">
        <v>1</v>
      </c>
      <c r="S9" s="5" t="s">
        <v>1229</v>
      </c>
      <c r="T9" s="8"/>
      <c r="U9" s="8"/>
      <c r="V9" s="8"/>
      <c r="W9" s="8"/>
      <c r="X9" s="8"/>
      <c r="Y9" s="8"/>
      <c r="Z9" s="8"/>
    </row>
    <row r="10" spans="1:26" ht="45" x14ac:dyDescent="0.2">
      <c r="A10" s="1" t="s">
        <v>25</v>
      </c>
      <c r="B10" s="1"/>
      <c r="C10" s="1" t="s">
        <v>774</v>
      </c>
      <c r="D10" s="1" t="s">
        <v>63</v>
      </c>
      <c r="E10" s="1" t="s">
        <v>1230</v>
      </c>
      <c r="F10" s="82" t="s">
        <v>1231</v>
      </c>
      <c r="G10" s="8"/>
      <c r="H10" s="8"/>
      <c r="I10" s="8"/>
      <c r="J10" s="8"/>
      <c r="K10" s="8"/>
      <c r="L10" s="8"/>
      <c r="M10" s="8"/>
      <c r="N10" s="4" t="s">
        <v>1232</v>
      </c>
      <c r="O10" s="13" t="s">
        <v>1208</v>
      </c>
      <c r="P10" s="4" t="s">
        <v>1233</v>
      </c>
      <c r="Q10" s="4" t="s">
        <v>76</v>
      </c>
      <c r="R10" s="4">
        <v>6</v>
      </c>
      <c r="S10" s="4" t="s">
        <v>1234</v>
      </c>
      <c r="T10" s="8"/>
      <c r="U10" s="8"/>
      <c r="V10" s="8"/>
      <c r="W10" s="8"/>
      <c r="X10" s="8"/>
      <c r="Y10" s="8"/>
      <c r="Z10" s="8"/>
    </row>
    <row r="11" spans="1:26" ht="30" x14ac:dyDescent="0.2">
      <c r="A11" s="89" t="s">
        <v>3</v>
      </c>
      <c r="B11" s="89"/>
      <c r="C11" s="89" t="s">
        <v>774</v>
      </c>
      <c r="D11" s="89" t="s">
        <v>76</v>
      </c>
      <c r="E11" s="89" t="s">
        <v>1235</v>
      </c>
      <c r="F11" s="17" t="s">
        <v>1236</v>
      </c>
      <c r="G11" s="8"/>
      <c r="H11" s="8"/>
      <c r="I11" s="8"/>
      <c r="J11" s="8"/>
      <c r="K11" s="8"/>
      <c r="L11" s="8"/>
      <c r="M11" s="8"/>
      <c r="N11" s="11"/>
      <c r="O11" s="11"/>
      <c r="P11" s="11"/>
      <c r="Q11" s="11"/>
      <c r="R11" s="11"/>
      <c r="S11" s="11"/>
      <c r="T11" s="8"/>
      <c r="U11" s="8"/>
      <c r="V11" s="8"/>
      <c r="W11" s="8"/>
      <c r="X11" s="8"/>
      <c r="Y11" s="8"/>
      <c r="Z11" s="8"/>
    </row>
    <row r="12" spans="1:26" ht="60" x14ac:dyDescent="0.2">
      <c r="A12" s="1" t="s">
        <v>25</v>
      </c>
      <c r="B12" s="1"/>
      <c r="C12" s="1" t="s">
        <v>774</v>
      </c>
      <c r="D12" s="1" t="s">
        <v>76</v>
      </c>
      <c r="E12" s="1" t="s">
        <v>1237</v>
      </c>
      <c r="F12" s="82" t="s">
        <v>1238</v>
      </c>
      <c r="G12" s="8"/>
      <c r="H12" s="8"/>
      <c r="I12" s="8"/>
      <c r="J12" s="8"/>
      <c r="K12" s="8"/>
      <c r="L12" s="8"/>
      <c r="M12" s="8"/>
      <c r="N12" s="13" t="s">
        <v>1239</v>
      </c>
      <c r="O12" s="13" t="s">
        <v>1208</v>
      </c>
      <c r="P12" s="13" t="s">
        <v>1218</v>
      </c>
      <c r="Q12" s="13" t="s">
        <v>21</v>
      </c>
      <c r="R12" s="13">
        <v>3</v>
      </c>
      <c r="S12" s="4" t="s">
        <v>1240</v>
      </c>
      <c r="T12" s="8"/>
      <c r="U12" s="8"/>
      <c r="V12" s="8"/>
      <c r="W12" s="8"/>
      <c r="X12" s="8"/>
      <c r="Y12" s="8"/>
      <c r="Z12" s="8"/>
    </row>
    <row r="13" spans="1:26" ht="45" x14ac:dyDescent="0.2">
      <c r="A13" s="1" t="s">
        <v>25</v>
      </c>
      <c r="B13" s="1"/>
      <c r="C13" s="1" t="s">
        <v>774</v>
      </c>
      <c r="D13" s="1" t="s">
        <v>76</v>
      </c>
      <c r="E13" s="1" t="s">
        <v>1241</v>
      </c>
      <c r="F13" s="82" t="s">
        <v>1242</v>
      </c>
      <c r="G13" s="8"/>
      <c r="H13" s="8"/>
      <c r="I13" s="8"/>
      <c r="J13" s="8"/>
      <c r="K13" s="8"/>
      <c r="L13" s="8"/>
      <c r="M13" s="8"/>
      <c r="N13" s="15" t="s">
        <v>1243</v>
      </c>
      <c r="O13" s="15" t="s">
        <v>1208</v>
      </c>
      <c r="P13" s="15" t="s">
        <v>1233</v>
      </c>
      <c r="Q13" s="15" t="s">
        <v>76</v>
      </c>
      <c r="R13" s="15">
        <v>6</v>
      </c>
      <c r="S13" s="5" t="s">
        <v>1244</v>
      </c>
      <c r="T13" s="8"/>
      <c r="U13" s="8"/>
      <c r="V13" s="8"/>
      <c r="W13" s="8"/>
      <c r="X13" s="8"/>
      <c r="Y13" s="8"/>
      <c r="Z13" s="8"/>
    </row>
    <row r="14" spans="1:26" ht="30" x14ac:dyDescent="0.2">
      <c r="A14" s="89" t="s">
        <v>3</v>
      </c>
      <c r="B14" s="89"/>
      <c r="C14" s="89" t="s">
        <v>774</v>
      </c>
      <c r="D14" s="89" t="s">
        <v>197</v>
      </c>
      <c r="E14" s="89" t="s">
        <v>1245</v>
      </c>
      <c r="F14" s="17" t="s">
        <v>1246</v>
      </c>
      <c r="G14" s="8"/>
      <c r="H14" s="8"/>
      <c r="I14" s="8"/>
      <c r="J14" s="8"/>
      <c r="K14" s="8"/>
      <c r="L14" s="8"/>
      <c r="M14" s="8"/>
      <c r="N14" s="11"/>
      <c r="O14" s="11"/>
      <c r="P14" s="11"/>
      <c r="Q14" s="11"/>
      <c r="R14" s="11"/>
      <c r="S14" s="11"/>
      <c r="T14" s="8"/>
      <c r="U14" s="8"/>
      <c r="V14" s="8"/>
      <c r="W14" s="8"/>
      <c r="X14" s="8"/>
      <c r="Y14" s="8"/>
      <c r="Z14" s="8"/>
    </row>
    <row r="15" spans="1:26" ht="30" x14ac:dyDescent="0.2">
      <c r="A15" s="1" t="s">
        <v>25</v>
      </c>
      <c r="B15" s="1"/>
      <c r="C15" s="1" t="s">
        <v>774</v>
      </c>
      <c r="D15" s="1" t="s">
        <v>197</v>
      </c>
      <c r="E15" s="1" t="s">
        <v>1247</v>
      </c>
      <c r="F15" s="82" t="s">
        <v>1248</v>
      </c>
      <c r="G15" s="8"/>
      <c r="H15" s="8"/>
      <c r="I15" s="8"/>
      <c r="J15" s="8"/>
      <c r="K15" s="8"/>
      <c r="L15" s="8"/>
      <c r="M15" s="8"/>
      <c r="N15" s="4" t="s">
        <v>1249</v>
      </c>
      <c r="O15" s="13" t="s">
        <v>1208</v>
      </c>
      <c r="P15" s="4" t="s">
        <v>1233</v>
      </c>
      <c r="Q15" s="13" t="s">
        <v>197</v>
      </c>
      <c r="R15" s="13">
        <v>10</v>
      </c>
      <c r="S15" s="4" t="s">
        <v>1250</v>
      </c>
      <c r="T15" s="8"/>
      <c r="U15" s="8"/>
      <c r="V15" s="8"/>
      <c r="W15" s="8"/>
      <c r="X15" s="8"/>
      <c r="Y15" s="8"/>
      <c r="Z15" s="8"/>
    </row>
    <row r="16" spans="1:26" ht="75" x14ac:dyDescent="0.2">
      <c r="A16" s="1" t="s">
        <v>25</v>
      </c>
      <c r="B16" s="1"/>
      <c r="C16" s="1" t="s">
        <v>774</v>
      </c>
      <c r="D16" s="1" t="s">
        <v>197</v>
      </c>
      <c r="E16" s="1" t="s">
        <v>1251</v>
      </c>
      <c r="F16" s="82" t="s">
        <v>1252</v>
      </c>
      <c r="G16" s="8"/>
      <c r="H16" s="8"/>
      <c r="I16" s="8"/>
      <c r="J16" s="8"/>
      <c r="K16" s="8"/>
      <c r="L16" s="8"/>
      <c r="M16" s="8"/>
      <c r="N16" s="15" t="s">
        <v>1253</v>
      </c>
      <c r="O16" s="15" t="s">
        <v>1208</v>
      </c>
      <c r="P16" s="15" t="s">
        <v>1233</v>
      </c>
      <c r="Q16" s="15" t="s">
        <v>197</v>
      </c>
      <c r="R16" s="15">
        <v>11</v>
      </c>
      <c r="S16" s="5" t="s">
        <v>1254</v>
      </c>
      <c r="T16" s="8"/>
      <c r="U16" s="8"/>
      <c r="V16" s="8"/>
      <c r="W16" s="8"/>
      <c r="X16" s="8"/>
      <c r="Y16" s="8"/>
      <c r="Z16" s="8"/>
    </row>
    <row r="17" spans="1:26" ht="90" x14ac:dyDescent="0.2">
      <c r="A17" s="1" t="s">
        <v>25</v>
      </c>
      <c r="B17" s="1"/>
      <c r="C17" s="1" t="s">
        <v>774</v>
      </c>
      <c r="D17" s="1" t="s">
        <v>197</v>
      </c>
      <c r="E17" s="1" t="s">
        <v>1255</v>
      </c>
      <c r="F17" s="82" t="s">
        <v>1256</v>
      </c>
      <c r="G17" s="8"/>
      <c r="H17" s="8"/>
      <c r="I17" s="8"/>
      <c r="J17" s="8"/>
      <c r="K17" s="8"/>
      <c r="L17" s="8"/>
      <c r="M17" s="8"/>
      <c r="N17" s="4" t="s">
        <v>1257</v>
      </c>
      <c r="O17" s="4" t="s">
        <v>1208</v>
      </c>
      <c r="P17" s="4" t="s">
        <v>1233</v>
      </c>
      <c r="Q17" s="4" t="s">
        <v>197</v>
      </c>
      <c r="R17" s="4">
        <v>12</v>
      </c>
      <c r="S17" s="4" t="s">
        <v>1258</v>
      </c>
      <c r="T17" s="8"/>
      <c r="U17" s="8"/>
      <c r="V17" s="8"/>
      <c r="W17" s="8"/>
      <c r="X17" s="8"/>
      <c r="Y17" s="8"/>
      <c r="Z17" s="8"/>
    </row>
    <row r="18" spans="1:26" ht="15" x14ac:dyDescent="0.2">
      <c r="A18" s="9" t="s">
        <v>2</v>
      </c>
      <c r="B18" s="9"/>
      <c r="C18" s="75" t="s">
        <v>1094</v>
      </c>
      <c r="D18" s="9"/>
      <c r="E18" s="9" t="s">
        <v>1259</v>
      </c>
      <c r="F18" s="18" t="s">
        <v>1096</v>
      </c>
      <c r="G18" s="8"/>
      <c r="H18" s="8"/>
      <c r="I18" s="8"/>
      <c r="J18" s="8"/>
      <c r="K18" s="8"/>
      <c r="L18" s="8"/>
      <c r="M18" s="8"/>
      <c r="N18" s="9"/>
      <c r="O18" s="9"/>
      <c r="P18" s="9"/>
      <c r="Q18" s="9"/>
      <c r="R18" s="9"/>
      <c r="S18" s="9"/>
      <c r="T18" s="8"/>
      <c r="U18" s="8"/>
      <c r="V18" s="8"/>
      <c r="W18" s="8"/>
      <c r="X18" s="8"/>
      <c r="Y18" s="8"/>
      <c r="Z18" s="8"/>
    </row>
    <row r="19" spans="1:26" ht="15" x14ac:dyDescent="0.2">
      <c r="A19" s="89" t="s">
        <v>3</v>
      </c>
      <c r="B19" s="89"/>
      <c r="C19" s="89" t="s">
        <v>1094</v>
      </c>
      <c r="D19" s="89" t="s">
        <v>21</v>
      </c>
      <c r="E19" s="89" t="s">
        <v>1260</v>
      </c>
      <c r="F19" s="83" t="s">
        <v>1261</v>
      </c>
      <c r="G19" s="8"/>
      <c r="H19" s="8"/>
      <c r="I19" s="8"/>
      <c r="J19" s="8"/>
      <c r="K19" s="8"/>
      <c r="L19" s="8"/>
      <c r="M19" s="8"/>
      <c r="N19" s="11"/>
      <c r="O19" s="11"/>
      <c r="P19" s="11"/>
      <c r="Q19" s="11"/>
      <c r="R19" s="11"/>
      <c r="S19" s="11"/>
      <c r="T19" s="8"/>
      <c r="U19" s="8"/>
      <c r="V19" s="8"/>
      <c r="W19" s="8"/>
      <c r="X19" s="8"/>
      <c r="Y19" s="8"/>
      <c r="Z19" s="8"/>
    </row>
    <row r="20" spans="1:26" ht="60" x14ac:dyDescent="0.2">
      <c r="A20" s="1" t="s">
        <v>25</v>
      </c>
      <c r="B20" s="1"/>
      <c r="C20" s="1" t="s">
        <v>1094</v>
      </c>
      <c r="D20" s="1" t="s">
        <v>21</v>
      </c>
      <c r="E20" s="1" t="s">
        <v>1262</v>
      </c>
      <c r="F20" s="82" t="s">
        <v>1263</v>
      </c>
      <c r="G20" s="8"/>
      <c r="H20" s="8"/>
      <c r="I20" s="8"/>
      <c r="J20" s="8"/>
      <c r="K20" s="8"/>
      <c r="L20" s="8"/>
      <c r="M20" s="8"/>
      <c r="N20" s="13" t="s">
        <v>1264</v>
      </c>
      <c r="O20" s="16" t="s">
        <v>1265</v>
      </c>
      <c r="P20" s="13" t="s">
        <v>1266</v>
      </c>
      <c r="Q20" s="13" t="s">
        <v>21</v>
      </c>
      <c r="R20" s="13">
        <v>1</v>
      </c>
      <c r="S20" s="4" t="s">
        <v>1267</v>
      </c>
      <c r="T20" s="8"/>
      <c r="U20" s="8"/>
      <c r="V20" s="8"/>
      <c r="W20" s="8"/>
      <c r="X20" s="8"/>
      <c r="Y20" s="8"/>
      <c r="Z20" s="8"/>
    </row>
    <row r="21" spans="1:26" ht="45" x14ac:dyDescent="0.2">
      <c r="A21" s="1" t="s">
        <v>25</v>
      </c>
      <c r="B21" s="1"/>
      <c r="C21" s="1" t="s">
        <v>1094</v>
      </c>
      <c r="D21" s="1" t="s">
        <v>21</v>
      </c>
      <c r="E21" s="1" t="s">
        <v>1268</v>
      </c>
      <c r="F21" s="82" t="s">
        <v>1269</v>
      </c>
      <c r="G21" s="8"/>
      <c r="H21" s="8"/>
      <c r="I21" s="8"/>
      <c r="J21" s="8"/>
      <c r="K21" s="8"/>
      <c r="L21" s="8"/>
      <c r="M21" s="8"/>
      <c r="N21" s="5" t="s">
        <v>1270</v>
      </c>
      <c r="O21" s="5" t="s">
        <v>1265</v>
      </c>
      <c r="P21" s="5" t="s">
        <v>1266</v>
      </c>
      <c r="Q21" s="5" t="s">
        <v>21</v>
      </c>
      <c r="R21" s="5">
        <v>2</v>
      </c>
      <c r="S21" s="5" t="s">
        <v>1271</v>
      </c>
      <c r="T21" s="8"/>
      <c r="U21" s="8"/>
      <c r="V21" s="8"/>
      <c r="W21" s="8"/>
      <c r="X21" s="8"/>
      <c r="Y21" s="8"/>
      <c r="Z21" s="8"/>
    </row>
    <row r="22" spans="1:26" ht="30" x14ac:dyDescent="0.2">
      <c r="A22" s="1" t="s">
        <v>25</v>
      </c>
      <c r="B22" s="1"/>
      <c r="C22" s="1" t="s">
        <v>1094</v>
      </c>
      <c r="D22" s="1" t="s">
        <v>21</v>
      </c>
      <c r="E22" s="1" t="s">
        <v>1272</v>
      </c>
      <c r="F22" s="82" t="s">
        <v>1273</v>
      </c>
      <c r="G22" s="8"/>
      <c r="H22" s="8"/>
      <c r="I22" s="8"/>
      <c r="J22" s="8"/>
      <c r="K22" s="8"/>
      <c r="L22" s="8"/>
      <c r="M22" s="8"/>
      <c r="N22" s="4" t="s">
        <v>1274</v>
      </c>
      <c r="O22" s="4" t="s">
        <v>1265</v>
      </c>
      <c r="P22" s="4" t="s">
        <v>1266</v>
      </c>
      <c r="Q22" s="4" t="s">
        <v>63</v>
      </c>
      <c r="R22" s="4">
        <v>6</v>
      </c>
      <c r="S22" s="4" t="s">
        <v>1275</v>
      </c>
      <c r="T22" s="8"/>
      <c r="U22" s="8"/>
      <c r="V22" s="8"/>
      <c r="W22" s="8"/>
      <c r="X22" s="8"/>
      <c r="Y22" s="8"/>
      <c r="Z22" s="8"/>
    </row>
    <row r="23" spans="1:26" ht="15" x14ac:dyDescent="0.2">
      <c r="A23" s="89" t="s">
        <v>3</v>
      </c>
      <c r="B23" s="89"/>
      <c r="C23" s="89" t="s">
        <v>1094</v>
      </c>
      <c r="D23" s="89" t="s">
        <v>63</v>
      </c>
      <c r="E23" s="89" t="s">
        <v>1276</v>
      </c>
      <c r="F23" s="17" t="s">
        <v>1277</v>
      </c>
      <c r="G23" s="8"/>
      <c r="H23" s="8"/>
      <c r="I23" s="8"/>
      <c r="J23" s="8"/>
      <c r="K23" s="8"/>
      <c r="L23" s="8"/>
      <c r="M23" s="8"/>
      <c r="N23" s="11"/>
      <c r="O23" s="11"/>
      <c r="P23" s="11"/>
      <c r="Q23" s="11"/>
      <c r="R23" s="11"/>
      <c r="S23" s="11"/>
      <c r="T23" s="8"/>
      <c r="U23" s="8"/>
      <c r="V23" s="8"/>
      <c r="W23" s="8"/>
      <c r="X23" s="8"/>
      <c r="Y23" s="8"/>
      <c r="Z23" s="8"/>
    </row>
    <row r="24" spans="1:26" ht="60" x14ac:dyDescent="0.2">
      <c r="A24" s="1" t="s">
        <v>25</v>
      </c>
      <c r="B24" s="1"/>
      <c r="C24" s="1" t="s">
        <v>1094</v>
      </c>
      <c r="D24" s="1" t="s">
        <v>63</v>
      </c>
      <c r="E24" s="1" t="s">
        <v>1278</v>
      </c>
      <c r="F24" s="82" t="s">
        <v>1279</v>
      </c>
      <c r="G24" s="8"/>
      <c r="H24" s="8"/>
      <c r="I24" s="8"/>
      <c r="J24" s="8"/>
      <c r="K24" s="8"/>
      <c r="L24" s="8"/>
      <c r="M24" s="8"/>
      <c r="N24" s="4" t="s">
        <v>1280</v>
      </c>
      <c r="O24" s="4" t="s">
        <v>1265</v>
      </c>
      <c r="P24" s="4" t="s">
        <v>1266</v>
      </c>
      <c r="Q24" s="13" t="s">
        <v>76</v>
      </c>
      <c r="R24" s="13">
        <v>9</v>
      </c>
      <c r="S24" s="4" t="s">
        <v>1281</v>
      </c>
      <c r="T24" s="8"/>
      <c r="U24" s="8"/>
      <c r="V24" s="8"/>
      <c r="W24" s="8"/>
      <c r="X24" s="8"/>
      <c r="Y24" s="8"/>
      <c r="Z24" s="8"/>
    </row>
    <row r="25" spans="1:26" ht="60" x14ac:dyDescent="0.2">
      <c r="A25" s="1" t="s">
        <v>25</v>
      </c>
      <c r="B25" s="1"/>
      <c r="C25" s="1" t="s">
        <v>1094</v>
      </c>
      <c r="D25" s="1" t="s">
        <v>63</v>
      </c>
      <c r="E25" s="1" t="s">
        <v>1282</v>
      </c>
      <c r="F25" s="82" t="s">
        <v>1283</v>
      </c>
      <c r="G25" s="8"/>
      <c r="H25" s="8"/>
      <c r="I25" s="8"/>
      <c r="J25" s="8"/>
      <c r="K25" s="8"/>
      <c r="L25" s="8"/>
      <c r="M25" s="8"/>
      <c r="N25" s="15" t="s">
        <v>1284</v>
      </c>
      <c r="O25" s="15" t="s">
        <v>1265</v>
      </c>
      <c r="P25" s="15" t="s">
        <v>1266</v>
      </c>
      <c r="Q25" s="15" t="s">
        <v>63</v>
      </c>
      <c r="R25" s="15">
        <v>5</v>
      </c>
      <c r="S25" s="5" t="s">
        <v>1285</v>
      </c>
      <c r="T25" s="8"/>
      <c r="U25" s="8"/>
      <c r="V25" s="8"/>
      <c r="W25" s="8"/>
      <c r="X25" s="8"/>
      <c r="Y25" s="8"/>
      <c r="Z25" s="8"/>
    </row>
    <row r="26" spans="1:26" ht="30" x14ac:dyDescent="0.2">
      <c r="A26" s="89" t="s">
        <v>3</v>
      </c>
      <c r="B26" s="89"/>
      <c r="C26" s="89" t="s">
        <v>1094</v>
      </c>
      <c r="D26" s="89" t="s">
        <v>76</v>
      </c>
      <c r="E26" s="89" t="s">
        <v>1286</v>
      </c>
      <c r="F26" s="17" t="s">
        <v>1287</v>
      </c>
      <c r="G26" s="8"/>
      <c r="H26" s="8"/>
      <c r="I26" s="8"/>
      <c r="J26" s="8"/>
      <c r="K26" s="8"/>
      <c r="L26" s="8"/>
      <c r="M26" s="8"/>
      <c r="N26" s="11"/>
      <c r="O26" s="11"/>
      <c r="P26" s="11"/>
      <c r="Q26" s="11"/>
      <c r="R26" s="11"/>
      <c r="S26" s="11"/>
      <c r="T26" s="8"/>
      <c r="U26" s="8"/>
      <c r="V26" s="8"/>
      <c r="W26" s="8"/>
      <c r="X26" s="8"/>
      <c r="Y26" s="8"/>
      <c r="Z26" s="8"/>
    </row>
    <row r="27" spans="1:26" ht="60" x14ac:dyDescent="0.2">
      <c r="A27" s="1" t="s">
        <v>25</v>
      </c>
      <c r="B27" s="1"/>
      <c r="C27" s="1" t="s">
        <v>1094</v>
      </c>
      <c r="D27" s="1" t="s">
        <v>76</v>
      </c>
      <c r="E27" s="1" t="s">
        <v>1288</v>
      </c>
      <c r="F27" s="82" t="s">
        <v>1289</v>
      </c>
      <c r="G27" s="8"/>
      <c r="H27" s="8"/>
      <c r="I27" s="8"/>
      <c r="J27" s="8"/>
      <c r="K27" s="8"/>
      <c r="L27" s="8"/>
      <c r="M27" s="8"/>
      <c r="N27" s="13" t="s">
        <v>1290</v>
      </c>
      <c r="O27" s="13" t="s">
        <v>1265</v>
      </c>
      <c r="P27" s="13" t="s">
        <v>1266</v>
      </c>
      <c r="Q27" s="13" t="s">
        <v>63</v>
      </c>
      <c r="R27" s="13">
        <v>5</v>
      </c>
      <c r="S27" s="4" t="s">
        <v>1285</v>
      </c>
      <c r="T27" s="8"/>
      <c r="U27" s="8"/>
      <c r="V27" s="8"/>
      <c r="W27" s="8"/>
      <c r="X27" s="8"/>
      <c r="Y27" s="8"/>
      <c r="Z27" s="8"/>
    </row>
    <row r="28" spans="1:26" ht="180" x14ac:dyDescent="0.2">
      <c r="A28" s="1" t="s">
        <v>25</v>
      </c>
      <c r="B28" s="1"/>
      <c r="C28" s="1" t="s">
        <v>1094</v>
      </c>
      <c r="D28" s="1" t="s">
        <v>76</v>
      </c>
      <c r="E28" s="1" t="s">
        <v>1291</v>
      </c>
      <c r="F28" s="82" t="s">
        <v>1292</v>
      </c>
      <c r="G28" s="8"/>
      <c r="H28" s="8"/>
      <c r="I28" s="8"/>
      <c r="J28" s="8"/>
      <c r="K28" s="8"/>
      <c r="L28" s="8"/>
      <c r="M28" s="8"/>
      <c r="N28" s="15" t="s">
        <v>1293</v>
      </c>
      <c r="O28" s="15" t="s">
        <v>1265</v>
      </c>
      <c r="P28" s="15" t="s">
        <v>1266</v>
      </c>
      <c r="Q28" s="15" t="s">
        <v>76</v>
      </c>
      <c r="R28" s="15">
        <v>7</v>
      </c>
      <c r="S28" s="5" t="s">
        <v>1294</v>
      </c>
      <c r="T28" s="8"/>
      <c r="U28" s="8"/>
      <c r="V28" s="8"/>
      <c r="W28" s="8"/>
      <c r="X28" s="8"/>
      <c r="Y28" s="8"/>
      <c r="Z28" s="8"/>
    </row>
    <row r="29" spans="1:26" ht="45" x14ac:dyDescent="0.2">
      <c r="A29" s="89" t="s">
        <v>3</v>
      </c>
      <c r="B29" s="89"/>
      <c r="C29" s="89" t="s">
        <v>1094</v>
      </c>
      <c r="D29" s="89" t="s">
        <v>197</v>
      </c>
      <c r="E29" s="89" t="s">
        <v>1295</v>
      </c>
      <c r="F29" s="17" t="s">
        <v>1296</v>
      </c>
      <c r="G29" s="8"/>
      <c r="H29" s="8"/>
      <c r="I29" s="8"/>
      <c r="J29" s="8"/>
      <c r="K29" s="8"/>
      <c r="L29" s="8"/>
      <c r="M29" s="8"/>
      <c r="N29" s="11"/>
      <c r="O29" s="11"/>
      <c r="P29" s="11"/>
      <c r="Q29" s="11"/>
      <c r="R29" s="11"/>
      <c r="S29" s="11"/>
      <c r="T29" s="8"/>
      <c r="U29" s="8"/>
      <c r="V29" s="8"/>
      <c r="W29" s="8"/>
      <c r="X29" s="8"/>
      <c r="Y29" s="8"/>
      <c r="Z29" s="8"/>
    </row>
    <row r="30" spans="1:26" ht="30" x14ac:dyDescent="0.2">
      <c r="A30" s="1" t="s">
        <v>25</v>
      </c>
      <c r="B30" s="1"/>
      <c r="C30" s="1" t="s">
        <v>1094</v>
      </c>
      <c r="D30" s="1" t="s">
        <v>197</v>
      </c>
      <c r="E30" s="1" t="s">
        <v>1297</v>
      </c>
      <c r="F30" s="82" t="s">
        <v>1298</v>
      </c>
      <c r="G30" s="8"/>
      <c r="H30" s="8"/>
      <c r="I30" s="8"/>
      <c r="J30" s="8"/>
      <c r="K30" s="8"/>
      <c r="L30" s="8"/>
      <c r="M30" s="8"/>
      <c r="N30" s="4" t="s">
        <v>1299</v>
      </c>
      <c r="O30" s="13" t="s">
        <v>1265</v>
      </c>
      <c r="P30" s="4" t="s">
        <v>1300</v>
      </c>
      <c r="Q30" s="13" t="s">
        <v>21</v>
      </c>
      <c r="R30" s="13">
        <v>2</v>
      </c>
      <c r="S30" s="4" t="s">
        <v>1301</v>
      </c>
      <c r="T30" s="8"/>
      <c r="U30" s="8"/>
      <c r="V30" s="8"/>
      <c r="W30" s="8"/>
      <c r="X30" s="8"/>
      <c r="Y30" s="8"/>
      <c r="Z30" s="8"/>
    </row>
    <row r="31" spans="1:26" ht="75" x14ac:dyDescent="0.2">
      <c r="A31" s="1" t="s">
        <v>25</v>
      </c>
      <c r="B31" s="1"/>
      <c r="C31" s="1" t="s">
        <v>1094</v>
      </c>
      <c r="D31" s="1" t="s">
        <v>197</v>
      </c>
      <c r="E31" s="1" t="s">
        <v>1302</v>
      </c>
      <c r="F31" s="82" t="s">
        <v>1303</v>
      </c>
      <c r="G31" s="8"/>
      <c r="H31" s="8"/>
      <c r="I31" s="8"/>
      <c r="J31" s="8"/>
      <c r="K31" s="8"/>
      <c r="L31" s="8"/>
      <c r="M31" s="8"/>
      <c r="N31" s="15" t="s">
        <v>1304</v>
      </c>
      <c r="O31" s="15" t="s">
        <v>1265</v>
      </c>
      <c r="P31" s="15" t="s">
        <v>1300</v>
      </c>
      <c r="Q31" s="15" t="s">
        <v>63</v>
      </c>
      <c r="R31" s="15">
        <v>3</v>
      </c>
      <c r="S31" s="5" t="s">
        <v>1305</v>
      </c>
      <c r="T31" s="8"/>
      <c r="U31" s="8"/>
      <c r="V31" s="8"/>
      <c r="W31" s="8"/>
      <c r="X31" s="8"/>
      <c r="Y31" s="8"/>
      <c r="Z31" s="8"/>
    </row>
    <row r="32" spans="1:26" ht="120" x14ac:dyDescent="0.2">
      <c r="A32" s="1" t="s">
        <v>25</v>
      </c>
      <c r="B32" s="1"/>
      <c r="C32" s="1" t="s">
        <v>1094</v>
      </c>
      <c r="D32" s="1" t="s">
        <v>197</v>
      </c>
      <c r="E32" s="1" t="s">
        <v>1306</v>
      </c>
      <c r="F32" s="82" t="s">
        <v>1307</v>
      </c>
      <c r="G32" s="8"/>
      <c r="H32" s="8"/>
      <c r="I32" s="8"/>
      <c r="J32" s="8"/>
      <c r="K32" s="8"/>
      <c r="L32" s="8"/>
      <c r="M32" s="8"/>
      <c r="N32" s="4" t="s">
        <v>1308</v>
      </c>
      <c r="O32" s="13" t="s">
        <v>1265</v>
      </c>
      <c r="P32" s="4" t="s">
        <v>1309</v>
      </c>
      <c r="Q32" s="13" t="s">
        <v>21</v>
      </c>
      <c r="R32" s="4">
        <v>1</v>
      </c>
      <c r="S32" s="4" t="s">
        <v>1310</v>
      </c>
      <c r="T32" s="8"/>
      <c r="U32" s="8"/>
      <c r="V32" s="8"/>
      <c r="W32" s="8"/>
      <c r="X32" s="8"/>
      <c r="Y32" s="8"/>
      <c r="Z32" s="8"/>
    </row>
    <row r="33" spans="1:26" ht="15" x14ac:dyDescent="0.2">
      <c r="A33" s="9" t="s">
        <v>2</v>
      </c>
      <c r="B33" s="9">
        <v>1</v>
      </c>
      <c r="C33" s="9" t="s">
        <v>1311</v>
      </c>
      <c r="D33" s="9"/>
      <c r="E33" s="9" t="s">
        <v>1312</v>
      </c>
      <c r="F33" s="10" t="s">
        <v>1313</v>
      </c>
      <c r="G33" s="9"/>
      <c r="H33" s="9"/>
      <c r="I33" s="9"/>
      <c r="J33" s="9"/>
      <c r="K33" s="9"/>
      <c r="L33" s="9"/>
      <c r="M33" s="9"/>
      <c r="N33" s="9"/>
      <c r="O33" s="9"/>
      <c r="P33" s="9"/>
      <c r="Q33" s="9"/>
      <c r="R33" s="9"/>
      <c r="S33" s="9"/>
      <c r="T33" s="8"/>
      <c r="U33" s="8"/>
      <c r="V33" s="8"/>
      <c r="W33" s="8"/>
      <c r="X33" s="8"/>
      <c r="Y33" s="8"/>
      <c r="Z33" s="8"/>
    </row>
    <row r="34" spans="1:26" ht="15" x14ac:dyDescent="0.2">
      <c r="A34" s="11" t="s">
        <v>3</v>
      </c>
      <c r="B34" s="11"/>
      <c r="C34" s="11" t="s">
        <v>1311</v>
      </c>
      <c r="D34" s="11" t="s">
        <v>21</v>
      </c>
      <c r="E34" s="11" t="s">
        <v>1314</v>
      </c>
      <c r="F34" s="11" t="s">
        <v>1315</v>
      </c>
      <c r="G34" s="11"/>
      <c r="H34" s="11"/>
      <c r="I34" s="11"/>
      <c r="J34" s="11"/>
      <c r="K34" s="11"/>
      <c r="L34" s="11"/>
      <c r="M34" s="11"/>
      <c r="N34" s="11"/>
      <c r="O34" s="11"/>
      <c r="P34" s="11"/>
      <c r="Q34" s="11"/>
      <c r="R34" s="11"/>
      <c r="S34" s="11"/>
      <c r="T34" s="8"/>
      <c r="U34" s="8"/>
      <c r="V34" s="8"/>
      <c r="W34" s="8"/>
      <c r="X34" s="8"/>
      <c r="Y34" s="8"/>
      <c r="Z34" s="8"/>
    </row>
    <row r="35" spans="1:26" ht="60" x14ac:dyDescent="0.2">
      <c r="A35" s="1" t="s">
        <v>25</v>
      </c>
      <c r="B35" s="1"/>
      <c r="C35" s="1" t="s">
        <v>1311</v>
      </c>
      <c r="D35" s="1" t="s">
        <v>21</v>
      </c>
      <c r="E35" s="200" t="s">
        <v>1316</v>
      </c>
      <c r="F35" s="191" t="s">
        <v>1317</v>
      </c>
      <c r="G35" s="12"/>
      <c r="H35" s="12"/>
      <c r="I35" s="12"/>
      <c r="J35" s="12"/>
      <c r="K35" s="12"/>
      <c r="L35" s="12"/>
      <c r="M35" s="12"/>
      <c r="N35" s="13" t="s">
        <v>1318</v>
      </c>
      <c r="O35" s="13" t="s">
        <v>1319</v>
      </c>
      <c r="P35" s="13" t="s">
        <v>1320</v>
      </c>
      <c r="Q35" s="13" t="s">
        <v>21</v>
      </c>
      <c r="R35" s="13">
        <v>1</v>
      </c>
      <c r="S35" s="4" t="s">
        <v>1321</v>
      </c>
      <c r="T35" s="8"/>
      <c r="U35" s="8"/>
      <c r="V35" s="8"/>
      <c r="W35" s="8"/>
      <c r="X35" s="8"/>
      <c r="Y35" s="8"/>
      <c r="Z35" s="8"/>
    </row>
    <row r="36" spans="1:26" ht="30" x14ac:dyDescent="0.2">
      <c r="A36" s="1" t="s">
        <v>25</v>
      </c>
      <c r="B36" s="1"/>
      <c r="C36" s="1" t="s">
        <v>1311</v>
      </c>
      <c r="D36" s="1" t="s">
        <v>21</v>
      </c>
      <c r="E36" s="243" t="s">
        <v>1322</v>
      </c>
      <c r="F36" s="244" t="s">
        <v>1323</v>
      </c>
      <c r="N36" s="15"/>
      <c r="O36" s="15"/>
      <c r="P36" s="15"/>
      <c r="Q36" s="15"/>
      <c r="R36" s="15"/>
      <c r="S36" s="5" t="s">
        <v>1324</v>
      </c>
    </row>
    <row r="37" spans="1:26" ht="30" x14ac:dyDescent="0.2">
      <c r="A37" s="11" t="s">
        <v>3</v>
      </c>
      <c r="B37" s="11"/>
      <c r="C37" s="11" t="s">
        <v>1311</v>
      </c>
      <c r="D37" s="11" t="s">
        <v>63</v>
      </c>
      <c r="E37" s="11" t="s">
        <v>1325</v>
      </c>
      <c r="F37" s="11" t="s">
        <v>1326</v>
      </c>
      <c r="G37" s="12"/>
      <c r="H37" s="12"/>
      <c r="I37" s="12"/>
      <c r="J37" s="12"/>
      <c r="K37" s="12"/>
      <c r="L37" s="12"/>
      <c r="M37" s="12"/>
      <c r="N37" s="11"/>
      <c r="O37" s="11"/>
      <c r="P37" s="11"/>
      <c r="Q37" s="11"/>
      <c r="R37" s="11"/>
      <c r="S37" s="11"/>
      <c r="T37" s="8"/>
      <c r="U37" s="8"/>
      <c r="V37" s="8"/>
      <c r="W37" s="8"/>
      <c r="X37" s="8"/>
      <c r="Y37" s="8"/>
      <c r="Z37" s="8"/>
    </row>
    <row r="38" spans="1:26" ht="45" x14ac:dyDescent="0.2">
      <c r="A38" s="1" t="s">
        <v>25</v>
      </c>
      <c r="B38" s="1"/>
      <c r="C38" s="1" t="s">
        <v>1311</v>
      </c>
      <c r="D38" s="1" t="s">
        <v>63</v>
      </c>
      <c r="E38" s="200" t="s">
        <v>1327</v>
      </c>
      <c r="F38" s="244" t="s">
        <v>1328</v>
      </c>
      <c r="G38" s="12"/>
      <c r="H38" s="12"/>
      <c r="I38" s="12"/>
      <c r="J38" s="12"/>
      <c r="K38" s="12"/>
      <c r="L38" s="12"/>
      <c r="M38" s="12"/>
      <c r="N38" s="13" t="s">
        <v>1329</v>
      </c>
      <c r="O38" s="13" t="s">
        <v>1319</v>
      </c>
      <c r="P38" s="13" t="s">
        <v>1330</v>
      </c>
      <c r="Q38" s="13" t="s">
        <v>21</v>
      </c>
      <c r="R38" s="13">
        <v>1</v>
      </c>
      <c r="S38" s="4" t="s">
        <v>1331</v>
      </c>
      <c r="T38" s="8"/>
      <c r="U38" s="8"/>
      <c r="V38" s="8"/>
      <c r="W38" s="8"/>
      <c r="X38" s="8"/>
      <c r="Y38" s="8"/>
      <c r="Z38" s="8"/>
    </row>
    <row r="39" spans="1:26" ht="30" x14ac:dyDescent="0.2">
      <c r="A39" s="1" t="s">
        <v>25</v>
      </c>
      <c r="B39" s="1"/>
      <c r="C39" s="1" t="s">
        <v>1311</v>
      </c>
      <c r="D39" s="1" t="s">
        <v>63</v>
      </c>
      <c r="E39" s="200" t="s">
        <v>1332</v>
      </c>
      <c r="F39" s="244" t="s">
        <v>1333</v>
      </c>
      <c r="G39" s="12"/>
      <c r="H39" s="12"/>
      <c r="I39" s="12"/>
      <c r="J39" s="12"/>
      <c r="K39" s="12"/>
      <c r="L39" s="12"/>
      <c r="M39" s="12"/>
      <c r="N39" s="15" t="s">
        <v>1334</v>
      </c>
      <c r="O39" s="15" t="s">
        <v>1319</v>
      </c>
      <c r="P39" s="15" t="s">
        <v>1330</v>
      </c>
      <c r="Q39" s="15" t="s">
        <v>21</v>
      </c>
      <c r="R39" s="15">
        <v>2</v>
      </c>
      <c r="S39" s="5" t="s">
        <v>1335</v>
      </c>
      <c r="T39" s="8"/>
      <c r="U39" s="8"/>
      <c r="V39" s="8"/>
      <c r="W39" s="8"/>
      <c r="X39" s="8"/>
      <c r="Y39" s="8"/>
      <c r="Z39" s="8"/>
    </row>
    <row r="40" spans="1:26" ht="30" x14ac:dyDescent="0.2">
      <c r="A40" s="1" t="s">
        <v>25</v>
      </c>
      <c r="B40" s="1"/>
      <c r="C40" s="1" t="s">
        <v>1311</v>
      </c>
      <c r="D40" s="1" t="s">
        <v>63</v>
      </c>
      <c r="E40" s="200" t="s">
        <v>1336</v>
      </c>
      <c r="F40" s="191" t="s">
        <v>1337</v>
      </c>
      <c r="G40" s="12"/>
      <c r="H40" s="12"/>
      <c r="I40" s="12"/>
      <c r="J40" s="12"/>
      <c r="K40" s="12"/>
      <c r="L40" s="12"/>
      <c r="M40" s="12"/>
      <c r="N40" s="4" t="s">
        <v>1338</v>
      </c>
      <c r="O40" s="4" t="s">
        <v>1319</v>
      </c>
      <c r="P40" s="4" t="s">
        <v>1330</v>
      </c>
      <c r="Q40" s="4" t="s">
        <v>21</v>
      </c>
      <c r="R40" s="4">
        <v>3</v>
      </c>
      <c r="S40" s="4" t="s">
        <v>1339</v>
      </c>
      <c r="T40" s="8"/>
      <c r="U40" s="8"/>
      <c r="V40" s="8"/>
      <c r="W40" s="8"/>
      <c r="X40" s="8"/>
      <c r="Y40" s="8"/>
      <c r="Z40" s="8"/>
    </row>
    <row r="41" spans="1:26" ht="15" x14ac:dyDescent="0.2">
      <c r="A41" s="9" t="s">
        <v>2</v>
      </c>
      <c r="B41" s="9"/>
      <c r="C41" s="9" t="s">
        <v>99</v>
      </c>
      <c r="D41" s="9"/>
      <c r="E41" s="9" t="s">
        <v>1340</v>
      </c>
      <c r="F41" s="54" t="s">
        <v>237</v>
      </c>
      <c r="G41" s="8"/>
      <c r="H41" s="8"/>
      <c r="I41" s="8"/>
      <c r="J41" s="8"/>
      <c r="K41" s="8"/>
      <c r="L41" s="8"/>
      <c r="M41" s="8"/>
      <c r="N41" s="9"/>
      <c r="O41" s="9"/>
      <c r="P41" s="9"/>
      <c r="Q41" s="9"/>
      <c r="R41" s="9"/>
      <c r="S41" s="9"/>
      <c r="T41" s="8"/>
      <c r="U41" s="8"/>
      <c r="V41" s="8"/>
      <c r="W41" s="8"/>
      <c r="X41" s="8"/>
      <c r="Y41" s="8"/>
      <c r="Z41" s="8"/>
    </row>
    <row r="42" spans="1:26" ht="30" x14ac:dyDescent="0.2">
      <c r="A42" s="89" t="s">
        <v>3</v>
      </c>
      <c r="B42" s="89"/>
      <c r="C42" s="89" t="s">
        <v>99</v>
      </c>
      <c r="D42" s="89" t="s">
        <v>21</v>
      </c>
      <c r="E42" s="89" t="s">
        <v>1341</v>
      </c>
      <c r="F42" s="17" t="s">
        <v>1342</v>
      </c>
      <c r="G42" s="8"/>
      <c r="H42" s="8"/>
      <c r="I42" s="8"/>
      <c r="J42" s="8"/>
      <c r="K42" s="8"/>
      <c r="L42" s="8"/>
      <c r="M42" s="8"/>
      <c r="N42" s="11"/>
      <c r="O42" s="11"/>
      <c r="P42" s="11"/>
      <c r="Q42" s="11"/>
      <c r="R42" s="11"/>
      <c r="S42" s="11"/>
      <c r="T42" s="8"/>
      <c r="U42" s="8"/>
      <c r="V42" s="8"/>
      <c r="W42" s="8"/>
      <c r="X42" s="8"/>
      <c r="Y42" s="8"/>
      <c r="Z42" s="8"/>
    </row>
    <row r="43" spans="1:26" ht="135" x14ac:dyDescent="0.2">
      <c r="A43" s="1" t="s">
        <v>25</v>
      </c>
      <c r="B43" s="1"/>
      <c r="C43" s="1" t="s">
        <v>99</v>
      </c>
      <c r="D43" s="1" t="s">
        <v>21</v>
      </c>
      <c r="E43" s="1" t="s">
        <v>1343</v>
      </c>
      <c r="F43" s="82" t="s">
        <v>1344</v>
      </c>
      <c r="G43" s="8"/>
      <c r="H43" s="8"/>
      <c r="I43" s="8"/>
      <c r="J43" s="8"/>
      <c r="K43" s="8"/>
      <c r="L43" s="8"/>
      <c r="M43" s="8"/>
      <c r="N43" s="4" t="s">
        <v>1345</v>
      </c>
      <c r="O43" s="4" t="s">
        <v>1346</v>
      </c>
      <c r="P43" s="4" t="s">
        <v>1347</v>
      </c>
      <c r="Q43" s="13" t="s">
        <v>21</v>
      </c>
      <c r="R43" s="13">
        <v>5</v>
      </c>
      <c r="S43" s="4" t="s">
        <v>1348</v>
      </c>
      <c r="T43" s="8"/>
      <c r="U43" s="8"/>
      <c r="V43" s="8"/>
      <c r="W43" s="8"/>
      <c r="X43" s="8"/>
      <c r="Y43" s="8"/>
      <c r="Z43" s="8"/>
    </row>
    <row r="44" spans="1:26" ht="195" x14ac:dyDescent="0.2">
      <c r="A44" s="1" t="s">
        <v>25</v>
      </c>
      <c r="B44" s="1"/>
      <c r="C44" s="1" t="s">
        <v>99</v>
      </c>
      <c r="D44" s="1" t="s">
        <v>21</v>
      </c>
      <c r="E44" s="1" t="s">
        <v>1349</v>
      </c>
      <c r="F44" s="82" t="s">
        <v>1350</v>
      </c>
      <c r="G44" s="8"/>
      <c r="H44" s="8"/>
      <c r="I44" s="8"/>
      <c r="J44" s="8"/>
      <c r="K44" s="8"/>
      <c r="L44" s="8"/>
      <c r="M44" s="8"/>
      <c r="N44" s="5" t="s">
        <v>1351</v>
      </c>
      <c r="O44" s="15" t="s">
        <v>1346</v>
      </c>
      <c r="P44" s="15" t="s">
        <v>1352</v>
      </c>
      <c r="Q44" s="15" t="s">
        <v>21</v>
      </c>
      <c r="R44" s="15">
        <v>5</v>
      </c>
      <c r="S44" s="5" t="s">
        <v>1353</v>
      </c>
      <c r="T44" s="8"/>
      <c r="U44" s="8"/>
      <c r="V44" s="8"/>
      <c r="W44" s="8"/>
      <c r="X44" s="8"/>
      <c r="Y44" s="8"/>
      <c r="Z44" s="8"/>
    </row>
    <row r="45" spans="1:26" ht="45" x14ac:dyDescent="0.2">
      <c r="A45" s="1" t="s">
        <v>25</v>
      </c>
      <c r="B45" s="1"/>
      <c r="C45" s="1" t="s">
        <v>99</v>
      </c>
      <c r="D45" s="1" t="s">
        <v>21</v>
      </c>
      <c r="E45" s="1" t="s">
        <v>1354</v>
      </c>
      <c r="F45" s="82" t="s">
        <v>1355</v>
      </c>
      <c r="G45" s="8"/>
      <c r="H45" s="8"/>
      <c r="I45" s="8"/>
      <c r="J45" s="8"/>
      <c r="K45" s="8"/>
      <c r="L45" s="8"/>
      <c r="M45" s="8"/>
      <c r="N45" s="15" t="s">
        <v>1356</v>
      </c>
      <c r="O45" s="15" t="s">
        <v>1346</v>
      </c>
      <c r="P45" s="15" t="s">
        <v>1357</v>
      </c>
      <c r="Q45" s="15" t="s">
        <v>63</v>
      </c>
      <c r="R45" s="15">
        <v>5</v>
      </c>
      <c r="S45" s="5" t="s">
        <v>1358</v>
      </c>
      <c r="T45" s="8"/>
      <c r="U45" s="8"/>
      <c r="V45" s="8"/>
      <c r="W45" s="8"/>
      <c r="X45" s="8"/>
      <c r="Y45" s="8"/>
      <c r="Z45" s="8"/>
    </row>
    <row r="46" spans="1:26" ht="30" x14ac:dyDescent="0.2">
      <c r="A46" s="1" t="s">
        <v>25</v>
      </c>
      <c r="B46" s="1"/>
      <c r="C46" s="1" t="s">
        <v>99</v>
      </c>
      <c r="D46" s="84" t="s">
        <v>21</v>
      </c>
      <c r="E46" s="1" t="s">
        <v>1359</v>
      </c>
      <c r="F46" s="82" t="s">
        <v>1360</v>
      </c>
      <c r="G46" s="8"/>
      <c r="H46" s="8"/>
      <c r="I46" s="8"/>
      <c r="J46" s="8"/>
      <c r="K46" s="8"/>
      <c r="L46" s="8"/>
      <c r="M46" s="8"/>
      <c r="N46" s="13" t="s">
        <v>1361</v>
      </c>
      <c r="O46" s="13" t="s">
        <v>1346</v>
      </c>
      <c r="P46" s="4" t="s">
        <v>1347</v>
      </c>
      <c r="Q46" s="13" t="s">
        <v>21</v>
      </c>
      <c r="R46" s="13">
        <v>1</v>
      </c>
      <c r="S46" s="4" t="s">
        <v>1362</v>
      </c>
      <c r="T46" s="8"/>
      <c r="U46" s="8"/>
      <c r="V46" s="8"/>
      <c r="W46" s="8"/>
      <c r="X46" s="8"/>
      <c r="Y46" s="8"/>
      <c r="Z46" s="8"/>
    </row>
    <row r="47" spans="1:26" ht="30" x14ac:dyDescent="0.2">
      <c r="A47" s="89" t="s">
        <v>3</v>
      </c>
      <c r="B47" s="89"/>
      <c r="C47" s="89" t="s">
        <v>99</v>
      </c>
      <c r="D47" s="89" t="s">
        <v>63</v>
      </c>
      <c r="E47" s="89" t="s">
        <v>1363</v>
      </c>
      <c r="F47" s="17" t="s">
        <v>1364</v>
      </c>
      <c r="G47" s="8"/>
      <c r="H47" s="8"/>
      <c r="I47" s="8"/>
      <c r="J47" s="8"/>
      <c r="K47" s="8"/>
      <c r="L47" s="8"/>
      <c r="M47" s="8"/>
      <c r="N47" s="11"/>
      <c r="O47" s="11"/>
      <c r="P47" s="11"/>
      <c r="Q47" s="11"/>
      <c r="R47" s="11"/>
      <c r="S47" s="11"/>
      <c r="T47" s="8"/>
      <c r="U47" s="8"/>
      <c r="V47" s="8"/>
      <c r="W47" s="8"/>
      <c r="X47" s="8"/>
      <c r="Y47" s="8"/>
      <c r="Z47" s="8"/>
    </row>
    <row r="48" spans="1:26" ht="75" x14ac:dyDescent="0.2">
      <c r="A48" s="1" t="s">
        <v>25</v>
      </c>
      <c r="B48" s="1"/>
      <c r="C48" s="1" t="s">
        <v>99</v>
      </c>
      <c r="D48" s="84" t="s">
        <v>63</v>
      </c>
      <c r="E48" s="1" t="s">
        <v>1365</v>
      </c>
      <c r="F48" s="82" t="s">
        <v>1366</v>
      </c>
      <c r="G48" s="8"/>
      <c r="H48" s="8"/>
      <c r="I48" s="8"/>
      <c r="J48" s="8"/>
      <c r="K48" s="8"/>
      <c r="L48" s="8"/>
      <c r="M48" s="8"/>
      <c r="N48" s="5" t="s">
        <v>1367</v>
      </c>
      <c r="O48" s="15" t="s">
        <v>1346</v>
      </c>
      <c r="P48" s="15" t="s">
        <v>1347</v>
      </c>
      <c r="Q48" s="15" t="s">
        <v>63</v>
      </c>
      <c r="R48" s="15">
        <v>7</v>
      </c>
      <c r="S48" s="5" t="s">
        <v>1368</v>
      </c>
      <c r="T48" s="8"/>
      <c r="U48" s="8"/>
      <c r="V48" s="8"/>
      <c r="W48" s="8"/>
      <c r="X48" s="8"/>
      <c r="Y48" s="8"/>
      <c r="Z48" s="8"/>
    </row>
    <row r="49" spans="1:26" ht="120" x14ac:dyDescent="0.2">
      <c r="A49" s="1" t="s">
        <v>25</v>
      </c>
      <c r="B49" s="1"/>
      <c r="C49" s="1" t="s">
        <v>99</v>
      </c>
      <c r="D49" s="1" t="s">
        <v>63</v>
      </c>
      <c r="E49" s="1" t="s">
        <v>1369</v>
      </c>
      <c r="F49" s="82" t="s">
        <v>1370</v>
      </c>
      <c r="G49" s="8"/>
      <c r="H49" s="8"/>
      <c r="I49" s="8"/>
      <c r="J49" s="8"/>
      <c r="K49" s="8"/>
      <c r="L49" s="8"/>
      <c r="M49" s="8"/>
      <c r="N49" s="4" t="s">
        <v>1371</v>
      </c>
      <c r="O49" s="13" t="s">
        <v>1346</v>
      </c>
      <c r="P49" s="4" t="s">
        <v>1347</v>
      </c>
      <c r="Q49" s="13" t="s">
        <v>76</v>
      </c>
      <c r="R49" s="13">
        <v>9</v>
      </c>
      <c r="S49" s="4" t="s">
        <v>1372</v>
      </c>
      <c r="T49" s="8"/>
      <c r="U49" s="8"/>
      <c r="V49" s="8"/>
      <c r="W49" s="8"/>
      <c r="X49" s="8"/>
      <c r="Y49" s="8"/>
      <c r="Z49" s="8"/>
    </row>
    <row r="50" spans="1:26" ht="75" x14ac:dyDescent="0.2">
      <c r="A50" s="1" t="s">
        <v>25</v>
      </c>
      <c r="B50" s="1"/>
      <c r="C50" s="1" t="s">
        <v>99</v>
      </c>
      <c r="D50" s="1" t="s">
        <v>63</v>
      </c>
      <c r="E50" s="1" t="s">
        <v>1373</v>
      </c>
      <c r="F50" s="82" t="s">
        <v>1374</v>
      </c>
      <c r="G50" s="8"/>
      <c r="H50" s="8"/>
      <c r="I50" s="8"/>
      <c r="J50" s="8"/>
      <c r="K50" s="8"/>
      <c r="L50" s="8"/>
      <c r="M50" s="8"/>
      <c r="N50" s="15" t="s">
        <v>1375</v>
      </c>
      <c r="O50" s="15" t="s">
        <v>1346</v>
      </c>
      <c r="P50" s="15" t="s">
        <v>1347</v>
      </c>
      <c r="Q50" s="15" t="s">
        <v>197</v>
      </c>
      <c r="R50" s="15">
        <v>12</v>
      </c>
      <c r="S50" s="5" t="s">
        <v>1376</v>
      </c>
      <c r="T50" s="8"/>
      <c r="U50" s="8"/>
      <c r="V50" s="8"/>
      <c r="W50" s="8"/>
      <c r="X50" s="8"/>
      <c r="Y50" s="8"/>
      <c r="Z50" s="8"/>
    </row>
    <row r="51" spans="1:26" ht="30" x14ac:dyDescent="0.2">
      <c r="A51" s="89" t="s">
        <v>3</v>
      </c>
      <c r="B51" s="89"/>
      <c r="C51" s="89" t="s">
        <v>99</v>
      </c>
      <c r="D51" s="89" t="s">
        <v>76</v>
      </c>
      <c r="E51" s="89" t="s">
        <v>1377</v>
      </c>
      <c r="F51" s="17" t="s">
        <v>1378</v>
      </c>
      <c r="G51" s="8"/>
      <c r="H51" s="8"/>
      <c r="I51" s="8"/>
      <c r="J51" s="8"/>
      <c r="K51" s="8"/>
      <c r="L51" s="8"/>
      <c r="M51" s="8"/>
      <c r="N51" s="11"/>
      <c r="O51" s="11"/>
      <c r="P51" s="11"/>
      <c r="Q51" s="11"/>
      <c r="R51" s="11"/>
      <c r="S51" s="11"/>
      <c r="T51" s="8"/>
      <c r="U51" s="8"/>
      <c r="V51" s="8"/>
      <c r="W51" s="8"/>
      <c r="X51" s="8"/>
      <c r="Y51" s="8"/>
      <c r="Z51" s="8"/>
    </row>
    <row r="52" spans="1:26" ht="45" x14ac:dyDescent="0.2">
      <c r="A52" s="1" t="s">
        <v>25</v>
      </c>
      <c r="B52" s="1"/>
      <c r="C52" s="1" t="s">
        <v>99</v>
      </c>
      <c r="D52" s="1" t="s">
        <v>76</v>
      </c>
      <c r="E52" s="1" t="s">
        <v>1379</v>
      </c>
      <c r="F52" s="82" t="s">
        <v>1380</v>
      </c>
      <c r="G52" s="8"/>
      <c r="H52" s="8"/>
      <c r="I52" s="8"/>
      <c r="J52" s="8"/>
      <c r="K52" s="8"/>
      <c r="L52" s="8"/>
      <c r="M52" s="8"/>
      <c r="N52" s="4" t="s">
        <v>1381</v>
      </c>
      <c r="O52" s="13" t="s">
        <v>1346</v>
      </c>
      <c r="P52" s="4" t="s">
        <v>1382</v>
      </c>
      <c r="Q52" s="13" t="s">
        <v>21</v>
      </c>
      <c r="R52" s="13">
        <v>1</v>
      </c>
      <c r="S52" s="4" t="s">
        <v>1383</v>
      </c>
      <c r="T52" s="8"/>
      <c r="U52" s="8"/>
      <c r="V52" s="8"/>
      <c r="W52" s="8"/>
      <c r="X52" s="8"/>
      <c r="Y52" s="8"/>
      <c r="Z52" s="8"/>
    </row>
    <row r="53" spans="1:26" ht="30" x14ac:dyDescent="0.2">
      <c r="A53" s="1" t="s">
        <v>25</v>
      </c>
      <c r="B53" s="1"/>
      <c r="C53" s="1" t="s">
        <v>99</v>
      </c>
      <c r="D53" s="1" t="s">
        <v>76</v>
      </c>
      <c r="E53" s="1" t="s">
        <v>1384</v>
      </c>
      <c r="F53" s="82" t="s">
        <v>1385</v>
      </c>
      <c r="G53" s="8"/>
      <c r="H53" s="8"/>
      <c r="I53" s="8"/>
      <c r="J53" s="8"/>
      <c r="K53" s="8"/>
      <c r="L53" s="8"/>
      <c r="M53" s="8"/>
      <c r="N53" s="5" t="s">
        <v>1386</v>
      </c>
      <c r="O53" s="5" t="s">
        <v>1346</v>
      </c>
      <c r="P53" s="5" t="s">
        <v>1382</v>
      </c>
      <c r="Q53" s="5" t="s">
        <v>21</v>
      </c>
      <c r="R53" s="5">
        <v>3</v>
      </c>
      <c r="S53" s="5" t="s">
        <v>1387</v>
      </c>
      <c r="T53" s="8"/>
      <c r="U53" s="8"/>
      <c r="V53" s="8"/>
      <c r="W53" s="8"/>
      <c r="X53" s="8"/>
      <c r="Y53" s="8"/>
      <c r="Z53" s="8"/>
    </row>
    <row r="54" spans="1:26" ht="75" x14ac:dyDescent="0.2">
      <c r="A54" s="1" t="s">
        <v>25</v>
      </c>
      <c r="B54" s="1"/>
      <c r="C54" s="1" t="s">
        <v>99</v>
      </c>
      <c r="D54" s="1" t="s">
        <v>76</v>
      </c>
      <c r="E54" s="1" t="s">
        <v>1388</v>
      </c>
      <c r="F54" s="82" t="s">
        <v>1389</v>
      </c>
      <c r="G54" s="8"/>
      <c r="H54" s="8"/>
      <c r="I54" s="8"/>
      <c r="J54" s="8"/>
      <c r="K54" s="8"/>
      <c r="L54" s="8"/>
      <c r="M54" s="8"/>
      <c r="N54" s="4" t="s">
        <v>1390</v>
      </c>
      <c r="O54" s="13" t="s">
        <v>1346</v>
      </c>
      <c r="P54" s="4" t="s">
        <v>1391</v>
      </c>
      <c r="Q54" s="13" t="s">
        <v>21</v>
      </c>
      <c r="R54" s="13">
        <v>1</v>
      </c>
      <c r="S54" s="4" t="s">
        <v>1392</v>
      </c>
      <c r="T54" s="8"/>
      <c r="U54" s="8"/>
      <c r="V54" s="8"/>
      <c r="W54" s="8"/>
      <c r="X54" s="8"/>
      <c r="Y54" s="8"/>
      <c r="Z54" s="8"/>
    </row>
    <row r="55" spans="1:26" ht="30" x14ac:dyDescent="0.2">
      <c r="A55" s="1" t="s">
        <v>25</v>
      </c>
      <c r="B55" s="1"/>
      <c r="C55" s="1" t="s">
        <v>99</v>
      </c>
      <c r="D55" s="1" t="s">
        <v>76</v>
      </c>
      <c r="E55" s="1" t="s">
        <v>1393</v>
      </c>
      <c r="F55" s="82" t="s">
        <v>1394</v>
      </c>
      <c r="G55" s="8"/>
      <c r="H55" s="8"/>
      <c r="I55" s="8"/>
      <c r="J55" s="8"/>
      <c r="K55" s="8"/>
      <c r="L55" s="8"/>
      <c r="M55" s="8"/>
      <c r="N55" s="15" t="s">
        <v>1395</v>
      </c>
      <c r="O55" s="15" t="s">
        <v>1346</v>
      </c>
      <c r="P55" s="15" t="s">
        <v>1391</v>
      </c>
      <c r="Q55" s="15" t="s">
        <v>21</v>
      </c>
      <c r="R55" s="15">
        <v>2</v>
      </c>
      <c r="S55" s="5" t="s">
        <v>1396</v>
      </c>
      <c r="T55" s="8"/>
      <c r="U55" s="8"/>
      <c r="V55" s="8"/>
      <c r="W55" s="8"/>
      <c r="X55" s="8"/>
      <c r="Y55" s="8"/>
      <c r="Z55" s="8"/>
    </row>
    <row r="56" spans="1:26" ht="30" x14ac:dyDescent="0.2">
      <c r="A56" s="89" t="s">
        <v>3</v>
      </c>
      <c r="B56" s="89"/>
      <c r="C56" s="89" t="s">
        <v>99</v>
      </c>
      <c r="D56" s="89" t="s">
        <v>197</v>
      </c>
      <c r="E56" s="89" t="s">
        <v>1397</v>
      </c>
      <c r="F56" s="17" t="s">
        <v>1398</v>
      </c>
      <c r="G56" s="8"/>
      <c r="H56" s="8"/>
      <c r="I56" s="8"/>
      <c r="J56" s="8"/>
      <c r="K56" s="8"/>
      <c r="L56" s="8"/>
      <c r="M56" s="8"/>
      <c r="N56" s="11"/>
      <c r="O56" s="11"/>
      <c r="P56" s="11"/>
      <c r="Q56" s="11"/>
      <c r="R56" s="11"/>
      <c r="S56" s="11"/>
      <c r="T56" s="8"/>
      <c r="U56" s="8"/>
      <c r="V56" s="8"/>
      <c r="W56" s="8"/>
      <c r="X56" s="8"/>
      <c r="Y56" s="8"/>
      <c r="Z56" s="8"/>
    </row>
    <row r="57" spans="1:26" ht="90" x14ac:dyDescent="0.2">
      <c r="A57" s="1" t="s">
        <v>25</v>
      </c>
      <c r="B57" s="1"/>
      <c r="C57" s="1" t="s">
        <v>99</v>
      </c>
      <c r="D57" s="1" t="s">
        <v>197</v>
      </c>
      <c r="E57" s="1" t="s">
        <v>1399</v>
      </c>
      <c r="F57" s="82" t="s">
        <v>1400</v>
      </c>
      <c r="G57" s="12"/>
      <c r="H57" s="12"/>
      <c r="I57" s="12"/>
      <c r="J57" s="12"/>
      <c r="K57" s="12"/>
      <c r="L57" s="12"/>
      <c r="M57" s="12"/>
      <c r="N57" s="4" t="s">
        <v>1401</v>
      </c>
      <c r="O57" s="4" t="s">
        <v>1346</v>
      </c>
      <c r="P57" s="4" t="s">
        <v>1352</v>
      </c>
      <c r="Q57" s="13" t="s">
        <v>76</v>
      </c>
      <c r="R57" s="13">
        <v>8</v>
      </c>
      <c r="S57" s="4" t="s">
        <v>1402</v>
      </c>
      <c r="T57" s="8"/>
      <c r="U57" s="8"/>
      <c r="V57" s="8"/>
      <c r="W57" s="8"/>
      <c r="X57" s="8"/>
      <c r="Y57" s="8"/>
      <c r="Z57" s="8"/>
    </row>
    <row r="58" spans="1:26" ht="45" x14ac:dyDescent="0.2">
      <c r="A58" s="1" t="s">
        <v>25</v>
      </c>
      <c r="B58" s="1"/>
      <c r="C58" s="1" t="s">
        <v>99</v>
      </c>
      <c r="D58" s="1" t="s">
        <v>197</v>
      </c>
      <c r="E58" s="1" t="s">
        <v>1403</v>
      </c>
      <c r="F58" s="82" t="s">
        <v>1404</v>
      </c>
      <c r="G58" s="12"/>
      <c r="H58" s="12"/>
      <c r="I58" s="12"/>
      <c r="J58" s="12"/>
      <c r="K58" s="12"/>
      <c r="L58" s="12"/>
      <c r="M58" s="12"/>
      <c r="N58" s="15" t="s">
        <v>1405</v>
      </c>
      <c r="O58" s="15" t="s">
        <v>1346</v>
      </c>
      <c r="P58" s="15" t="s">
        <v>1357</v>
      </c>
      <c r="Q58" s="15" t="s">
        <v>21</v>
      </c>
      <c r="R58" s="15">
        <v>1</v>
      </c>
      <c r="S58" s="5" t="s">
        <v>1406</v>
      </c>
      <c r="T58" s="8"/>
      <c r="U58" s="8"/>
      <c r="V58" s="8"/>
      <c r="W58" s="8"/>
      <c r="X58" s="8"/>
      <c r="Y58" s="8"/>
      <c r="Z58" s="8"/>
    </row>
    <row r="59" spans="1:26" ht="60" x14ac:dyDescent="0.2">
      <c r="A59" s="1" t="s">
        <v>25</v>
      </c>
      <c r="B59" s="1"/>
      <c r="C59" s="1" t="s">
        <v>99</v>
      </c>
      <c r="D59" s="1" t="s">
        <v>197</v>
      </c>
      <c r="E59" s="1" t="s">
        <v>1407</v>
      </c>
      <c r="F59" s="82" t="s">
        <v>1408</v>
      </c>
      <c r="G59" s="8"/>
      <c r="H59" s="8"/>
      <c r="I59" s="8"/>
      <c r="J59" s="8"/>
      <c r="K59" s="8"/>
      <c r="L59" s="8"/>
      <c r="M59" s="8"/>
      <c r="N59" s="4" t="s">
        <v>1409</v>
      </c>
      <c r="O59" s="4" t="s">
        <v>1346</v>
      </c>
      <c r="P59" s="4" t="s">
        <v>1357</v>
      </c>
      <c r="Q59" s="13" t="s">
        <v>63</v>
      </c>
      <c r="R59" s="13">
        <v>4</v>
      </c>
      <c r="S59" s="4" t="s">
        <v>1410</v>
      </c>
      <c r="T59" s="8"/>
      <c r="U59" s="8"/>
      <c r="V59" s="8"/>
      <c r="W59" s="8"/>
      <c r="X59" s="8"/>
      <c r="Y59" s="8"/>
      <c r="Z59" s="8"/>
    </row>
    <row r="60" spans="1:26" ht="15" x14ac:dyDescent="0.2">
      <c r="A60" s="9" t="s">
        <v>2</v>
      </c>
      <c r="B60" s="9"/>
      <c r="C60" s="9" t="s">
        <v>151</v>
      </c>
      <c r="D60" s="9"/>
      <c r="E60" s="9" t="s">
        <v>1411</v>
      </c>
      <c r="F60" s="90" t="s">
        <v>1412</v>
      </c>
      <c r="G60" s="8"/>
      <c r="H60" s="8"/>
      <c r="I60" s="8"/>
      <c r="J60" s="8"/>
      <c r="K60" s="8"/>
      <c r="L60" s="8"/>
      <c r="M60" s="8"/>
      <c r="N60" s="9"/>
      <c r="O60" s="9"/>
      <c r="P60" s="9"/>
      <c r="Q60" s="9"/>
      <c r="R60" s="9"/>
      <c r="S60" s="9"/>
      <c r="T60" s="9"/>
      <c r="U60" s="9"/>
      <c r="V60" s="8"/>
      <c r="W60" s="8"/>
      <c r="X60" s="8"/>
      <c r="Y60" s="8"/>
      <c r="Z60" s="8"/>
    </row>
    <row r="61" spans="1:26" ht="15" x14ac:dyDescent="0.2">
      <c r="A61" s="89" t="s">
        <v>3</v>
      </c>
      <c r="B61" s="89"/>
      <c r="C61" s="89" t="s">
        <v>151</v>
      </c>
      <c r="D61" s="89" t="s">
        <v>21</v>
      </c>
      <c r="E61" s="89" t="s">
        <v>1413</v>
      </c>
      <c r="F61" s="56" t="s">
        <v>897</v>
      </c>
      <c r="G61" s="8"/>
      <c r="H61" s="8"/>
      <c r="I61" s="8"/>
      <c r="J61" s="8"/>
      <c r="K61" s="8"/>
      <c r="L61" s="8"/>
      <c r="M61" s="8"/>
      <c r="N61" s="11"/>
      <c r="O61" s="11"/>
      <c r="P61" s="11"/>
      <c r="Q61" s="11"/>
      <c r="R61" s="11"/>
      <c r="S61" s="11"/>
      <c r="T61" s="11"/>
      <c r="U61" s="11"/>
      <c r="V61" s="8"/>
      <c r="W61" s="8"/>
      <c r="X61" s="8"/>
      <c r="Y61" s="8"/>
      <c r="Z61" s="8"/>
    </row>
    <row r="62" spans="1:26" ht="30" x14ac:dyDescent="0.2">
      <c r="A62" s="1" t="s">
        <v>25</v>
      </c>
      <c r="B62" s="1"/>
      <c r="C62" s="1" t="s">
        <v>151</v>
      </c>
      <c r="D62" s="1" t="s">
        <v>21</v>
      </c>
      <c r="E62" s="1" t="s">
        <v>1414</v>
      </c>
      <c r="F62" s="82" t="s">
        <v>1415</v>
      </c>
      <c r="G62" s="8"/>
      <c r="H62" s="8"/>
      <c r="I62" s="8"/>
      <c r="J62" s="8"/>
      <c r="K62" s="8"/>
      <c r="L62" s="8"/>
      <c r="M62" s="8"/>
      <c r="N62" s="13" t="s">
        <v>1416</v>
      </c>
      <c r="O62" s="13"/>
      <c r="P62" s="4"/>
      <c r="Q62" s="13"/>
      <c r="R62" s="13"/>
      <c r="S62" s="4" t="s">
        <v>1417</v>
      </c>
      <c r="T62" s="12"/>
      <c r="U62" s="12"/>
      <c r="V62" s="8"/>
      <c r="W62" s="8"/>
      <c r="X62" s="8"/>
      <c r="Y62" s="8"/>
      <c r="Z62" s="8"/>
    </row>
    <row r="63" spans="1:26" ht="30" x14ac:dyDescent="0.2">
      <c r="A63" s="1" t="s">
        <v>25</v>
      </c>
      <c r="B63" s="1"/>
      <c r="C63" s="1" t="s">
        <v>151</v>
      </c>
      <c r="D63" s="1" t="s">
        <v>21</v>
      </c>
      <c r="E63" s="1" t="s">
        <v>1418</v>
      </c>
      <c r="F63" s="82" t="s">
        <v>1419</v>
      </c>
      <c r="G63" s="8"/>
      <c r="H63" s="8"/>
      <c r="I63" s="8"/>
      <c r="J63" s="8"/>
      <c r="K63" s="8"/>
      <c r="L63" s="8"/>
      <c r="M63" s="8"/>
      <c r="N63" s="15" t="s">
        <v>1420</v>
      </c>
      <c r="O63" s="15"/>
      <c r="P63" s="15"/>
      <c r="Q63" s="15"/>
      <c r="R63" s="15"/>
      <c r="S63" s="5" t="s">
        <v>1421</v>
      </c>
      <c r="T63" s="12"/>
      <c r="U63" s="12"/>
      <c r="V63" s="8"/>
      <c r="W63" s="8"/>
      <c r="X63" s="8"/>
      <c r="Y63" s="8"/>
      <c r="Z63" s="8"/>
    </row>
    <row r="64" spans="1:26" ht="30" x14ac:dyDescent="0.2">
      <c r="A64" s="1" t="s">
        <v>25</v>
      </c>
      <c r="B64" s="1"/>
      <c r="C64" s="1" t="s">
        <v>151</v>
      </c>
      <c r="D64" s="1" t="s">
        <v>21</v>
      </c>
      <c r="E64" s="1" t="s">
        <v>1422</v>
      </c>
      <c r="F64" s="82" t="s">
        <v>1423</v>
      </c>
      <c r="G64" s="8"/>
      <c r="H64" s="8"/>
      <c r="I64" s="8"/>
      <c r="J64" s="8"/>
      <c r="K64" s="8"/>
      <c r="L64" s="8"/>
      <c r="M64" s="8"/>
      <c r="N64" s="4" t="s">
        <v>1424</v>
      </c>
      <c r="O64" s="13" t="s">
        <v>1425</v>
      </c>
      <c r="P64" s="4"/>
      <c r="Q64" s="13"/>
      <c r="R64" s="13"/>
      <c r="S64" s="4" t="s">
        <v>1425</v>
      </c>
      <c r="T64" s="12"/>
      <c r="U64" s="12"/>
      <c r="V64" s="8"/>
      <c r="W64" s="8"/>
      <c r="X64" s="8"/>
      <c r="Y64" s="8"/>
      <c r="Z64" s="8"/>
    </row>
    <row r="65" spans="1:26" ht="30" x14ac:dyDescent="0.2">
      <c r="A65" s="1" t="s">
        <v>25</v>
      </c>
      <c r="B65" s="1"/>
      <c r="C65" s="1" t="s">
        <v>151</v>
      </c>
      <c r="D65" s="1" t="s">
        <v>21</v>
      </c>
      <c r="E65" s="1" t="s">
        <v>1426</v>
      </c>
      <c r="F65" s="82" t="s">
        <v>1427</v>
      </c>
      <c r="G65" s="8"/>
      <c r="H65" s="8"/>
      <c r="I65" s="8"/>
      <c r="J65" s="8"/>
      <c r="K65" s="8"/>
      <c r="L65" s="8"/>
      <c r="M65" s="8"/>
      <c r="N65" s="15" t="s">
        <v>1428</v>
      </c>
      <c r="O65" s="15"/>
      <c r="P65" s="15"/>
      <c r="Q65" s="15"/>
      <c r="R65" s="15"/>
      <c r="S65" s="5" t="s">
        <v>1429</v>
      </c>
      <c r="T65" s="19" t="s">
        <v>1430</v>
      </c>
      <c r="U65" s="19" t="s">
        <v>1431</v>
      </c>
      <c r="V65" s="8"/>
      <c r="W65" s="8"/>
      <c r="X65" s="8"/>
      <c r="Y65" s="8"/>
      <c r="Z65" s="8"/>
    </row>
    <row r="66" spans="1:26" ht="15" x14ac:dyDescent="0.2">
      <c r="A66" s="89" t="s">
        <v>3</v>
      </c>
      <c r="B66" s="89"/>
      <c r="C66" s="89" t="s">
        <v>151</v>
      </c>
      <c r="D66" s="89" t="s">
        <v>63</v>
      </c>
      <c r="E66" s="89" t="s">
        <v>1432</v>
      </c>
      <c r="F66" s="56" t="s">
        <v>904</v>
      </c>
      <c r="G66" s="8"/>
      <c r="H66" s="8"/>
      <c r="I66" s="8"/>
      <c r="J66" s="8"/>
      <c r="K66" s="8"/>
      <c r="L66" s="8"/>
      <c r="M66" s="8"/>
      <c r="N66" s="11"/>
      <c r="O66" s="11"/>
      <c r="P66" s="11"/>
      <c r="Q66" s="11"/>
      <c r="R66" s="11"/>
      <c r="S66" s="11"/>
      <c r="T66" s="11"/>
      <c r="U66" s="11"/>
      <c r="V66" s="8"/>
      <c r="W66" s="8"/>
      <c r="X66" s="8"/>
      <c r="Y66" s="8"/>
      <c r="Z66" s="8"/>
    </row>
    <row r="67" spans="1:26" ht="90" x14ac:dyDescent="0.2">
      <c r="A67" s="1" t="s">
        <v>25</v>
      </c>
      <c r="B67" s="1"/>
      <c r="C67" s="1" t="s">
        <v>151</v>
      </c>
      <c r="D67" s="1" t="s">
        <v>63</v>
      </c>
      <c r="E67" s="1" t="s">
        <v>1433</v>
      </c>
      <c r="F67" s="82" t="s">
        <v>1434</v>
      </c>
      <c r="G67" s="8"/>
      <c r="H67" s="8"/>
      <c r="I67" s="8"/>
      <c r="J67" s="8"/>
      <c r="K67" s="8"/>
      <c r="L67" s="8"/>
      <c r="M67" s="8"/>
      <c r="N67" s="13" t="s">
        <v>160</v>
      </c>
      <c r="O67" s="13"/>
      <c r="P67" s="4"/>
      <c r="Q67" s="13"/>
      <c r="R67" s="13"/>
      <c r="S67" s="4"/>
      <c r="T67" s="160" t="s">
        <v>1435</v>
      </c>
      <c r="U67" s="160" t="s">
        <v>1436</v>
      </c>
      <c r="V67" s="8"/>
      <c r="W67" s="8"/>
      <c r="X67" s="8"/>
      <c r="Y67" s="8"/>
      <c r="Z67" s="8"/>
    </row>
    <row r="68" spans="1:26" ht="30" x14ac:dyDescent="0.2">
      <c r="A68" s="1" t="s">
        <v>25</v>
      </c>
      <c r="B68" s="1"/>
      <c r="C68" s="1" t="s">
        <v>151</v>
      </c>
      <c r="D68" s="1" t="s">
        <v>63</v>
      </c>
      <c r="E68" s="1" t="s">
        <v>1437</v>
      </c>
      <c r="F68" s="82" t="s">
        <v>1438</v>
      </c>
      <c r="G68" s="8"/>
      <c r="H68" s="8"/>
      <c r="I68" s="8"/>
      <c r="J68" s="8"/>
      <c r="K68" s="8"/>
      <c r="L68" s="8"/>
      <c r="M68" s="8"/>
      <c r="N68" s="15" t="s">
        <v>1439</v>
      </c>
      <c r="O68" s="15"/>
      <c r="P68" s="15"/>
      <c r="Q68" s="15"/>
      <c r="R68" s="15"/>
      <c r="S68" s="5" t="s">
        <v>1440</v>
      </c>
      <c r="T68" s="19" t="s">
        <v>1441</v>
      </c>
      <c r="U68" s="19" t="s">
        <v>1442</v>
      </c>
      <c r="V68" s="8"/>
      <c r="W68" s="8"/>
      <c r="X68" s="8"/>
      <c r="Y68" s="8"/>
      <c r="Z68" s="8"/>
    </row>
    <row r="69" spans="1:26" ht="30" x14ac:dyDescent="0.2">
      <c r="A69" s="1" t="s">
        <v>25</v>
      </c>
      <c r="B69" s="1"/>
      <c r="C69" s="1" t="s">
        <v>151</v>
      </c>
      <c r="D69" s="1" t="s">
        <v>63</v>
      </c>
      <c r="E69" s="1" t="s">
        <v>1443</v>
      </c>
      <c r="F69" s="82" t="s">
        <v>1444</v>
      </c>
      <c r="G69" s="8"/>
      <c r="H69" s="8"/>
      <c r="I69" s="8"/>
      <c r="J69" s="8"/>
      <c r="K69" s="8"/>
      <c r="L69" s="8"/>
      <c r="M69" s="8"/>
      <c r="N69" s="13" t="s">
        <v>1445</v>
      </c>
      <c r="O69" s="13"/>
      <c r="P69" s="4"/>
      <c r="Q69" s="13"/>
      <c r="R69" s="13"/>
      <c r="S69" s="4" t="s">
        <v>1446</v>
      </c>
      <c r="T69" s="19" t="s">
        <v>1447</v>
      </c>
      <c r="U69" s="19" t="s">
        <v>1448</v>
      </c>
      <c r="V69" s="8"/>
      <c r="W69" s="8"/>
      <c r="X69" s="8"/>
      <c r="Y69" s="8"/>
      <c r="Z69" s="8"/>
    </row>
    <row r="70" spans="1:26" ht="15" x14ac:dyDescent="0.2">
      <c r="A70" s="89" t="s">
        <v>3</v>
      </c>
      <c r="B70" s="89"/>
      <c r="C70" s="89" t="s">
        <v>151</v>
      </c>
      <c r="D70" s="89" t="s">
        <v>76</v>
      </c>
      <c r="E70" s="89" t="s">
        <v>1449</v>
      </c>
      <c r="F70" s="56"/>
      <c r="G70" s="8"/>
      <c r="H70" s="8"/>
      <c r="I70" s="8"/>
      <c r="J70" s="8"/>
      <c r="K70" s="8"/>
      <c r="L70" s="8"/>
      <c r="M70" s="8"/>
      <c r="N70" s="11"/>
      <c r="O70" s="11"/>
      <c r="P70" s="11"/>
      <c r="Q70" s="11"/>
      <c r="R70" s="11"/>
      <c r="S70" s="11"/>
      <c r="T70" s="11"/>
      <c r="U70" s="11"/>
      <c r="V70" s="8"/>
      <c r="W70" s="8"/>
      <c r="X70" s="8"/>
      <c r="Y70" s="8"/>
      <c r="Z70" s="8"/>
    </row>
    <row r="71" spans="1:26" ht="60" x14ac:dyDescent="0.2">
      <c r="A71" s="1" t="s">
        <v>25</v>
      </c>
      <c r="B71" s="1"/>
      <c r="C71" s="1" t="s">
        <v>151</v>
      </c>
      <c r="D71" s="1" t="s">
        <v>76</v>
      </c>
      <c r="E71" s="84" t="s">
        <v>1450</v>
      </c>
      <c r="F71" s="82" t="s">
        <v>1451</v>
      </c>
      <c r="G71" s="8"/>
      <c r="H71" s="8"/>
      <c r="I71" s="8"/>
      <c r="J71" s="8"/>
      <c r="K71" s="8"/>
      <c r="L71" s="8"/>
      <c r="M71" s="8"/>
      <c r="N71" s="4" t="s">
        <v>1452</v>
      </c>
      <c r="O71" s="13" t="s">
        <v>1453</v>
      </c>
      <c r="P71" s="4"/>
      <c r="Q71" s="13"/>
      <c r="R71" s="13"/>
      <c r="S71" s="4" t="s">
        <v>1454</v>
      </c>
      <c r="T71" s="19" t="s">
        <v>1455</v>
      </c>
      <c r="U71" s="19" t="s">
        <v>1456</v>
      </c>
      <c r="V71" s="8"/>
      <c r="W71" s="8"/>
      <c r="X71" s="8"/>
      <c r="Y71" s="8"/>
      <c r="Z71" s="8"/>
    </row>
    <row r="72" spans="1:26" ht="75" x14ac:dyDescent="0.2">
      <c r="A72" s="1" t="s">
        <v>25</v>
      </c>
      <c r="B72" s="1"/>
      <c r="C72" s="1" t="s">
        <v>151</v>
      </c>
      <c r="D72" s="1" t="s">
        <v>76</v>
      </c>
      <c r="E72" s="84" t="s">
        <v>1457</v>
      </c>
      <c r="F72" s="82" t="s">
        <v>1458</v>
      </c>
      <c r="G72" s="8"/>
      <c r="H72" s="8"/>
      <c r="I72" s="8"/>
      <c r="J72" s="8"/>
      <c r="K72" s="8"/>
      <c r="L72" s="8"/>
      <c r="M72" s="8"/>
      <c r="N72" s="5" t="s">
        <v>1459</v>
      </c>
      <c r="O72" s="15" t="s">
        <v>1460</v>
      </c>
      <c r="P72" s="15"/>
      <c r="Q72" s="15"/>
      <c r="R72" s="15"/>
      <c r="S72" s="5" t="s">
        <v>1461</v>
      </c>
      <c r="T72" s="19" t="s">
        <v>1462</v>
      </c>
      <c r="U72" s="19" t="s">
        <v>1463</v>
      </c>
      <c r="V72" s="8"/>
      <c r="W72" s="8"/>
      <c r="X72" s="8"/>
      <c r="Y72" s="8"/>
      <c r="Z72" s="8"/>
    </row>
    <row r="73" spans="1:26" ht="75" x14ac:dyDescent="0.2">
      <c r="A73" s="1" t="s">
        <v>25</v>
      </c>
      <c r="B73" s="1"/>
      <c r="C73" s="1" t="s">
        <v>151</v>
      </c>
      <c r="D73" s="1" t="s">
        <v>76</v>
      </c>
      <c r="E73" s="84" t="s">
        <v>1464</v>
      </c>
      <c r="F73" s="82" t="s">
        <v>1465</v>
      </c>
      <c r="G73" s="8"/>
      <c r="H73" s="8"/>
      <c r="I73" s="8"/>
      <c r="J73" s="8"/>
      <c r="K73" s="8"/>
      <c r="L73" s="8"/>
      <c r="M73" s="8"/>
      <c r="N73" s="4" t="s">
        <v>1466</v>
      </c>
      <c r="O73" s="13" t="s">
        <v>1467</v>
      </c>
      <c r="P73" s="4"/>
      <c r="Q73" s="13"/>
      <c r="R73" s="13"/>
      <c r="S73" s="4" t="s">
        <v>1468</v>
      </c>
      <c r="T73" s="19" t="s">
        <v>1469</v>
      </c>
      <c r="U73" s="19" t="s">
        <v>1470</v>
      </c>
      <c r="V73" s="8"/>
      <c r="W73" s="8"/>
      <c r="X73" s="8"/>
      <c r="Y73" s="8"/>
      <c r="Z73" s="8"/>
    </row>
    <row r="74" spans="1:26" ht="15" x14ac:dyDescent="0.2">
      <c r="A74" s="89" t="s">
        <v>3</v>
      </c>
      <c r="B74" s="89"/>
      <c r="C74" s="89" t="s">
        <v>151</v>
      </c>
      <c r="D74" s="89" t="s">
        <v>197</v>
      </c>
      <c r="E74" s="89" t="s">
        <v>1471</v>
      </c>
      <c r="F74" s="56" t="s">
        <v>920</v>
      </c>
      <c r="G74" s="8"/>
      <c r="H74" s="8"/>
      <c r="I74" s="8"/>
      <c r="J74" s="8"/>
      <c r="K74" s="8"/>
      <c r="L74" s="8"/>
      <c r="M74" s="8"/>
      <c r="N74" s="11"/>
      <c r="O74" s="11"/>
      <c r="P74" s="11"/>
      <c r="Q74" s="11"/>
      <c r="R74" s="11"/>
      <c r="S74" s="11"/>
      <c r="T74" s="11"/>
      <c r="U74" s="11"/>
      <c r="V74" s="8"/>
      <c r="W74" s="8"/>
      <c r="X74" s="8"/>
      <c r="Y74" s="8"/>
      <c r="Z74" s="8"/>
    </row>
    <row r="75" spans="1:26" ht="45" x14ac:dyDescent="0.2">
      <c r="A75" s="1" t="s">
        <v>25</v>
      </c>
      <c r="B75" s="1"/>
      <c r="C75" s="1" t="s">
        <v>151</v>
      </c>
      <c r="D75" s="1" t="s">
        <v>197</v>
      </c>
      <c r="E75" s="84" t="s">
        <v>1472</v>
      </c>
      <c r="F75" s="218" t="s">
        <v>1473</v>
      </c>
      <c r="G75" s="8"/>
      <c r="H75" s="8"/>
      <c r="I75" s="8"/>
      <c r="J75" s="8"/>
      <c r="K75" s="8"/>
      <c r="L75" s="8"/>
      <c r="M75" s="8"/>
      <c r="N75" s="15" t="s">
        <v>1474</v>
      </c>
      <c r="O75" s="15"/>
      <c r="P75" s="15"/>
      <c r="Q75" s="15"/>
      <c r="R75" s="15"/>
      <c r="S75" s="5" t="s">
        <v>1475</v>
      </c>
      <c r="T75" s="19" t="s">
        <v>1476</v>
      </c>
      <c r="U75" s="19" t="s">
        <v>1477</v>
      </c>
      <c r="V75" s="8"/>
      <c r="W75" s="8"/>
      <c r="X75" s="8"/>
      <c r="Y75" s="8"/>
      <c r="Z75" s="8"/>
    </row>
    <row r="76" spans="1:26" ht="30" x14ac:dyDescent="0.2">
      <c r="A76" s="1" t="s">
        <v>25</v>
      </c>
      <c r="B76" s="1"/>
      <c r="C76" s="1" t="s">
        <v>151</v>
      </c>
      <c r="D76" s="1" t="s">
        <v>197</v>
      </c>
      <c r="E76" s="84" t="s">
        <v>1478</v>
      </c>
      <c r="F76" s="219" t="s">
        <v>1479</v>
      </c>
      <c r="G76" s="12"/>
      <c r="H76" s="12"/>
      <c r="I76" s="12"/>
      <c r="J76" s="12"/>
      <c r="K76" s="12"/>
      <c r="L76" s="12"/>
      <c r="M76" s="12"/>
      <c r="N76" s="5" t="s">
        <v>1480</v>
      </c>
      <c r="O76" s="15" t="s">
        <v>1481</v>
      </c>
      <c r="P76" s="15"/>
      <c r="Q76" s="15"/>
      <c r="R76" s="15"/>
      <c r="S76" s="5" t="s">
        <v>1481</v>
      </c>
      <c r="T76" s="19" t="s">
        <v>1482</v>
      </c>
      <c r="U76" s="19" t="s">
        <v>1483</v>
      </c>
      <c r="V76" s="8"/>
      <c r="W76" s="8"/>
      <c r="X76" s="8"/>
      <c r="Y76" s="8"/>
      <c r="Z76" s="8"/>
    </row>
    <row r="77" spans="1:26" ht="75" x14ac:dyDescent="0.2">
      <c r="A77" s="1" t="s">
        <v>25</v>
      </c>
      <c r="B77" s="1"/>
      <c r="C77" s="1" t="s">
        <v>151</v>
      </c>
      <c r="D77" s="1" t="s">
        <v>197</v>
      </c>
      <c r="E77" s="84" t="s">
        <v>1484</v>
      </c>
      <c r="F77" s="219" t="s">
        <v>1485</v>
      </c>
      <c r="G77" s="8"/>
      <c r="H77" s="8"/>
      <c r="I77" s="8"/>
      <c r="J77" s="8"/>
      <c r="K77" s="8"/>
      <c r="L77" s="8"/>
      <c r="M77" s="8"/>
      <c r="N77" s="4" t="s">
        <v>1424</v>
      </c>
      <c r="O77" s="13" t="s">
        <v>1425</v>
      </c>
      <c r="P77" s="4"/>
      <c r="Q77" s="13"/>
      <c r="R77" s="13"/>
      <c r="S77" s="4" t="s">
        <v>1425</v>
      </c>
      <c r="T77" s="19" t="s">
        <v>1486</v>
      </c>
      <c r="U77" s="19" t="s">
        <v>1487</v>
      </c>
      <c r="V77" s="8"/>
      <c r="W77" s="8"/>
      <c r="X77" s="8"/>
      <c r="Y77" s="8"/>
      <c r="Z77" s="8"/>
    </row>
    <row r="78" spans="1:26" ht="15" x14ac:dyDescent="0.2">
      <c r="A78" s="11" t="s">
        <v>3</v>
      </c>
      <c r="B78" s="11"/>
      <c r="C78" s="11" t="s">
        <v>151</v>
      </c>
      <c r="D78" s="11" t="s">
        <v>1488</v>
      </c>
      <c r="E78" s="11" t="s">
        <v>1489</v>
      </c>
      <c r="F78" s="11" t="s">
        <v>1490</v>
      </c>
      <c r="G78" s="12"/>
      <c r="H78" s="12"/>
      <c r="I78" s="12"/>
      <c r="J78" s="12"/>
      <c r="K78" s="12"/>
      <c r="L78" s="12"/>
      <c r="M78" s="12"/>
      <c r="N78" s="11"/>
      <c r="O78" s="11"/>
      <c r="P78" s="11"/>
      <c r="Q78" s="11"/>
      <c r="R78" s="11"/>
      <c r="S78" s="11"/>
      <c r="T78" s="8"/>
      <c r="U78" s="8"/>
      <c r="V78" s="8"/>
      <c r="W78" s="8"/>
      <c r="X78" s="8"/>
      <c r="Y78" s="8"/>
      <c r="Z78" s="8"/>
    </row>
    <row r="79" spans="1:26" ht="15" x14ac:dyDescent="0.2">
      <c r="A79" s="1" t="s">
        <v>25</v>
      </c>
      <c r="B79" s="1"/>
      <c r="C79" s="1" t="s">
        <v>151</v>
      </c>
      <c r="D79" s="1" t="s">
        <v>1488</v>
      </c>
      <c r="E79" s="84" t="s">
        <v>1491</v>
      </c>
      <c r="F79" s="82" t="s">
        <v>1492</v>
      </c>
      <c r="G79" s="12"/>
      <c r="H79" s="12"/>
      <c r="I79" s="12"/>
      <c r="J79" s="12"/>
      <c r="K79" s="12"/>
      <c r="L79" s="12"/>
      <c r="M79" s="12"/>
      <c r="N79" s="13" t="s">
        <v>1493</v>
      </c>
      <c r="O79" s="13"/>
      <c r="P79" s="13"/>
      <c r="Q79" s="13"/>
      <c r="R79" s="13"/>
      <c r="S79" s="4" t="s">
        <v>1494</v>
      </c>
      <c r="T79" s="8"/>
      <c r="U79" s="8"/>
      <c r="V79" s="8"/>
      <c r="W79" s="8"/>
      <c r="X79" s="8"/>
      <c r="Y79" s="8"/>
      <c r="Z79" s="8"/>
    </row>
    <row r="80" spans="1:26" ht="30" x14ac:dyDescent="0.2">
      <c r="A80" s="1" t="s">
        <v>25</v>
      </c>
      <c r="B80" s="1"/>
      <c r="C80" s="1" t="s">
        <v>151</v>
      </c>
      <c r="D80" s="1" t="s">
        <v>1488</v>
      </c>
      <c r="E80" s="84" t="s">
        <v>1495</v>
      </c>
      <c r="F80" s="82" t="s">
        <v>1496</v>
      </c>
      <c r="G80" s="12"/>
      <c r="H80" s="12"/>
      <c r="I80" s="12"/>
      <c r="J80" s="12"/>
      <c r="K80" s="12"/>
      <c r="L80" s="12"/>
      <c r="M80" s="12"/>
      <c r="N80" s="15" t="s">
        <v>1497</v>
      </c>
      <c r="O80" s="15"/>
      <c r="P80" s="15"/>
      <c r="Q80" s="15"/>
      <c r="R80" s="15"/>
      <c r="S80" s="5" t="s">
        <v>1496</v>
      </c>
      <c r="T80" s="8"/>
      <c r="U80" s="8"/>
      <c r="V80" s="8"/>
      <c r="W80" s="8"/>
      <c r="X80" s="8"/>
      <c r="Y80" s="8"/>
      <c r="Z80" s="8"/>
    </row>
    <row r="81" spans="1:26" ht="15" x14ac:dyDescent="0.2">
      <c r="A81" s="2"/>
      <c r="B81" s="2"/>
      <c r="C81" s="2"/>
      <c r="D81" s="2"/>
      <c r="E81" s="2"/>
      <c r="F81" s="2"/>
      <c r="G81" s="8"/>
      <c r="H81" s="8"/>
      <c r="I81" s="8"/>
      <c r="J81" s="8"/>
      <c r="K81" s="8"/>
      <c r="L81" s="8"/>
      <c r="M81" s="8"/>
      <c r="N81" s="8"/>
      <c r="O81" s="8" t="s">
        <v>1498</v>
      </c>
      <c r="P81" s="8"/>
      <c r="Q81" s="8"/>
      <c r="R81" s="8"/>
      <c r="S81" s="2"/>
      <c r="T81" s="8"/>
      <c r="U81" s="8"/>
      <c r="V81" s="8"/>
      <c r="W81" s="8"/>
      <c r="X81" s="8"/>
      <c r="Y81" s="8"/>
      <c r="Z81" s="8"/>
    </row>
    <row r="82" spans="1:26" ht="15" x14ac:dyDescent="0.2">
      <c r="A82" s="2"/>
      <c r="B82" s="2"/>
      <c r="C82" s="2"/>
      <c r="D82" s="2"/>
      <c r="E82" s="2"/>
      <c r="F82" s="2"/>
      <c r="G82" s="8"/>
      <c r="H82" s="8"/>
      <c r="I82" s="8"/>
      <c r="J82" s="8"/>
      <c r="K82" s="8"/>
      <c r="L82" s="8"/>
      <c r="M82" s="8"/>
      <c r="N82" s="8"/>
      <c r="O82" s="8"/>
      <c r="P82" s="8"/>
      <c r="Q82" s="8"/>
      <c r="R82" s="8"/>
      <c r="S82" s="2"/>
      <c r="T82" s="8"/>
      <c r="U82" s="8"/>
      <c r="V82" s="8"/>
      <c r="W82" s="8"/>
      <c r="X82" s="8"/>
      <c r="Y82" s="8"/>
      <c r="Z82" s="8"/>
    </row>
    <row r="83" spans="1:26" ht="15" x14ac:dyDescent="0.2">
      <c r="A83" s="2"/>
      <c r="B83" s="2"/>
      <c r="C83" s="2"/>
      <c r="D83" s="2"/>
      <c r="E83" s="2"/>
      <c r="F83" s="2"/>
      <c r="G83" s="8"/>
      <c r="H83" s="8"/>
      <c r="I83" s="8"/>
      <c r="J83" s="8"/>
      <c r="K83" s="8"/>
      <c r="L83" s="8"/>
      <c r="M83" s="8"/>
      <c r="N83" s="8"/>
      <c r="O83" s="8"/>
      <c r="P83" s="8"/>
      <c r="Q83" s="8"/>
      <c r="R83" s="8"/>
      <c r="S83" s="2"/>
      <c r="T83" s="8"/>
      <c r="U83" s="8"/>
      <c r="V83" s="8"/>
      <c r="W83" s="8"/>
      <c r="X83" s="8"/>
      <c r="Y83" s="8"/>
      <c r="Z83" s="8"/>
    </row>
    <row r="84" spans="1:26" ht="15" x14ac:dyDescent="0.2">
      <c r="A84" s="2"/>
      <c r="B84" s="2"/>
      <c r="C84" s="2"/>
      <c r="D84" s="2"/>
      <c r="E84" s="2"/>
      <c r="F84" s="2"/>
      <c r="G84" s="8"/>
      <c r="H84" s="8"/>
      <c r="I84" s="8"/>
      <c r="J84" s="8"/>
      <c r="K84" s="8"/>
      <c r="L84" s="8"/>
      <c r="M84" s="8"/>
      <c r="N84" s="8"/>
      <c r="O84" s="8" t="s">
        <v>1499</v>
      </c>
      <c r="P84" s="8"/>
      <c r="Q84" s="8"/>
      <c r="R84" s="8"/>
      <c r="S84" s="2"/>
      <c r="T84" s="8"/>
      <c r="U84" s="8"/>
      <c r="V84" s="8"/>
      <c r="W84" s="8"/>
      <c r="X84" s="8"/>
      <c r="Y84" s="8"/>
      <c r="Z84" s="8"/>
    </row>
    <row r="85" spans="1:26" ht="15" x14ac:dyDescent="0.2">
      <c r="A85" s="2"/>
      <c r="B85" s="2"/>
      <c r="C85" s="2"/>
      <c r="D85" s="2"/>
      <c r="E85" s="2"/>
      <c r="F85" s="2"/>
      <c r="G85" s="8"/>
      <c r="H85" s="8"/>
      <c r="I85" s="8"/>
      <c r="J85" s="8"/>
      <c r="K85" s="8"/>
      <c r="L85" s="8"/>
      <c r="M85" s="8"/>
      <c r="N85" s="8"/>
      <c r="O85" s="8" t="s">
        <v>1475</v>
      </c>
      <c r="P85" s="8"/>
      <c r="Q85" s="8"/>
      <c r="R85" s="8"/>
      <c r="S85" s="8"/>
      <c r="T85" s="8"/>
      <c r="U85" s="8"/>
      <c r="V85" s="8"/>
      <c r="W85" s="8"/>
      <c r="X85" s="8"/>
      <c r="Y85" s="8"/>
      <c r="Z85" s="8"/>
    </row>
    <row r="86" spans="1:26" ht="15" x14ac:dyDescent="0.2">
      <c r="A86" s="2"/>
      <c r="B86" s="2"/>
      <c r="C86" s="2"/>
      <c r="D86" s="2"/>
      <c r="E86" s="2"/>
      <c r="F86" s="2"/>
      <c r="G86" s="8"/>
      <c r="H86" s="8"/>
      <c r="I86" s="8"/>
      <c r="J86" s="8"/>
      <c r="K86" s="8"/>
      <c r="L86" s="8"/>
      <c r="M86" s="8"/>
      <c r="N86" s="8"/>
      <c r="O86" s="8"/>
      <c r="P86" s="8"/>
      <c r="Q86" s="8"/>
      <c r="R86" s="8"/>
      <c r="S86" s="8"/>
      <c r="T86" s="8"/>
      <c r="U86" s="8"/>
      <c r="V86" s="8"/>
      <c r="W86" s="8"/>
      <c r="X86" s="8"/>
      <c r="Y86" s="8"/>
      <c r="Z86" s="8"/>
    </row>
    <row r="87" spans="1:26" ht="15" x14ac:dyDescent="0.2">
      <c r="A87" s="2"/>
      <c r="B87" s="2"/>
      <c r="C87" s="2"/>
      <c r="D87" s="2"/>
      <c r="E87" s="2"/>
      <c r="F87" s="2"/>
      <c r="G87" s="8"/>
      <c r="H87" s="8"/>
      <c r="I87" s="8"/>
      <c r="J87" s="8"/>
      <c r="K87" s="8"/>
      <c r="L87" s="8"/>
      <c r="M87" s="8"/>
      <c r="N87" s="8"/>
      <c r="O87" s="8"/>
      <c r="P87" s="8"/>
      <c r="Q87" s="8"/>
      <c r="R87" s="8"/>
      <c r="S87" s="8"/>
      <c r="T87" s="8"/>
      <c r="U87" s="8"/>
      <c r="V87" s="8"/>
      <c r="W87" s="8"/>
      <c r="X87" s="8"/>
      <c r="Y87" s="8"/>
      <c r="Z87" s="8"/>
    </row>
    <row r="88" spans="1:26" ht="15" x14ac:dyDescent="0.2">
      <c r="A88" s="2"/>
      <c r="B88" s="2"/>
      <c r="C88" s="2"/>
      <c r="D88" s="2"/>
      <c r="E88" s="2"/>
      <c r="F88" s="2"/>
      <c r="G88" s="8"/>
      <c r="H88" s="8"/>
      <c r="I88" s="8"/>
      <c r="J88" s="8"/>
      <c r="K88" s="8"/>
      <c r="L88" s="8"/>
      <c r="M88" s="8"/>
      <c r="N88" s="8"/>
      <c r="O88" s="8"/>
      <c r="P88" s="8"/>
      <c r="Q88" s="8"/>
      <c r="R88" s="8"/>
      <c r="S88" s="2"/>
      <c r="T88" s="8"/>
      <c r="U88" s="8"/>
      <c r="V88" s="8"/>
      <c r="W88" s="8"/>
      <c r="X88" s="8"/>
      <c r="Y88" s="8"/>
      <c r="Z88" s="8"/>
    </row>
    <row r="89" spans="1:26" ht="15" x14ac:dyDescent="0.2">
      <c r="A89" s="2"/>
      <c r="B89" s="2"/>
      <c r="C89" s="2"/>
      <c r="D89" s="2"/>
      <c r="E89" s="2"/>
      <c r="F89" s="2"/>
      <c r="G89" s="8"/>
      <c r="H89" s="8"/>
      <c r="I89" s="8"/>
      <c r="J89" s="8"/>
      <c r="K89" s="8"/>
      <c r="L89" s="8"/>
      <c r="M89" s="8"/>
      <c r="N89" s="8"/>
      <c r="O89" s="8"/>
      <c r="P89" s="8"/>
      <c r="Q89" s="8"/>
      <c r="R89" s="8"/>
      <c r="S89" s="8"/>
      <c r="T89" s="8"/>
      <c r="U89" s="8"/>
      <c r="V89" s="8"/>
      <c r="W89" s="8"/>
      <c r="X89" s="8"/>
      <c r="Y89" s="8"/>
      <c r="Z89" s="8"/>
    </row>
    <row r="90" spans="1:26" ht="15" x14ac:dyDescent="0.2">
      <c r="A90" s="2"/>
      <c r="B90" s="2"/>
      <c r="C90" s="2"/>
      <c r="D90" s="2"/>
      <c r="E90" s="2"/>
      <c r="F90" s="2"/>
      <c r="G90" s="8"/>
      <c r="H90" s="8"/>
      <c r="I90" s="8"/>
      <c r="J90" s="8"/>
      <c r="K90" s="8"/>
      <c r="L90" s="8"/>
      <c r="M90" s="8"/>
      <c r="N90" s="8"/>
      <c r="O90" s="8"/>
      <c r="P90" s="8"/>
      <c r="Q90" s="8"/>
      <c r="R90" s="8"/>
      <c r="S90" s="8"/>
      <c r="T90" s="8"/>
      <c r="U90" s="8"/>
      <c r="V90" s="8"/>
      <c r="W90" s="8"/>
      <c r="X90" s="8"/>
      <c r="Y90" s="8"/>
      <c r="Z90" s="8"/>
    </row>
    <row r="91" spans="1:26" ht="15" x14ac:dyDescent="0.2">
      <c r="A91" s="2"/>
      <c r="B91" s="2"/>
      <c r="C91" s="2"/>
      <c r="D91" s="2"/>
      <c r="E91" s="2"/>
      <c r="F91" s="2"/>
      <c r="G91" s="8"/>
      <c r="H91" s="8"/>
      <c r="I91" s="8"/>
      <c r="J91" s="8"/>
      <c r="K91" s="8"/>
      <c r="L91" s="8"/>
      <c r="M91" s="8"/>
      <c r="N91" s="8"/>
      <c r="O91" s="8"/>
      <c r="P91" s="8"/>
      <c r="Q91" s="8"/>
      <c r="R91" s="8"/>
      <c r="S91" s="2"/>
      <c r="T91" s="8"/>
      <c r="U91" s="8"/>
      <c r="V91" s="8"/>
      <c r="W91" s="8"/>
      <c r="X91" s="8"/>
      <c r="Y91" s="8"/>
      <c r="Z91" s="8"/>
    </row>
    <row r="92" spans="1:26" ht="15" x14ac:dyDescent="0.2">
      <c r="A92" s="2"/>
      <c r="B92" s="2"/>
      <c r="C92" s="2"/>
      <c r="D92" s="2"/>
      <c r="E92" s="2"/>
      <c r="F92" s="2"/>
      <c r="G92" s="8"/>
      <c r="H92" s="8"/>
      <c r="I92" s="8"/>
      <c r="J92" s="8"/>
      <c r="K92" s="8"/>
      <c r="L92" s="8"/>
      <c r="M92" s="8"/>
      <c r="N92" s="8"/>
      <c r="O92" s="8"/>
      <c r="P92" s="8"/>
      <c r="Q92" s="8"/>
      <c r="R92" s="8"/>
      <c r="S92" s="8"/>
      <c r="T92" s="8"/>
      <c r="U92" s="8"/>
      <c r="V92" s="8"/>
      <c r="W92" s="8"/>
      <c r="X92" s="8"/>
      <c r="Y92" s="8"/>
      <c r="Z92" s="8"/>
    </row>
    <row r="93" spans="1:26" ht="15" x14ac:dyDescent="0.2">
      <c r="A93" s="2"/>
      <c r="B93" s="2"/>
      <c r="C93" s="2"/>
      <c r="D93" s="2"/>
      <c r="E93" s="2"/>
      <c r="F93" s="2"/>
      <c r="G93" s="8"/>
      <c r="H93" s="8"/>
      <c r="I93" s="8"/>
      <c r="J93" s="8"/>
      <c r="K93" s="8"/>
      <c r="L93" s="8"/>
      <c r="M93" s="8"/>
      <c r="N93" s="8"/>
      <c r="O93" s="8"/>
      <c r="P93" s="8"/>
      <c r="Q93" s="8"/>
      <c r="R93" s="8"/>
      <c r="S93" s="2"/>
      <c r="T93" s="8"/>
      <c r="U93" s="8"/>
      <c r="V93" s="8"/>
      <c r="W93" s="8"/>
      <c r="X93" s="8"/>
      <c r="Y93" s="8"/>
      <c r="Z93" s="8"/>
    </row>
    <row r="94" spans="1:26" ht="15" x14ac:dyDescent="0.2">
      <c r="A94" s="2"/>
      <c r="B94" s="2"/>
      <c r="C94" s="2"/>
      <c r="D94" s="2"/>
      <c r="E94" s="2"/>
      <c r="F94" s="2"/>
      <c r="G94" s="8"/>
      <c r="H94" s="8"/>
      <c r="I94" s="8"/>
      <c r="J94" s="8"/>
      <c r="K94" s="8"/>
      <c r="L94" s="8"/>
      <c r="M94" s="8"/>
      <c r="N94" s="8"/>
      <c r="O94" s="8"/>
      <c r="P94" s="8"/>
      <c r="Q94" s="8"/>
      <c r="R94" s="8"/>
      <c r="S94" s="2"/>
      <c r="T94" s="8"/>
      <c r="U94" s="8"/>
      <c r="V94" s="8"/>
      <c r="W94" s="8"/>
      <c r="X94" s="8"/>
      <c r="Y94" s="8"/>
      <c r="Z94" s="8"/>
    </row>
    <row r="95" spans="1:26" ht="15" x14ac:dyDescent="0.2">
      <c r="A95" s="2"/>
      <c r="B95" s="2"/>
      <c r="C95" s="2"/>
      <c r="D95" s="2"/>
      <c r="E95" s="2"/>
      <c r="F95" s="2"/>
      <c r="G95" s="8"/>
      <c r="H95" s="8"/>
      <c r="I95" s="8"/>
      <c r="J95" s="8"/>
      <c r="K95" s="8"/>
      <c r="L95" s="8"/>
      <c r="M95" s="8"/>
      <c r="N95" s="8"/>
      <c r="O95" s="8"/>
      <c r="P95" s="8"/>
      <c r="Q95" s="8"/>
      <c r="R95" s="8"/>
      <c r="S95" s="2"/>
      <c r="T95" s="8"/>
      <c r="U95" s="8"/>
      <c r="V95" s="8"/>
      <c r="W95" s="8"/>
      <c r="X95" s="8"/>
      <c r="Y95" s="8"/>
      <c r="Z95" s="8"/>
    </row>
    <row r="96" spans="1:26" ht="15" x14ac:dyDescent="0.2">
      <c r="A96" s="2"/>
      <c r="B96" s="2"/>
      <c r="C96" s="2"/>
      <c r="D96" s="2"/>
      <c r="E96" s="2"/>
      <c r="F96" s="2"/>
      <c r="G96" s="8"/>
      <c r="H96" s="8"/>
      <c r="I96" s="8"/>
      <c r="J96" s="8"/>
      <c r="K96" s="8"/>
      <c r="L96" s="8"/>
      <c r="M96" s="8"/>
      <c r="N96" s="8"/>
      <c r="O96" s="8"/>
      <c r="P96" s="8"/>
      <c r="Q96" s="8"/>
      <c r="R96" s="8"/>
      <c r="S96" s="2"/>
      <c r="T96" s="8"/>
      <c r="U96" s="8"/>
      <c r="V96" s="8"/>
      <c r="W96" s="8"/>
      <c r="X96" s="8"/>
      <c r="Y96" s="8"/>
      <c r="Z96" s="8"/>
    </row>
    <row r="97" spans="1:26" ht="15" x14ac:dyDescent="0.2">
      <c r="A97" s="2"/>
      <c r="B97" s="2"/>
      <c r="C97" s="2"/>
      <c r="D97" s="2"/>
      <c r="E97" s="2"/>
      <c r="F97" s="2"/>
      <c r="G97" s="8"/>
      <c r="H97" s="8"/>
      <c r="I97" s="8"/>
      <c r="J97" s="8"/>
      <c r="K97" s="8"/>
      <c r="L97" s="8"/>
      <c r="M97" s="8"/>
      <c r="N97" s="8"/>
      <c r="O97" s="8"/>
      <c r="P97" s="8"/>
      <c r="Q97" s="8"/>
      <c r="R97" s="8"/>
      <c r="S97" s="2"/>
      <c r="T97" s="8"/>
      <c r="U97" s="8"/>
      <c r="V97" s="8"/>
      <c r="W97" s="8"/>
      <c r="X97" s="8"/>
      <c r="Y97" s="8"/>
      <c r="Z97" s="8"/>
    </row>
    <row r="98" spans="1:26" ht="15" x14ac:dyDescent="0.2">
      <c r="A98" s="2"/>
      <c r="B98" s="2"/>
      <c r="C98" s="2"/>
      <c r="D98" s="2"/>
      <c r="E98" s="2"/>
      <c r="F98" s="2"/>
      <c r="G98" s="8"/>
      <c r="H98" s="8"/>
      <c r="I98" s="8"/>
      <c r="J98" s="8"/>
      <c r="K98" s="8"/>
      <c r="L98" s="8"/>
      <c r="M98" s="8"/>
      <c r="N98" s="8"/>
      <c r="O98" s="8"/>
      <c r="P98" s="8"/>
      <c r="Q98" s="8"/>
      <c r="R98" s="8"/>
      <c r="S98" s="2"/>
      <c r="T98" s="8"/>
      <c r="U98" s="8"/>
      <c r="V98" s="8"/>
      <c r="W98" s="8"/>
      <c r="X98" s="8"/>
      <c r="Y98" s="8"/>
      <c r="Z98" s="8"/>
    </row>
    <row r="99" spans="1:26" ht="15" x14ac:dyDescent="0.2">
      <c r="A99" s="2"/>
      <c r="B99" s="2"/>
      <c r="C99" s="2"/>
      <c r="D99" s="2"/>
      <c r="E99" s="2"/>
      <c r="F99" s="2"/>
      <c r="G99" s="8"/>
      <c r="H99" s="8"/>
      <c r="I99" s="8"/>
      <c r="J99" s="8"/>
      <c r="K99" s="8"/>
      <c r="L99" s="8"/>
      <c r="M99" s="8"/>
      <c r="N99" s="8"/>
      <c r="O99" s="8"/>
      <c r="P99" s="8"/>
      <c r="Q99" s="8"/>
      <c r="R99" s="8"/>
      <c r="S99" s="2"/>
      <c r="T99" s="8"/>
      <c r="U99" s="8"/>
      <c r="V99" s="8"/>
      <c r="W99" s="8"/>
      <c r="X99" s="8"/>
      <c r="Y99" s="8"/>
      <c r="Z99" s="8"/>
    </row>
    <row r="100" spans="1:26" ht="15" x14ac:dyDescent="0.2">
      <c r="A100" s="2"/>
      <c r="B100" s="2"/>
      <c r="C100" s="2"/>
      <c r="D100" s="2"/>
      <c r="E100" s="2"/>
      <c r="F100" s="2"/>
      <c r="G100" s="8"/>
      <c r="H100" s="8"/>
      <c r="I100" s="8"/>
      <c r="J100" s="8"/>
      <c r="K100" s="8"/>
      <c r="L100" s="8"/>
      <c r="M100" s="8"/>
      <c r="N100" s="8"/>
      <c r="O100" s="8"/>
      <c r="P100" s="8"/>
      <c r="Q100" s="8"/>
      <c r="R100" s="8"/>
      <c r="S100" s="2"/>
      <c r="T100" s="8"/>
      <c r="U100" s="8"/>
      <c r="V100" s="8"/>
      <c r="W100" s="8"/>
      <c r="X100" s="8"/>
      <c r="Y100" s="8"/>
      <c r="Z100" s="8"/>
    </row>
    <row r="101" spans="1:26" ht="15" x14ac:dyDescent="0.2">
      <c r="A101" s="2"/>
      <c r="B101" s="2"/>
      <c r="C101" s="2"/>
      <c r="D101" s="2"/>
      <c r="E101" s="2"/>
      <c r="F101" s="2"/>
      <c r="G101" s="8"/>
      <c r="H101" s="8"/>
      <c r="I101" s="8"/>
      <c r="J101" s="8"/>
      <c r="K101" s="8"/>
      <c r="L101" s="8"/>
      <c r="M101" s="8"/>
      <c r="N101" s="8"/>
      <c r="O101" s="8"/>
      <c r="P101" s="8"/>
      <c r="Q101" s="8"/>
      <c r="R101" s="8"/>
      <c r="S101" s="2"/>
      <c r="T101" s="8"/>
      <c r="U101" s="8"/>
      <c r="V101" s="8"/>
      <c r="W101" s="8"/>
      <c r="X101" s="8"/>
      <c r="Y101" s="8"/>
      <c r="Z101" s="8"/>
    </row>
    <row r="102" spans="1:26" ht="15" x14ac:dyDescent="0.2">
      <c r="A102" s="2"/>
      <c r="B102" s="2"/>
      <c r="C102" s="2"/>
      <c r="D102" s="2"/>
      <c r="E102" s="2"/>
      <c r="F102" s="2"/>
      <c r="G102" s="8"/>
      <c r="H102" s="8"/>
      <c r="I102" s="8"/>
      <c r="J102" s="8"/>
      <c r="K102" s="8"/>
      <c r="L102" s="8"/>
      <c r="M102" s="8"/>
      <c r="N102" s="8"/>
      <c r="O102" s="8"/>
      <c r="P102" s="8"/>
      <c r="Q102" s="8"/>
      <c r="R102" s="8"/>
      <c r="S102" s="2"/>
      <c r="T102" s="8"/>
      <c r="U102" s="8"/>
      <c r="V102" s="8"/>
      <c r="W102" s="8"/>
      <c r="X102" s="8"/>
      <c r="Y102" s="8"/>
      <c r="Z102" s="8"/>
    </row>
    <row r="103" spans="1:26" ht="15" x14ac:dyDescent="0.2">
      <c r="A103" s="2"/>
      <c r="B103" s="2"/>
      <c r="C103" s="2"/>
      <c r="D103" s="2"/>
      <c r="E103" s="2"/>
      <c r="F103" s="2"/>
      <c r="G103" s="8"/>
      <c r="H103" s="8"/>
      <c r="I103" s="8"/>
      <c r="J103" s="8"/>
      <c r="K103" s="8"/>
      <c r="L103" s="8"/>
      <c r="M103" s="8"/>
      <c r="N103" s="8"/>
      <c r="O103" s="8"/>
      <c r="P103" s="8"/>
      <c r="Q103" s="8"/>
      <c r="R103" s="8"/>
      <c r="S103" s="2"/>
      <c r="T103" s="8"/>
      <c r="U103" s="8"/>
      <c r="V103" s="8"/>
      <c r="W103" s="8"/>
      <c r="X103" s="8"/>
      <c r="Y103" s="8"/>
      <c r="Z103" s="8"/>
    </row>
    <row r="104" spans="1:26" ht="15" x14ac:dyDescent="0.2">
      <c r="A104" s="2"/>
      <c r="B104" s="2"/>
      <c r="C104" s="2"/>
      <c r="D104" s="2"/>
      <c r="E104" s="2"/>
      <c r="F104" s="2"/>
      <c r="G104" s="8"/>
      <c r="H104" s="8"/>
      <c r="I104" s="8"/>
      <c r="J104" s="8"/>
      <c r="K104" s="8"/>
      <c r="L104" s="8"/>
      <c r="M104" s="8"/>
      <c r="N104" s="8"/>
      <c r="O104" s="8"/>
      <c r="P104" s="8"/>
      <c r="Q104" s="8"/>
      <c r="R104" s="8"/>
      <c r="S104" s="2"/>
      <c r="T104" s="8"/>
      <c r="U104" s="8"/>
      <c r="V104" s="8"/>
      <c r="W104" s="8"/>
      <c r="X104" s="8"/>
      <c r="Y104" s="8"/>
      <c r="Z104" s="8"/>
    </row>
    <row r="105" spans="1:26" ht="15" x14ac:dyDescent="0.2">
      <c r="A105" s="2"/>
      <c r="B105" s="2"/>
      <c r="C105" s="2"/>
      <c r="D105" s="2"/>
      <c r="E105" s="2"/>
      <c r="F105" s="2"/>
      <c r="G105" s="8"/>
      <c r="H105" s="8"/>
      <c r="I105" s="8"/>
      <c r="J105" s="8"/>
      <c r="K105" s="8"/>
      <c r="L105" s="8"/>
      <c r="M105" s="8"/>
      <c r="N105" s="8"/>
      <c r="O105" s="8"/>
      <c r="P105" s="8"/>
      <c r="Q105" s="8"/>
      <c r="R105" s="8"/>
      <c r="S105" s="2"/>
      <c r="T105" s="8"/>
      <c r="U105" s="8"/>
      <c r="V105" s="8"/>
      <c r="W105" s="8"/>
      <c r="X105" s="8"/>
      <c r="Y105" s="8"/>
      <c r="Z105" s="8"/>
    </row>
    <row r="106" spans="1:26" ht="15" x14ac:dyDescent="0.2">
      <c r="A106" s="2"/>
      <c r="B106" s="2"/>
      <c r="C106" s="2"/>
      <c r="D106" s="2"/>
      <c r="E106" s="2"/>
      <c r="F106" s="2"/>
      <c r="G106" s="8"/>
      <c r="H106" s="8"/>
      <c r="I106" s="8"/>
      <c r="J106" s="8"/>
      <c r="K106" s="8"/>
      <c r="L106" s="8"/>
      <c r="M106" s="8"/>
      <c r="N106" s="8"/>
      <c r="O106" s="8"/>
      <c r="P106" s="8"/>
      <c r="Q106" s="8"/>
      <c r="R106" s="8"/>
      <c r="S106" s="2"/>
      <c r="T106" s="8"/>
      <c r="U106" s="8"/>
      <c r="V106" s="8"/>
      <c r="W106" s="8"/>
      <c r="X106" s="8"/>
      <c r="Y106" s="8"/>
      <c r="Z106" s="8"/>
    </row>
    <row r="107" spans="1:26" ht="15" x14ac:dyDescent="0.2">
      <c r="A107" s="2"/>
      <c r="B107" s="2"/>
      <c r="C107" s="2"/>
      <c r="D107" s="2"/>
      <c r="E107" s="2"/>
      <c r="F107" s="2"/>
      <c r="G107" s="8"/>
      <c r="H107" s="8"/>
      <c r="I107" s="8"/>
      <c r="J107" s="8"/>
      <c r="K107" s="8"/>
      <c r="L107" s="8"/>
      <c r="M107" s="8"/>
      <c r="N107" s="8"/>
      <c r="O107" s="8"/>
      <c r="P107" s="8"/>
      <c r="Q107" s="8"/>
      <c r="R107" s="8"/>
      <c r="S107" s="2"/>
      <c r="T107" s="8"/>
      <c r="U107" s="8"/>
      <c r="V107" s="8"/>
      <c r="W107" s="8"/>
      <c r="X107" s="8"/>
      <c r="Y107" s="8"/>
      <c r="Z107" s="8"/>
    </row>
    <row r="108" spans="1:26" ht="15" x14ac:dyDescent="0.2">
      <c r="A108" s="2"/>
      <c r="B108" s="2"/>
      <c r="C108" s="2"/>
      <c r="D108" s="2"/>
      <c r="E108" s="2"/>
      <c r="F108" s="2"/>
      <c r="G108" s="8"/>
      <c r="H108" s="8"/>
      <c r="I108" s="8"/>
      <c r="J108" s="8"/>
      <c r="K108" s="8"/>
      <c r="L108" s="8"/>
      <c r="M108" s="8"/>
      <c r="N108" s="8"/>
      <c r="O108" s="8"/>
      <c r="P108" s="8"/>
      <c r="Q108" s="8"/>
      <c r="R108" s="8"/>
      <c r="S108" s="2"/>
      <c r="T108" s="8"/>
      <c r="U108" s="8"/>
      <c r="V108" s="8"/>
      <c r="W108" s="8"/>
      <c r="X108" s="8"/>
      <c r="Y108" s="8"/>
      <c r="Z108" s="8"/>
    </row>
    <row r="109" spans="1:26" ht="15" x14ac:dyDescent="0.2">
      <c r="A109" s="2"/>
      <c r="B109" s="2"/>
      <c r="C109" s="2"/>
      <c r="D109" s="2"/>
      <c r="E109" s="2"/>
      <c r="F109" s="2"/>
      <c r="G109" s="8"/>
      <c r="H109" s="8"/>
      <c r="I109" s="8"/>
      <c r="J109" s="8"/>
      <c r="K109" s="8"/>
      <c r="L109" s="8"/>
      <c r="M109" s="8"/>
      <c r="N109" s="8"/>
      <c r="O109" s="8"/>
      <c r="P109" s="8"/>
      <c r="Q109" s="8"/>
      <c r="R109" s="8"/>
      <c r="S109" s="2"/>
      <c r="T109" s="8"/>
      <c r="U109" s="8"/>
      <c r="V109" s="8"/>
      <c r="W109" s="8"/>
      <c r="X109" s="8"/>
      <c r="Y109" s="8"/>
      <c r="Z109" s="8"/>
    </row>
    <row r="110" spans="1:26" ht="15" x14ac:dyDescent="0.2">
      <c r="A110" s="2"/>
      <c r="B110" s="2"/>
      <c r="C110" s="2"/>
      <c r="D110" s="2"/>
      <c r="E110" s="2"/>
      <c r="F110" s="2"/>
      <c r="G110" s="8"/>
      <c r="H110" s="8"/>
      <c r="I110" s="8"/>
      <c r="J110" s="8"/>
      <c r="K110" s="8"/>
      <c r="L110" s="8"/>
      <c r="M110" s="8"/>
      <c r="N110" s="8"/>
      <c r="O110" s="8"/>
      <c r="P110" s="8"/>
      <c r="Q110" s="8"/>
      <c r="R110" s="8"/>
      <c r="S110" s="2"/>
      <c r="T110" s="8"/>
      <c r="U110" s="8"/>
      <c r="V110" s="8"/>
      <c r="W110" s="8"/>
      <c r="X110" s="8"/>
      <c r="Y110" s="8"/>
      <c r="Z110" s="8"/>
    </row>
    <row r="111" spans="1:26" ht="15" x14ac:dyDescent="0.2">
      <c r="A111" s="2"/>
      <c r="B111" s="2"/>
      <c r="C111" s="2"/>
      <c r="D111" s="2"/>
      <c r="E111" s="2"/>
      <c r="F111" s="2"/>
      <c r="G111" s="8"/>
      <c r="H111" s="8"/>
      <c r="I111" s="8"/>
      <c r="J111" s="8"/>
      <c r="K111" s="8"/>
      <c r="L111" s="8"/>
      <c r="M111" s="8"/>
      <c r="N111" s="8"/>
      <c r="O111" s="8"/>
      <c r="P111" s="8"/>
      <c r="Q111" s="8"/>
      <c r="R111" s="8"/>
      <c r="S111" s="2"/>
      <c r="T111" s="8"/>
      <c r="U111" s="8"/>
      <c r="V111" s="8"/>
      <c r="W111" s="8"/>
      <c r="X111" s="8"/>
      <c r="Y111" s="8"/>
      <c r="Z111" s="8"/>
    </row>
    <row r="112" spans="1:26" ht="15" x14ac:dyDescent="0.2">
      <c r="A112" s="2"/>
      <c r="B112" s="2"/>
      <c r="C112" s="2"/>
      <c r="D112" s="2"/>
      <c r="E112" s="2"/>
      <c r="F112" s="2"/>
      <c r="G112" s="8"/>
      <c r="H112" s="8"/>
      <c r="I112" s="8"/>
      <c r="J112" s="8"/>
      <c r="K112" s="8"/>
      <c r="L112" s="8"/>
      <c r="M112" s="8"/>
      <c r="N112" s="8"/>
      <c r="O112" s="8"/>
      <c r="P112" s="8"/>
      <c r="Q112" s="8"/>
      <c r="R112" s="8"/>
      <c r="S112" s="2"/>
      <c r="T112" s="8"/>
      <c r="U112" s="8"/>
      <c r="V112" s="8"/>
      <c r="W112" s="8"/>
      <c r="X112" s="8"/>
      <c r="Y112" s="8"/>
      <c r="Z112" s="8"/>
    </row>
    <row r="113" spans="1:26" ht="15" x14ac:dyDescent="0.2">
      <c r="A113" s="2"/>
      <c r="B113" s="2"/>
      <c r="C113" s="2"/>
      <c r="D113" s="2"/>
      <c r="E113" s="2"/>
      <c r="F113" s="2"/>
      <c r="G113" s="8"/>
      <c r="H113" s="8"/>
      <c r="I113" s="8"/>
      <c r="J113" s="8"/>
      <c r="K113" s="8"/>
      <c r="L113" s="8"/>
      <c r="M113" s="8"/>
      <c r="N113" s="8"/>
      <c r="O113" s="8"/>
      <c r="P113" s="8"/>
      <c r="Q113" s="8"/>
      <c r="R113" s="8"/>
      <c r="S113" s="2"/>
      <c r="T113" s="8"/>
      <c r="U113" s="8"/>
      <c r="V113" s="8"/>
      <c r="W113" s="8"/>
      <c r="X113" s="8"/>
      <c r="Y113" s="8"/>
      <c r="Z113" s="8"/>
    </row>
    <row r="114" spans="1:26" ht="15" x14ac:dyDescent="0.2">
      <c r="A114" s="2"/>
      <c r="B114" s="2"/>
      <c r="C114" s="2"/>
      <c r="D114" s="2"/>
      <c r="E114" s="2"/>
      <c r="F114" s="2"/>
      <c r="G114" s="8"/>
      <c r="H114" s="8"/>
      <c r="I114" s="8"/>
      <c r="J114" s="8"/>
      <c r="K114" s="8"/>
      <c r="L114" s="8"/>
      <c r="M114" s="8"/>
      <c r="N114" s="8"/>
      <c r="O114" s="8"/>
      <c r="P114" s="8"/>
      <c r="Q114" s="8"/>
      <c r="R114" s="8"/>
      <c r="S114" s="2"/>
      <c r="T114" s="8"/>
      <c r="U114" s="8"/>
      <c r="V114" s="8"/>
      <c r="W114" s="8"/>
      <c r="X114" s="8"/>
      <c r="Y114" s="8"/>
      <c r="Z114" s="8"/>
    </row>
    <row r="115" spans="1:26" ht="15" x14ac:dyDescent="0.2">
      <c r="A115" s="2"/>
      <c r="B115" s="2"/>
      <c r="C115" s="2"/>
      <c r="D115" s="2"/>
      <c r="E115" s="2"/>
      <c r="F115" s="2"/>
      <c r="G115" s="8"/>
      <c r="H115" s="8"/>
      <c r="I115" s="8"/>
      <c r="J115" s="8"/>
      <c r="K115" s="8"/>
      <c r="L115" s="8"/>
      <c r="M115" s="8"/>
      <c r="N115" s="8"/>
      <c r="O115" s="8"/>
      <c r="P115" s="8"/>
      <c r="Q115" s="8"/>
      <c r="R115" s="8"/>
      <c r="S115" s="2"/>
      <c r="T115" s="8"/>
      <c r="U115" s="8"/>
      <c r="V115" s="8"/>
      <c r="W115" s="8"/>
      <c r="X115" s="8"/>
      <c r="Y115" s="8"/>
      <c r="Z115" s="8"/>
    </row>
    <row r="116" spans="1:26" ht="15" x14ac:dyDescent="0.2">
      <c r="A116" s="2"/>
      <c r="B116" s="2"/>
      <c r="C116" s="2"/>
      <c r="D116" s="2"/>
      <c r="E116" s="2"/>
      <c r="F116" s="2"/>
      <c r="G116" s="8"/>
      <c r="H116" s="8"/>
      <c r="I116" s="8"/>
      <c r="J116" s="8"/>
      <c r="K116" s="8"/>
      <c r="L116" s="8"/>
      <c r="M116" s="8"/>
      <c r="N116" s="8"/>
      <c r="O116" s="8"/>
      <c r="P116" s="8"/>
      <c r="Q116" s="8"/>
      <c r="R116" s="8"/>
      <c r="S116" s="2"/>
      <c r="T116" s="8"/>
      <c r="U116" s="8"/>
      <c r="V116" s="8"/>
      <c r="W116" s="8"/>
      <c r="X116" s="8"/>
      <c r="Y116" s="8"/>
      <c r="Z116" s="8"/>
    </row>
    <row r="117" spans="1:26" ht="15" x14ac:dyDescent="0.2">
      <c r="A117" s="2"/>
      <c r="B117" s="2"/>
      <c r="C117" s="2"/>
      <c r="D117" s="2"/>
      <c r="E117" s="2"/>
      <c r="F117" s="2"/>
      <c r="G117" s="8"/>
      <c r="H117" s="8"/>
      <c r="I117" s="8"/>
      <c r="J117" s="8"/>
      <c r="K117" s="8"/>
      <c r="L117" s="8"/>
      <c r="M117" s="8"/>
      <c r="N117" s="8"/>
      <c r="O117" s="8"/>
      <c r="P117" s="8"/>
      <c r="Q117" s="8"/>
      <c r="R117" s="8"/>
      <c r="S117" s="2"/>
      <c r="T117" s="8"/>
      <c r="U117" s="8"/>
      <c r="V117" s="8"/>
      <c r="W117" s="8"/>
      <c r="X117" s="8"/>
      <c r="Y117" s="8"/>
      <c r="Z117" s="8"/>
    </row>
    <row r="118" spans="1:26" ht="15" x14ac:dyDescent="0.2">
      <c r="A118" s="2"/>
      <c r="B118" s="2"/>
      <c r="C118" s="2"/>
      <c r="D118" s="2"/>
      <c r="E118" s="2"/>
      <c r="F118" s="2"/>
      <c r="G118" s="8"/>
      <c r="H118" s="8"/>
      <c r="I118" s="8"/>
      <c r="J118" s="8"/>
      <c r="K118" s="8"/>
      <c r="L118" s="8"/>
      <c r="M118" s="8"/>
      <c r="N118" s="8"/>
      <c r="O118" s="8"/>
      <c r="P118" s="8"/>
      <c r="Q118" s="8"/>
      <c r="R118" s="8"/>
      <c r="S118" s="2"/>
      <c r="T118" s="8"/>
      <c r="U118" s="8"/>
      <c r="V118" s="8"/>
      <c r="W118" s="8"/>
      <c r="X118" s="8"/>
      <c r="Y118" s="8"/>
      <c r="Z118" s="8"/>
    </row>
    <row r="119" spans="1:26" ht="15" x14ac:dyDescent="0.2">
      <c r="A119" s="2"/>
      <c r="B119" s="2"/>
      <c r="C119" s="2"/>
      <c r="D119" s="2"/>
      <c r="E119" s="2"/>
      <c r="F119" s="2"/>
      <c r="G119" s="8"/>
      <c r="H119" s="8"/>
      <c r="I119" s="8"/>
      <c r="J119" s="8"/>
      <c r="K119" s="8"/>
      <c r="L119" s="8"/>
      <c r="M119" s="8"/>
      <c r="N119" s="8"/>
      <c r="O119" s="8"/>
      <c r="P119" s="8"/>
      <c r="Q119" s="8"/>
      <c r="R119" s="8"/>
      <c r="S119" s="2"/>
      <c r="T119" s="8"/>
      <c r="U119" s="8"/>
      <c r="V119" s="8"/>
      <c r="W119" s="8"/>
      <c r="X119" s="8"/>
      <c r="Y119" s="8"/>
      <c r="Z119" s="8"/>
    </row>
    <row r="120" spans="1:26" ht="15" x14ac:dyDescent="0.2">
      <c r="A120" s="2"/>
      <c r="B120" s="2"/>
      <c r="C120" s="2"/>
      <c r="D120" s="2"/>
      <c r="E120" s="2"/>
      <c r="F120" s="2"/>
      <c r="G120" s="8"/>
      <c r="H120" s="8"/>
      <c r="I120" s="8"/>
      <c r="J120" s="8"/>
      <c r="K120" s="8"/>
      <c r="L120" s="8"/>
      <c r="M120" s="8"/>
      <c r="N120" s="8"/>
      <c r="O120" s="8"/>
      <c r="P120" s="8"/>
      <c r="Q120" s="8"/>
      <c r="R120" s="8"/>
      <c r="S120" s="2"/>
      <c r="T120" s="8"/>
      <c r="U120" s="8"/>
      <c r="V120" s="8"/>
      <c r="W120" s="8"/>
      <c r="X120" s="8"/>
      <c r="Y120" s="8"/>
      <c r="Z120" s="8"/>
    </row>
    <row r="121" spans="1:26" ht="15" x14ac:dyDescent="0.2">
      <c r="A121" s="2"/>
      <c r="B121" s="2"/>
      <c r="C121" s="2"/>
      <c r="D121" s="2"/>
      <c r="E121" s="2"/>
      <c r="F121" s="2"/>
      <c r="G121" s="8"/>
      <c r="H121" s="8"/>
      <c r="I121" s="8"/>
      <c r="J121" s="8"/>
      <c r="K121" s="8"/>
      <c r="L121" s="8"/>
      <c r="M121" s="8"/>
      <c r="N121" s="8"/>
      <c r="O121" s="8"/>
      <c r="P121" s="8"/>
      <c r="Q121" s="8"/>
      <c r="R121" s="8"/>
      <c r="S121" s="2"/>
      <c r="T121" s="8"/>
      <c r="U121" s="8"/>
      <c r="V121" s="8"/>
      <c r="W121" s="8"/>
      <c r="X121" s="8"/>
      <c r="Y121" s="8"/>
      <c r="Z121" s="8"/>
    </row>
    <row r="122" spans="1:26" ht="15" x14ac:dyDescent="0.2">
      <c r="A122" s="2"/>
      <c r="B122" s="2"/>
      <c r="C122" s="2"/>
      <c r="D122" s="2"/>
      <c r="E122" s="2"/>
      <c r="F122" s="2"/>
      <c r="G122" s="8"/>
      <c r="H122" s="8"/>
      <c r="I122" s="8"/>
      <c r="J122" s="8"/>
      <c r="K122" s="8"/>
      <c r="L122" s="8"/>
      <c r="M122" s="8"/>
      <c r="N122" s="8"/>
      <c r="O122" s="8"/>
      <c r="P122" s="8"/>
      <c r="Q122" s="8"/>
      <c r="R122" s="8"/>
      <c r="S122" s="2"/>
      <c r="T122" s="8"/>
      <c r="U122" s="8"/>
      <c r="V122" s="8"/>
      <c r="W122" s="8"/>
      <c r="X122" s="8"/>
      <c r="Y122" s="8"/>
      <c r="Z122" s="8"/>
    </row>
    <row r="123" spans="1:26" ht="15" x14ac:dyDescent="0.2">
      <c r="A123" s="2"/>
      <c r="B123" s="2"/>
      <c r="C123" s="2"/>
      <c r="D123" s="2"/>
      <c r="E123" s="2"/>
      <c r="F123" s="2"/>
      <c r="G123" s="8"/>
      <c r="H123" s="8"/>
      <c r="I123" s="8"/>
      <c r="J123" s="8"/>
      <c r="K123" s="8"/>
      <c r="L123" s="8"/>
      <c r="M123" s="8"/>
      <c r="N123" s="8"/>
      <c r="O123" s="8"/>
      <c r="P123" s="8"/>
      <c r="Q123" s="8"/>
      <c r="R123" s="8"/>
      <c r="S123" s="2"/>
      <c r="T123" s="8"/>
      <c r="U123" s="8"/>
      <c r="V123" s="8"/>
      <c r="W123" s="8"/>
      <c r="X123" s="8"/>
      <c r="Y123" s="8"/>
      <c r="Z123" s="8"/>
    </row>
    <row r="124" spans="1:26" ht="15" x14ac:dyDescent="0.2">
      <c r="A124" s="2"/>
      <c r="B124" s="2"/>
      <c r="C124" s="2"/>
      <c r="D124" s="2"/>
      <c r="E124" s="2"/>
      <c r="F124" s="2"/>
      <c r="G124" s="8"/>
      <c r="H124" s="8"/>
      <c r="I124" s="8"/>
      <c r="J124" s="8"/>
      <c r="K124" s="8"/>
      <c r="L124" s="8"/>
      <c r="M124" s="8"/>
      <c r="N124" s="8"/>
      <c r="O124" s="8"/>
      <c r="P124" s="8"/>
      <c r="Q124" s="8"/>
      <c r="R124" s="8"/>
      <c r="S124" s="2"/>
      <c r="T124" s="8"/>
      <c r="U124" s="8"/>
      <c r="V124" s="8"/>
      <c r="W124" s="8"/>
      <c r="X124" s="8"/>
      <c r="Y124" s="8"/>
      <c r="Z124" s="8"/>
    </row>
    <row r="125" spans="1:26" ht="15" x14ac:dyDescent="0.2">
      <c r="A125" s="2"/>
      <c r="B125" s="2"/>
      <c r="C125" s="2"/>
      <c r="D125" s="2"/>
      <c r="E125" s="2"/>
      <c r="F125" s="2"/>
      <c r="G125" s="8"/>
      <c r="H125" s="8"/>
      <c r="I125" s="8"/>
      <c r="J125" s="8"/>
      <c r="K125" s="8"/>
      <c r="L125" s="8"/>
      <c r="M125" s="8"/>
      <c r="N125" s="8"/>
      <c r="O125" s="8"/>
      <c r="P125" s="8"/>
      <c r="Q125" s="8"/>
      <c r="R125" s="8"/>
      <c r="S125" s="2"/>
      <c r="T125" s="8"/>
      <c r="U125" s="8"/>
      <c r="V125" s="8"/>
      <c r="W125" s="8"/>
      <c r="X125" s="8"/>
      <c r="Y125" s="8"/>
      <c r="Z125" s="8"/>
    </row>
    <row r="126" spans="1:26" ht="15" x14ac:dyDescent="0.2">
      <c r="A126" s="2"/>
      <c r="B126" s="2"/>
      <c r="C126" s="2"/>
      <c r="D126" s="2"/>
      <c r="E126" s="2"/>
      <c r="F126" s="2"/>
      <c r="G126" s="8"/>
      <c r="H126" s="8"/>
      <c r="I126" s="8"/>
      <c r="J126" s="8"/>
      <c r="K126" s="8"/>
      <c r="L126" s="8"/>
      <c r="M126" s="8"/>
      <c r="N126" s="8"/>
      <c r="O126" s="8"/>
      <c r="P126" s="8"/>
      <c r="Q126" s="8"/>
      <c r="R126" s="8"/>
      <c r="S126" s="2"/>
      <c r="T126" s="8"/>
      <c r="U126" s="8"/>
      <c r="V126" s="8"/>
      <c r="W126" s="8"/>
      <c r="X126" s="8"/>
      <c r="Y126" s="8"/>
      <c r="Z126" s="8"/>
    </row>
    <row r="127" spans="1:26" ht="15" x14ac:dyDescent="0.2">
      <c r="A127" s="2"/>
      <c r="B127" s="2"/>
      <c r="C127" s="2"/>
      <c r="D127" s="2"/>
      <c r="E127" s="2"/>
      <c r="F127" s="2"/>
      <c r="G127" s="8"/>
      <c r="H127" s="8"/>
      <c r="I127" s="8"/>
      <c r="J127" s="8"/>
      <c r="K127" s="8"/>
      <c r="L127" s="8"/>
      <c r="M127" s="8"/>
      <c r="N127" s="8"/>
      <c r="O127" s="8"/>
      <c r="P127" s="8"/>
      <c r="Q127" s="8"/>
      <c r="R127" s="8"/>
      <c r="S127" s="2"/>
      <c r="T127" s="8"/>
      <c r="U127" s="8"/>
      <c r="V127" s="8"/>
      <c r="W127" s="8"/>
      <c r="X127" s="8"/>
      <c r="Y127" s="8"/>
      <c r="Z127" s="8"/>
    </row>
    <row r="128" spans="1:26" ht="15" x14ac:dyDescent="0.2">
      <c r="A128" s="2"/>
      <c r="B128" s="2"/>
      <c r="C128" s="2"/>
      <c r="D128" s="2"/>
      <c r="E128" s="2"/>
      <c r="F128" s="2"/>
      <c r="G128" s="8"/>
      <c r="H128" s="8"/>
      <c r="I128" s="8"/>
      <c r="J128" s="8"/>
      <c r="K128" s="8"/>
      <c r="L128" s="8"/>
      <c r="M128" s="8"/>
      <c r="N128" s="8"/>
      <c r="O128" s="8"/>
      <c r="P128" s="8"/>
      <c r="Q128" s="8"/>
      <c r="R128" s="8"/>
      <c r="S128" s="2"/>
      <c r="T128" s="8"/>
      <c r="U128" s="8"/>
      <c r="V128" s="8"/>
      <c r="W128" s="8"/>
      <c r="X128" s="8"/>
      <c r="Y128" s="8"/>
      <c r="Z128" s="8"/>
    </row>
    <row r="129" spans="1:26" ht="15" x14ac:dyDescent="0.2">
      <c r="A129" s="2"/>
      <c r="B129" s="2"/>
      <c r="C129" s="2"/>
      <c r="D129" s="2"/>
      <c r="E129" s="2"/>
      <c r="F129" s="2"/>
      <c r="G129" s="8"/>
      <c r="H129" s="8"/>
      <c r="I129" s="8"/>
      <c r="J129" s="8"/>
      <c r="K129" s="8"/>
      <c r="L129" s="8"/>
      <c r="M129" s="8"/>
      <c r="N129" s="8"/>
      <c r="O129" s="8"/>
      <c r="P129" s="8"/>
      <c r="Q129" s="8"/>
      <c r="R129" s="8"/>
      <c r="S129" s="2"/>
      <c r="T129" s="8"/>
      <c r="U129" s="8"/>
      <c r="V129" s="8"/>
      <c r="W129" s="8"/>
      <c r="X129" s="8"/>
      <c r="Y129" s="8"/>
      <c r="Z129" s="8"/>
    </row>
    <row r="130" spans="1:26" ht="15" x14ac:dyDescent="0.2">
      <c r="A130" s="2"/>
      <c r="B130" s="2"/>
      <c r="C130" s="2"/>
      <c r="D130" s="2"/>
      <c r="E130" s="2"/>
      <c r="F130" s="2"/>
      <c r="G130" s="8"/>
      <c r="H130" s="8"/>
      <c r="I130" s="8"/>
      <c r="J130" s="8"/>
      <c r="K130" s="8"/>
      <c r="L130" s="8"/>
      <c r="M130" s="8"/>
      <c r="N130" s="8"/>
      <c r="O130" s="8"/>
      <c r="P130" s="8"/>
      <c r="Q130" s="8"/>
      <c r="R130" s="8"/>
      <c r="S130" s="2"/>
      <c r="T130" s="8"/>
      <c r="U130" s="8"/>
      <c r="V130" s="8"/>
      <c r="W130" s="8"/>
      <c r="X130" s="8"/>
      <c r="Y130" s="8"/>
      <c r="Z130" s="8"/>
    </row>
    <row r="131" spans="1:26" ht="15" x14ac:dyDescent="0.2">
      <c r="A131" s="2"/>
      <c r="B131" s="2"/>
      <c r="C131" s="2"/>
      <c r="D131" s="2"/>
      <c r="E131" s="2"/>
      <c r="F131" s="2"/>
      <c r="G131" s="8"/>
      <c r="H131" s="8"/>
      <c r="I131" s="8"/>
      <c r="J131" s="8"/>
      <c r="K131" s="8"/>
      <c r="L131" s="8"/>
      <c r="M131" s="8"/>
      <c r="N131" s="8"/>
      <c r="O131" s="8"/>
      <c r="P131" s="8"/>
      <c r="Q131" s="8"/>
      <c r="R131" s="8"/>
      <c r="S131" s="2"/>
      <c r="T131" s="8"/>
      <c r="U131" s="8"/>
      <c r="V131" s="8"/>
      <c r="W131" s="8"/>
      <c r="X131" s="8"/>
      <c r="Y131" s="8"/>
      <c r="Z131" s="8"/>
    </row>
    <row r="132" spans="1:26" ht="15" x14ac:dyDescent="0.2">
      <c r="A132" s="2"/>
      <c r="B132" s="2"/>
      <c r="C132" s="2"/>
      <c r="D132" s="2"/>
      <c r="E132" s="2"/>
      <c r="F132" s="2"/>
      <c r="G132" s="8"/>
      <c r="H132" s="8"/>
      <c r="I132" s="8"/>
      <c r="J132" s="8"/>
      <c r="K132" s="8"/>
      <c r="L132" s="8"/>
      <c r="M132" s="8"/>
      <c r="N132" s="8"/>
      <c r="O132" s="8"/>
      <c r="P132" s="8"/>
      <c r="Q132" s="8"/>
      <c r="R132" s="8"/>
      <c r="S132" s="2"/>
      <c r="T132" s="8"/>
      <c r="U132" s="8"/>
      <c r="V132" s="8"/>
      <c r="W132" s="8"/>
      <c r="X132" s="8"/>
      <c r="Y132" s="8"/>
      <c r="Z132" s="8"/>
    </row>
    <row r="133" spans="1:26" ht="15" x14ac:dyDescent="0.2">
      <c r="A133" s="2"/>
      <c r="B133" s="2"/>
      <c r="C133" s="2"/>
      <c r="D133" s="2"/>
      <c r="E133" s="2"/>
      <c r="F133" s="2"/>
      <c r="G133" s="8"/>
      <c r="H133" s="8"/>
      <c r="I133" s="8"/>
      <c r="J133" s="8"/>
      <c r="K133" s="8"/>
      <c r="L133" s="8"/>
      <c r="M133" s="8"/>
      <c r="N133" s="8"/>
      <c r="O133" s="8"/>
      <c r="P133" s="8"/>
      <c r="Q133" s="8"/>
      <c r="R133" s="8"/>
      <c r="S133" s="2"/>
      <c r="T133" s="8"/>
      <c r="U133" s="8"/>
      <c r="V133" s="8"/>
      <c r="W133" s="8"/>
      <c r="X133" s="8"/>
      <c r="Y133" s="8"/>
      <c r="Z133" s="8"/>
    </row>
    <row r="134" spans="1:26" ht="15" x14ac:dyDescent="0.2">
      <c r="A134" s="2"/>
      <c r="B134" s="2"/>
      <c r="C134" s="2"/>
      <c r="D134" s="2"/>
      <c r="E134" s="2"/>
      <c r="F134" s="2"/>
      <c r="G134" s="8"/>
      <c r="H134" s="8"/>
      <c r="I134" s="8"/>
      <c r="J134" s="8"/>
      <c r="K134" s="8"/>
      <c r="L134" s="8"/>
      <c r="M134" s="8"/>
      <c r="N134" s="8"/>
      <c r="O134" s="8"/>
      <c r="P134" s="8"/>
      <c r="Q134" s="8"/>
      <c r="R134" s="8"/>
      <c r="S134" s="2"/>
      <c r="T134" s="8"/>
      <c r="U134" s="8"/>
      <c r="V134" s="8"/>
      <c r="W134" s="8"/>
      <c r="X134" s="8"/>
      <c r="Y134" s="8"/>
      <c r="Z134" s="8"/>
    </row>
    <row r="135" spans="1:26" ht="15" x14ac:dyDescent="0.2">
      <c r="A135" s="2"/>
      <c r="B135" s="2"/>
      <c r="C135" s="2"/>
      <c r="D135" s="2"/>
      <c r="E135" s="2"/>
      <c r="F135" s="2"/>
      <c r="G135" s="8"/>
      <c r="H135" s="8"/>
      <c r="I135" s="8"/>
      <c r="J135" s="8"/>
      <c r="K135" s="8"/>
      <c r="L135" s="8"/>
      <c r="M135" s="8"/>
      <c r="N135" s="8"/>
      <c r="O135" s="8"/>
      <c r="P135" s="8"/>
      <c r="Q135" s="8"/>
      <c r="R135" s="8"/>
      <c r="S135" s="2"/>
      <c r="T135" s="8"/>
      <c r="U135" s="8"/>
      <c r="V135" s="8"/>
      <c r="W135" s="8"/>
      <c r="X135" s="8"/>
      <c r="Y135" s="8"/>
      <c r="Z135" s="8"/>
    </row>
    <row r="136" spans="1:26" ht="15" x14ac:dyDescent="0.2">
      <c r="A136" s="2"/>
      <c r="B136" s="2"/>
      <c r="C136" s="2"/>
      <c r="D136" s="2"/>
      <c r="E136" s="2"/>
      <c r="F136" s="2"/>
      <c r="G136" s="8"/>
      <c r="H136" s="8"/>
      <c r="I136" s="8"/>
      <c r="J136" s="8"/>
      <c r="K136" s="8"/>
      <c r="L136" s="8"/>
      <c r="M136" s="8"/>
      <c r="N136" s="8"/>
      <c r="O136" s="8"/>
      <c r="P136" s="8"/>
      <c r="Q136" s="8"/>
      <c r="R136" s="8"/>
      <c r="S136" s="2"/>
      <c r="T136" s="8"/>
      <c r="U136" s="8"/>
      <c r="V136" s="8"/>
      <c r="W136" s="8"/>
      <c r="X136" s="8"/>
      <c r="Y136" s="8"/>
      <c r="Z136" s="8"/>
    </row>
    <row r="137" spans="1:26" ht="15" x14ac:dyDescent="0.2">
      <c r="A137" s="2"/>
      <c r="B137" s="2"/>
      <c r="C137" s="2"/>
      <c r="D137" s="2"/>
      <c r="E137" s="2"/>
      <c r="F137" s="2"/>
      <c r="G137" s="8"/>
      <c r="H137" s="8"/>
      <c r="I137" s="8"/>
      <c r="J137" s="8"/>
      <c r="K137" s="8"/>
      <c r="L137" s="8"/>
      <c r="M137" s="8"/>
      <c r="N137" s="8"/>
      <c r="O137" s="8"/>
      <c r="P137" s="8"/>
      <c r="Q137" s="8"/>
      <c r="R137" s="8"/>
      <c r="S137" s="2"/>
      <c r="T137" s="8"/>
      <c r="U137" s="8"/>
      <c r="V137" s="8"/>
      <c r="W137" s="8"/>
      <c r="X137" s="8"/>
      <c r="Y137" s="8"/>
      <c r="Z137" s="8"/>
    </row>
    <row r="138" spans="1:26" ht="15" x14ac:dyDescent="0.2">
      <c r="A138" s="2"/>
      <c r="B138" s="2"/>
      <c r="C138" s="2"/>
      <c r="D138" s="2"/>
      <c r="E138" s="2"/>
      <c r="F138" s="2"/>
      <c r="G138" s="8"/>
      <c r="H138" s="8"/>
      <c r="I138" s="8"/>
      <c r="J138" s="8"/>
      <c r="K138" s="8"/>
      <c r="L138" s="8"/>
      <c r="M138" s="8"/>
      <c r="N138" s="8"/>
      <c r="O138" s="8"/>
      <c r="P138" s="8"/>
      <c r="Q138" s="8"/>
      <c r="R138" s="8"/>
      <c r="S138" s="2"/>
      <c r="T138" s="8"/>
      <c r="U138" s="8"/>
      <c r="V138" s="8"/>
      <c r="W138" s="8"/>
      <c r="X138" s="8"/>
      <c r="Y138" s="8"/>
      <c r="Z138" s="8"/>
    </row>
    <row r="139" spans="1:26" ht="15" x14ac:dyDescent="0.2">
      <c r="A139" s="2"/>
      <c r="B139" s="2"/>
      <c r="C139" s="2"/>
      <c r="D139" s="2"/>
      <c r="E139" s="2"/>
      <c r="F139" s="2"/>
      <c r="G139" s="8"/>
      <c r="H139" s="8"/>
      <c r="I139" s="8"/>
      <c r="J139" s="8"/>
      <c r="K139" s="8"/>
      <c r="L139" s="8"/>
      <c r="M139" s="8"/>
      <c r="N139" s="8"/>
      <c r="O139" s="8"/>
      <c r="P139" s="8"/>
      <c r="Q139" s="8"/>
      <c r="R139" s="8"/>
      <c r="S139" s="2"/>
      <c r="T139" s="8"/>
      <c r="U139" s="8"/>
      <c r="V139" s="8"/>
      <c r="W139" s="8"/>
      <c r="X139" s="8"/>
      <c r="Y139" s="8"/>
      <c r="Z139" s="8"/>
    </row>
    <row r="140" spans="1:26" ht="15" x14ac:dyDescent="0.2">
      <c r="A140" s="2"/>
      <c r="B140" s="2"/>
      <c r="C140" s="2"/>
      <c r="D140" s="2"/>
      <c r="E140" s="2"/>
      <c r="F140" s="2"/>
      <c r="G140" s="8"/>
      <c r="H140" s="8"/>
      <c r="I140" s="8"/>
      <c r="J140" s="8"/>
      <c r="K140" s="8"/>
      <c r="L140" s="8"/>
      <c r="M140" s="8"/>
      <c r="N140" s="8"/>
      <c r="O140" s="8"/>
      <c r="P140" s="8"/>
      <c r="Q140" s="8"/>
      <c r="R140" s="8"/>
      <c r="S140" s="2"/>
      <c r="T140" s="8"/>
      <c r="U140" s="8"/>
      <c r="V140" s="8"/>
      <c r="W140" s="8"/>
      <c r="X140" s="8"/>
      <c r="Y140" s="8"/>
      <c r="Z140" s="8"/>
    </row>
    <row r="141" spans="1:26" ht="15" x14ac:dyDescent="0.2">
      <c r="A141" s="2"/>
      <c r="B141" s="2"/>
      <c r="C141" s="2"/>
      <c r="D141" s="2"/>
      <c r="E141" s="2"/>
      <c r="F141" s="2"/>
      <c r="G141" s="8"/>
      <c r="H141" s="8"/>
      <c r="I141" s="8"/>
      <c r="J141" s="8"/>
      <c r="K141" s="8"/>
      <c r="L141" s="8"/>
      <c r="M141" s="8"/>
      <c r="N141" s="8"/>
      <c r="O141" s="8"/>
      <c r="P141" s="8"/>
      <c r="Q141" s="8"/>
      <c r="R141" s="8"/>
      <c r="S141" s="2"/>
      <c r="T141" s="8"/>
      <c r="U141" s="8"/>
      <c r="V141" s="8"/>
      <c r="W141" s="8"/>
      <c r="X141" s="8"/>
      <c r="Y141" s="8"/>
      <c r="Z141" s="8"/>
    </row>
    <row r="142" spans="1:26" ht="15" x14ac:dyDescent="0.2">
      <c r="A142" s="2"/>
      <c r="B142" s="2"/>
      <c r="C142" s="2"/>
      <c r="D142" s="2"/>
      <c r="E142" s="2"/>
      <c r="F142" s="2"/>
      <c r="G142" s="8"/>
      <c r="H142" s="8"/>
      <c r="I142" s="8"/>
      <c r="J142" s="8"/>
      <c r="K142" s="8"/>
      <c r="L142" s="8"/>
      <c r="M142" s="8"/>
      <c r="N142" s="8"/>
      <c r="O142" s="8"/>
      <c r="P142" s="8"/>
      <c r="Q142" s="8"/>
      <c r="R142" s="8"/>
      <c r="S142" s="2"/>
      <c r="T142" s="8"/>
      <c r="U142" s="8"/>
      <c r="V142" s="8"/>
      <c r="W142" s="8"/>
      <c r="X142" s="8"/>
      <c r="Y142" s="8"/>
      <c r="Z142" s="8"/>
    </row>
    <row r="143" spans="1:26" ht="15" x14ac:dyDescent="0.2">
      <c r="A143" s="2"/>
      <c r="B143" s="2"/>
      <c r="C143" s="2"/>
      <c r="D143" s="2"/>
      <c r="E143" s="2"/>
      <c r="F143" s="2"/>
      <c r="G143" s="8"/>
      <c r="H143" s="8"/>
      <c r="I143" s="8"/>
      <c r="J143" s="8"/>
      <c r="K143" s="8"/>
      <c r="L143" s="8"/>
      <c r="M143" s="8"/>
      <c r="N143" s="8"/>
      <c r="O143" s="8"/>
      <c r="P143" s="8"/>
      <c r="Q143" s="8"/>
      <c r="R143" s="8"/>
      <c r="S143" s="2"/>
      <c r="T143" s="8"/>
      <c r="U143" s="8"/>
      <c r="V143" s="8"/>
      <c r="W143" s="8"/>
      <c r="X143" s="8"/>
      <c r="Y143" s="8"/>
      <c r="Z143" s="8"/>
    </row>
    <row r="144" spans="1:26" ht="15" x14ac:dyDescent="0.2">
      <c r="A144" s="2"/>
      <c r="B144" s="2"/>
      <c r="C144" s="2"/>
      <c r="D144" s="2"/>
      <c r="E144" s="2"/>
      <c r="F144" s="2"/>
      <c r="G144" s="8"/>
      <c r="H144" s="8"/>
      <c r="I144" s="8"/>
      <c r="J144" s="8"/>
      <c r="K144" s="8"/>
      <c r="L144" s="8"/>
      <c r="M144" s="8"/>
      <c r="N144" s="8"/>
      <c r="O144" s="8"/>
      <c r="P144" s="8"/>
      <c r="Q144" s="8"/>
      <c r="R144" s="8"/>
      <c r="S144" s="2"/>
      <c r="T144" s="8"/>
      <c r="U144" s="8"/>
      <c r="V144" s="8"/>
      <c r="W144" s="8"/>
      <c r="X144" s="8"/>
      <c r="Y144" s="8"/>
      <c r="Z144" s="8"/>
    </row>
    <row r="145" spans="1:26" ht="15" x14ac:dyDescent="0.2">
      <c r="A145" s="2"/>
      <c r="B145" s="2"/>
      <c r="C145" s="2"/>
      <c r="D145" s="2"/>
      <c r="E145" s="2"/>
      <c r="F145" s="2"/>
      <c r="G145" s="8"/>
      <c r="H145" s="8"/>
      <c r="I145" s="8"/>
      <c r="J145" s="8"/>
      <c r="K145" s="8"/>
      <c r="L145" s="8"/>
      <c r="M145" s="8"/>
      <c r="N145" s="8"/>
      <c r="O145" s="8"/>
      <c r="P145" s="8"/>
      <c r="Q145" s="8"/>
      <c r="R145" s="8"/>
      <c r="S145" s="2"/>
      <c r="T145" s="8"/>
      <c r="U145" s="8"/>
      <c r="V145" s="8"/>
      <c r="W145" s="8"/>
      <c r="X145" s="8"/>
      <c r="Y145" s="8"/>
      <c r="Z145" s="8"/>
    </row>
    <row r="146" spans="1:26" ht="15" x14ac:dyDescent="0.2">
      <c r="A146" s="2"/>
      <c r="B146" s="2"/>
      <c r="C146" s="2"/>
      <c r="D146" s="2"/>
      <c r="E146" s="2"/>
      <c r="F146" s="2"/>
      <c r="G146" s="8"/>
      <c r="H146" s="8"/>
      <c r="I146" s="8"/>
      <c r="J146" s="8"/>
      <c r="K146" s="8"/>
      <c r="L146" s="8"/>
      <c r="M146" s="8"/>
      <c r="N146" s="8"/>
      <c r="O146" s="8"/>
      <c r="P146" s="8"/>
      <c r="Q146" s="8"/>
      <c r="R146" s="8"/>
      <c r="S146" s="2"/>
      <c r="T146" s="8"/>
      <c r="U146" s="8"/>
      <c r="V146" s="8"/>
      <c r="W146" s="8"/>
      <c r="X146" s="8"/>
      <c r="Y146" s="8"/>
      <c r="Z146" s="8"/>
    </row>
    <row r="147" spans="1:26" ht="15" x14ac:dyDescent="0.2">
      <c r="A147" s="2"/>
      <c r="B147" s="2"/>
      <c r="C147" s="2"/>
      <c r="D147" s="2"/>
      <c r="E147" s="2"/>
      <c r="F147" s="2"/>
      <c r="G147" s="8"/>
      <c r="H147" s="8"/>
      <c r="I147" s="8"/>
      <c r="J147" s="8"/>
      <c r="K147" s="8"/>
      <c r="L147" s="8"/>
      <c r="M147" s="8"/>
      <c r="N147" s="8"/>
      <c r="O147" s="8"/>
      <c r="P147" s="8"/>
      <c r="Q147" s="8"/>
      <c r="R147" s="8"/>
      <c r="S147" s="2"/>
      <c r="T147" s="8"/>
      <c r="U147" s="8"/>
      <c r="V147" s="8"/>
      <c r="W147" s="8"/>
      <c r="X147" s="8"/>
      <c r="Y147" s="8"/>
      <c r="Z147" s="8"/>
    </row>
    <row r="148" spans="1:26" ht="15" x14ac:dyDescent="0.2">
      <c r="A148" s="2"/>
      <c r="B148" s="2"/>
      <c r="C148" s="2"/>
      <c r="D148" s="2"/>
      <c r="E148" s="2"/>
      <c r="F148" s="2"/>
      <c r="G148" s="8"/>
      <c r="H148" s="8"/>
      <c r="I148" s="8"/>
      <c r="J148" s="8"/>
      <c r="K148" s="8"/>
      <c r="L148" s="8"/>
      <c r="M148" s="8"/>
      <c r="N148" s="8"/>
      <c r="O148" s="8"/>
      <c r="P148" s="8"/>
      <c r="Q148" s="8"/>
      <c r="R148" s="8"/>
      <c r="S148" s="2"/>
      <c r="T148" s="8"/>
      <c r="U148" s="8"/>
      <c r="V148" s="8"/>
      <c r="W148" s="8"/>
      <c r="X148" s="8"/>
      <c r="Y148" s="8"/>
      <c r="Z148" s="8"/>
    </row>
    <row r="149" spans="1:26" ht="15" x14ac:dyDescent="0.2">
      <c r="A149" s="2"/>
      <c r="B149" s="2"/>
      <c r="C149" s="2"/>
      <c r="D149" s="2"/>
      <c r="E149" s="2"/>
      <c r="F149" s="2"/>
      <c r="G149" s="8"/>
      <c r="H149" s="8"/>
      <c r="I149" s="8"/>
      <c r="J149" s="8"/>
      <c r="K149" s="8"/>
      <c r="L149" s="8"/>
      <c r="M149" s="8"/>
      <c r="N149" s="8"/>
      <c r="O149" s="8"/>
      <c r="P149" s="8"/>
      <c r="Q149" s="8"/>
      <c r="R149" s="8"/>
      <c r="S149" s="2"/>
      <c r="T149" s="8"/>
      <c r="U149" s="8"/>
      <c r="V149" s="8"/>
      <c r="W149" s="8"/>
      <c r="X149" s="8"/>
      <c r="Y149" s="8"/>
      <c r="Z149" s="8"/>
    </row>
    <row r="150" spans="1:26" ht="15" x14ac:dyDescent="0.2">
      <c r="A150" s="2"/>
      <c r="B150" s="2"/>
      <c r="C150" s="2"/>
      <c r="D150" s="2"/>
      <c r="E150" s="2"/>
      <c r="F150" s="2"/>
      <c r="G150" s="8"/>
      <c r="H150" s="8"/>
      <c r="I150" s="8"/>
      <c r="J150" s="8"/>
      <c r="K150" s="8"/>
      <c r="L150" s="8"/>
      <c r="M150" s="8"/>
      <c r="N150" s="8"/>
      <c r="O150" s="8"/>
      <c r="P150" s="8"/>
      <c r="Q150" s="8"/>
      <c r="R150" s="8"/>
      <c r="S150" s="2"/>
      <c r="T150" s="8"/>
      <c r="U150" s="8"/>
      <c r="V150" s="8"/>
      <c r="W150" s="8"/>
      <c r="X150" s="8"/>
      <c r="Y150" s="8"/>
      <c r="Z150" s="8"/>
    </row>
    <row r="151" spans="1:26" ht="15" x14ac:dyDescent="0.2">
      <c r="A151" s="2"/>
      <c r="B151" s="2"/>
      <c r="C151" s="2"/>
      <c r="D151" s="2"/>
      <c r="E151" s="2"/>
      <c r="F151" s="2"/>
      <c r="G151" s="8"/>
      <c r="H151" s="8"/>
      <c r="I151" s="8"/>
      <c r="J151" s="8"/>
      <c r="K151" s="8"/>
      <c r="L151" s="8"/>
      <c r="M151" s="8"/>
      <c r="N151" s="8"/>
      <c r="O151" s="8"/>
      <c r="P151" s="8"/>
      <c r="Q151" s="8"/>
      <c r="R151" s="8"/>
      <c r="S151" s="2"/>
      <c r="T151" s="8"/>
      <c r="U151" s="8"/>
      <c r="V151" s="8"/>
      <c r="W151" s="8"/>
      <c r="X151" s="8"/>
      <c r="Y151" s="8"/>
      <c r="Z151" s="8"/>
    </row>
    <row r="152" spans="1:26" ht="15" x14ac:dyDescent="0.2">
      <c r="A152" s="2"/>
      <c r="B152" s="2"/>
      <c r="C152" s="2"/>
      <c r="D152" s="2"/>
      <c r="E152" s="2"/>
      <c r="F152" s="2"/>
      <c r="G152" s="8"/>
      <c r="H152" s="8"/>
      <c r="I152" s="8"/>
      <c r="J152" s="8"/>
      <c r="K152" s="8"/>
      <c r="L152" s="8"/>
      <c r="M152" s="8"/>
      <c r="N152" s="8"/>
      <c r="O152" s="8"/>
      <c r="P152" s="8"/>
      <c r="Q152" s="8"/>
      <c r="R152" s="8"/>
      <c r="S152" s="2"/>
      <c r="T152" s="8"/>
      <c r="U152" s="8"/>
      <c r="V152" s="8"/>
      <c r="W152" s="8"/>
      <c r="X152" s="8"/>
      <c r="Y152" s="8"/>
      <c r="Z152" s="8"/>
    </row>
    <row r="153" spans="1:26" ht="15" x14ac:dyDescent="0.2">
      <c r="A153" s="2"/>
      <c r="B153" s="2"/>
      <c r="C153" s="2"/>
      <c r="D153" s="2"/>
      <c r="E153" s="2"/>
      <c r="F153" s="2"/>
      <c r="G153" s="8"/>
      <c r="H153" s="8"/>
      <c r="I153" s="8"/>
      <c r="J153" s="8"/>
      <c r="K153" s="8"/>
      <c r="L153" s="8"/>
      <c r="M153" s="8"/>
      <c r="N153" s="8"/>
      <c r="O153" s="8"/>
      <c r="P153" s="8"/>
      <c r="Q153" s="8"/>
      <c r="R153" s="8"/>
      <c r="S153" s="2"/>
      <c r="T153" s="8"/>
      <c r="U153" s="8"/>
      <c r="V153" s="8"/>
      <c r="W153" s="8"/>
      <c r="X153" s="8"/>
      <c r="Y153" s="8"/>
      <c r="Z153" s="8"/>
    </row>
    <row r="154" spans="1:26" ht="15" x14ac:dyDescent="0.2">
      <c r="A154" s="2"/>
      <c r="B154" s="2"/>
      <c r="C154" s="2"/>
      <c r="D154" s="2"/>
      <c r="E154" s="2"/>
      <c r="F154" s="2"/>
      <c r="G154" s="8"/>
      <c r="H154" s="8"/>
      <c r="I154" s="8"/>
      <c r="J154" s="8"/>
      <c r="K154" s="8"/>
      <c r="L154" s="8"/>
      <c r="M154" s="8"/>
      <c r="N154" s="8"/>
      <c r="O154" s="8"/>
      <c r="P154" s="8"/>
      <c r="Q154" s="8"/>
      <c r="R154" s="8"/>
      <c r="S154" s="2"/>
      <c r="T154" s="8"/>
      <c r="U154" s="8"/>
      <c r="V154" s="8"/>
      <c r="W154" s="8"/>
      <c r="X154" s="8"/>
      <c r="Y154" s="8"/>
      <c r="Z154" s="8"/>
    </row>
    <row r="155" spans="1:26" ht="15" x14ac:dyDescent="0.2">
      <c r="A155" s="2"/>
      <c r="B155" s="2"/>
      <c r="C155" s="2"/>
      <c r="D155" s="2"/>
      <c r="E155" s="2"/>
      <c r="F155" s="2"/>
      <c r="G155" s="8"/>
      <c r="H155" s="8"/>
      <c r="I155" s="8"/>
      <c r="J155" s="8"/>
      <c r="K155" s="8"/>
      <c r="L155" s="8"/>
      <c r="M155" s="8"/>
      <c r="N155" s="8"/>
      <c r="O155" s="8"/>
      <c r="P155" s="8"/>
      <c r="Q155" s="8"/>
      <c r="R155" s="8"/>
      <c r="S155" s="2"/>
      <c r="T155" s="8"/>
      <c r="U155" s="8"/>
      <c r="V155" s="8"/>
      <c r="W155" s="8"/>
      <c r="X155" s="8"/>
      <c r="Y155" s="8"/>
      <c r="Z155" s="8"/>
    </row>
    <row r="156" spans="1:26" ht="15" x14ac:dyDescent="0.2">
      <c r="A156" s="2"/>
      <c r="B156" s="2"/>
      <c r="C156" s="2"/>
      <c r="D156" s="2"/>
      <c r="E156" s="2"/>
      <c r="F156" s="2"/>
      <c r="G156" s="8"/>
      <c r="H156" s="8"/>
      <c r="I156" s="8"/>
      <c r="J156" s="8"/>
      <c r="K156" s="8"/>
      <c r="L156" s="8"/>
      <c r="M156" s="8"/>
      <c r="N156" s="8"/>
      <c r="O156" s="8"/>
      <c r="P156" s="8"/>
      <c r="Q156" s="8"/>
      <c r="R156" s="8"/>
      <c r="S156" s="2"/>
      <c r="T156" s="8"/>
      <c r="U156" s="8"/>
      <c r="V156" s="8"/>
      <c r="W156" s="8"/>
      <c r="X156" s="8"/>
      <c r="Y156" s="8"/>
      <c r="Z156" s="8"/>
    </row>
    <row r="157" spans="1:26" ht="15" x14ac:dyDescent="0.2">
      <c r="A157" s="2"/>
      <c r="B157" s="2"/>
      <c r="C157" s="2"/>
      <c r="D157" s="2"/>
      <c r="E157" s="2"/>
      <c r="F157" s="2"/>
      <c r="G157" s="8"/>
      <c r="H157" s="8"/>
      <c r="I157" s="8"/>
      <c r="J157" s="8"/>
      <c r="K157" s="8"/>
      <c r="L157" s="8"/>
      <c r="M157" s="8"/>
      <c r="N157" s="8"/>
      <c r="O157" s="8"/>
      <c r="P157" s="8"/>
      <c r="Q157" s="8"/>
      <c r="R157" s="8"/>
      <c r="S157" s="2"/>
      <c r="T157" s="8"/>
      <c r="U157" s="8"/>
      <c r="V157" s="8"/>
      <c r="W157" s="8"/>
      <c r="X157" s="8"/>
      <c r="Y157" s="8"/>
      <c r="Z157" s="8"/>
    </row>
    <row r="158" spans="1:26" ht="15" x14ac:dyDescent="0.2">
      <c r="A158" s="2"/>
      <c r="B158" s="2"/>
      <c r="C158" s="2"/>
      <c r="D158" s="2"/>
      <c r="E158" s="2"/>
      <c r="F158" s="2"/>
      <c r="G158" s="8"/>
      <c r="H158" s="8"/>
      <c r="I158" s="8"/>
      <c r="J158" s="8"/>
      <c r="K158" s="8"/>
      <c r="L158" s="8"/>
      <c r="M158" s="8"/>
      <c r="N158" s="8"/>
      <c r="O158" s="8"/>
      <c r="P158" s="8"/>
      <c r="Q158" s="8"/>
      <c r="R158" s="8"/>
      <c r="S158" s="2"/>
      <c r="T158" s="8"/>
      <c r="U158" s="8"/>
      <c r="V158" s="8"/>
      <c r="W158" s="8"/>
      <c r="X158" s="8"/>
      <c r="Y158" s="8"/>
      <c r="Z158" s="8"/>
    </row>
    <row r="159" spans="1:26" ht="15" x14ac:dyDescent="0.2">
      <c r="A159" s="2"/>
      <c r="B159" s="2"/>
      <c r="C159" s="2"/>
      <c r="D159" s="2"/>
      <c r="E159" s="2"/>
      <c r="F159" s="2"/>
      <c r="G159" s="8"/>
      <c r="H159" s="8"/>
      <c r="I159" s="8"/>
      <c r="J159" s="8"/>
      <c r="K159" s="8"/>
      <c r="L159" s="8"/>
      <c r="M159" s="8"/>
      <c r="N159" s="8"/>
      <c r="O159" s="8"/>
      <c r="P159" s="8"/>
      <c r="Q159" s="8"/>
      <c r="R159" s="8"/>
      <c r="S159" s="2"/>
      <c r="T159" s="8"/>
      <c r="U159" s="8"/>
      <c r="V159" s="8"/>
      <c r="W159" s="8"/>
      <c r="X159" s="8"/>
      <c r="Y159" s="8"/>
      <c r="Z159" s="8"/>
    </row>
    <row r="160" spans="1:26" ht="15" x14ac:dyDescent="0.2">
      <c r="A160" s="2"/>
      <c r="B160" s="2"/>
      <c r="C160" s="2"/>
      <c r="D160" s="2"/>
      <c r="E160" s="2"/>
      <c r="F160" s="2"/>
      <c r="G160" s="8"/>
      <c r="H160" s="8"/>
      <c r="I160" s="8"/>
      <c r="J160" s="8"/>
      <c r="K160" s="8"/>
      <c r="L160" s="8"/>
      <c r="M160" s="8"/>
      <c r="N160" s="8"/>
      <c r="O160" s="8"/>
      <c r="P160" s="8"/>
      <c r="Q160" s="8"/>
      <c r="R160" s="8"/>
      <c r="S160" s="2"/>
      <c r="T160" s="8"/>
      <c r="U160" s="8"/>
      <c r="V160" s="8"/>
      <c r="W160" s="8"/>
      <c r="X160" s="8"/>
      <c r="Y160" s="8"/>
      <c r="Z160" s="8"/>
    </row>
    <row r="161" spans="1:26" ht="15" x14ac:dyDescent="0.2">
      <c r="A161" s="2"/>
      <c r="B161" s="2"/>
      <c r="C161" s="2"/>
      <c r="D161" s="2"/>
      <c r="E161" s="2"/>
      <c r="F161" s="2"/>
      <c r="G161" s="8"/>
      <c r="H161" s="8"/>
      <c r="I161" s="8"/>
      <c r="J161" s="8"/>
      <c r="K161" s="8"/>
      <c r="L161" s="8"/>
      <c r="M161" s="8"/>
      <c r="N161" s="8"/>
      <c r="O161" s="8"/>
      <c r="P161" s="8"/>
      <c r="Q161" s="8"/>
      <c r="R161" s="8"/>
      <c r="S161" s="2"/>
      <c r="T161" s="8"/>
      <c r="U161" s="8"/>
      <c r="V161" s="8"/>
      <c r="W161" s="8"/>
      <c r="X161" s="8"/>
      <c r="Y161" s="8"/>
      <c r="Z161" s="8"/>
    </row>
    <row r="162" spans="1:26" ht="15" x14ac:dyDescent="0.2">
      <c r="A162" s="2"/>
      <c r="B162" s="2"/>
      <c r="C162" s="2"/>
      <c r="D162" s="2"/>
      <c r="E162" s="2"/>
      <c r="F162" s="2"/>
      <c r="G162" s="8"/>
      <c r="H162" s="8"/>
      <c r="I162" s="8"/>
      <c r="J162" s="8"/>
      <c r="K162" s="8"/>
      <c r="L162" s="8"/>
      <c r="M162" s="8"/>
      <c r="N162" s="8"/>
      <c r="O162" s="8"/>
      <c r="P162" s="8"/>
      <c r="Q162" s="8"/>
      <c r="R162" s="8"/>
      <c r="S162" s="2"/>
      <c r="T162" s="8"/>
      <c r="U162" s="8"/>
      <c r="V162" s="8"/>
      <c r="W162" s="8"/>
      <c r="X162" s="8"/>
      <c r="Y162" s="8"/>
      <c r="Z162" s="8"/>
    </row>
    <row r="163" spans="1:26" ht="15" x14ac:dyDescent="0.2">
      <c r="A163" s="2"/>
      <c r="B163" s="2"/>
      <c r="C163" s="2"/>
      <c r="D163" s="2"/>
      <c r="E163" s="2"/>
      <c r="F163" s="2"/>
      <c r="G163" s="8"/>
      <c r="H163" s="8"/>
      <c r="I163" s="8"/>
      <c r="J163" s="8"/>
      <c r="K163" s="8"/>
      <c r="L163" s="8"/>
      <c r="M163" s="8"/>
      <c r="N163" s="8"/>
      <c r="O163" s="8"/>
      <c r="P163" s="8"/>
      <c r="Q163" s="8"/>
      <c r="R163" s="8"/>
      <c r="S163" s="2"/>
      <c r="T163" s="8"/>
      <c r="U163" s="8"/>
      <c r="V163" s="8"/>
      <c r="W163" s="8"/>
      <c r="X163" s="8"/>
      <c r="Y163" s="8"/>
      <c r="Z163" s="8"/>
    </row>
    <row r="164" spans="1:26" ht="15" x14ac:dyDescent="0.2">
      <c r="A164" s="2"/>
      <c r="B164" s="2"/>
      <c r="C164" s="2"/>
      <c r="D164" s="2"/>
      <c r="E164" s="2"/>
      <c r="F164" s="2"/>
      <c r="G164" s="8"/>
      <c r="H164" s="8"/>
      <c r="I164" s="8"/>
      <c r="J164" s="8"/>
      <c r="K164" s="8"/>
      <c r="L164" s="8"/>
      <c r="M164" s="8"/>
      <c r="N164" s="8"/>
      <c r="O164" s="8"/>
      <c r="P164" s="8"/>
      <c r="Q164" s="8"/>
      <c r="R164" s="8"/>
      <c r="S164" s="2"/>
      <c r="T164" s="8"/>
      <c r="U164" s="8"/>
      <c r="V164" s="8"/>
      <c r="W164" s="8"/>
      <c r="X164" s="8"/>
      <c r="Y164" s="8"/>
      <c r="Z164" s="8"/>
    </row>
    <row r="165" spans="1:26" ht="15" x14ac:dyDescent="0.2">
      <c r="A165" s="2"/>
      <c r="B165" s="2"/>
      <c r="C165" s="2"/>
      <c r="D165" s="2"/>
      <c r="E165" s="2"/>
      <c r="F165" s="2"/>
      <c r="G165" s="8"/>
      <c r="H165" s="8"/>
      <c r="I165" s="8"/>
      <c r="J165" s="8"/>
      <c r="K165" s="8"/>
      <c r="L165" s="8"/>
      <c r="M165" s="8"/>
      <c r="N165" s="8"/>
      <c r="O165" s="8"/>
      <c r="P165" s="8"/>
      <c r="Q165" s="8"/>
      <c r="R165" s="8"/>
      <c r="S165" s="2"/>
      <c r="T165" s="8"/>
      <c r="U165" s="8"/>
      <c r="V165" s="8"/>
      <c r="W165" s="8"/>
      <c r="X165" s="8"/>
      <c r="Y165" s="8"/>
      <c r="Z165" s="8"/>
    </row>
    <row r="166" spans="1:26" ht="15" x14ac:dyDescent="0.2">
      <c r="A166" s="2"/>
      <c r="B166" s="2"/>
      <c r="C166" s="2"/>
      <c r="D166" s="2"/>
      <c r="E166" s="2"/>
      <c r="F166" s="2"/>
      <c r="G166" s="8"/>
      <c r="H166" s="8"/>
      <c r="I166" s="8"/>
      <c r="J166" s="8"/>
      <c r="K166" s="8"/>
      <c r="L166" s="8"/>
      <c r="M166" s="8"/>
      <c r="N166" s="8"/>
      <c r="O166" s="8"/>
      <c r="P166" s="8"/>
      <c r="Q166" s="8"/>
      <c r="R166" s="8"/>
      <c r="S166" s="2"/>
      <c r="T166" s="8"/>
      <c r="U166" s="8"/>
      <c r="V166" s="8"/>
      <c r="W166" s="8"/>
      <c r="X166" s="8"/>
      <c r="Y166" s="8"/>
      <c r="Z166" s="8"/>
    </row>
    <row r="167" spans="1:26" ht="15" x14ac:dyDescent="0.2">
      <c r="A167" s="2"/>
      <c r="B167" s="2"/>
      <c r="C167" s="2"/>
      <c r="D167" s="2"/>
      <c r="E167" s="2"/>
      <c r="F167" s="2"/>
      <c r="G167" s="8"/>
      <c r="H167" s="8"/>
      <c r="I167" s="8"/>
      <c r="J167" s="8"/>
      <c r="K167" s="8"/>
      <c r="L167" s="8"/>
      <c r="M167" s="8"/>
      <c r="N167" s="8"/>
      <c r="O167" s="8"/>
      <c r="P167" s="8"/>
      <c r="Q167" s="8"/>
      <c r="R167" s="8"/>
      <c r="S167" s="2"/>
      <c r="T167" s="8"/>
      <c r="U167" s="8"/>
      <c r="V167" s="8"/>
      <c r="W167" s="8"/>
      <c r="X167" s="8"/>
      <c r="Y167" s="8"/>
      <c r="Z167" s="8"/>
    </row>
    <row r="168" spans="1:26" ht="15" x14ac:dyDescent="0.2">
      <c r="A168" s="2"/>
      <c r="B168" s="2"/>
      <c r="C168" s="2"/>
      <c r="D168" s="2"/>
      <c r="E168" s="2"/>
      <c r="F168" s="2"/>
      <c r="G168" s="8"/>
      <c r="H168" s="8"/>
      <c r="I168" s="8"/>
      <c r="J168" s="8"/>
      <c r="K168" s="8"/>
      <c r="L168" s="8"/>
      <c r="M168" s="8"/>
      <c r="N168" s="8"/>
      <c r="O168" s="8"/>
      <c r="P168" s="8"/>
      <c r="Q168" s="8"/>
      <c r="R168" s="8"/>
      <c r="S168" s="2"/>
      <c r="T168" s="8"/>
      <c r="U168" s="8"/>
      <c r="V168" s="8"/>
      <c r="W168" s="8"/>
      <c r="X168" s="8"/>
      <c r="Y168" s="8"/>
      <c r="Z168" s="8"/>
    </row>
    <row r="169" spans="1:26" ht="15" x14ac:dyDescent="0.2">
      <c r="A169" s="2"/>
      <c r="B169" s="2"/>
      <c r="C169" s="2"/>
      <c r="D169" s="2"/>
      <c r="E169" s="2"/>
      <c r="F169" s="2"/>
      <c r="G169" s="8"/>
      <c r="H169" s="8"/>
      <c r="I169" s="8"/>
      <c r="J169" s="8"/>
      <c r="K169" s="8"/>
      <c r="L169" s="8"/>
      <c r="M169" s="8"/>
      <c r="N169" s="8"/>
      <c r="O169" s="8"/>
      <c r="P169" s="8"/>
      <c r="Q169" s="8"/>
      <c r="R169" s="8"/>
      <c r="S169" s="2"/>
      <c r="T169" s="8"/>
      <c r="U169" s="8"/>
      <c r="V169" s="8"/>
      <c r="W169" s="8"/>
      <c r="X169" s="8"/>
      <c r="Y169" s="8"/>
      <c r="Z169" s="8"/>
    </row>
    <row r="170" spans="1:26" ht="15" x14ac:dyDescent="0.2">
      <c r="A170" s="2"/>
      <c r="B170" s="2"/>
      <c r="C170" s="2"/>
      <c r="D170" s="2"/>
      <c r="E170" s="2"/>
      <c r="F170" s="2"/>
      <c r="G170" s="8"/>
      <c r="H170" s="8"/>
      <c r="I170" s="8"/>
      <c r="J170" s="8"/>
      <c r="K170" s="8"/>
      <c r="L170" s="8"/>
      <c r="M170" s="8"/>
      <c r="N170" s="8"/>
      <c r="O170" s="8"/>
      <c r="P170" s="8"/>
      <c r="Q170" s="8"/>
      <c r="R170" s="8"/>
      <c r="S170" s="2"/>
      <c r="T170" s="8"/>
      <c r="U170" s="8"/>
      <c r="V170" s="8"/>
      <c r="W170" s="8"/>
      <c r="X170" s="8"/>
      <c r="Y170" s="8"/>
      <c r="Z170" s="8"/>
    </row>
    <row r="171" spans="1:26" ht="15" x14ac:dyDescent="0.2">
      <c r="A171" s="2"/>
      <c r="B171" s="2"/>
      <c r="C171" s="2"/>
      <c r="D171" s="2"/>
      <c r="E171" s="2"/>
      <c r="F171" s="2"/>
      <c r="G171" s="8"/>
      <c r="H171" s="8"/>
      <c r="I171" s="8"/>
      <c r="J171" s="8"/>
      <c r="K171" s="8"/>
      <c r="L171" s="8"/>
      <c r="M171" s="8"/>
      <c r="N171" s="8"/>
      <c r="O171" s="8"/>
      <c r="P171" s="8"/>
      <c r="Q171" s="8"/>
      <c r="R171" s="8"/>
      <c r="S171" s="2"/>
      <c r="T171" s="8"/>
      <c r="U171" s="8"/>
      <c r="V171" s="8"/>
      <c r="W171" s="8"/>
      <c r="X171" s="8"/>
      <c r="Y171" s="8"/>
      <c r="Z171" s="8"/>
    </row>
    <row r="172" spans="1:26" ht="15" x14ac:dyDescent="0.2">
      <c r="A172" s="2"/>
      <c r="B172" s="2"/>
      <c r="C172" s="2"/>
      <c r="D172" s="2"/>
      <c r="E172" s="2"/>
      <c r="F172" s="2"/>
      <c r="G172" s="8"/>
      <c r="H172" s="8"/>
      <c r="I172" s="8"/>
      <c r="J172" s="8"/>
      <c r="K172" s="8"/>
      <c r="L172" s="8"/>
      <c r="M172" s="8"/>
      <c r="N172" s="8"/>
      <c r="O172" s="8"/>
      <c r="P172" s="8"/>
      <c r="Q172" s="8"/>
      <c r="R172" s="8"/>
      <c r="S172" s="2"/>
      <c r="T172" s="8"/>
      <c r="U172" s="8"/>
      <c r="V172" s="8"/>
      <c r="W172" s="8"/>
      <c r="X172" s="8"/>
      <c r="Y172" s="8"/>
      <c r="Z172" s="8"/>
    </row>
    <row r="173" spans="1:26" ht="15" x14ac:dyDescent="0.2">
      <c r="A173" s="2"/>
      <c r="B173" s="2"/>
      <c r="C173" s="2"/>
      <c r="D173" s="2"/>
      <c r="E173" s="2"/>
      <c r="F173" s="2"/>
      <c r="G173" s="8"/>
      <c r="H173" s="8"/>
      <c r="I173" s="8"/>
      <c r="J173" s="8"/>
      <c r="K173" s="8"/>
      <c r="L173" s="8"/>
      <c r="M173" s="8"/>
      <c r="N173" s="8"/>
      <c r="O173" s="8"/>
      <c r="P173" s="8"/>
      <c r="Q173" s="8"/>
      <c r="R173" s="8"/>
      <c r="S173" s="2"/>
      <c r="T173" s="8"/>
      <c r="U173" s="8"/>
      <c r="V173" s="8"/>
      <c r="W173" s="8"/>
      <c r="X173" s="8"/>
      <c r="Y173" s="8"/>
      <c r="Z173" s="8"/>
    </row>
    <row r="174" spans="1:26" ht="15" x14ac:dyDescent="0.2">
      <c r="A174" s="2"/>
      <c r="B174" s="2"/>
      <c r="C174" s="2"/>
      <c r="D174" s="2"/>
      <c r="E174" s="2"/>
      <c r="F174" s="2"/>
      <c r="G174" s="8"/>
      <c r="H174" s="8"/>
      <c r="I174" s="8"/>
      <c r="J174" s="8"/>
      <c r="K174" s="8"/>
      <c r="L174" s="8"/>
      <c r="M174" s="8"/>
      <c r="N174" s="8"/>
      <c r="O174" s="8"/>
      <c r="P174" s="8"/>
      <c r="Q174" s="8"/>
      <c r="R174" s="8"/>
      <c r="S174" s="2"/>
      <c r="T174" s="8"/>
      <c r="U174" s="8"/>
      <c r="V174" s="8"/>
      <c r="W174" s="8"/>
      <c r="X174" s="8"/>
      <c r="Y174" s="8"/>
      <c r="Z174" s="8"/>
    </row>
    <row r="175" spans="1:26" ht="15" x14ac:dyDescent="0.2">
      <c r="A175" s="2"/>
      <c r="B175" s="2"/>
      <c r="C175" s="2"/>
      <c r="D175" s="2"/>
      <c r="E175" s="2"/>
      <c r="F175" s="2"/>
      <c r="G175" s="8"/>
      <c r="H175" s="8"/>
      <c r="I175" s="8"/>
      <c r="J175" s="8"/>
      <c r="K175" s="8"/>
      <c r="L175" s="8"/>
      <c r="M175" s="8"/>
      <c r="N175" s="8"/>
      <c r="O175" s="8"/>
      <c r="P175" s="8"/>
      <c r="Q175" s="8"/>
      <c r="R175" s="8"/>
      <c r="S175" s="2"/>
      <c r="T175" s="8"/>
      <c r="U175" s="8"/>
      <c r="V175" s="8"/>
      <c r="W175" s="8"/>
      <c r="X175" s="8"/>
      <c r="Y175" s="8"/>
      <c r="Z175" s="8"/>
    </row>
    <row r="176" spans="1:26" ht="15" x14ac:dyDescent="0.2">
      <c r="A176" s="2"/>
      <c r="B176" s="2"/>
      <c r="C176" s="2"/>
      <c r="D176" s="2"/>
      <c r="E176" s="2"/>
      <c r="F176" s="2"/>
      <c r="G176" s="8"/>
      <c r="H176" s="8"/>
      <c r="I176" s="8"/>
      <c r="J176" s="8"/>
      <c r="K176" s="8"/>
      <c r="L176" s="8"/>
      <c r="M176" s="8"/>
      <c r="N176" s="8"/>
      <c r="O176" s="8"/>
      <c r="P176" s="8"/>
      <c r="Q176" s="8"/>
      <c r="R176" s="8"/>
      <c r="S176" s="2"/>
      <c r="T176" s="8"/>
      <c r="U176" s="8"/>
      <c r="V176" s="8"/>
      <c r="W176" s="8"/>
      <c r="X176" s="8"/>
      <c r="Y176" s="8"/>
      <c r="Z176" s="8"/>
    </row>
    <row r="177" spans="1:26" ht="15" x14ac:dyDescent="0.2">
      <c r="A177" s="2"/>
      <c r="B177" s="2"/>
      <c r="C177" s="2"/>
      <c r="D177" s="2"/>
      <c r="E177" s="2"/>
      <c r="F177" s="2"/>
      <c r="G177" s="8"/>
      <c r="H177" s="8"/>
      <c r="I177" s="8"/>
      <c r="J177" s="8"/>
      <c r="K177" s="8"/>
      <c r="L177" s="8"/>
      <c r="M177" s="8"/>
      <c r="N177" s="8"/>
      <c r="O177" s="8"/>
      <c r="P177" s="8"/>
      <c r="Q177" s="8"/>
      <c r="R177" s="8"/>
      <c r="S177" s="2"/>
      <c r="T177" s="8"/>
      <c r="U177" s="8"/>
      <c r="V177" s="8"/>
      <c r="W177" s="8"/>
      <c r="X177" s="8"/>
      <c r="Y177" s="8"/>
      <c r="Z177" s="8"/>
    </row>
    <row r="178" spans="1:26" ht="15" x14ac:dyDescent="0.2">
      <c r="A178" s="2"/>
      <c r="B178" s="2"/>
      <c r="C178" s="2"/>
      <c r="D178" s="2"/>
      <c r="E178" s="2"/>
      <c r="F178" s="2"/>
      <c r="G178" s="8"/>
      <c r="H178" s="8"/>
      <c r="I178" s="8"/>
      <c r="J178" s="8"/>
      <c r="K178" s="8"/>
      <c r="L178" s="8"/>
      <c r="M178" s="8"/>
      <c r="N178" s="8"/>
      <c r="O178" s="8"/>
      <c r="P178" s="8"/>
      <c r="Q178" s="8"/>
      <c r="R178" s="8"/>
      <c r="S178" s="2"/>
      <c r="T178" s="8"/>
      <c r="U178" s="8"/>
      <c r="V178" s="8"/>
      <c r="W178" s="8"/>
      <c r="X178" s="8"/>
      <c r="Y178" s="8"/>
      <c r="Z178" s="8"/>
    </row>
    <row r="179" spans="1:26" ht="15" x14ac:dyDescent="0.2">
      <c r="A179" s="2"/>
      <c r="B179" s="2"/>
      <c r="C179" s="2"/>
      <c r="D179" s="2"/>
      <c r="E179" s="2"/>
      <c r="F179" s="2"/>
      <c r="G179" s="8"/>
      <c r="H179" s="8"/>
      <c r="I179" s="8"/>
      <c r="J179" s="8"/>
      <c r="K179" s="8"/>
      <c r="L179" s="8"/>
      <c r="M179" s="8"/>
      <c r="N179" s="8"/>
      <c r="O179" s="8"/>
      <c r="P179" s="8"/>
      <c r="Q179" s="8"/>
      <c r="R179" s="8"/>
      <c r="S179" s="2"/>
      <c r="T179" s="8"/>
      <c r="U179" s="8"/>
      <c r="V179" s="8"/>
      <c r="W179" s="8"/>
      <c r="X179" s="8"/>
      <c r="Y179" s="8"/>
      <c r="Z179" s="8"/>
    </row>
    <row r="180" spans="1:26" ht="15" x14ac:dyDescent="0.2">
      <c r="A180" s="2"/>
      <c r="B180" s="2"/>
      <c r="C180" s="2"/>
      <c r="D180" s="2"/>
      <c r="E180" s="2"/>
      <c r="F180" s="2"/>
      <c r="G180" s="8"/>
      <c r="H180" s="8"/>
      <c r="I180" s="8"/>
      <c r="J180" s="8"/>
      <c r="K180" s="8"/>
      <c r="L180" s="8"/>
      <c r="M180" s="8"/>
      <c r="N180" s="8"/>
      <c r="O180" s="8"/>
      <c r="P180" s="8"/>
      <c r="Q180" s="8"/>
      <c r="R180" s="8"/>
      <c r="S180" s="2"/>
      <c r="T180" s="8"/>
      <c r="U180" s="8"/>
      <c r="V180" s="8"/>
      <c r="W180" s="8"/>
      <c r="X180" s="8"/>
      <c r="Y180" s="8"/>
      <c r="Z180" s="8"/>
    </row>
    <row r="181" spans="1:26" ht="15" x14ac:dyDescent="0.2">
      <c r="A181" s="2"/>
      <c r="B181" s="2"/>
      <c r="C181" s="2"/>
      <c r="D181" s="2"/>
      <c r="E181" s="2"/>
      <c r="F181" s="2"/>
      <c r="G181" s="8"/>
      <c r="H181" s="8"/>
      <c r="I181" s="8"/>
      <c r="J181" s="8"/>
      <c r="K181" s="8"/>
      <c r="L181" s="8"/>
      <c r="M181" s="8"/>
      <c r="N181" s="8"/>
      <c r="O181" s="8"/>
      <c r="P181" s="8"/>
      <c r="Q181" s="8"/>
      <c r="R181" s="8"/>
      <c r="S181" s="2"/>
      <c r="T181" s="8"/>
      <c r="U181" s="8"/>
      <c r="V181" s="8"/>
      <c r="W181" s="8"/>
      <c r="X181" s="8"/>
      <c r="Y181" s="8"/>
      <c r="Z181" s="8"/>
    </row>
    <row r="182" spans="1:26" ht="15" x14ac:dyDescent="0.2">
      <c r="A182" s="2"/>
      <c r="B182" s="2"/>
      <c r="C182" s="2"/>
      <c r="D182" s="2"/>
      <c r="E182" s="2"/>
      <c r="F182" s="2"/>
      <c r="G182" s="8"/>
      <c r="H182" s="8"/>
      <c r="I182" s="8"/>
      <c r="J182" s="8"/>
      <c r="K182" s="8"/>
      <c r="L182" s="8"/>
      <c r="M182" s="8"/>
      <c r="N182" s="8"/>
      <c r="O182" s="8"/>
      <c r="P182" s="8"/>
      <c r="Q182" s="8"/>
      <c r="R182" s="8"/>
      <c r="S182" s="2"/>
      <c r="T182" s="8"/>
      <c r="U182" s="8"/>
      <c r="V182" s="8"/>
      <c r="W182" s="8"/>
      <c r="X182" s="8"/>
      <c r="Y182" s="8"/>
      <c r="Z182" s="8"/>
    </row>
    <row r="183" spans="1:26" ht="15" x14ac:dyDescent="0.2">
      <c r="A183" s="2"/>
      <c r="B183" s="2"/>
      <c r="C183" s="2"/>
      <c r="D183" s="2"/>
      <c r="E183" s="2"/>
      <c r="F183" s="2"/>
      <c r="G183" s="8"/>
      <c r="H183" s="8"/>
      <c r="I183" s="8"/>
      <c r="J183" s="8"/>
      <c r="K183" s="8"/>
      <c r="L183" s="8"/>
      <c r="M183" s="8"/>
      <c r="N183" s="8"/>
      <c r="O183" s="8"/>
      <c r="P183" s="8"/>
      <c r="Q183" s="8"/>
      <c r="R183" s="8"/>
      <c r="S183" s="2"/>
      <c r="T183" s="8"/>
      <c r="U183" s="8"/>
      <c r="V183" s="8"/>
      <c r="W183" s="8"/>
      <c r="X183" s="8"/>
      <c r="Y183" s="8"/>
      <c r="Z183" s="8"/>
    </row>
    <row r="184" spans="1:26" ht="15" x14ac:dyDescent="0.2">
      <c r="A184" s="2"/>
      <c r="B184" s="2"/>
      <c r="C184" s="2"/>
      <c r="D184" s="2"/>
      <c r="E184" s="2"/>
      <c r="F184" s="2"/>
      <c r="G184" s="8"/>
      <c r="H184" s="8"/>
      <c r="I184" s="8"/>
      <c r="J184" s="8"/>
      <c r="K184" s="8"/>
      <c r="L184" s="8"/>
      <c r="M184" s="8"/>
      <c r="N184" s="8"/>
      <c r="O184" s="8"/>
      <c r="P184" s="8"/>
      <c r="Q184" s="8"/>
      <c r="R184" s="8"/>
      <c r="S184" s="2"/>
      <c r="T184" s="8"/>
      <c r="U184" s="8"/>
      <c r="V184" s="8"/>
      <c r="W184" s="8"/>
      <c r="X184" s="8"/>
      <c r="Y184" s="8"/>
      <c r="Z184" s="8"/>
    </row>
    <row r="185" spans="1:26" ht="15" x14ac:dyDescent="0.2">
      <c r="A185" s="2"/>
      <c r="B185" s="2"/>
      <c r="C185" s="2"/>
      <c r="D185" s="2"/>
      <c r="E185" s="2"/>
      <c r="F185" s="2"/>
      <c r="G185" s="8"/>
      <c r="H185" s="8"/>
      <c r="I185" s="8"/>
      <c r="J185" s="8"/>
      <c r="K185" s="8"/>
      <c r="L185" s="8"/>
      <c r="M185" s="8"/>
      <c r="N185" s="8"/>
      <c r="O185" s="8"/>
      <c r="P185" s="8"/>
      <c r="Q185" s="8"/>
      <c r="R185" s="8"/>
      <c r="S185" s="2"/>
      <c r="T185" s="8"/>
      <c r="U185" s="8"/>
      <c r="V185" s="8"/>
      <c r="W185" s="8"/>
      <c r="X185" s="8"/>
      <c r="Y185" s="8"/>
      <c r="Z185" s="8"/>
    </row>
    <row r="186" spans="1:26" ht="15" x14ac:dyDescent="0.2">
      <c r="A186" s="2"/>
      <c r="B186" s="2"/>
      <c r="C186" s="2"/>
      <c r="D186" s="2"/>
      <c r="E186" s="2"/>
      <c r="F186" s="2"/>
      <c r="G186" s="8"/>
      <c r="H186" s="8"/>
      <c r="I186" s="8"/>
      <c r="J186" s="8"/>
      <c r="K186" s="8"/>
      <c r="L186" s="8"/>
      <c r="M186" s="8"/>
      <c r="N186" s="8"/>
      <c r="O186" s="8"/>
      <c r="P186" s="8"/>
      <c r="Q186" s="8"/>
      <c r="R186" s="8"/>
      <c r="S186" s="2"/>
      <c r="T186" s="8"/>
      <c r="U186" s="8"/>
      <c r="V186" s="8"/>
      <c r="W186" s="8"/>
      <c r="X186" s="8"/>
      <c r="Y186" s="8"/>
      <c r="Z186" s="8"/>
    </row>
    <row r="187" spans="1:26" ht="15" x14ac:dyDescent="0.2">
      <c r="A187" s="2"/>
      <c r="B187" s="2"/>
      <c r="C187" s="2"/>
      <c r="D187" s="2"/>
      <c r="E187" s="2"/>
      <c r="F187" s="2"/>
      <c r="G187" s="8"/>
      <c r="H187" s="8"/>
      <c r="I187" s="8"/>
      <c r="J187" s="8"/>
      <c r="K187" s="8"/>
      <c r="L187" s="8"/>
      <c r="M187" s="8"/>
      <c r="N187" s="8"/>
      <c r="O187" s="8"/>
      <c r="P187" s="8"/>
      <c r="Q187" s="8"/>
      <c r="R187" s="8"/>
      <c r="S187" s="2"/>
      <c r="T187" s="8"/>
      <c r="U187" s="8"/>
      <c r="V187" s="8"/>
      <c r="W187" s="8"/>
      <c r="X187" s="8"/>
      <c r="Y187" s="8"/>
      <c r="Z187" s="8"/>
    </row>
    <row r="188" spans="1:26" ht="15" x14ac:dyDescent="0.2">
      <c r="A188" s="2"/>
      <c r="B188" s="2"/>
      <c r="C188" s="2"/>
      <c r="D188" s="2"/>
      <c r="E188" s="2"/>
      <c r="F188" s="2"/>
      <c r="G188" s="8"/>
      <c r="H188" s="8"/>
      <c r="I188" s="8"/>
      <c r="J188" s="8"/>
      <c r="K188" s="8"/>
      <c r="L188" s="8"/>
      <c r="M188" s="8"/>
      <c r="N188" s="8"/>
      <c r="O188" s="8"/>
      <c r="P188" s="8"/>
      <c r="Q188" s="8"/>
      <c r="R188" s="8"/>
      <c r="S188" s="2"/>
      <c r="T188" s="8"/>
      <c r="U188" s="8"/>
      <c r="V188" s="8"/>
      <c r="W188" s="8"/>
      <c r="X188" s="8"/>
      <c r="Y188" s="8"/>
      <c r="Z188" s="8"/>
    </row>
    <row r="189" spans="1:26" ht="15" x14ac:dyDescent="0.2">
      <c r="A189" s="2"/>
      <c r="B189" s="2"/>
      <c r="C189" s="2"/>
      <c r="D189" s="2"/>
      <c r="E189" s="2"/>
      <c r="F189" s="2"/>
      <c r="G189" s="8"/>
      <c r="H189" s="8"/>
      <c r="I189" s="8"/>
      <c r="J189" s="8"/>
      <c r="K189" s="8"/>
      <c r="L189" s="8"/>
      <c r="M189" s="8"/>
      <c r="N189" s="8"/>
      <c r="O189" s="8"/>
      <c r="P189" s="8"/>
      <c r="Q189" s="8"/>
      <c r="R189" s="8"/>
      <c r="S189" s="2"/>
      <c r="T189" s="8"/>
      <c r="U189" s="8"/>
      <c r="V189" s="8"/>
      <c r="W189" s="8"/>
      <c r="X189" s="8"/>
      <c r="Y189" s="8"/>
      <c r="Z189" s="8"/>
    </row>
    <row r="190" spans="1:26" ht="15" x14ac:dyDescent="0.2">
      <c r="A190" s="2"/>
      <c r="B190" s="2"/>
      <c r="C190" s="2"/>
      <c r="D190" s="2"/>
      <c r="E190" s="2"/>
      <c r="F190" s="2"/>
      <c r="G190" s="8"/>
      <c r="H190" s="8"/>
      <c r="I190" s="8"/>
      <c r="J190" s="8"/>
      <c r="K190" s="8"/>
      <c r="L190" s="8"/>
      <c r="M190" s="8"/>
      <c r="N190" s="8"/>
      <c r="O190" s="8"/>
      <c r="P190" s="8"/>
      <c r="Q190" s="8"/>
      <c r="R190" s="8"/>
      <c r="S190" s="2"/>
      <c r="T190" s="8"/>
      <c r="U190" s="8"/>
      <c r="V190" s="8"/>
      <c r="W190" s="8"/>
      <c r="X190" s="8"/>
      <c r="Y190" s="8"/>
      <c r="Z190" s="8"/>
    </row>
    <row r="191" spans="1:26" ht="15" x14ac:dyDescent="0.2">
      <c r="A191" s="2"/>
      <c r="B191" s="2"/>
      <c r="C191" s="2"/>
      <c r="D191" s="2"/>
      <c r="E191" s="2"/>
      <c r="F191" s="2"/>
      <c r="G191" s="8"/>
      <c r="H191" s="8"/>
      <c r="I191" s="8"/>
      <c r="J191" s="8"/>
      <c r="K191" s="8"/>
      <c r="L191" s="8"/>
      <c r="M191" s="8"/>
      <c r="N191" s="8"/>
      <c r="O191" s="8"/>
      <c r="P191" s="8"/>
      <c r="Q191" s="8"/>
      <c r="R191" s="8"/>
      <c r="S191" s="2"/>
      <c r="T191" s="8"/>
      <c r="U191" s="8"/>
      <c r="V191" s="8"/>
      <c r="W191" s="8"/>
      <c r="X191" s="8"/>
      <c r="Y191" s="8"/>
      <c r="Z191" s="8"/>
    </row>
    <row r="192" spans="1:26" ht="15" x14ac:dyDescent="0.2">
      <c r="A192" s="2"/>
      <c r="B192" s="2"/>
      <c r="C192" s="2"/>
      <c r="D192" s="2"/>
      <c r="E192" s="2"/>
      <c r="F192" s="2"/>
      <c r="G192" s="8"/>
      <c r="H192" s="8"/>
      <c r="I192" s="8"/>
      <c r="J192" s="8"/>
      <c r="K192" s="8"/>
      <c r="L192" s="8"/>
      <c r="M192" s="8"/>
      <c r="N192" s="8"/>
      <c r="O192" s="8"/>
      <c r="P192" s="8"/>
      <c r="Q192" s="8"/>
      <c r="R192" s="8"/>
      <c r="S192" s="2"/>
      <c r="T192" s="8"/>
      <c r="U192" s="8"/>
      <c r="V192" s="8"/>
      <c r="W192" s="8"/>
      <c r="X192" s="8"/>
      <c r="Y192" s="8"/>
      <c r="Z192" s="8"/>
    </row>
    <row r="193" spans="1:26" ht="15" x14ac:dyDescent="0.2">
      <c r="A193" s="2"/>
      <c r="B193" s="2"/>
      <c r="C193" s="2"/>
      <c r="D193" s="2"/>
      <c r="E193" s="2"/>
      <c r="F193" s="2"/>
      <c r="G193" s="8"/>
      <c r="H193" s="8"/>
      <c r="I193" s="8"/>
      <c r="J193" s="8"/>
      <c r="K193" s="8"/>
      <c r="L193" s="8"/>
      <c r="M193" s="8"/>
      <c r="N193" s="8"/>
      <c r="O193" s="8"/>
      <c r="P193" s="8"/>
      <c r="Q193" s="8"/>
      <c r="R193" s="8"/>
      <c r="S193" s="2"/>
      <c r="T193" s="8"/>
      <c r="U193" s="8"/>
      <c r="V193" s="8"/>
      <c r="W193" s="8"/>
      <c r="X193" s="8"/>
      <c r="Y193" s="8"/>
      <c r="Z193" s="8"/>
    </row>
    <row r="194" spans="1:26" ht="15" x14ac:dyDescent="0.2">
      <c r="A194" s="2"/>
      <c r="B194" s="2"/>
      <c r="C194" s="2"/>
      <c r="D194" s="2"/>
      <c r="E194" s="2"/>
      <c r="F194" s="2"/>
      <c r="G194" s="8"/>
      <c r="H194" s="8"/>
      <c r="I194" s="8"/>
      <c r="J194" s="8"/>
      <c r="K194" s="8"/>
      <c r="L194" s="8"/>
      <c r="M194" s="8"/>
      <c r="N194" s="8"/>
      <c r="O194" s="8"/>
      <c r="P194" s="8"/>
      <c r="Q194" s="8"/>
      <c r="R194" s="8"/>
      <c r="S194" s="2"/>
      <c r="T194" s="8"/>
      <c r="U194" s="8"/>
      <c r="V194" s="8"/>
      <c r="W194" s="8"/>
      <c r="X194" s="8"/>
      <c r="Y194" s="8"/>
      <c r="Z194" s="8"/>
    </row>
    <row r="195" spans="1:26" ht="15" x14ac:dyDescent="0.2">
      <c r="A195" s="2"/>
      <c r="B195" s="2"/>
      <c r="C195" s="2"/>
      <c r="D195" s="2"/>
      <c r="E195" s="2"/>
      <c r="F195" s="2"/>
      <c r="G195" s="8"/>
      <c r="H195" s="8"/>
      <c r="I195" s="8"/>
      <c r="J195" s="8"/>
      <c r="K195" s="8"/>
      <c r="L195" s="8"/>
      <c r="M195" s="8"/>
      <c r="N195" s="8"/>
      <c r="O195" s="8"/>
      <c r="P195" s="8"/>
      <c r="Q195" s="8"/>
      <c r="R195" s="8"/>
      <c r="S195" s="2"/>
      <c r="T195" s="8"/>
      <c r="U195" s="8"/>
      <c r="V195" s="8"/>
      <c r="W195" s="8"/>
      <c r="X195" s="8"/>
      <c r="Y195" s="8"/>
      <c r="Z195" s="8"/>
    </row>
    <row r="196" spans="1:26" ht="15" x14ac:dyDescent="0.2">
      <c r="A196" s="2"/>
      <c r="B196" s="2"/>
      <c r="C196" s="2"/>
      <c r="D196" s="2"/>
      <c r="E196" s="2"/>
      <c r="F196" s="2"/>
      <c r="G196" s="8"/>
      <c r="H196" s="8"/>
      <c r="I196" s="8"/>
      <c r="J196" s="8"/>
      <c r="K196" s="8"/>
      <c r="L196" s="8"/>
      <c r="M196" s="8"/>
      <c r="N196" s="8"/>
      <c r="O196" s="8"/>
      <c r="P196" s="8"/>
      <c r="Q196" s="8"/>
      <c r="R196" s="8"/>
      <c r="S196" s="2"/>
      <c r="T196" s="8"/>
      <c r="U196" s="8"/>
      <c r="V196" s="8"/>
      <c r="W196" s="8"/>
      <c r="X196" s="8"/>
      <c r="Y196" s="8"/>
      <c r="Z196" s="8"/>
    </row>
    <row r="197" spans="1:26" ht="15" x14ac:dyDescent="0.2">
      <c r="A197" s="2"/>
      <c r="B197" s="2"/>
      <c r="C197" s="2"/>
      <c r="D197" s="2"/>
      <c r="E197" s="2"/>
      <c r="F197" s="2"/>
      <c r="G197" s="8"/>
      <c r="H197" s="8"/>
      <c r="I197" s="8"/>
      <c r="J197" s="8"/>
      <c r="K197" s="8"/>
      <c r="L197" s="8"/>
      <c r="M197" s="8"/>
      <c r="N197" s="8"/>
      <c r="O197" s="8"/>
      <c r="P197" s="8"/>
      <c r="Q197" s="8"/>
      <c r="R197" s="8"/>
      <c r="S197" s="2"/>
      <c r="T197" s="8"/>
      <c r="U197" s="8"/>
      <c r="V197" s="8"/>
      <c r="W197" s="8"/>
      <c r="X197" s="8"/>
      <c r="Y197" s="8"/>
      <c r="Z197" s="8"/>
    </row>
    <row r="198" spans="1:26" ht="15" x14ac:dyDescent="0.2">
      <c r="A198" s="2"/>
      <c r="B198" s="2"/>
      <c r="C198" s="2"/>
      <c r="D198" s="2"/>
      <c r="E198" s="2"/>
      <c r="F198" s="2"/>
      <c r="G198" s="8"/>
      <c r="H198" s="8"/>
      <c r="I198" s="8"/>
      <c r="J198" s="8"/>
      <c r="K198" s="8"/>
      <c r="L198" s="8"/>
      <c r="M198" s="8"/>
      <c r="N198" s="8"/>
      <c r="O198" s="8"/>
      <c r="P198" s="8"/>
      <c r="Q198" s="8"/>
      <c r="R198" s="8"/>
      <c r="S198" s="2"/>
      <c r="T198" s="8"/>
      <c r="U198" s="8"/>
      <c r="V198" s="8"/>
      <c r="W198" s="8"/>
      <c r="X198" s="8"/>
      <c r="Y198" s="8"/>
      <c r="Z198" s="8"/>
    </row>
    <row r="199" spans="1:26" ht="15" x14ac:dyDescent="0.2">
      <c r="A199" s="2"/>
      <c r="B199" s="2"/>
      <c r="C199" s="2"/>
      <c r="D199" s="2"/>
      <c r="E199" s="2"/>
      <c r="F199" s="2"/>
      <c r="G199" s="8"/>
      <c r="H199" s="8"/>
      <c r="I199" s="8"/>
      <c r="J199" s="8"/>
      <c r="K199" s="8"/>
      <c r="L199" s="8"/>
      <c r="M199" s="8"/>
      <c r="N199" s="8"/>
      <c r="O199" s="8"/>
      <c r="P199" s="8"/>
      <c r="Q199" s="8"/>
      <c r="R199" s="8"/>
      <c r="S199" s="2"/>
      <c r="T199" s="8"/>
      <c r="U199" s="8"/>
      <c r="V199" s="8"/>
      <c r="W199" s="8"/>
      <c r="X199" s="8"/>
      <c r="Y199" s="8"/>
      <c r="Z199" s="8"/>
    </row>
    <row r="200" spans="1:26" ht="15" x14ac:dyDescent="0.2">
      <c r="A200" s="2"/>
      <c r="B200" s="2"/>
      <c r="C200" s="2"/>
      <c r="D200" s="2"/>
      <c r="E200" s="2"/>
      <c r="F200" s="2"/>
      <c r="G200" s="8"/>
      <c r="H200" s="8"/>
      <c r="I200" s="8"/>
      <c r="J200" s="8"/>
      <c r="K200" s="8"/>
      <c r="L200" s="8"/>
      <c r="M200" s="8"/>
      <c r="N200" s="8"/>
      <c r="O200" s="8"/>
      <c r="P200" s="8"/>
      <c r="Q200" s="8"/>
      <c r="R200" s="8"/>
      <c r="S200" s="2"/>
      <c r="T200" s="8"/>
      <c r="U200" s="8"/>
      <c r="V200" s="8"/>
      <c r="W200" s="8"/>
      <c r="X200" s="8"/>
      <c r="Y200" s="8"/>
      <c r="Z200" s="8"/>
    </row>
    <row r="201" spans="1:26" ht="15" x14ac:dyDescent="0.2">
      <c r="A201" s="2"/>
      <c r="B201" s="2"/>
      <c r="C201" s="2"/>
      <c r="D201" s="2"/>
      <c r="E201" s="2"/>
      <c r="F201" s="2"/>
      <c r="G201" s="8"/>
      <c r="H201" s="8"/>
      <c r="I201" s="8"/>
      <c r="J201" s="8"/>
      <c r="K201" s="8"/>
      <c r="L201" s="8"/>
      <c r="M201" s="8"/>
      <c r="N201" s="8"/>
      <c r="O201" s="8"/>
      <c r="P201" s="8"/>
      <c r="Q201" s="8"/>
      <c r="R201" s="8"/>
      <c r="S201" s="2"/>
      <c r="T201" s="8"/>
      <c r="U201" s="8"/>
      <c r="V201" s="8"/>
      <c r="W201" s="8"/>
      <c r="X201" s="8"/>
      <c r="Y201" s="8"/>
      <c r="Z201" s="8"/>
    </row>
    <row r="202" spans="1:26" ht="15" x14ac:dyDescent="0.2">
      <c r="A202" s="2"/>
      <c r="B202" s="2"/>
      <c r="C202" s="2"/>
      <c r="D202" s="2"/>
      <c r="E202" s="2"/>
      <c r="F202" s="2"/>
      <c r="G202" s="8"/>
      <c r="H202" s="8"/>
      <c r="I202" s="8"/>
      <c r="J202" s="8"/>
      <c r="K202" s="8"/>
      <c r="L202" s="8"/>
      <c r="M202" s="8"/>
      <c r="N202" s="8"/>
      <c r="O202" s="8"/>
      <c r="P202" s="8"/>
      <c r="Q202" s="8"/>
      <c r="R202" s="8"/>
      <c r="S202" s="2"/>
      <c r="T202" s="8"/>
      <c r="U202" s="8"/>
      <c r="V202" s="8"/>
      <c r="W202" s="8"/>
      <c r="X202" s="8"/>
      <c r="Y202" s="8"/>
      <c r="Z202" s="8"/>
    </row>
    <row r="203" spans="1:26" ht="15" x14ac:dyDescent="0.2">
      <c r="A203" s="2"/>
      <c r="B203" s="2"/>
      <c r="C203" s="2"/>
      <c r="D203" s="2"/>
      <c r="E203" s="2"/>
      <c r="F203" s="2"/>
      <c r="G203" s="8"/>
      <c r="H203" s="8"/>
      <c r="I203" s="8"/>
      <c r="J203" s="8"/>
      <c r="K203" s="8"/>
      <c r="L203" s="8"/>
      <c r="M203" s="8"/>
      <c r="N203" s="8"/>
      <c r="O203" s="8"/>
      <c r="P203" s="8"/>
      <c r="Q203" s="8"/>
      <c r="R203" s="8"/>
      <c r="S203" s="2"/>
      <c r="T203" s="8"/>
      <c r="U203" s="8"/>
      <c r="V203" s="8"/>
      <c r="W203" s="8"/>
      <c r="X203" s="8"/>
      <c r="Y203" s="8"/>
      <c r="Z203" s="8"/>
    </row>
    <row r="204" spans="1:26" ht="15" x14ac:dyDescent="0.2">
      <c r="A204" s="2"/>
      <c r="B204" s="2"/>
      <c r="C204" s="2"/>
      <c r="D204" s="2"/>
      <c r="E204" s="2"/>
      <c r="F204" s="2"/>
      <c r="G204" s="8"/>
      <c r="H204" s="8"/>
      <c r="I204" s="8"/>
      <c r="J204" s="8"/>
      <c r="K204" s="8"/>
      <c r="L204" s="8"/>
      <c r="M204" s="8"/>
      <c r="N204" s="8"/>
      <c r="O204" s="8"/>
      <c r="P204" s="8"/>
      <c r="Q204" s="8"/>
      <c r="R204" s="8"/>
      <c r="S204" s="2"/>
      <c r="T204" s="8"/>
      <c r="U204" s="8"/>
      <c r="V204" s="8"/>
      <c r="W204" s="8"/>
      <c r="X204" s="8"/>
      <c r="Y204" s="8"/>
      <c r="Z204" s="8"/>
    </row>
    <row r="205" spans="1:26" ht="15" x14ac:dyDescent="0.2">
      <c r="A205" s="2"/>
      <c r="B205" s="2"/>
      <c r="C205" s="2"/>
      <c r="D205" s="2"/>
      <c r="E205" s="2"/>
      <c r="F205" s="2"/>
      <c r="G205" s="8"/>
      <c r="H205" s="8"/>
      <c r="I205" s="8"/>
      <c r="J205" s="8"/>
      <c r="K205" s="8"/>
      <c r="L205" s="8"/>
      <c r="M205" s="8"/>
      <c r="N205" s="8"/>
      <c r="O205" s="8"/>
      <c r="P205" s="8"/>
      <c r="Q205" s="8"/>
      <c r="R205" s="8"/>
      <c r="S205" s="2"/>
      <c r="T205" s="8"/>
      <c r="U205" s="8"/>
      <c r="V205" s="8"/>
      <c r="W205" s="8"/>
      <c r="X205" s="8"/>
      <c r="Y205" s="8"/>
      <c r="Z205" s="8"/>
    </row>
    <row r="206" spans="1:26" ht="15" x14ac:dyDescent="0.2">
      <c r="A206" s="2"/>
      <c r="B206" s="2"/>
      <c r="C206" s="2"/>
      <c r="D206" s="2"/>
      <c r="E206" s="2"/>
      <c r="F206" s="2"/>
      <c r="G206" s="8"/>
      <c r="H206" s="8"/>
      <c r="I206" s="8"/>
      <c r="J206" s="8"/>
      <c r="K206" s="8"/>
      <c r="L206" s="8"/>
      <c r="M206" s="8"/>
      <c r="N206" s="8"/>
      <c r="O206" s="8"/>
      <c r="P206" s="8"/>
      <c r="Q206" s="8"/>
      <c r="R206" s="8"/>
      <c r="S206" s="2"/>
      <c r="T206" s="8"/>
      <c r="U206" s="8"/>
      <c r="V206" s="8"/>
      <c r="W206" s="8"/>
      <c r="X206" s="8"/>
      <c r="Y206" s="8"/>
      <c r="Z206" s="8"/>
    </row>
    <row r="207" spans="1:26" ht="15" x14ac:dyDescent="0.2">
      <c r="A207" s="2"/>
      <c r="B207" s="2"/>
      <c r="C207" s="2"/>
      <c r="D207" s="2"/>
      <c r="E207" s="2"/>
      <c r="F207" s="2"/>
      <c r="G207" s="8"/>
      <c r="H207" s="8"/>
      <c r="I207" s="8"/>
      <c r="J207" s="8"/>
      <c r="K207" s="8"/>
      <c r="L207" s="8"/>
      <c r="M207" s="8"/>
      <c r="N207" s="8"/>
      <c r="O207" s="8"/>
      <c r="P207" s="8"/>
      <c r="Q207" s="8"/>
      <c r="R207" s="8"/>
      <c r="S207" s="2"/>
      <c r="T207" s="8"/>
      <c r="U207" s="8"/>
      <c r="V207" s="8"/>
      <c r="W207" s="8"/>
      <c r="X207" s="8"/>
      <c r="Y207" s="8"/>
      <c r="Z207" s="8"/>
    </row>
    <row r="208" spans="1:26" ht="15" x14ac:dyDescent="0.2">
      <c r="A208" s="2"/>
      <c r="B208" s="2"/>
      <c r="C208" s="2"/>
      <c r="D208" s="2"/>
      <c r="E208" s="2"/>
      <c r="F208" s="2"/>
      <c r="G208" s="8"/>
      <c r="H208" s="8"/>
      <c r="I208" s="8"/>
      <c r="J208" s="8"/>
      <c r="K208" s="8"/>
      <c r="L208" s="8"/>
      <c r="M208" s="8"/>
      <c r="N208" s="8"/>
      <c r="O208" s="8"/>
      <c r="P208" s="8"/>
      <c r="Q208" s="8"/>
      <c r="R208" s="8"/>
      <c r="S208" s="2"/>
      <c r="T208" s="8"/>
      <c r="U208" s="8"/>
      <c r="V208" s="8"/>
      <c r="W208" s="8"/>
      <c r="X208" s="8"/>
      <c r="Y208" s="8"/>
      <c r="Z208" s="8"/>
    </row>
    <row r="209" spans="1:26" ht="15" x14ac:dyDescent="0.2">
      <c r="A209" s="2"/>
      <c r="B209" s="2"/>
      <c r="C209" s="2"/>
      <c r="D209" s="2"/>
      <c r="E209" s="2"/>
      <c r="F209" s="2"/>
      <c r="G209" s="8"/>
      <c r="H209" s="8"/>
      <c r="I209" s="8"/>
      <c r="J209" s="8"/>
      <c r="K209" s="8"/>
      <c r="L209" s="8"/>
      <c r="M209" s="8"/>
      <c r="N209" s="8"/>
      <c r="O209" s="8"/>
      <c r="P209" s="8"/>
      <c r="Q209" s="8"/>
      <c r="R209" s="8"/>
      <c r="S209" s="2"/>
      <c r="T209" s="8"/>
      <c r="U209" s="8"/>
      <c r="V209" s="8"/>
      <c r="W209" s="8"/>
      <c r="X209" s="8"/>
      <c r="Y209" s="8"/>
      <c r="Z209" s="8"/>
    </row>
    <row r="210" spans="1:26" ht="15" x14ac:dyDescent="0.2">
      <c r="A210" s="2"/>
      <c r="B210" s="2"/>
      <c r="C210" s="2"/>
      <c r="D210" s="2"/>
      <c r="E210" s="2"/>
      <c r="F210" s="2"/>
      <c r="G210" s="8"/>
      <c r="H210" s="8"/>
      <c r="I210" s="8"/>
      <c r="J210" s="8"/>
      <c r="K210" s="8"/>
      <c r="L210" s="8"/>
      <c r="M210" s="8"/>
      <c r="N210" s="8"/>
      <c r="O210" s="8"/>
      <c r="P210" s="8"/>
      <c r="Q210" s="8"/>
      <c r="R210" s="8"/>
      <c r="S210" s="2"/>
      <c r="T210" s="8"/>
      <c r="U210" s="8"/>
      <c r="V210" s="8"/>
      <c r="W210" s="8"/>
      <c r="X210" s="8"/>
      <c r="Y210" s="8"/>
      <c r="Z210" s="8"/>
    </row>
    <row r="211" spans="1:26" ht="15" x14ac:dyDescent="0.2">
      <c r="A211" s="2"/>
      <c r="B211" s="2"/>
      <c r="C211" s="2"/>
      <c r="D211" s="2"/>
      <c r="E211" s="2"/>
      <c r="F211" s="2"/>
      <c r="G211" s="8"/>
      <c r="H211" s="8"/>
      <c r="I211" s="8"/>
      <c r="J211" s="8"/>
      <c r="K211" s="8"/>
      <c r="L211" s="8"/>
      <c r="M211" s="8"/>
      <c r="N211" s="8"/>
      <c r="O211" s="8"/>
      <c r="P211" s="8"/>
      <c r="Q211" s="8"/>
      <c r="R211" s="8"/>
      <c r="S211" s="2"/>
      <c r="T211" s="8"/>
      <c r="U211" s="8"/>
      <c r="V211" s="8"/>
      <c r="W211" s="8"/>
      <c r="X211" s="8"/>
      <c r="Y211" s="8"/>
      <c r="Z211" s="8"/>
    </row>
    <row r="212" spans="1:26" ht="15" x14ac:dyDescent="0.2">
      <c r="A212" s="2"/>
      <c r="B212" s="2"/>
      <c r="C212" s="2"/>
      <c r="D212" s="2"/>
      <c r="E212" s="2"/>
      <c r="F212" s="2"/>
      <c r="G212" s="8"/>
      <c r="H212" s="8"/>
      <c r="I212" s="8"/>
      <c r="J212" s="8"/>
      <c r="K212" s="8"/>
      <c r="L212" s="8"/>
      <c r="M212" s="8"/>
      <c r="N212" s="8"/>
      <c r="O212" s="8"/>
      <c r="P212" s="8"/>
      <c r="Q212" s="8"/>
      <c r="R212" s="8"/>
      <c r="S212" s="2"/>
      <c r="T212" s="8"/>
      <c r="U212" s="8"/>
      <c r="V212" s="8"/>
      <c r="W212" s="8"/>
      <c r="X212" s="8"/>
      <c r="Y212" s="8"/>
      <c r="Z212" s="8"/>
    </row>
    <row r="213" spans="1:26" ht="15" x14ac:dyDescent="0.2">
      <c r="A213" s="2"/>
      <c r="B213" s="2"/>
      <c r="C213" s="2"/>
      <c r="D213" s="2"/>
      <c r="E213" s="2"/>
      <c r="F213" s="2"/>
      <c r="G213" s="8"/>
      <c r="H213" s="8"/>
      <c r="I213" s="8"/>
      <c r="J213" s="8"/>
      <c r="K213" s="8"/>
      <c r="L213" s="8"/>
      <c r="M213" s="8"/>
      <c r="N213" s="8"/>
      <c r="O213" s="8"/>
      <c r="P213" s="8"/>
      <c r="Q213" s="8"/>
      <c r="R213" s="8"/>
      <c r="S213" s="2"/>
      <c r="T213" s="8"/>
      <c r="U213" s="8"/>
      <c r="V213" s="8"/>
      <c r="W213" s="8"/>
      <c r="X213" s="8"/>
      <c r="Y213" s="8"/>
      <c r="Z213" s="8"/>
    </row>
    <row r="214" spans="1:26" ht="15" x14ac:dyDescent="0.2">
      <c r="A214" s="2"/>
      <c r="B214" s="2"/>
      <c r="C214" s="2"/>
      <c r="D214" s="2"/>
      <c r="E214" s="2"/>
      <c r="F214" s="2"/>
      <c r="G214" s="8"/>
      <c r="H214" s="8"/>
      <c r="I214" s="8"/>
      <c r="J214" s="8"/>
      <c r="K214" s="8"/>
      <c r="L214" s="8"/>
      <c r="M214" s="8"/>
      <c r="N214" s="8"/>
      <c r="O214" s="8"/>
      <c r="P214" s="8"/>
      <c r="Q214" s="8"/>
      <c r="R214" s="8"/>
      <c r="S214" s="2"/>
      <c r="T214" s="8"/>
      <c r="U214" s="8"/>
      <c r="V214" s="8"/>
      <c r="W214" s="8"/>
      <c r="X214" s="8"/>
      <c r="Y214" s="8"/>
      <c r="Z214" s="8"/>
    </row>
    <row r="215" spans="1:26" ht="15" x14ac:dyDescent="0.2">
      <c r="A215" s="2"/>
      <c r="B215" s="2"/>
      <c r="C215" s="2"/>
      <c r="D215" s="2"/>
      <c r="E215" s="2"/>
      <c r="F215" s="2"/>
      <c r="G215" s="8"/>
      <c r="H215" s="8"/>
      <c r="I215" s="8"/>
      <c r="J215" s="8"/>
      <c r="K215" s="8"/>
      <c r="L215" s="8"/>
      <c r="M215" s="8"/>
      <c r="N215" s="8"/>
      <c r="O215" s="8"/>
      <c r="P215" s="8"/>
      <c r="Q215" s="8"/>
      <c r="R215" s="8"/>
      <c r="S215" s="2"/>
      <c r="T215" s="8"/>
      <c r="U215" s="8"/>
      <c r="V215" s="8"/>
      <c r="W215" s="8"/>
      <c r="X215" s="8"/>
      <c r="Y215" s="8"/>
      <c r="Z215" s="8"/>
    </row>
    <row r="216" spans="1:26" ht="15" x14ac:dyDescent="0.2">
      <c r="A216" s="2"/>
      <c r="B216" s="2"/>
      <c r="C216" s="2"/>
      <c r="D216" s="2"/>
      <c r="E216" s="2"/>
      <c r="F216" s="2"/>
      <c r="G216" s="8"/>
      <c r="H216" s="8"/>
      <c r="I216" s="8"/>
      <c r="J216" s="8"/>
      <c r="K216" s="8"/>
      <c r="L216" s="8"/>
      <c r="M216" s="8"/>
      <c r="N216" s="8"/>
      <c r="O216" s="8"/>
      <c r="P216" s="8"/>
      <c r="Q216" s="8"/>
      <c r="R216" s="8"/>
      <c r="S216" s="2"/>
      <c r="T216" s="8"/>
      <c r="U216" s="8"/>
      <c r="V216" s="8"/>
      <c r="W216" s="8"/>
      <c r="X216" s="8"/>
      <c r="Y216" s="8"/>
      <c r="Z216" s="8"/>
    </row>
    <row r="217" spans="1:26" ht="15" x14ac:dyDescent="0.2">
      <c r="A217" s="2"/>
      <c r="B217" s="2"/>
      <c r="C217" s="2"/>
      <c r="D217" s="2"/>
      <c r="E217" s="2"/>
      <c r="F217" s="2"/>
      <c r="G217" s="8"/>
      <c r="H217" s="8"/>
      <c r="I217" s="8"/>
      <c r="J217" s="8"/>
      <c r="K217" s="8"/>
      <c r="L217" s="8"/>
      <c r="M217" s="8"/>
      <c r="N217" s="8"/>
      <c r="O217" s="8"/>
      <c r="P217" s="8"/>
      <c r="Q217" s="8"/>
      <c r="R217" s="8"/>
      <c r="S217" s="2"/>
      <c r="T217" s="8"/>
      <c r="U217" s="8"/>
      <c r="V217" s="8"/>
      <c r="W217" s="8"/>
      <c r="X217" s="8"/>
      <c r="Y217" s="8"/>
      <c r="Z217" s="8"/>
    </row>
    <row r="218" spans="1:26" ht="15" x14ac:dyDescent="0.2">
      <c r="A218" s="2"/>
      <c r="B218" s="2"/>
      <c r="C218" s="2"/>
      <c r="D218" s="2"/>
      <c r="E218" s="2"/>
      <c r="F218" s="2"/>
      <c r="G218" s="8"/>
      <c r="H218" s="8"/>
      <c r="I218" s="8"/>
      <c r="J218" s="8"/>
      <c r="K218" s="8"/>
      <c r="L218" s="8"/>
      <c r="M218" s="8"/>
      <c r="N218" s="8"/>
      <c r="O218" s="8"/>
      <c r="P218" s="8"/>
      <c r="Q218" s="8"/>
      <c r="R218" s="8"/>
      <c r="S218" s="2"/>
      <c r="T218" s="8"/>
      <c r="U218" s="8"/>
      <c r="V218" s="8"/>
      <c r="W218" s="8"/>
      <c r="X218" s="8"/>
      <c r="Y218" s="8"/>
      <c r="Z218" s="8"/>
    </row>
    <row r="219" spans="1:26" ht="15" x14ac:dyDescent="0.2">
      <c r="A219" s="2"/>
      <c r="B219" s="2"/>
      <c r="C219" s="2"/>
      <c r="D219" s="2"/>
      <c r="E219" s="2"/>
      <c r="F219" s="2"/>
      <c r="G219" s="8"/>
      <c r="H219" s="8"/>
      <c r="I219" s="8"/>
      <c r="J219" s="8"/>
      <c r="K219" s="8"/>
      <c r="L219" s="8"/>
      <c r="M219" s="8"/>
      <c r="N219" s="8"/>
      <c r="O219" s="8"/>
      <c r="P219" s="8"/>
      <c r="Q219" s="8"/>
      <c r="R219" s="8"/>
      <c r="S219" s="2"/>
      <c r="T219" s="8"/>
      <c r="U219" s="8"/>
      <c r="V219" s="8"/>
      <c r="W219" s="8"/>
      <c r="X219" s="8"/>
      <c r="Y219" s="8"/>
      <c r="Z219" s="8"/>
    </row>
    <row r="220" spans="1:26" ht="15" x14ac:dyDescent="0.2">
      <c r="A220" s="2"/>
      <c r="B220" s="2"/>
      <c r="C220" s="2"/>
      <c r="D220" s="2"/>
      <c r="E220" s="2"/>
      <c r="F220" s="2"/>
      <c r="G220" s="8"/>
      <c r="H220" s="8"/>
      <c r="I220" s="8"/>
      <c r="J220" s="8"/>
      <c r="K220" s="8"/>
      <c r="L220" s="8"/>
      <c r="M220" s="8"/>
      <c r="N220" s="8"/>
      <c r="O220" s="8"/>
      <c r="P220" s="8"/>
      <c r="Q220" s="8"/>
      <c r="R220" s="8"/>
      <c r="S220" s="2"/>
      <c r="T220" s="8"/>
      <c r="U220" s="8"/>
      <c r="V220" s="8"/>
      <c r="W220" s="8"/>
      <c r="X220" s="8"/>
      <c r="Y220" s="8"/>
      <c r="Z220" s="8"/>
    </row>
    <row r="221" spans="1:26" ht="15" x14ac:dyDescent="0.2">
      <c r="A221" s="2"/>
      <c r="B221" s="2"/>
      <c r="C221" s="2"/>
      <c r="D221" s="2"/>
      <c r="E221" s="2"/>
      <c r="F221" s="2"/>
      <c r="G221" s="8"/>
      <c r="H221" s="8"/>
      <c r="I221" s="8"/>
      <c r="J221" s="8"/>
      <c r="K221" s="8"/>
      <c r="L221" s="8"/>
      <c r="M221" s="8"/>
      <c r="N221" s="8"/>
      <c r="O221" s="8"/>
      <c r="P221" s="8"/>
      <c r="Q221" s="8"/>
      <c r="R221" s="8"/>
      <c r="S221" s="2"/>
      <c r="T221" s="8"/>
      <c r="U221" s="8"/>
      <c r="V221" s="8"/>
      <c r="W221" s="8"/>
      <c r="X221" s="8"/>
      <c r="Y221" s="8"/>
      <c r="Z221" s="8"/>
    </row>
    <row r="222" spans="1:26" ht="15" x14ac:dyDescent="0.2">
      <c r="A222" s="2"/>
      <c r="B222" s="2"/>
      <c r="C222" s="2"/>
      <c r="D222" s="2"/>
      <c r="E222" s="2"/>
      <c r="F222" s="2"/>
      <c r="G222" s="8"/>
      <c r="H222" s="8"/>
      <c r="I222" s="8"/>
      <c r="J222" s="8"/>
      <c r="K222" s="8"/>
      <c r="L222" s="8"/>
      <c r="M222" s="8"/>
      <c r="N222" s="8"/>
      <c r="O222" s="8"/>
      <c r="P222" s="8"/>
      <c r="Q222" s="8"/>
      <c r="R222" s="8"/>
      <c r="S222" s="2"/>
      <c r="T222" s="8"/>
      <c r="U222" s="8"/>
      <c r="V222" s="8"/>
      <c r="W222" s="8"/>
      <c r="X222" s="8"/>
      <c r="Y222" s="8"/>
      <c r="Z222" s="8"/>
    </row>
    <row r="223" spans="1:26" ht="15" x14ac:dyDescent="0.2">
      <c r="A223" s="2"/>
      <c r="B223" s="2"/>
      <c r="C223" s="2"/>
      <c r="D223" s="2"/>
      <c r="E223" s="2"/>
      <c r="F223" s="2"/>
      <c r="G223" s="8"/>
      <c r="H223" s="8"/>
      <c r="I223" s="8"/>
      <c r="J223" s="8"/>
      <c r="K223" s="8"/>
      <c r="L223" s="8"/>
      <c r="M223" s="8"/>
      <c r="N223" s="8"/>
      <c r="O223" s="8"/>
      <c r="P223" s="8"/>
      <c r="Q223" s="8"/>
      <c r="R223" s="8"/>
      <c r="S223" s="2"/>
      <c r="T223" s="8"/>
      <c r="U223" s="8"/>
      <c r="V223" s="8"/>
      <c r="W223" s="8"/>
      <c r="X223" s="8"/>
      <c r="Y223" s="8"/>
      <c r="Z223" s="8"/>
    </row>
    <row r="224" spans="1:26" ht="15" x14ac:dyDescent="0.2">
      <c r="A224" s="2"/>
      <c r="B224" s="2"/>
      <c r="C224" s="2"/>
      <c r="D224" s="2"/>
      <c r="E224" s="2"/>
      <c r="F224" s="2"/>
      <c r="G224" s="8"/>
      <c r="H224" s="8"/>
      <c r="I224" s="8"/>
      <c r="J224" s="8"/>
      <c r="K224" s="8"/>
      <c r="L224" s="8"/>
      <c r="M224" s="8"/>
      <c r="N224" s="8"/>
      <c r="O224" s="8"/>
      <c r="P224" s="8"/>
      <c r="Q224" s="8"/>
      <c r="R224" s="8"/>
      <c r="S224" s="2"/>
      <c r="T224" s="8"/>
      <c r="U224" s="8"/>
      <c r="V224" s="8"/>
      <c r="W224" s="8"/>
      <c r="X224" s="8"/>
      <c r="Y224" s="8"/>
      <c r="Z224" s="8"/>
    </row>
    <row r="225" spans="1:26" ht="15" x14ac:dyDescent="0.2">
      <c r="A225" s="2"/>
      <c r="B225" s="2"/>
      <c r="C225" s="2"/>
      <c r="D225" s="2"/>
      <c r="E225" s="2"/>
      <c r="F225" s="2"/>
      <c r="G225" s="8"/>
      <c r="H225" s="8"/>
      <c r="I225" s="8"/>
      <c r="J225" s="8"/>
      <c r="K225" s="8"/>
      <c r="L225" s="8"/>
      <c r="M225" s="8"/>
      <c r="N225" s="8"/>
      <c r="O225" s="8"/>
      <c r="P225" s="8"/>
      <c r="Q225" s="8"/>
      <c r="R225" s="8"/>
      <c r="S225" s="2"/>
      <c r="T225" s="8"/>
      <c r="U225" s="8"/>
      <c r="V225" s="8"/>
      <c r="W225" s="8"/>
      <c r="X225" s="8"/>
      <c r="Y225" s="8"/>
      <c r="Z225" s="8"/>
    </row>
    <row r="226" spans="1:26" ht="15" x14ac:dyDescent="0.2">
      <c r="A226" s="2"/>
      <c r="B226" s="2"/>
      <c r="C226" s="2"/>
      <c r="D226" s="2"/>
      <c r="E226" s="2"/>
      <c r="F226" s="2"/>
      <c r="G226" s="8"/>
      <c r="H226" s="8"/>
      <c r="I226" s="8"/>
      <c r="J226" s="8"/>
      <c r="K226" s="8"/>
      <c r="L226" s="8"/>
      <c r="M226" s="8"/>
      <c r="N226" s="8"/>
      <c r="O226" s="8"/>
      <c r="P226" s="8"/>
      <c r="Q226" s="8"/>
      <c r="R226" s="8"/>
      <c r="S226" s="2"/>
      <c r="T226" s="8"/>
      <c r="U226" s="8"/>
      <c r="V226" s="8"/>
      <c r="W226" s="8"/>
      <c r="X226" s="8"/>
      <c r="Y226" s="8"/>
      <c r="Z226" s="8"/>
    </row>
    <row r="227" spans="1:26" ht="15" x14ac:dyDescent="0.2">
      <c r="A227" s="2"/>
      <c r="B227" s="2"/>
      <c r="C227" s="2"/>
      <c r="D227" s="2"/>
      <c r="E227" s="2"/>
      <c r="F227" s="2"/>
      <c r="G227" s="8"/>
      <c r="H227" s="8"/>
      <c r="I227" s="8"/>
      <c r="J227" s="8"/>
      <c r="K227" s="8"/>
      <c r="L227" s="8"/>
      <c r="M227" s="8"/>
      <c r="N227" s="8"/>
      <c r="O227" s="8"/>
      <c r="P227" s="8"/>
      <c r="Q227" s="8"/>
      <c r="R227" s="8"/>
      <c r="S227" s="2"/>
      <c r="T227" s="8"/>
      <c r="U227" s="8"/>
      <c r="V227" s="8"/>
      <c r="W227" s="8"/>
      <c r="X227" s="8"/>
      <c r="Y227" s="8"/>
      <c r="Z227" s="8"/>
    </row>
    <row r="228" spans="1:26" ht="15" x14ac:dyDescent="0.2">
      <c r="A228" s="2"/>
      <c r="B228" s="2"/>
      <c r="C228" s="2"/>
      <c r="D228" s="2"/>
      <c r="E228" s="2"/>
      <c r="F228" s="2"/>
      <c r="G228" s="8"/>
      <c r="H228" s="8"/>
      <c r="I228" s="8"/>
      <c r="J228" s="8"/>
      <c r="K228" s="8"/>
      <c r="L228" s="8"/>
      <c r="M228" s="8"/>
      <c r="N228" s="8"/>
      <c r="O228" s="8"/>
      <c r="P228" s="8"/>
      <c r="Q228" s="8"/>
      <c r="R228" s="8"/>
      <c r="S228" s="2"/>
      <c r="T228" s="8"/>
      <c r="U228" s="8"/>
      <c r="V228" s="8"/>
      <c r="W228" s="8"/>
      <c r="X228" s="8"/>
      <c r="Y228" s="8"/>
      <c r="Z228" s="8"/>
    </row>
    <row r="229" spans="1:26" ht="15" x14ac:dyDescent="0.2">
      <c r="A229" s="2"/>
      <c r="B229" s="2"/>
      <c r="C229" s="2"/>
      <c r="D229" s="2"/>
      <c r="E229" s="2"/>
      <c r="F229" s="2"/>
      <c r="G229" s="8"/>
      <c r="H229" s="8"/>
      <c r="I229" s="8"/>
      <c r="J229" s="8"/>
      <c r="K229" s="8"/>
      <c r="L229" s="8"/>
      <c r="M229" s="8"/>
      <c r="N229" s="8"/>
      <c r="O229" s="8"/>
      <c r="P229" s="8"/>
      <c r="Q229" s="8"/>
      <c r="R229" s="8"/>
      <c r="S229" s="2"/>
      <c r="T229" s="8"/>
      <c r="U229" s="8"/>
      <c r="V229" s="8"/>
      <c r="W229" s="8"/>
      <c r="X229" s="8"/>
      <c r="Y229" s="8"/>
      <c r="Z229" s="8"/>
    </row>
    <row r="230" spans="1:26" ht="15" x14ac:dyDescent="0.2">
      <c r="A230" s="2"/>
      <c r="B230" s="2"/>
      <c r="C230" s="2"/>
      <c r="D230" s="2"/>
      <c r="E230" s="2"/>
      <c r="F230" s="2"/>
      <c r="G230" s="8"/>
      <c r="H230" s="8"/>
      <c r="I230" s="8"/>
      <c r="J230" s="8"/>
      <c r="K230" s="8"/>
      <c r="L230" s="8"/>
      <c r="M230" s="8"/>
      <c r="N230" s="8"/>
      <c r="O230" s="8"/>
      <c r="P230" s="8"/>
      <c r="Q230" s="8"/>
      <c r="R230" s="8"/>
      <c r="S230" s="2"/>
      <c r="T230" s="8"/>
      <c r="U230" s="8"/>
      <c r="V230" s="8"/>
      <c r="W230" s="8"/>
      <c r="X230" s="8"/>
      <c r="Y230" s="8"/>
      <c r="Z230" s="8"/>
    </row>
    <row r="231" spans="1:26" ht="15" x14ac:dyDescent="0.2">
      <c r="A231" s="2"/>
      <c r="B231" s="2"/>
      <c r="C231" s="2"/>
      <c r="D231" s="2"/>
      <c r="E231" s="2"/>
      <c r="F231" s="2"/>
      <c r="G231" s="8"/>
      <c r="H231" s="8"/>
      <c r="I231" s="8"/>
      <c r="J231" s="8"/>
      <c r="K231" s="8"/>
      <c r="L231" s="8"/>
      <c r="M231" s="8"/>
      <c r="N231" s="8"/>
      <c r="O231" s="8"/>
      <c r="P231" s="8"/>
      <c r="Q231" s="8"/>
      <c r="R231" s="8"/>
      <c r="S231" s="2"/>
      <c r="T231" s="8"/>
      <c r="U231" s="8"/>
      <c r="V231" s="8"/>
      <c r="W231" s="8"/>
      <c r="X231" s="8"/>
      <c r="Y231" s="8"/>
      <c r="Z231" s="8"/>
    </row>
    <row r="232" spans="1:26" ht="15" x14ac:dyDescent="0.2">
      <c r="A232" s="2"/>
      <c r="B232" s="2"/>
      <c r="C232" s="2"/>
      <c r="D232" s="2"/>
      <c r="E232" s="2"/>
      <c r="F232" s="2"/>
      <c r="G232" s="8"/>
      <c r="H232" s="8"/>
      <c r="I232" s="8"/>
      <c r="J232" s="8"/>
      <c r="K232" s="8"/>
      <c r="L232" s="8"/>
      <c r="M232" s="8"/>
      <c r="N232" s="8"/>
      <c r="O232" s="8"/>
      <c r="P232" s="8"/>
      <c r="Q232" s="8"/>
      <c r="R232" s="8"/>
      <c r="S232" s="2"/>
      <c r="T232" s="8"/>
      <c r="U232" s="8"/>
      <c r="V232" s="8"/>
      <c r="W232" s="8"/>
      <c r="X232" s="8"/>
      <c r="Y232" s="8"/>
      <c r="Z232" s="8"/>
    </row>
    <row r="233" spans="1:26" ht="15" x14ac:dyDescent="0.2">
      <c r="A233" s="2"/>
      <c r="B233" s="2"/>
      <c r="C233" s="2"/>
      <c r="D233" s="2"/>
      <c r="E233" s="2"/>
      <c r="F233" s="2"/>
      <c r="G233" s="8"/>
      <c r="H233" s="8"/>
      <c r="I233" s="8"/>
      <c r="J233" s="8"/>
      <c r="K233" s="8"/>
      <c r="L233" s="8"/>
      <c r="M233" s="8"/>
      <c r="N233" s="8"/>
      <c r="O233" s="8"/>
      <c r="P233" s="8"/>
      <c r="Q233" s="8"/>
      <c r="R233" s="8"/>
      <c r="S233" s="2"/>
      <c r="T233" s="8"/>
      <c r="U233" s="8"/>
      <c r="V233" s="8"/>
      <c r="W233" s="8"/>
      <c r="X233" s="8"/>
      <c r="Y233" s="8"/>
      <c r="Z233" s="8"/>
    </row>
    <row r="234" spans="1:26" ht="15" x14ac:dyDescent="0.2">
      <c r="A234" s="2"/>
      <c r="B234" s="2"/>
      <c r="C234" s="2"/>
      <c r="D234" s="2"/>
      <c r="E234" s="2"/>
      <c r="F234" s="2"/>
      <c r="G234" s="8"/>
      <c r="H234" s="8"/>
      <c r="I234" s="8"/>
      <c r="J234" s="8"/>
      <c r="K234" s="8"/>
      <c r="L234" s="8"/>
      <c r="M234" s="8"/>
      <c r="N234" s="8"/>
      <c r="O234" s="8"/>
      <c r="P234" s="8"/>
      <c r="Q234" s="8"/>
      <c r="R234" s="8"/>
      <c r="S234" s="2"/>
      <c r="T234" s="8"/>
      <c r="U234" s="8"/>
      <c r="V234" s="8"/>
      <c r="W234" s="8"/>
      <c r="X234" s="8"/>
      <c r="Y234" s="8"/>
      <c r="Z234" s="8"/>
    </row>
    <row r="235" spans="1:26" ht="15" x14ac:dyDescent="0.2">
      <c r="A235" s="2"/>
      <c r="B235" s="2"/>
      <c r="C235" s="2"/>
      <c r="D235" s="2"/>
      <c r="E235" s="2"/>
      <c r="F235" s="2"/>
      <c r="G235" s="8"/>
      <c r="H235" s="8"/>
      <c r="I235" s="8"/>
      <c r="J235" s="8"/>
      <c r="K235" s="8"/>
      <c r="L235" s="8"/>
      <c r="M235" s="8"/>
      <c r="N235" s="8"/>
      <c r="O235" s="8"/>
      <c r="P235" s="8"/>
      <c r="Q235" s="8"/>
      <c r="R235" s="8"/>
      <c r="S235" s="2"/>
      <c r="T235" s="8"/>
      <c r="U235" s="8"/>
      <c r="V235" s="8"/>
      <c r="W235" s="8"/>
      <c r="X235" s="8"/>
      <c r="Y235" s="8"/>
      <c r="Z235" s="8"/>
    </row>
    <row r="236" spans="1:26" ht="15" x14ac:dyDescent="0.2">
      <c r="A236" s="2"/>
      <c r="B236" s="2"/>
      <c r="C236" s="2"/>
      <c r="D236" s="2"/>
      <c r="E236" s="2"/>
      <c r="F236" s="2"/>
      <c r="G236" s="8"/>
      <c r="H236" s="8"/>
      <c r="I236" s="8"/>
      <c r="J236" s="8"/>
      <c r="K236" s="8"/>
      <c r="L236" s="8"/>
      <c r="M236" s="8"/>
      <c r="N236" s="8"/>
      <c r="O236" s="8"/>
      <c r="P236" s="8"/>
      <c r="Q236" s="8"/>
      <c r="R236" s="8"/>
      <c r="S236" s="2"/>
      <c r="T236" s="8"/>
      <c r="U236" s="8"/>
      <c r="V236" s="8"/>
      <c r="W236" s="8"/>
      <c r="X236" s="8"/>
      <c r="Y236" s="8"/>
      <c r="Z236" s="8"/>
    </row>
    <row r="237" spans="1:26" ht="15" x14ac:dyDescent="0.2">
      <c r="A237" s="2"/>
      <c r="B237" s="2"/>
      <c r="C237" s="2"/>
      <c r="D237" s="2"/>
      <c r="E237" s="2"/>
      <c r="F237" s="2"/>
      <c r="G237" s="8"/>
      <c r="H237" s="8"/>
      <c r="I237" s="8"/>
      <c r="J237" s="8"/>
      <c r="K237" s="8"/>
      <c r="L237" s="8"/>
      <c r="M237" s="8"/>
      <c r="N237" s="8"/>
      <c r="O237" s="8"/>
      <c r="P237" s="8"/>
      <c r="Q237" s="8"/>
      <c r="R237" s="8"/>
      <c r="S237" s="2"/>
      <c r="T237" s="8"/>
      <c r="U237" s="8"/>
      <c r="V237" s="8"/>
      <c r="W237" s="8"/>
      <c r="X237" s="8"/>
      <c r="Y237" s="8"/>
      <c r="Z237" s="8"/>
    </row>
    <row r="238" spans="1:26" ht="15" x14ac:dyDescent="0.2">
      <c r="A238" s="2"/>
      <c r="B238" s="2"/>
      <c r="C238" s="2"/>
      <c r="D238" s="2"/>
      <c r="E238" s="2"/>
      <c r="F238" s="2"/>
      <c r="G238" s="8"/>
      <c r="H238" s="8"/>
      <c r="I238" s="8"/>
      <c r="J238" s="8"/>
      <c r="K238" s="8"/>
      <c r="L238" s="8"/>
      <c r="M238" s="8"/>
      <c r="N238" s="8"/>
      <c r="O238" s="8"/>
      <c r="P238" s="8"/>
      <c r="Q238" s="8"/>
      <c r="R238" s="8"/>
      <c r="S238" s="2"/>
      <c r="T238" s="8"/>
      <c r="U238" s="8"/>
      <c r="V238" s="8"/>
      <c r="W238" s="8"/>
      <c r="X238" s="8"/>
      <c r="Y238" s="8"/>
      <c r="Z238" s="8"/>
    </row>
    <row r="239" spans="1:26" ht="15" x14ac:dyDescent="0.2">
      <c r="A239" s="2"/>
      <c r="B239" s="2"/>
      <c r="C239" s="2"/>
      <c r="D239" s="2"/>
      <c r="E239" s="2"/>
      <c r="F239" s="2"/>
      <c r="G239" s="8"/>
      <c r="H239" s="8"/>
      <c r="I239" s="8"/>
      <c r="J239" s="8"/>
      <c r="K239" s="8"/>
      <c r="L239" s="8"/>
      <c r="M239" s="8"/>
      <c r="N239" s="8"/>
      <c r="O239" s="8"/>
      <c r="P239" s="8"/>
      <c r="Q239" s="8"/>
      <c r="R239" s="8"/>
      <c r="S239" s="2"/>
      <c r="T239" s="8"/>
      <c r="U239" s="8"/>
      <c r="V239" s="8"/>
      <c r="W239" s="8"/>
      <c r="X239" s="8"/>
      <c r="Y239" s="8"/>
      <c r="Z239" s="8"/>
    </row>
    <row r="240" spans="1:26" ht="15" x14ac:dyDescent="0.2">
      <c r="A240" s="2"/>
      <c r="B240" s="2"/>
      <c r="C240" s="2"/>
      <c r="D240" s="2"/>
      <c r="E240" s="2"/>
      <c r="F240" s="2"/>
      <c r="G240" s="8"/>
      <c r="H240" s="8"/>
      <c r="I240" s="8"/>
      <c r="J240" s="8"/>
      <c r="K240" s="8"/>
      <c r="L240" s="8"/>
      <c r="M240" s="8"/>
      <c r="N240" s="8"/>
      <c r="O240" s="8"/>
      <c r="P240" s="8"/>
      <c r="Q240" s="8"/>
      <c r="R240" s="8"/>
      <c r="S240" s="2"/>
      <c r="T240" s="8"/>
      <c r="U240" s="8"/>
      <c r="V240" s="8"/>
      <c r="W240" s="8"/>
      <c r="X240" s="8"/>
      <c r="Y240" s="8"/>
      <c r="Z240" s="8"/>
    </row>
    <row r="241" spans="1:26" ht="15" x14ac:dyDescent="0.2">
      <c r="A241" s="2"/>
      <c r="B241" s="2"/>
      <c r="C241" s="2"/>
      <c r="D241" s="2"/>
      <c r="E241" s="2"/>
      <c r="F241" s="2"/>
      <c r="G241" s="8"/>
      <c r="H241" s="8"/>
      <c r="I241" s="8"/>
      <c r="J241" s="8"/>
      <c r="K241" s="8"/>
      <c r="L241" s="8"/>
      <c r="M241" s="8"/>
      <c r="N241" s="8"/>
      <c r="O241" s="8"/>
      <c r="P241" s="8"/>
      <c r="Q241" s="8"/>
      <c r="R241" s="8"/>
      <c r="S241" s="2"/>
      <c r="T241" s="8"/>
      <c r="U241" s="8"/>
      <c r="V241" s="8"/>
      <c r="W241" s="8"/>
      <c r="X241" s="8"/>
      <c r="Y241" s="8"/>
      <c r="Z241" s="8"/>
    </row>
    <row r="242" spans="1:26" ht="15" x14ac:dyDescent="0.2">
      <c r="A242" s="2"/>
      <c r="B242" s="2"/>
      <c r="C242" s="2"/>
      <c r="D242" s="2"/>
      <c r="E242" s="2"/>
      <c r="F242" s="2"/>
      <c r="G242" s="8"/>
      <c r="H242" s="8"/>
      <c r="I242" s="8"/>
      <c r="J242" s="8"/>
      <c r="K242" s="8"/>
      <c r="L242" s="8"/>
      <c r="M242" s="8"/>
      <c r="N242" s="8"/>
      <c r="O242" s="8"/>
      <c r="P242" s="8"/>
      <c r="Q242" s="8"/>
      <c r="R242" s="8"/>
      <c r="S242" s="2"/>
      <c r="T242" s="8"/>
      <c r="U242" s="8"/>
      <c r="V242" s="8"/>
      <c r="W242" s="8"/>
      <c r="X242" s="8"/>
      <c r="Y242" s="8"/>
      <c r="Z242" s="8"/>
    </row>
    <row r="243" spans="1:26" ht="15" x14ac:dyDescent="0.2">
      <c r="A243" s="2"/>
      <c r="B243" s="2"/>
      <c r="C243" s="2"/>
      <c r="D243" s="2"/>
      <c r="E243" s="2"/>
      <c r="F243" s="2"/>
      <c r="G243" s="8"/>
      <c r="H243" s="8"/>
      <c r="I243" s="8"/>
      <c r="J243" s="8"/>
      <c r="K243" s="8"/>
      <c r="L243" s="8"/>
      <c r="M243" s="8"/>
      <c r="N243" s="8"/>
      <c r="O243" s="8"/>
      <c r="P243" s="8"/>
      <c r="Q243" s="8"/>
      <c r="R243" s="8"/>
      <c r="S243" s="2"/>
      <c r="T243" s="8"/>
      <c r="U243" s="8"/>
      <c r="V243" s="8"/>
      <c r="W243" s="8"/>
      <c r="X243" s="8"/>
      <c r="Y243" s="8"/>
      <c r="Z243" s="8"/>
    </row>
    <row r="244" spans="1:26" ht="15" x14ac:dyDescent="0.2">
      <c r="A244" s="2"/>
      <c r="B244" s="2"/>
      <c r="C244" s="2"/>
      <c r="D244" s="2"/>
      <c r="E244" s="2"/>
      <c r="F244" s="2"/>
      <c r="G244" s="8"/>
      <c r="H244" s="8"/>
      <c r="I244" s="8"/>
      <c r="J244" s="8"/>
      <c r="K244" s="8"/>
      <c r="L244" s="8"/>
      <c r="M244" s="8"/>
      <c r="N244" s="8"/>
      <c r="O244" s="8"/>
      <c r="P244" s="8"/>
      <c r="Q244" s="8"/>
      <c r="R244" s="8"/>
      <c r="S244" s="2"/>
      <c r="T244" s="8"/>
      <c r="U244" s="8"/>
      <c r="V244" s="8"/>
      <c r="W244" s="8"/>
      <c r="X244" s="8"/>
      <c r="Y244" s="8"/>
      <c r="Z244" s="8"/>
    </row>
    <row r="245" spans="1:26" ht="15" x14ac:dyDescent="0.2">
      <c r="A245" s="2"/>
      <c r="B245" s="2"/>
      <c r="C245" s="2"/>
      <c r="D245" s="2"/>
      <c r="E245" s="2"/>
      <c r="F245" s="2"/>
      <c r="G245" s="8"/>
      <c r="H245" s="8"/>
      <c r="I245" s="8"/>
      <c r="J245" s="8"/>
      <c r="K245" s="8"/>
      <c r="L245" s="8"/>
      <c r="M245" s="8"/>
      <c r="N245" s="8"/>
      <c r="O245" s="8"/>
      <c r="P245" s="8"/>
      <c r="Q245" s="8"/>
      <c r="R245" s="8"/>
      <c r="S245" s="2"/>
      <c r="T245" s="8"/>
      <c r="U245" s="8"/>
      <c r="V245" s="8"/>
      <c r="W245" s="8"/>
      <c r="X245" s="8"/>
      <c r="Y245" s="8"/>
      <c r="Z245" s="8"/>
    </row>
    <row r="246" spans="1:26" ht="15" x14ac:dyDescent="0.2">
      <c r="A246" s="2"/>
      <c r="B246" s="2"/>
      <c r="C246" s="2"/>
      <c r="D246" s="2"/>
      <c r="E246" s="2"/>
      <c r="F246" s="2"/>
      <c r="G246" s="8"/>
      <c r="H246" s="8"/>
      <c r="I246" s="8"/>
      <c r="J246" s="8"/>
      <c r="K246" s="8"/>
      <c r="L246" s="8"/>
      <c r="M246" s="8"/>
      <c r="N246" s="8"/>
      <c r="O246" s="8"/>
      <c r="P246" s="8"/>
      <c r="Q246" s="8"/>
      <c r="R246" s="8"/>
      <c r="S246" s="2"/>
      <c r="T246" s="8"/>
      <c r="U246" s="8"/>
      <c r="V246" s="8"/>
      <c r="W246" s="8"/>
      <c r="X246" s="8"/>
      <c r="Y246" s="8"/>
      <c r="Z246" s="8"/>
    </row>
    <row r="247" spans="1:26" ht="15" x14ac:dyDescent="0.2">
      <c r="A247" s="2"/>
      <c r="B247" s="2"/>
      <c r="C247" s="2"/>
      <c r="D247" s="2"/>
      <c r="E247" s="2"/>
      <c r="F247" s="2"/>
      <c r="G247" s="8"/>
      <c r="H247" s="8"/>
      <c r="I247" s="8"/>
      <c r="J247" s="8"/>
      <c r="K247" s="8"/>
      <c r="L247" s="8"/>
      <c r="M247" s="8"/>
      <c r="N247" s="8"/>
      <c r="O247" s="8"/>
      <c r="P247" s="8"/>
      <c r="Q247" s="8"/>
      <c r="R247" s="8"/>
      <c r="S247" s="2"/>
      <c r="T247" s="8"/>
      <c r="U247" s="8"/>
      <c r="V247" s="8"/>
      <c r="W247" s="8"/>
      <c r="X247" s="8"/>
      <c r="Y247" s="8"/>
      <c r="Z247" s="8"/>
    </row>
    <row r="248" spans="1:26" ht="15" x14ac:dyDescent="0.2">
      <c r="A248" s="2"/>
      <c r="B248" s="2"/>
      <c r="C248" s="2"/>
      <c r="D248" s="2"/>
      <c r="E248" s="2"/>
      <c r="F248" s="2"/>
      <c r="G248" s="8"/>
      <c r="H248" s="8"/>
      <c r="I248" s="8"/>
      <c r="J248" s="8"/>
      <c r="K248" s="8"/>
      <c r="L248" s="8"/>
      <c r="M248" s="8"/>
      <c r="N248" s="8"/>
      <c r="O248" s="8"/>
      <c r="P248" s="8"/>
      <c r="Q248" s="8"/>
      <c r="R248" s="8"/>
      <c r="S248" s="2"/>
      <c r="T248" s="8"/>
      <c r="U248" s="8"/>
      <c r="V248" s="8"/>
      <c r="W248" s="8"/>
      <c r="X248" s="8"/>
      <c r="Y248" s="8"/>
      <c r="Z248" s="8"/>
    </row>
    <row r="249" spans="1:26" ht="15" x14ac:dyDescent="0.2">
      <c r="A249" s="2"/>
      <c r="B249" s="2"/>
      <c r="C249" s="2"/>
      <c r="D249" s="2"/>
      <c r="E249" s="2"/>
      <c r="F249" s="2"/>
      <c r="G249" s="8"/>
      <c r="H249" s="8"/>
      <c r="I249" s="8"/>
      <c r="J249" s="8"/>
      <c r="K249" s="8"/>
      <c r="L249" s="8"/>
      <c r="M249" s="8"/>
      <c r="N249" s="8"/>
      <c r="O249" s="8"/>
      <c r="P249" s="8"/>
      <c r="Q249" s="8"/>
      <c r="R249" s="8"/>
      <c r="S249" s="2"/>
      <c r="T249" s="8"/>
      <c r="U249" s="8"/>
      <c r="V249" s="8"/>
      <c r="W249" s="8"/>
      <c r="X249" s="8"/>
      <c r="Y249" s="8"/>
      <c r="Z249" s="8"/>
    </row>
    <row r="250" spans="1:26" ht="15" x14ac:dyDescent="0.2">
      <c r="A250" s="2"/>
      <c r="B250" s="2"/>
      <c r="C250" s="2"/>
      <c r="D250" s="2"/>
      <c r="E250" s="2"/>
      <c r="F250" s="2"/>
      <c r="G250" s="8"/>
      <c r="H250" s="8"/>
      <c r="I250" s="8"/>
      <c r="J250" s="8"/>
      <c r="K250" s="8"/>
      <c r="L250" s="8"/>
      <c r="M250" s="8"/>
      <c r="N250" s="8"/>
      <c r="O250" s="8"/>
      <c r="P250" s="8"/>
      <c r="Q250" s="8"/>
      <c r="R250" s="8"/>
      <c r="S250" s="2"/>
      <c r="T250" s="8"/>
      <c r="U250" s="8"/>
      <c r="V250" s="8"/>
      <c r="W250" s="8"/>
      <c r="X250" s="8"/>
      <c r="Y250" s="8"/>
      <c r="Z250" s="8"/>
    </row>
    <row r="251" spans="1:26" ht="15" x14ac:dyDescent="0.2">
      <c r="A251" s="2"/>
      <c r="B251" s="2"/>
      <c r="C251" s="2"/>
      <c r="D251" s="2"/>
      <c r="E251" s="2"/>
      <c r="F251" s="2"/>
      <c r="G251" s="8"/>
      <c r="H251" s="8"/>
      <c r="I251" s="8"/>
      <c r="J251" s="8"/>
      <c r="K251" s="8"/>
      <c r="L251" s="8"/>
      <c r="M251" s="8"/>
      <c r="N251" s="8"/>
      <c r="O251" s="8"/>
      <c r="P251" s="8"/>
      <c r="Q251" s="8"/>
      <c r="R251" s="8"/>
      <c r="S251" s="2"/>
      <c r="T251" s="8"/>
      <c r="U251" s="8"/>
      <c r="V251" s="8"/>
      <c r="W251" s="8"/>
      <c r="X251" s="8"/>
      <c r="Y251" s="8"/>
      <c r="Z251" s="8"/>
    </row>
    <row r="252" spans="1:26" ht="15" x14ac:dyDescent="0.2">
      <c r="A252" s="2"/>
      <c r="B252" s="2"/>
      <c r="C252" s="2"/>
      <c r="D252" s="2"/>
      <c r="E252" s="2"/>
      <c r="F252" s="2"/>
      <c r="G252" s="8"/>
      <c r="H252" s="8"/>
      <c r="I252" s="8"/>
      <c r="J252" s="8"/>
      <c r="K252" s="8"/>
      <c r="L252" s="8"/>
      <c r="M252" s="8"/>
      <c r="N252" s="8"/>
      <c r="O252" s="8"/>
      <c r="P252" s="8"/>
      <c r="Q252" s="8"/>
      <c r="R252" s="8"/>
      <c r="S252" s="2"/>
      <c r="T252" s="8"/>
      <c r="U252" s="8"/>
      <c r="V252" s="8"/>
      <c r="W252" s="8"/>
      <c r="X252" s="8"/>
      <c r="Y252" s="8"/>
      <c r="Z252" s="8"/>
    </row>
    <row r="253" spans="1:26" ht="15" x14ac:dyDescent="0.2">
      <c r="A253" s="2"/>
      <c r="B253" s="2"/>
      <c r="C253" s="2"/>
      <c r="D253" s="2"/>
      <c r="E253" s="2"/>
      <c r="F253" s="2"/>
      <c r="G253" s="8"/>
      <c r="H253" s="8"/>
      <c r="I253" s="8"/>
      <c r="J253" s="8"/>
      <c r="K253" s="8"/>
      <c r="L253" s="8"/>
      <c r="M253" s="8"/>
      <c r="N253" s="8"/>
      <c r="O253" s="8"/>
      <c r="P253" s="8"/>
      <c r="Q253" s="8"/>
      <c r="R253" s="8"/>
      <c r="S253" s="2"/>
      <c r="T253" s="8"/>
      <c r="U253" s="8"/>
      <c r="V253" s="8"/>
      <c r="W253" s="8"/>
      <c r="X253" s="8"/>
      <c r="Y253" s="8"/>
      <c r="Z253" s="8"/>
    </row>
    <row r="254" spans="1:26" ht="15" x14ac:dyDescent="0.2">
      <c r="A254" s="2"/>
      <c r="B254" s="2"/>
      <c r="C254" s="2"/>
      <c r="D254" s="2"/>
      <c r="E254" s="2"/>
      <c r="F254" s="2"/>
      <c r="G254" s="8"/>
      <c r="H254" s="8"/>
      <c r="I254" s="8"/>
      <c r="J254" s="8"/>
      <c r="K254" s="8"/>
      <c r="L254" s="8"/>
      <c r="M254" s="8"/>
      <c r="N254" s="8"/>
      <c r="O254" s="8"/>
      <c r="P254" s="8"/>
      <c r="Q254" s="8"/>
      <c r="R254" s="8"/>
      <c r="S254" s="2"/>
      <c r="T254" s="8"/>
      <c r="U254" s="8"/>
      <c r="V254" s="8"/>
      <c r="W254" s="8"/>
      <c r="X254" s="8"/>
      <c r="Y254" s="8"/>
      <c r="Z254" s="8"/>
    </row>
    <row r="255" spans="1:26" ht="15" x14ac:dyDescent="0.2">
      <c r="A255" s="2"/>
      <c r="B255" s="2"/>
      <c r="C255" s="2"/>
      <c r="D255" s="2"/>
      <c r="E255" s="2"/>
      <c r="F255" s="2"/>
      <c r="G255" s="8"/>
      <c r="H255" s="8"/>
      <c r="I255" s="8"/>
      <c r="J255" s="8"/>
      <c r="K255" s="8"/>
      <c r="L255" s="8"/>
      <c r="M255" s="8"/>
      <c r="N255" s="8"/>
      <c r="O255" s="8"/>
      <c r="P255" s="8"/>
      <c r="Q255" s="8"/>
      <c r="R255" s="8"/>
      <c r="S255" s="2"/>
      <c r="T255" s="8"/>
      <c r="U255" s="8"/>
      <c r="V255" s="8"/>
      <c r="W255" s="8"/>
      <c r="X255" s="8"/>
      <c r="Y255" s="8"/>
      <c r="Z255" s="8"/>
    </row>
    <row r="256" spans="1:26" ht="15" x14ac:dyDescent="0.2">
      <c r="A256" s="2"/>
      <c r="B256" s="2"/>
      <c r="C256" s="2"/>
      <c r="D256" s="2"/>
      <c r="E256" s="2"/>
      <c r="F256" s="2"/>
      <c r="G256" s="8"/>
      <c r="H256" s="8"/>
      <c r="I256" s="8"/>
      <c r="J256" s="8"/>
      <c r="K256" s="8"/>
      <c r="L256" s="8"/>
      <c r="M256" s="8"/>
      <c r="N256" s="8"/>
      <c r="O256" s="8"/>
      <c r="P256" s="8"/>
      <c r="Q256" s="8"/>
      <c r="R256" s="8"/>
      <c r="S256" s="2"/>
      <c r="T256" s="8"/>
      <c r="U256" s="8"/>
      <c r="V256" s="8"/>
      <c r="W256" s="8"/>
      <c r="X256" s="8"/>
      <c r="Y256" s="8"/>
      <c r="Z256" s="8"/>
    </row>
    <row r="257" spans="1:26" ht="15" x14ac:dyDescent="0.2">
      <c r="A257" s="2"/>
      <c r="B257" s="2"/>
      <c r="C257" s="2"/>
      <c r="D257" s="2"/>
      <c r="E257" s="2"/>
      <c r="F257" s="2"/>
      <c r="G257" s="8"/>
      <c r="H257" s="8"/>
      <c r="I257" s="8"/>
      <c r="J257" s="8"/>
      <c r="K257" s="8"/>
      <c r="L257" s="8"/>
      <c r="M257" s="8"/>
      <c r="N257" s="8"/>
      <c r="O257" s="8"/>
      <c r="P257" s="8"/>
      <c r="Q257" s="8"/>
      <c r="R257" s="8"/>
      <c r="S257" s="2"/>
      <c r="T257" s="8"/>
      <c r="U257" s="8"/>
      <c r="V257" s="8"/>
      <c r="W257" s="8"/>
      <c r="X257" s="8"/>
      <c r="Y257" s="8"/>
      <c r="Z257" s="8"/>
    </row>
    <row r="258" spans="1:26" ht="15" x14ac:dyDescent="0.2">
      <c r="A258" s="2"/>
      <c r="B258" s="2"/>
      <c r="C258" s="2"/>
      <c r="D258" s="2"/>
      <c r="E258" s="2"/>
      <c r="F258" s="2"/>
      <c r="G258" s="8"/>
      <c r="H258" s="8"/>
      <c r="I258" s="8"/>
      <c r="J258" s="8"/>
      <c r="K258" s="8"/>
      <c r="L258" s="8"/>
      <c r="M258" s="8"/>
      <c r="N258" s="8"/>
      <c r="O258" s="8"/>
      <c r="P258" s="8"/>
      <c r="Q258" s="8"/>
      <c r="R258" s="8"/>
      <c r="S258" s="2"/>
      <c r="T258" s="8"/>
      <c r="U258" s="8"/>
      <c r="V258" s="8"/>
      <c r="W258" s="8"/>
      <c r="X258" s="8"/>
      <c r="Y258" s="8"/>
      <c r="Z258" s="8"/>
    </row>
    <row r="259" spans="1:26" ht="15" x14ac:dyDescent="0.2">
      <c r="A259" s="2"/>
      <c r="B259" s="2"/>
      <c r="C259" s="2"/>
      <c r="D259" s="2"/>
      <c r="E259" s="2"/>
      <c r="F259" s="2"/>
      <c r="G259" s="8"/>
      <c r="H259" s="8"/>
      <c r="I259" s="8"/>
      <c r="J259" s="8"/>
      <c r="K259" s="8"/>
      <c r="L259" s="8"/>
      <c r="M259" s="8"/>
      <c r="N259" s="8"/>
      <c r="O259" s="8"/>
      <c r="P259" s="8"/>
      <c r="Q259" s="8"/>
      <c r="R259" s="8"/>
      <c r="S259" s="2"/>
      <c r="T259" s="8"/>
      <c r="U259" s="8"/>
      <c r="V259" s="8"/>
      <c r="W259" s="8"/>
      <c r="X259" s="8"/>
      <c r="Y259" s="8"/>
      <c r="Z259" s="8"/>
    </row>
    <row r="260" spans="1:26" ht="15" x14ac:dyDescent="0.2">
      <c r="A260" s="2"/>
      <c r="B260" s="2"/>
      <c r="C260" s="2"/>
      <c r="D260" s="2"/>
      <c r="E260" s="2"/>
      <c r="F260" s="2"/>
      <c r="G260" s="8"/>
      <c r="H260" s="8"/>
      <c r="I260" s="8"/>
      <c r="J260" s="8"/>
      <c r="K260" s="8"/>
      <c r="L260" s="8"/>
      <c r="M260" s="8"/>
      <c r="N260" s="8"/>
      <c r="O260" s="8"/>
      <c r="P260" s="8"/>
      <c r="Q260" s="8"/>
      <c r="R260" s="8"/>
      <c r="S260" s="2"/>
      <c r="T260" s="8"/>
      <c r="U260" s="8"/>
      <c r="V260" s="8"/>
      <c r="W260" s="8"/>
      <c r="X260" s="8"/>
      <c r="Y260" s="8"/>
      <c r="Z260" s="8"/>
    </row>
    <row r="261" spans="1:26" ht="15" x14ac:dyDescent="0.2">
      <c r="A261" s="2"/>
      <c r="B261" s="2"/>
      <c r="C261" s="2"/>
      <c r="D261" s="2"/>
      <c r="E261" s="2"/>
      <c r="F261" s="2"/>
      <c r="G261" s="8"/>
      <c r="H261" s="8"/>
      <c r="I261" s="8"/>
      <c r="J261" s="8"/>
      <c r="K261" s="8"/>
      <c r="L261" s="8"/>
      <c r="M261" s="8"/>
      <c r="N261" s="8"/>
      <c r="O261" s="8"/>
      <c r="P261" s="8"/>
      <c r="Q261" s="8"/>
      <c r="R261" s="8"/>
      <c r="S261" s="2"/>
      <c r="T261" s="8"/>
      <c r="U261" s="8"/>
      <c r="V261" s="8"/>
      <c r="W261" s="8"/>
      <c r="X261" s="8"/>
      <c r="Y261" s="8"/>
      <c r="Z261" s="8"/>
    </row>
    <row r="262" spans="1:26" ht="15" x14ac:dyDescent="0.2">
      <c r="A262" s="2"/>
      <c r="B262" s="2"/>
      <c r="C262" s="2"/>
      <c r="D262" s="2"/>
      <c r="E262" s="2"/>
      <c r="F262" s="2"/>
      <c r="G262" s="8"/>
      <c r="H262" s="8"/>
      <c r="I262" s="8"/>
      <c r="J262" s="8"/>
      <c r="K262" s="8"/>
      <c r="L262" s="8"/>
      <c r="M262" s="8"/>
      <c r="N262" s="8"/>
      <c r="O262" s="8"/>
      <c r="P262" s="8"/>
      <c r="Q262" s="8"/>
      <c r="R262" s="8"/>
      <c r="S262" s="2"/>
      <c r="T262" s="8"/>
      <c r="U262" s="8"/>
      <c r="V262" s="8"/>
      <c r="W262" s="8"/>
      <c r="X262" s="8"/>
      <c r="Y262" s="8"/>
      <c r="Z262" s="8"/>
    </row>
    <row r="263" spans="1:26" ht="15" x14ac:dyDescent="0.2">
      <c r="A263" s="2"/>
      <c r="B263" s="2"/>
      <c r="C263" s="2"/>
      <c r="D263" s="2"/>
      <c r="E263" s="2"/>
      <c r="F263" s="2"/>
      <c r="G263" s="8"/>
      <c r="H263" s="8"/>
      <c r="I263" s="8"/>
      <c r="J263" s="8"/>
      <c r="K263" s="8"/>
      <c r="L263" s="8"/>
      <c r="M263" s="8"/>
      <c r="N263" s="8"/>
      <c r="O263" s="8"/>
      <c r="P263" s="8"/>
      <c r="Q263" s="8"/>
      <c r="R263" s="8"/>
      <c r="S263" s="2"/>
      <c r="T263" s="8"/>
      <c r="U263" s="8"/>
      <c r="V263" s="8"/>
      <c r="W263" s="8"/>
      <c r="X263" s="8"/>
      <c r="Y263" s="8"/>
      <c r="Z263" s="8"/>
    </row>
    <row r="264" spans="1:26" ht="15" x14ac:dyDescent="0.2">
      <c r="A264" s="2"/>
      <c r="B264" s="2"/>
      <c r="C264" s="2"/>
      <c r="D264" s="2"/>
      <c r="E264" s="2"/>
      <c r="F264" s="2"/>
      <c r="G264" s="8"/>
      <c r="H264" s="8"/>
      <c r="I264" s="8"/>
      <c r="J264" s="8"/>
      <c r="K264" s="8"/>
      <c r="L264" s="8"/>
      <c r="M264" s="8"/>
      <c r="N264" s="8"/>
      <c r="O264" s="8"/>
      <c r="P264" s="8"/>
      <c r="Q264" s="8"/>
      <c r="R264" s="8"/>
      <c r="S264" s="2"/>
      <c r="T264" s="8"/>
      <c r="U264" s="8"/>
      <c r="V264" s="8"/>
      <c r="W264" s="8"/>
      <c r="X264" s="8"/>
      <c r="Y264" s="8"/>
      <c r="Z264" s="8"/>
    </row>
    <row r="265" spans="1:26" ht="15" x14ac:dyDescent="0.2">
      <c r="A265" s="2"/>
      <c r="B265" s="2"/>
      <c r="C265" s="2"/>
      <c r="D265" s="2"/>
      <c r="E265" s="2"/>
      <c r="F265" s="2"/>
      <c r="G265" s="8"/>
      <c r="H265" s="8"/>
      <c r="I265" s="8"/>
      <c r="J265" s="8"/>
      <c r="K265" s="8"/>
      <c r="L265" s="8"/>
      <c r="M265" s="8"/>
      <c r="N265" s="8"/>
      <c r="O265" s="8"/>
      <c r="P265" s="8"/>
      <c r="Q265" s="8"/>
      <c r="R265" s="8"/>
      <c r="S265" s="2"/>
      <c r="T265" s="8"/>
      <c r="U265" s="8"/>
      <c r="V265" s="8"/>
      <c r="W265" s="8"/>
      <c r="X265" s="8"/>
      <c r="Y265" s="8"/>
      <c r="Z265" s="8"/>
    </row>
    <row r="266" spans="1:26" ht="15" x14ac:dyDescent="0.2">
      <c r="A266" s="2"/>
      <c r="B266" s="2"/>
      <c r="C266" s="2"/>
      <c r="D266" s="2"/>
      <c r="E266" s="2"/>
      <c r="F266" s="2"/>
      <c r="G266" s="8"/>
      <c r="H266" s="8"/>
      <c r="I266" s="8"/>
      <c r="J266" s="8"/>
      <c r="K266" s="8"/>
      <c r="L266" s="8"/>
      <c r="M266" s="8"/>
      <c r="N266" s="8"/>
      <c r="O266" s="8"/>
      <c r="P266" s="8"/>
      <c r="Q266" s="8"/>
      <c r="R266" s="8"/>
      <c r="S266" s="2"/>
      <c r="T266" s="8"/>
      <c r="U266" s="8"/>
      <c r="V266" s="8"/>
      <c r="W266" s="8"/>
      <c r="X266" s="8"/>
      <c r="Y266" s="8"/>
      <c r="Z266" s="8"/>
    </row>
    <row r="267" spans="1:26" ht="15" x14ac:dyDescent="0.2">
      <c r="A267" s="2"/>
      <c r="B267" s="2"/>
      <c r="C267" s="2"/>
      <c r="D267" s="2"/>
      <c r="E267" s="2"/>
      <c r="F267" s="2"/>
      <c r="G267" s="8"/>
      <c r="H267" s="8"/>
      <c r="I267" s="8"/>
      <c r="J267" s="8"/>
      <c r="K267" s="8"/>
      <c r="L267" s="8"/>
      <c r="M267" s="8"/>
      <c r="N267" s="8"/>
      <c r="O267" s="8"/>
      <c r="P267" s="8"/>
      <c r="Q267" s="8"/>
      <c r="R267" s="8"/>
      <c r="S267" s="2"/>
      <c r="T267" s="8"/>
      <c r="U267" s="8"/>
      <c r="V267" s="8"/>
      <c r="W267" s="8"/>
      <c r="X267" s="8"/>
      <c r="Y267" s="8"/>
      <c r="Z267" s="8"/>
    </row>
    <row r="268" spans="1:26" ht="15" x14ac:dyDescent="0.2">
      <c r="A268" s="2"/>
      <c r="B268" s="2"/>
      <c r="C268" s="2"/>
      <c r="D268" s="2"/>
      <c r="E268" s="2"/>
      <c r="F268" s="2"/>
      <c r="G268" s="8"/>
      <c r="H268" s="8"/>
      <c r="I268" s="8"/>
      <c r="J268" s="8"/>
      <c r="K268" s="8"/>
      <c r="L268" s="8"/>
      <c r="M268" s="8"/>
      <c r="N268" s="8"/>
      <c r="O268" s="8"/>
      <c r="P268" s="8"/>
      <c r="Q268" s="8"/>
      <c r="R268" s="8"/>
      <c r="S268" s="2"/>
      <c r="T268" s="8"/>
      <c r="U268" s="8"/>
      <c r="V268" s="8"/>
      <c r="W268" s="8"/>
      <c r="X268" s="8"/>
      <c r="Y268" s="8"/>
      <c r="Z268" s="8"/>
    </row>
    <row r="269" spans="1:26" ht="15" x14ac:dyDescent="0.2">
      <c r="A269" s="2"/>
      <c r="B269" s="2"/>
      <c r="C269" s="2"/>
      <c r="D269" s="2"/>
      <c r="E269" s="2"/>
      <c r="F269" s="2"/>
      <c r="G269" s="8"/>
      <c r="H269" s="8"/>
      <c r="I269" s="8"/>
      <c r="J269" s="8"/>
      <c r="K269" s="8"/>
      <c r="L269" s="8"/>
      <c r="M269" s="8"/>
      <c r="N269" s="8"/>
      <c r="O269" s="8"/>
      <c r="P269" s="8"/>
      <c r="Q269" s="8"/>
      <c r="R269" s="8"/>
      <c r="S269" s="2"/>
      <c r="T269" s="8"/>
      <c r="U269" s="8"/>
      <c r="V269" s="8"/>
      <c r="W269" s="8"/>
      <c r="X269" s="8"/>
      <c r="Y269" s="8"/>
      <c r="Z269" s="8"/>
    </row>
    <row r="270" spans="1:26" ht="15" x14ac:dyDescent="0.2">
      <c r="A270" s="2"/>
      <c r="B270" s="2"/>
      <c r="C270" s="2"/>
      <c r="D270" s="2"/>
      <c r="E270" s="2"/>
      <c r="F270" s="2"/>
      <c r="G270" s="8"/>
      <c r="H270" s="8"/>
      <c r="I270" s="8"/>
      <c r="J270" s="8"/>
      <c r="K270" s="8"/>
      <c r="L270" s="8"/>
      <c r="M270" s="8"/>
      <c r="N270" s="8"/>
      <c r="O270" s="8"/>
      <c r="P270" s="8"/>
      <c r="Q270" s="8"/>
      <c r="R270" s="8"/>
      <c r="S270" s="2"/>
      <c r="T270" s="8"/>
      <c r="U270" s="8"/>
      <c r="V270" s="8"/>
      <c r="W270" s="8"/>
      <c r="X270" s="8"/>
      <c r="Y270" s="8"/>
      <c r="Z270" s="8"/>
    </row>
    <row r="271" spans="1:26" ht="15" x14ac:dyDescent="0.2">
      <c r="A271" s="2"/>
      <c r="B271" s="2"/>
      <c r="C271" s="2"/>
      <c r="D271" s="2"/>
      <c r="E271" s="2"/>
      <c r="F271" s="2"/>
      <c r="G271" s="8"/>
      <c r="H271" s="8"/>
      <c r="I271" s="8"/>
      <c r="J271" s="8"/>
      <c r="K271" s="8"/>
      <c r="L271" s="8"/>
      <c r="M271" s="8"/>
      <c r="N271" s="8"/>
      <c r="O271" s="8"/>
      <c r="P271" s="8"/>
      <c r="Q271" s="8"/>
      <c r="R271" s="8"/>
      <c r="S271" s="2"/>
      <c r="T271" s="8"/>
      <c r="U271" s="8"/>
      <c r="V271" s="8"/>
      <c r="W271" s="8"/>
      <c r="X271" s="8"/>
      <c r="Y271" s="8"/>
      <c r="Z271" s="8"/>
    </row>
    <row r="272" spans="1:26" ht="15" x14ac:dyDescent="0.2">
      <c r="A272" s="2"/>
      <c r="B272" s="2"/>
      <c r="C272" s="2"/>
      <c r="D272" s="2"/>
      <c r="E272" s="2"/>
      <c r="F272" s="2"/>
      <c r="G272" s="8"/>
      <c r="H272" s="8"/>
      <c r="I272" s="8"/>
      <c r="J272" s="8"/>
      <c r="K272" s="8"/>
      <c r="L272" s="8"/>
      <c r="M272" s="8"/>
      <c r="N272" s="8"/>
      <c r="O272" s="8"/>
      <c r="P272" s="8"/>
      <c r="Q272" s="8"/>
      <c r="R272" s="8"/>
      <c r="S272" s="2"/>
      <c r="T272" s="8"/>
      <c r="U272" s="8"/>
      <c r="V272" s="8"/>
      <c r="W272" s="8"/>
      <c r="X272" s="8"/>
      <c r="Y272" s="8"/>
      <c r="Z272" s="8"/>
    </row>
    <row r="273" spans="1:26" ht="15" x14ac:dyDescent="0.2">
      <c r="A273" s="2"/>
      <c r="B273" s="2"/>
      <c r="C273" s="2"/>
      <c r="D273" s="2"/>
      <c r="E273" s="2"/>
      <c r="F273" s="2"/>
      <c r="G273" s="8"/>
      <c r="H273" s="8"/>
      <c r="I273" s="8"/>
      <c r="J273" s="8"/>
      <c r="K273" s="8"/>
      <c r="L273" s="8"/>
      <c r="M273" s="8"/>
      <c r="N273" s="8"/>
      <c r="O273" s="8"/>
      <c r="P273" s="8"/>
      <c r="Q273" s="8"/>
      <c r="R273" s="8"/>
      <c r="S273" s="2"/>
      <c r="T273" s="8"/>
      <c r="U273" s="8"/>
      <c r="V273" s="8"/>
      <c r="W273" s="8"/>
      <c r="X273" s="8"/>
      <c r="Y273" s="8"/>
      <c r="Z273" s="8"/>
    </row>
    <row r="274" spans="1:26" ht="15" x14ac:dyDescent="0.2">
      <c r="A274" s="2"/>
      <c r="B274" s="2"/>
      <c r="C274" s="2"/>
      <c r="D274" s="2"/>
      <c r="E274" s="2"/>
      <c r="F274" s="2"/>
      <c r="G274" s="8"/>
      <c r="H274" s="8"/>
      <c r="I274" s="8"/>
      <c r="J274" s="8"/>
      <c r="K274" s="8"/>
      <c r="L274" s="8"/>
      <c r="M274" s="8"/>
      <c r="N274" s="8"/>
      <c r="O274" s="8"/>
      <c r="P274" s="8"/>
      <c r="Q274" s="8"/>
      <c r="R274" s="8"/>
      <c r="S274" s="2"/>
      <c r="T274" s="8"/>
      <c r="U274" s="8"/>
      <c r="V274" s="8"/>
      <c r="W274" s="8"/>
      <c r="X274" s="8"/>
      <c r="Y274" s="8"/>
      <c r="Z274" s="8"/>
    </row>
    <row r="275" spans="1:26" ht="15" x14ac:dyDescent="0.2">
      <c r="A275" s="2"/>
      <c r="B275" s="2"/>
      <c r="C275" s="2"/>
      <c r="D275" s="2"/>
      <c r="E275" s="2"/>
      <c r="F275" s="2"/>
      <c r="G275" s="8"/>
      <c r="H275" s="8"/>
      <c r="I275" s="8"/>
      <c r="J275" s="8"/>
      <c r="K275" s="8"/>
      <c r="L275" s="8"/>
      <c r="M275" s="8"/>
      <c r="N275" s="8"/>
      <c r="O275" s="8"/>
      <c r="P275" s="8"/>
      <c r="Q275" s="8"/>
      <c r="R275" s="8"/>
      <c r="S275" s="2"/>
      <c r="T275" s="8"/>
      <c r="U275" s="8"/>
      <c r="V275" s="8"/>
      <c r="W275" s="8"/>
      <c r="X275" s="8"/>
      <c r="Y275" s="8"/>
      <c r="Z275" s="8"/>
    </row>
    <row r="276" spans="1:26" ht="15" x14ac:dyDescent="0.2">
      <c r="A276" s="2"/>
      <c r="B276" s="2"/>
      <c r="C276" s="2"/>
      <c r="D276" s="2"/>
      <c r="E276" s="2"/>
      <c r="F276" s="2"/>
      <c r="G276" s="8"/>
      <c r="H276" s="8"/>
      <c r="I276" s="8"/>
      <c r="J276" s="8"/>
      <c r="K276" s="8"/>
      <c r="L276" s="8"/>
      <c r="M276" s="8"/>
      <c r="N276" s="8"/>
      <c r="O276" s="8"/>
      <c r="P276" s="8"/>
      <c r="Q276" s="8"/>
      <c r="R276" s="8"/>
      <c r="S276" s="2"/>
      <c r="T276" s="8"/>
      <c r="U276" s="8"/>
      <c r="V276" s="8"/>
      <c r="W276" s="8"/>
      <c r="X276" s="8"/>
      <c r="Y276" s="8"/>
      <c r="Z276" s="8"/>
    </row>
    <row r="277" spans="1:26" ht="15" x14ac:dyDescent="0.2">
      <c r="A277" s="2"/>
      <c r="B277" s="2"/>
      <c r="C277" s="2"/>
      <c r="D277" s="2"/>
      <c r="E277" s="2"/>
      <c r="F277" s="2"/>
      <c r="G277" s="8"/>
      <c r="H277" s="8"/>
      <c r="I277" s="8"/>
      <c r="J277" s="8"/>
      <c r="K277" s="8"/>
      <c r="L277" s="8"/>
      <c r="M277" s="8"/>
      <c r="N277" s="8"/>
      <c r="O277" s="8"/>
      <c r="P277" s="8"/>
      <c r="Q277" s="8"/>
      <c r="R277" s="8"/>
      <c r="S277" s="2"/>
      <c r="T277" s="8"/>
      <c r="U277" s="8"/>
      <c r="V277" s="8"/>
      <c r="W277" s="8"/>
      <c r="X277" s="8"/>
      <c r="Y277" s="8"/>
      <c r="Z277" s="8"/>
    </row>
    <row r="278" spans="1:26" ht="15" x14ac:dyDescent="0.2">
      <c r="A278" s="2"/>
      <c r="B278" s="2"/>
      <c r="C278" s="2"/>
      <c r="D278" s="2"/>
      <c r="E278" s="2"/>
      <c r="F278" s="2"/>
      <c r="G278" s="8"/>
      <c r="H278" s="8"/>
      <c r="I278" s="8"/>
      <c r="J278" s="8"/>
      <c r="K278" s="8"/>
      <c r="L278" s="8"/>
      <c r="M278" s="8"/>
      <c r="N278" s="8"/>
      <c r="O278" s="8"/>
      <c r="P278" s="8"/>
      <c r="Q278" s="8"/>
      <c r="R278" s="8"/>
      <c r="S278" s="2"/>
      <c r="T278" s="8"/>
      <c r="U278" s="8"/>
      <c r="V278" s="8"/>
      <c r="W278" s="8"/>
      <c r="X278" s="8"/>
      <c r="Y278" s="8"/>
      <c r="Z278" s="8"/>
    </row>
    <row r="279" spans="1:26" ht="15" x14ac:dyDescent="0.2">
      <c r="A279" s="2"/>
      <c r="B279" s="2"/>
      <c r="C279" s="2"/>
      <c r="D279" s="2"/>
      <c r="E279" s="2"/>
      <c r="F279" s="2"/>
      <c r="G279" s="8"/>
      <c r="H279" s="8"/>
      <c r="I279" s="8"/>
      <c r="J279" s="8"/>
      <c r="K279" s="8"/>
      <c r="L279" s="8"/>
      <c r="M279" s="8"/>
      <c r="N279" s="8"/>
      <c r="O279" s="8"/>
      <c r="P279" s="8"/>
      <c r="Q279" s="8"/>
      <c r="R279" s="8"/>
      <c r="S279" s="2"/>
      <c r="T279" s="8"/>
      <c r="U279" s="8"/>
      <c r="V279" s="8"/>
      <c r="W279" s="8"/>
      <c r="X279" s="8"/>
      <c r="Y279" s="8"/>
      <c r="Z279" s="8"/>
    </row>
    <row r="280" spans="1:26" ht="15" x14ac:dyDescent="0.2">
      <c r="A280" s="2"/>
      <c r="B280" s="2"/>
      <c r="C280" s="2"/>
      <c r="D280" s="2"/>
      <c r="E280" s="2"/>
      <c r="F280" s="2"/>
      <c r="G280" s="8"/>
      <c r="H280" s="8"/>
      <c r="I280" s="8"/>
      <c r="J280" s="8"/>
      <c r="K280" s="8"/>
      <c r="L280" s="8"/>
      <c r="M280" s="8"/>
      <c r="N280" s="8"/>
      <c r="O280" s="8"/>
      <c r="P280" s="8"/>
      <c r="Q280" s="8"/>
      <c r="R280" s="8"/>
      <c r="S280" s="2"/>
      <c r="T280" s="8"/>
      <c r="U280" s="8"/>
      <c r="V280" s="8"/>
      <c r="W280" s="8"/>
      <c r="X280" s="8"/>
      <c r="Y280" s="8"/>
      <c r="Z280" s="8"/>
    </row>
    <row r="281" spans="1:26" ht="15" x14ac:dyDescent="0.2">
      <c r="A281" s="2"/>
      <c r="B281" s="2"/>
      <c r="C281" s="2"/>
      <c r="D281" s="2"/>
      <c r="E281" s="2"/>
      <c r="F281" s="2"/>
      <c r="G281" s="8"/>
      <c r="H281" s="8"/>
      <c r="I281" s="8"/>
      <c r="J281" s="8"/>
      <c r="K281" s="8"/>
      <c r="L281" s="8"/>
      <c r="M281" s="8"/>
      <c r="N281" s="8"/>
      <c r="O281" s="8"/>
      <c r="P281" s="8"/>
      <c r="Q281" s="8"/>
      <c r="R281" s="8"/>
      <c r="S281" s="2"/>
      <c r="T281" s="8"/>
      <c r="U281" s="8"/>
      <c r="V281" s="8"/>
      <c r="W281" s="8"/>
      <c r="X281" s="8"/>
      <c r="Y281" s="8"/>
      <c r="Z281" s="8"/>
    </row>
    <row r="282" spans="1:26" ht="15" x14ac:dyDescent="0.2">
      <c r="A282" s="2"/>
      <c r="B282" s="2"/>
      <c r="C282" s="2"/>
      <c r="D282" s="2"/>
      <c r="E282" s="2"/>
      <c r="F282" s="2"/>
      <c r="G282" s="8"/>
      <c r="H282" s="8"/>
      <c r="I282" s="8"/>
      <c r="J282" s="8"/>
      <c r="K282" s="8"/>
      <c r="L282" s="8"/>
      <c r="M282" s="8"/>
      <c r="N282" s="8"/>
      <c r="O282" s="8"/>
      <c r="P282" s="8"/>
      <c r="Q282" s="8"/>
      <c r="R282" s="8"/>
      <c r="S282" s="2"/>
      <c r="T282" s="8"/>
      <c r="U282" s="8"/>
      <c r="V282" s="8"/>
      <c r="W282" s="8"/>
      <c r="X282" s="8"/>
      <c r="Y282" s="8"/>
      <c r="Z282" s="8"/>
    </row>
    <row r="283" spans="1:26" ht="15" x14ac:dyDescent="0.2">
      <c r="A283" s="2"/>
      <c r="B283" s="2"/>
      <c r="C283" s="2"/>
      <c r="D283" s="2"/>
      <c r="E283" s="2"/>
      <c r="F283" s="2"/>
      <c r="G283" s="8"/>
      <c r="H283" s="8"/>
      <c r="I283" s="8"/>
      <c r="J283" s="8"/>
      <c r="K283" s="8"/>
      <c r="L283" s="8"/>
      <c r="M283" s="8"/>
      <c r="N283" s="8"/>
      <c r="O283" s="8"/>
      <c r="P283" s="8"/>
      <c r="Q283" s="8"/>
      <c r="R283" s="8"/>
      <c r="S283" s="2"/>
      <c r="T283" s="8"/>
      <c r="U283" s="8"/>
      <c r="V283" s="8"/>
      <c r="W283" s="8"/>
      <c r="X283" s="8"/>
      <c r="Y283" s="8"/>
      <c r="Z283" s="8"/>
    </row>
    <row r="284" spans="1:26" ht="15" x14ac:dyDescent="0.2">
      <c r="A284" s="2"/>
      <c r="B284" s="2"/>
      <c r="C284" s="2"/>
      <c r="D284" s="2"/>
      <c r="E284" s="2"/>
      <c r="F284" s="2"/>
      <c r="G284" s="8"/>
      <c r="H284" s="8"/>
      <c r="I284" s="8"/>
      <c r="J284" s="8"/>
      <c r="K284" s="8"/>
      <c r="L284" s="8"/>
      <c r="M284" s="8"/>
      <c r="N284" s="8"/>
      <c r="O284" s="8"/>
      <c r="P284" s="8"/>
      <c r="Q284" s="8"/>
      <c r="R284" s="8"/>
      <c r="S284" s="2"/>
      <c r="T284" s="8"/>
      <c r="U284" s="8"/>
      <c r="V284" s="8"/>
      <c r="W284" s="8"/>
      <c r="X284" s="8"/>
      <c r="Y284" s="8"/>
      <c r="Z284" s="8"/>
    </row>
    <row r="285" spans="1:26" ht="15" x14ac:dyDescent="0.2">
      <c r="A285" s="2"/>
      <c r="B285" s="2"/>
      <c r="C285" s="2"/>
      <c r="D285" s="2"/>
      <c r="E285" s="2"/>
      <c r="F285" s="2"/>
      <c r="G285" s="8"/>
      <c r="H285" s="8"/>
      <c r="I285" s="8"/>
      <c r="J285" s="8"/>
      <c r="K285" s="8"/>
      <c r="L285" s="8"/>
      <c r="M285" s="8"/>
      <c r="N285" s="8"/>
      <c r="O285" s="8"/>
      <c r="P285" s="8"/>
      <c r="Q285" s="8"/>
      <c r="R285" s="8"/>
      <c r="S285" s="2"/>
      <c r="T285" s="8"/>
      <c r="U285" s="8"/>
      <c r="V285" s="8"/>
      <c r="W285" s="8"/>
      <c r="X285" s="8"/>
      <c r="Y285" s="8"/>
      <c r="Z285" s="8"/>
    </row>
    <row r="286" spans="1:26" ht="15" x14ac:dyDescent="0.2">
      <c r="A286" s="2"/>
      <c r="B286" s="2"/>
      <c r="C286" s="2"/>
      <c r="D286" s="2"/>
      <c r="E286" s="2"/>
      <c r="F286" s="2"/>
      <c r="G286" s="8"/>
      <c r="H286" s="8"/>
      <c r="I286" s="8"/>
      <c r="J286" s="8"/>
      <c r="K286" s="8"/>
      <c r="L286" s="8"/>
      <c r="M286" s="8"/>
      <c r="N286" s="8"/>
      <c r="O286" s="8"/>
      <c r="P286" s="8"/>
      <c r="Q286" s="8"/>
      <c r="R286" s="8"/>
      <c r="S286" s="2"/>
      <c r="T286" s="8"/>
      <c r="U286" s="8"/>
      <c r="V286" s="8"/>
      <c r="W286" s="8"/>
      <c r="X286" s="8"/>
      <c r="Y286" s="8"/>
      <c r="Z286" s="8"/>
    </row>
    <row r="287" spans="1:26" ht="15" x14ac:dyDescent="0.2">
      <c r="A287" s="2"/>
      <c r="B287" s="2"/>
      <c r="C287" s="2"/>
      <c r="D287" s="2"/>
      <c r="E287" s="2"/>
      <c r="F287" s="2"/>
      <c r="G287" s="8"/>
      <c r="H287" s="8"/>
      <c r="I287" s="8"/>
      <c r="J287" s="8"/>
      <c r="K287" s="8"/>
      <c r="L287" s="8"/>
      <c r="M287" s="8"/>
      <c r="N287" s="8"/>
      <c r="O287" s="8"/>
      <c r="P287" s="8"/>
      <c r="Q287" s="8"/>
      <c r="R287" s="8"/>
      <c r="S287" s="2"/>
      <c r="T287" s="8"/>
      <c r="U287" s="8"/>
      <c r="V287" s="8"/>
      <c r="W287" s="8"/>
      <c r="X287" s="8"/>
      <c r="Y287" s="8"/>
      <c r="Z287" s="8"/>
    </row>
    <row r="288" spans="1:26" ht="15" x14ac:dyDescent="0.2">
      <c r="A288" s="2"/>
      <c r="B288" s="2"/>
      <c r="C288" s="2"/>
      <c r="D288" s="2"/>
      <c r="E288" s="2"/>
      <c r="F288" s="2"/>
      <c r="G288" s="8"/>
      <c r="H288" s="8"/>
      <c r="I288" s="8"/>
      <c r="J288" s="8"/>
      <c r="K288" s="8"/>
      <c r="L288" s="8"/>
      <c r="M288" s="8"/>
      <c r="N288" s="8"/>
      <c r="O288" s="8"/>
      <c r="P288" s="8"/>
      <c r="Q288" s="8"/>
      <c r="R288" s="8"/>
      <c r="S288" s="2"/>
      <c r="T288" s="8"/>
      <c r="U288" s="8"/>
      <c r="V288" s="8"/>
      <c r="W288" s="8"/>
      <c r="X288" s="8"/>
      <c r="Y288" s="8"/>
      <c r="Z288" s="8"/>
    </row>
    <row r="289" spans="1:26" ht="15" x14ac:dyDescent="0.2">
      <c r="A289" s="2"/>
      <c r="B289" s="2"/>
      <c r="C289" s="2"/>
      <c r="D289" s="2"/>
      <c r="E289" s="2"/>
      <c r="F289" s="2"/>
      <c r="G289" s="8"/>
      <c r="H289" s="8"/>
      <c r="I289" s="8"/>
      <c r="J289" s="8"/>
      <c r="K289" s="8"/>
      <c r="L289" s="8"/>
      <c r="M289" s="8"/>
      <c r="N289" s="8"/>
      <c r="O289" s="8"/>
      <c r="P289" s="8"/>
      <c r="Q289" s="8"/>
      <c r="R289" s="8"/>
      <c r="S289" s="2"/>
      <c r="T289" s="8"/>
      <c r="U289" s="8"/>
      <c r="V289" s="8"/>
      <c r="W289" s="8"/>
      <c r="X289" s="8"/>
      <c r="Y289" s="8"/>
      <c r="Z289" s="8"/>
    </row>
    <row r="290" spans="1:26" ht="15" x14ac:dyDescent="0.2">
      <c r="A290" s="2"/>
      <c r="B290" s="2"/>
      <c r="C290" s="2"/>
      <c r="D290" s="2"/>
      <c r="E290" s="2"/>
      <c r="F290" s="2"/>
      <c r="G290" s="8"/>
      <c r="H290" s="8"/>
      <c r="I290" s="8"/>
      <c r="J290" s="8"/>
      <c r="K290" s="8"/>
      <c r="L290" s="8"/>
      <c r="M290" s="8"/>
      <c r="N290" s="8"/>
      <c r="O290" s="8"/>
      <c r="P290" s="8"/>
      <c r="Q290" s="8"/>
      <c r="R290" s="8"/>
      <c r="S290" s="2"/>
      <c r="T290" s="8"/>
      <c r="U290" s="8"/>
      <c r="V290" s="8"/>
      <c r="W290" s="8"/>
      <c r="X290" s="8"/>
      <c r="Y290" s="8"/>
      <c r="Z290" s="8"/>
    </row>
    <row r="291" spans="1:26" ht="15" x14ac:dyDescent="0.2">
      <c r="A291" s="2"/>
      <c r="B291" s="2"/>
      <c r="C291" s="2"/>
      <c r="D291" s="2"/>
      <c r="E291" s="2"/>
      <c r="F291" s="2"/>
      <c r="G291" s="8"/>
      <c r="H291" s="8"/>
      <c r="I291" s="8"/>
      <c r="J291" s="8"/>
      <c r="K291" s="8"/>
      <c r="L291" s="8"/>
      <c r="M291" s="8"/>
      <c r="N291" s="8"/>
      <c r="O291" s="8"/>
      <c r="P291" s="8"/>
      <c r="Q291" s="8"/>
      <c r="R291" s="8"/>
      <c r="S291" s="2"/>
      <c r="T291" s="8"/>
      <c r="U291" s="8"/>
      <c r="V291" s="8"/>
      <c r="W291" s="8"/>
      <c r="X291" s="8"/>
      <c r="Y291" s="8"/>
      <c r="Z291" s="8"/>
    </row>
    <row r="292" spans="1:26" ht="15" x14ac:dyDescent="0.2">
      <c r="A292" s="2"/>
      <c r="B292" s="2"/>
      <c r="C292" s="2"/>
      <c r="D292" s="2"/>
      <c r="E292" s="2"/>
      <c r="F292" s="2"/>
      <c r="G292" s="8"/>
      <c r="H292" s="8"/>
      <c r="I292" s="8"/>
      <c r="J292" s="8"/>
      <c r="K292" s="8"/>
      <c r="L292" s="8"/>
      <c r="M292" s="8"/>
      <c r="N292" s="8"/>
      <c r="O292" s="8"/>
      <c r="P292" s="8"/>
      <c r="Q292" s="8"/>
      <c r="R292" s="8"/>
      <c r="S292" s="2"/>
      <c r="T292" s="8"/>
      <c r="U292" s="8"/>
      <c r="V292" s="8"/>
      <c r="W292" s="8"/>
      <c r="X292" s="8"/>
      <c r="Y292" s="8"/>
      <c r="Z292" s="8"/>
    </row>
    <row r="293" spans="1:26" ht="15" x14ac:dyDescent="0.2">
      <c r="A293" s="2"/>
      <c r="B293" s="2"/>
      <c r="C293" s="2"/>
      <c r="D293" s="2"/>
      <c r="E293" s="2"/>
      <c r="F293" s="2"/>
      <c r="G293" s="8"/>
      <c r="H293" s="8"/>
      <c r="I293" s="8"/>
      <c r="J293" s="8"/>
      <c r="K293" s="8"/>
      <c r="L293" s="8"/>
      <c r="M293" s="8"/>
      <c r="N293" s="8"/>
      <c r="O293" s="8"/>
      <c r="P293" s="8"/>
      <c r="Q293" s="8"/>
      <c r="R293" s="8"/>
      <c r="S293" s="2"/>
      <c r="T293" s="8"/>
      <c r="U293" s="8"/>
      <c r="V293" s="8"/>
      <c r="W293" s="8"/>
      <c r="X293" s="8"/>
      <c r="Y293" s="8"/>
      <c r="Z293" s="8"/>
    </row>
    <row r="294" spans="1:26" ht="15" x14ac:dyDescent="0.2">
      <c r="A294" s="2"/>
      <c r="B294" s="2"/>
      <c r="C294" s="2"/>
      <c r="D294" s="2"/>
      <c r="E294" s="2"/>
      <c r="F294" s="2"/>
      <c r="G294" s="8"/>
      <c r="H294" s="8"/>
      <c r="I294" s="8"/>
      <c r="J294" s="8"/>
      <c r="K294" s="8"/>
      <c r="L294" s="8"/>
      <c r="M294" s="8"/>
      <c r="N294" s="8"/>
      <c r="O294" s="8"/>
      <c r="P294" s="8"/>
      <c r="Q294" s="8"/>
      <c r="R294" s="8"/>
      <c r="S294" s="2"/>
      <c r="T294" s="8"/>
      <c r="U294" s="8"/>
      <c r="V294" s="8"/>
      <c r="W294" s="8"/>
      <c r="X294" s="8"/>
      <c r="Y294" s="8"/>
      <c r="Z294" s="8"/>
    </row>
    <row r="295" spans="1:26" ht="15" x14ac:dyDescent="0.2">
      <c r="A295" s="2"/>
      <c r="B295" s="2"/>
      <c r="C295" s="2"/>
      <c r="D295" s="2"/>
      <c r="E295" s="2"/>
      <c r="F295" s="2"/>
      <c r="G295" s="8"/>
      <c r="H295" s="8"/>
      <c r="I295" s="8"/>
      <c r="J295" s="8"/>
      <c r="K295" s="8"/>
      <c r="L295" s="8"/>
      <c r="M295" s="8"/>
      <c r="N295" s="8"/>
      <c r="O295" s="8"/>
      <c r="P295" s="8"/>
      <c r="Q295" s="8"/>
      <c r="R295" s="8"/>
      <c r="S295" s="2"/>
      <c r="T295" s="8"/>
      <c r="U295" s="8"/>
      <c r="V295" s="8"/>
      <c r="W295" s="8"/>
      <c r="X295" s="8"/>
      <c r="Y295" s="8"/>
      <c r="Z295" s="8"/>
    </row>
    <row r="296" spans="1:26" ht="15" x14ac:dyDescent="0.2">
      <c r="A296" s="2"/>
      <c r="B296" s="2"/>
      <c r="C296" s="2"/>
      <c r="D296" s="2"/>
      <c r="E296" s="2"/>
      <c r="F296" s="2"/>
      <c r="G296" s="8"/>
      <c r="H296" s="8"/>
      <c r="I296" s="8"/>
      <c r="J296" s="8"/>
      <c r="K296" s="8"/>
      <c r="L296" s="8"/>
      <c r="M296" s="8"/>
      <c r="N296" s="8"/>
      <c r="O296" s="8"/>
      <c r="P296" s="8"/>
      <c r="Q296" s="8"/>
      <c r="R296" s="8"/>
      <c r="S296" s="2"/>
      <c r="T296" s="8"/>
      <c r="U296" s="8"/>
      <c r="V296" s="8"/>
      <c r="W296" s="8"/>
      <c r="X296" s="8"/>
      <c r="Y296" s="8"/>
      <c r="Z296" s="8"/>
    </row>
    <row r="297" spans="1:26" ht="15" x14ac:dyDescent="0.2">
      <c r="A297" s="2"/>
      <c r="B297" s="2"/>
      <c r="C297" s="2"/>
      <c r="D297" s="2"/>
      <c r="E297" s="2"/>
      <c r="F297" s="2"/>
      <c r="G297" s="8"/>
      <c r="H297" s="8"/>
      <c r="I297" s="8"/>
      <c r="J297" s="8"/>
      <c r="K297" s="8"/>
      <c r="L297" s="8"/>
      <c r="M297" s="8"/>
      <c r="N297" s="8"/>
      <c r="O297" s="8"/>
      <c r="P297" s="8"/>
      <c r="Q297" s="8"/>
      <c r="R297" s="8"/>
      <c r="S297" s="2"/>
      <c r="T297" s="8"/>
      <c r="U297" s="8"/>
      <c r="V297" s="8"/>
      <c r="W297" s="8"/>
      <c r="X297" s="8"/>
      <c r="Y297" s="8"/>
      <c r="Z297" s="8"/>
    </row>
    <row r="298" spans="1:26" ht="15" x14ac:dyDescent="0.2">
      <c r="A298" s="2"/>
      <c r="B298" s="2"/>
      <c r="C298" s="2"/>
      <c r="D298" s="2"/>
      <c r="E298" s="2"/>
      <c r="F298" s="2"/>
      <c r="G298" s="8"/>
      <c r="H298" s="8"/>
      <c r="I298" s="8"/>
      <c r="J298" s="8"/>
      <c r="K298" s="8"/>
      <c r="L298" s="8"/>
      <c r="M298" s="8"/>
      <c r="N298" s="8"/>
      <c r="O298" s="8"/>
      <c r="P298" s="8"/>
      <c r="Q298" s="8"/>
      <c r="R298" s="8"/>
      <c r="S298" s="2"/>
      <c r="T298" s="8"/>
      <c r="U298" s="8"/>
      <c r="V298" s="8"/>
      <c r="W298" s="8"/>
      <c r="X298" s="8"/>
      <c r="Y298" s="8"/>
      <c r="Z298" s="8"/>
    </row>
    <row r="299" spans="1:26" ht="15" x14ac:dyDescent="0.2">
      <c r="A299" s="2"/>
      <c r="B299" s="2"/>
      <c r="C299" s="2"/>
      <c r="D299" s="2"/>
      <c r="E299" s="2"/>
      <c r="F299" s="2"/>
      <c r="G299" s="8"/>
      <c r="H299" s="8"/>
      <c r="I299" s="8"/>
      <c r="J299" s="8"/>
      <c r="K299" s="8"/>
      <c r="L299" s="8"/>
      <c r="M299" s="8"/>
      <c r="N299" s="8"/>
      <c r="O299" s="8"/>
      <c r="P299" s="8"/>
      <c r="Q299" s="8"/>
      <c r="R299" s="8"/>
      <c r="S299" s="2"/>
      <c r="T299" s="8"/>
      <c r="U299" s="8"/>
      <c r="V299" s="8"/>
      <c r="W299" s="8"/>
      <c r="X299" s="8"/>
      <c r="Y299" s="8"/>
      <c r="Z299" s="8"/>
    </row>
    <row r="300" spans="1:26" ht="15" x14ac:dyDescent="0.2">
      <c r="A300" s="2"/>
      <c r="B300" s="2"/>
      <c r="C300" s="2"/>
      <c r="D300" s="2"/>
      <c r="E300" s="2"/>
      <c r="F300" s="2"/>
      <c r="G300" s="8"/>
      <c r="H300" s="8"/>
      <c r="I300" s="8"/>
      <c r="J300" s="8"/>
      <c r="K300" s="8"/>
      <c r="L300" s="8"/>
      <c r="M300" s="8"/>
      <c r="N300" s="8"/>
      <c r="O300" s="8"/>
      <c r="P300" s="8"/>
      <c r="Q300" s="8"/>
      <c r="R300" s="8"/>
      <c r="S300" s="2"/>
      <c r="T300" s="8"/>
      <c r="U300" s="8"/>
      <c r="V300" s="8"/>
      <c r="W300" s="8"/>
      <c r="X300" s="8"/>
      <c r="Y300" s="8"/>
      <c r="Z300" s="8"/>
    </row>
    <row r="301" spans="1:26" ht="15" x14ac:dyDescent="0.2">
      <c r="A301" s="2"/>
      <c r="B301" s="2"/>
      <c r="C301" s="2"/>
      <c r="D301" s="2"/>
      <c r="E301" s="2"/>
      <c r="F301" s="2"/>
      <c r="G301" s="8"/>
      <c r="H301" s="8"/>
      <c r="I301" s="8"/>
      <c r="J301" s="8"/>
      <c r="K301" s="8"/>
      <c r="L301" s="8"/>
      <c r="M301" s="8"/>
      <c r="N301" s="8"/>
      <c r="O301" s="8"/>
      <c r="P301" s="8"/>
      <c r="Q301" s="8"/>
      <c r="R301" s="8"/>
      <c r="S301" s="2"/>
      <c r="T301" s="8"/>
      <c r="U301" s="8"/>
      <c r="V301" s="8"/>
      <c r="W301" s="8"/>
      <c r="X301" s="8"/>
      <c r="Y301" s="8"/>
      <c r="Z301" s="8"/>
    </row>
    <row r="302" spans="1:26" ht="15" x14ac:dyDescent="0.2">
      <c r="A302" s="2"/>
      <c r="B302" s="2"/>
      <c r="C302" s="2"/>
      <c r="D302" s="2"/>
      <c r="E302" s="2"/>
      <c r="F302" s="2"/>
      <c r="G302" s="8"/>
      <c r="H302" s="8"/>
      <c r="I302" s="8"/>
      <c r="J302" s="8"/>
      <c r="K302" s="8"/>
      <c r="L302" s="8"/>
      <c r="M302" s="8"/>
      <c r="N302" s="8"/>
      <c r="O302" s="8"/>
      <c r="P302" s="8"/>
      <c r="Q302" s="8"/>
      <c r="R302" s="8"/>
      <c r="S302" s="2"/>
      <c r="T302" s="8"/>
      <c r="U302" s="8"/>
      <c r="V302" s="8"/>
      <c r="W302" s="8"/>
      <c r="X302" s="8"/>
      <c r="Y302" s="8"/>
      <c r="Z302" s="8"/>
    </row>
    <row r="303" spans="1:26" ht="15" x14ac:dyDescent="0.2">
      <c r="A303" s="2"/>
      <c r="B303" s="2"/>
      <c r="C303" s="2"/>
      <c r="D303" s="2"/>
      <c r="E303" s="2"/>
      <c r="F303" s="2"/>
      <c r="G303" s="8"/>
      <c r="H303" s="8"/>
      <c r="I303" s="8"/>
      <c r="J303" s="8"/>
      <c r="K303" s="8"/>
      <c r="L303" s="8"/>
      <c r="M303" s="8"/>
      <c r="N303" s="8"/>
      <c r="O303" s="8"/>
      <c r="P303" s="8"/>
      <c r="Q303" s="8"/>
      <c r="R303" s="8"/>
      <c r="S303" s="2"/>
      <c r="T303" s="8"/>
      <c r="U303" s="8"/>
      <c r="V303" s="8"/>
      <c r="W303" s="8"/>
      <c r="X303" s="8"/>
      <c r="Y303" s="8"/>
      <c r="Z303" s="8"/>
    </row>
    <row r="304" spans="1:26" ht="15" x14ac:dyDescent="0.2">
      <c r="A304" s="2"/>
      <c r="B304" s="2"/>
      <c r="C304" s="2"/>
      <c r="D304" s="2"/>
      <c r="E304" s="2"/>
      <c r="F304" s="2"/>
      <c r="G304" s="8"/>
      <c r="H304" s="8"/>
      <c r="I304" s="8"/>
      <c r="J304" s="8"/>
      <c r="K304" s="8"/>
      <c r="L304" s="8"/>
      <c r="M304" s="8"/>
      <c r="N304" s="8"/>
      <c r="O304" s="8"/>
      <c r="P304" s="8"/>
      <c r="Q304" s="8"/>
      <c r="R304" s="8"/>
      <c r="S304" s="2"/>
      <c r="T304" s="8"/>
      <c r="U304" s="8"/>
      <c r="V304" s="8"/>
      <c r="W304" s="8"/>
      <c r="X304" s="8"/>
      <c r="Y304" s="8"/>
      <c r="Z304" s="8"/>
    </row>
    <row r="305" spans="1:26" ht="15" x14ac:dyDescent="0.2">
      <c r="A305" s="2"/>
      <c r="B305" s="2"/>
      <c r="C305" s="2"/>
      <c r="D305" s="2"/>
      <c r="E305" s="2"/>
      <c r="F305" s="2"/>
      <c r="G305" s="8"/>
      <c r="H305" s="8"/>
      <c r="I305" s="8"/>
      <c r="J305" s="8"/>
      <c r="K305" s="8"/>
      <c r="L305" s="8"/>
      <c r="M305" s="8"/>
      <c r="N305" s="8"/>
      <c r="O305" s="8"/>
      <c r="P305" s="8"/>
      <c r="Q305" s="8"/>
      <c r="R305" s="8"/>
      <c r="S305" s="2"/>
      <c r="T305" s="8"/>
      <c r="U305" s="8"/>
      <c r="V305" s="8"/>
      <c r="W305" s="8"/>
      <c r="X305" s="8"/>
      <c r="Y305" s="8"/>
      <c r="Z305" s="8"/>
    </row>
    <row r="306" spans="1:26" ht="15" x14ac:dyDescent="0.2">
      <c r="A306" s="2"/>
      <c r="B306" s="2"/>
      <c r="C306" s="2"/>
      <c r="D306" s="2"/>
      <c r="E306" s="2"/>
      <c r="F306" s="2"/>
      <c r="G306" s="8"/>
      <c r="H306" s="8"/>
      <c r="I306" s="8"/>
      <c r="J306" s="8"/>
      <c r="K306" s="8"/>
      <c r="L306" s="8"/>
      <c r="M306" s="8"/>
      <c r="N306" s="8"/>
      <c r="O306" s="8"/>
      <c r="P306" s="8"/>
      <c r="Q306" s="8"/>
      <c r="R306" s="8"/>
      <c r="S306" s="2"/>
      <c r="T306" s="8"/>
      <c r="U306" s="8"/>
      <c r="V306" s="8"/>
      <c r="W306" s="8"/>
      <c r="X306" s="8"/>
      <c r="Y306" s="8"/>
      <c r="Z306" s="8"/>
    </row>
    <row r="307" spans="1:26" ht="15" x14ac:dyDescent="0.2">
      <c r="A307" s="2"/>
      <c r="B307" s="2"/>
      <c r="C307" s="2"/>
      <c r="D307" s="2"/>
      <c r="E307" s="2"/>
      <c r="F307" s="2"/>
      <c r="G307" s="8"/>
      <c r="H307" s="8"/>
      <c r="I307" s="8"/>
      <c r="J307" s="8"/>
      <c r="K307" s="8"/>
      <c r="L307" s="8"/>
      <c r="M307" s="8"/>
      <c r="N307" s="8"/>
      <c r="O307" s="8"/>
      <c r="P307" s="8"/>
      <c r="Q307" s="8"/>
      <c r="R307" s="8"/>
      <c r="S307" s="2"/>
      <c r="T307" s="8"/>
      <c r="U307" s="8"/>
      <c r="V307" s="8"/>
      <c r="W307" s="8"/>
      <c r="X307" s="8"/>
      <c r="Y307" s="8"/>
      <c r="Z307" s="8"/>
    </row>
    <row r="308" spans="1:26" ht="15" x14ac:dyDescent="0.2">
      <c r="A308" s="2"/>
      <c r="B308" s="2"/>
      <c r="C308" s="2"/>
      <c r="D308" s="2"/>
      <c r="E308" s="2"/>
      <c r="F308" s="2"/>
      <c r="G308" s="8"/>
      <c r="H308" s="8"/>
      <c r="I308" s="8"/>
      <c r="J308" s="8"/>
      <c r="K308" s="8"/>
      <c r="L308" s="8"/>
      <c r="M308" s="8"/>
      <c r="N308" s="8"/>
      <c r="O308" s="8"/>
      <c r="P308" s="8"/>
      <c r="Q308" s="8"/>
      <c r="R308" s="8"/>
      <c r="S308" s="2"/>
      <c r="T308" s="8"/>
      <c r="U308" s="8"/>
      <c r="V308" s="8"/>
      <c r="W308" s="8"/>
      <c r="X308" s="8"/>
      <c r="Y308" s="8"/>
      <c r="Z308" s="8"/>
    </row>
    <row r="309" spans="1:26" ht="15" x14ac:dyDescent="0.2">
      <c r="A309" s="2"/>
      <c r="B309" s="2"/>
      <c r="C309" s="2"/>
      <c r="D309" s="2"/>
      <c r="E309" s="2"/>
      <c r="F309" s="2"/>
      <c r="G309" s="8"/>
      <c r="H309" s="8"/>
      <c r="I309" s="8"/>
      <c r="J309" s="8"/>
      <c r="K309" s="8"/>
      <c r="L309" s="8"/>
      <c r="M309" s="8"/>
      <c r="N309" s="8"/>
      <c r="O309" s="8"/>
      <c r="P309" s="8"/>
      <c r="Q309" s="8"/>
      <c r="R309" s="8"/>
      <c r="S309" s="2"/>
      <c r="T309" s="8"/>
      <c r="U309" s="8"/>
      <c r="V309" s="8"/>
      <c r="W309" s="8"/>
      <c r="X309" s="8"/>
      <c r="Y309" s="8"/>
      <c r="Z309" s="8"/>
    </row>
    <row r="310" spans="1:26" ht="15" x14ac:dyDescent="0.2">
      <c r="A310" s="2"/>
      <c r="B310" s="2"/>
      <c r="C310" s="2"/>
      <c r="D310" s="2"/>
      <c r="E310" s="2"/>
      <c r="F310" s="2"/>
      <c r="G310" s="8"/>
      <c r="H310" s="8"/>
      <c r="I310" s="8"/>
      <c r="J310" s="8"/>
      <c r="K310" s="8"/>
      <c r="L310" s="8"/>
      <c r="M310" s="8"/>
      <c r="N310" s="8"/>
      <c r="O310" s="8"/>
      <c r="P310" s="8"/>
      <c r="Q310" s="8"/>
      <c r="R310" s="8"/>
      <c r="S310" s="2"/>
      <c r="T310" s="8"/>
      <c r="U310" s="8"/>
      <c r="V310" s="8"/>
      <c r="W310" s="8"/>
      <c r="X310" s="8"/>
      <c r="Y310" s="8"/>
      <c r="Z310" s="8"/>
    </row>
    <row r="311" spans="1:26" ht="15" x14ac:dyDescent="0.2">
      <c r="A311" s="2"/>
      <c r="B311" s="2"/>
      <c r="C311" s="2"/>
      <c r="D311" s="2"/>
      <c r="E311" s="2"/>
      <c r="F311" s="2"/>
      <c r="G311" s="8"/>
      <c r="H311" s="8"/>
      <c r="I311" s="8"/>
      <c r="J311" s="8"/>
      <c r="K311" s="8"/>
      <c r="L311" s="8"/>
      <c r="M311" s="8"/>
      <c r="N311" s="8"/>
      <c r="O311" s="8"/>
      <c r="P311" s="8"/>
      <c r="Q311" s="8"/>
      <c r="R311" s="8"/>
      <c r="S311" s="2"/>
      <c r="T311" s="8"/>
      <c r="U311" s="8"/>
      <c r="V311" s="8"/>
      <c r="W311" s="8"/>
      <c r="X311" s="8"/>
      <c r="Y311" s="8"/>
      <c r="Z311" s="8"/>
    </row>
    <row r="312" spans="1:26" ht="15" x14ac:dyDescent="0.2">
      <c r="A312" s="2"/>
      <c r="B312" s="2"/>
      <c r="C312" s="2"/>
      <c r="D312" s="2"/>
      <c r="E312" s="2"/>
      <c r="F312" s="2"/>
      <c r="G312" s="8"/>
      <c r="H312" s="8"/>
      <c r="I312" s="8"/>
      <c r="J312" s="8"/>
      <c r="K312" s="8"/>
      <c r="L312" s="8"/>
      <c r="M312" s="8"/>
      <c r="N312" s="8"/>
      <c r="O312" s="8"/>
      <c r="P312" s="8"/>
      <c r="Q312" s="8"/>
      <c r="R312" s="8"/>
      <c r="S312" s="2"/>
      <c r="T312" s="8"/>
      <c r="U312" s="8"/>
      <c r="V312" s="8"/>
      <c r="W312" s="8"/>
      <c r="X312" s="8"/>
      <c r="Y312" s="8"/>
      <c r="Z312" s="8"/>
    </row>
    <row r="313" spans="1:26" ht="15" x14ac:dyDescent="0.2">
      <c r="A313" s="2"/>
      <c r="B313" s="2"/>
      <c r="C313" s="2"/>
      <c r="D313" s="2"/>
      <c r="E313" s="2"/>
      <c r="F313" s="2"/>
      <c r="G313" s="8"/>
      <c r="H313" s="8"/>
      <c r="I313" s="8"/>
      <c r="J313" s="8"/>
      <c r="K313" s="8"/>
      <c r="L313" s="8"/>
      <c r="M313" s="8"/>
      <c r="N313" s="8"/>
      <c r="O313" s="8"/>
      <c r="P313" s="8"/>
      <c r="Q313" s="8"/>
      <c r="R313" s="8"/>
      <c r="S313" s="2"/>
      <c r="T313" s="8"/>
      <c r="U313" s="8"/>
      <c r="V313" s="8"/>
      <c r="W313" s="8"/>
      <c r="X313" s="8"/>
      <c r="Y313" s="8"/>
      <c r="Z313" s="8"/>
    </row>
    <row r="314" spans="1:26" ht="15" x14ac:dyDescent="0.2">
      <c r="A314" s="2"/>
      <c r="B314" s="2"/>
      <c r="C314" s="2"/>
      <c r="D314" s="2"/>
      <c r="E314" s="2"/>
      <c r="F314" s="2"/>
      <c r="G314" s="8"/>
      <c r="H314" s="8"/>
      <c r="I314" s="8"/>
      <c r="J314" s="8"/>
      <c r="K314" s="8"/>
      <c r="L314" s="8"/>
      <c r="M314" s="8"/>
      <c r="N314" s="8"/>
      <c r="O314" s="8"/>
      <c r="P314" s="8"/>
      <c r="Q314" s="8"/>
      <c r="R314" s="8"/>
      <c r="S314" s="2"/>
      <c r="T314" s="8"/>
      <c r="U314" s="8"/>
      <c r="V314" s="8"/>
      <c r="W314" s="8"/>
      <c r="X314" s="8"/>
      <c r="Y314" s="8"/>
      <c r="Z314" s="8"/>
    </row>
    <row r="315" spans="1:26" ht="15" x14ac:dyDescent="0.2">
      <c r="A315" s="2"/>
      <c r="B315" s="2"/>
      <c r="C315" s="2"/>
      <c r="D315" s="2"/>
      <c r="E315" s="2"/>
      <c r="F315" s="2"/>
      <c r="G315" s="8"/>
      <c r="H315" s="8"/>
      <c r="I315" s="8"/>
      <c r="J315" s="8"/>
      <c r="K315" s="8"/>
      <c r="L315" s="8"/>
      <c r="M315" s="8"/>
      <c r="N315" s="8"/>
      <c r="O315" s="8"/>
      <c r="P315" s="8"/>
      <c r="Q315" s="8"/>
      <c r="R315" s="8"/>
      <c r="S315" s="2"/>
      <c r="T315" s="8"/>
      <c r="U315" s="8"/>
      <c r="V315" s="8"/>
      <c r="W315" s="8"/>
      <c r="X315" s="8"/>
      <c r="Y315" s="8"/>
      <c r="Z315" s="8"/>
    </row>
    <row r="316" spans="1:26" ht="15" x14ac:dyDescent="0.2">
      <c r="A316" s="2"/>
      <c r="B316" s="2"/>
      <c r="C316" s="2"/>
      <c r="D316" s="2"/>
      <c r="E316" s="2"/>
      <c r="F316" s="2"/>
      <c r="G316" s="8"/>
      <c r="H316" s="8"/>
      <c r="I316" s="8"/>
      <c r="J316" s="8"/>
      <c r="K316" s="8"/>
      <c r="L316" s="8"/>
      <c r="M316" s="8"/>
      <c r="N316" s="8"/>
      <c r="O316" s="8"/>
      <c r="P316" s="8"/>
      <c r="Q316" s="8"/>
      <c r="R316" s="8"/>
      <c r="S316" s="2"/>
      <c r="T316" s="8"/>
      <c r="U316" s="8"/>
      <c r="V316" s="8"/>
      <c r="W316" s="8"/>
      <c r="X316" s="8"/>
      <c r="Y316" s="8"/>
      <c r="Z316" s="8"/>
    </row>
    <row r="317" spans="1:26" ht="15" x14ac:dyDescent="0.2">
      <c r="A317" s="2"/>
      <c r="B317" s="2"/>
      <c r="C317" s="2"/>
      <c r="D317" s="2"/>
      <c r="E317" s="2"/>
      <c r="F317" s="2"/>
      <c r="G317" s="8"/>
      <c r="H317" s="8"/>
      <c r="I317" s="8"/>
      <c r="J317" s="8"/>
      <c r="K317" s="8"/>
      <c r="L317" s="8"/>
      <c r="M317" s="8"/>
      <c r="N317" s="8"/>
      <c r="O317" s="8"/>
      <c r="P317" s="8"/>
      <c r="Q317" s="8"/>
      <c r="R317" s="8"/>
      <c r="S317" s="2"/>
      <c r="T317" s="8"/>
      <c r="U317" s="8"/>
      <c r="V317" s="8"/>
      <c r="W317" s="8"/>
      <c r="X317" s="8"/>
      <c r="Y317" s="8"/>
      <c r="Z317" s="8"/>
    </row>
    <row r="318" spans="1:26" ht="15" x14ac:dyDescent="0.2">
      <c r="A318" s="2"/>
      <c r="B318" s="2"/>
      <c r="C318" s="2"/>
      <c r="D318" s="2"/>
      <c r="E318" s="2"/>
      <c r="F318" s="2"/>
      <c r="G318" s="8"/>
      <c r="H318" s="8"/>
      <c r="I318" s="8"/>
      <c r="J318" s="8"/>
      <c r="K318" s="8"/>
      <c r="L318" s="8"/>
      <c r="M318" s="8"/>
      <c r="N318" s="8"/>
      <c r="O318" s="8"/>
      <c r="P318" s="8"/>
      <c r="Q318" s="8"/>
      <c r="R318" s="8"/>
      <c r="S318" s="2"/>
      <c r="T318" s="8"/>
      <c r="U318" s="8"/>
      <c r="V318" s="8"/>
      <c r="W318" s="8"/>
      <c r="X318" s="8"/>
      <c r="Y318" s="8"/>
      <c r="Z318" s="8"/>
    </row>
    <row r="319" spans="1:26" ht="15" x14ac:dyDescent="0.2">
      <c r="A319" s="2"/>
      <c r="B319" s="2"/>
      <c r="C319" s="2"/>
      <c r="D319" s="2"/>
      <c r="E319" s="2"/>
      <c r="F319" s="2"/>
      <c r="G319" s="8"/>
      <c r="H319" s="8"/>
      <c r="I319" s="8"/>
      <c r="J319" s="8"/>
      <c r="K319" s="8"/>
      <c r="L319" s="8"/>
      <c r="M319" s="8"/>
      <c r="N319" s="8"/>
      <c r="O319" s="8"/>
      <c r="P319" s="8"/>
      <c r="Q319" s="8"/>
      <c r="R319" s="8"/>
      <c r="S319" s="2"/>
      <c r="T319" s="8"/>
      <c r="U319" s="8"/>
      <c r="V319" s="8"/>
      <c r="W319" s="8"/>
      <c r="X319" s="8"/>
      <c r="Y319" s="8"/>
      <c r="Z319" s="8"/>
    </row>
    <row r="320" spans="1:26" ht="15" x14ac:dyDescent="0.2">
      <c r="A320" s="2"/>
      <c r="B320" s="2"/>
      <c r="C320" s="2"/>
      <c r="D320" s="2"/>
      <c r="E320" s="2"/>
      <c r="F320" s="2"/>
      <c r="G320" s="8"/>
      <c r="H320" s="8"/>
      <c r="I320" s="8"/>
      <c r="J320" s="8"/>
      <c r="K320" s="8"/>
      <c r="L320" s="8"/>
      <c r="M320" s="8"/>
      <c r="N320" s="8"/>
      <c r="O320" s="8"/>
      <c r="P320" s="8"/>
      <c r="Q320" s="8"/>
      <c r="R320" s="8"/>
      <c r="S320" s="2"/>
      <c r="T320" s="8"/>
      <c r="U320" s="8"/>
      <c r="V320" s="8"/>
      <c r="W320" s="8"/>
      <c r="X320" s="8"/>
      <c r="Y320" s="8"/>
      <c r="Z320" s="8"/>
    </row>
    <row r="321" spans="1:26" ht="15" x14ac:dyDescent="0.2">
      <c r="A321" s="2"/>
      <c r="B321" s="2"/>
      <c r="C321" s="2"/>
      <c r="D321" s="2"/>
      <c r="E321" s="2"/>
      <c r="F321" s="2"/>
      <c r="G321" s="8"/>
      <c r="H321" s="8"/>
      <c r="I321" s="8"/>
      <c r="J321" s="8"/>
      <c r="K321" s="8"/>
      <c r="L321" s="8"/>
      <c r="M321" s="8"/>
      <c r="N321" s="8"/>
      <c r="O321" s="8"/>
      <c r="P321" s="8"/>
      <c r="Q321" s="8"/>
      <c r="R321" s="8"/>
      <c r="S321" s="2"/>
      <c r="T321" s="8"/>
      <c r="U321" s="8"/>
      <c r="V321" s="8"/>
      <c r="W321" s="8"/>
      <c r="X321" s="8"/>
      <c r="Y321" s="8"/>
      <c r="Z321" s="8"/>
    </row>
    <row r="322" spans="1:26" ht="15" x14ac:dyDescent="0.2">
      <c r="A322" s="2"/>
      <c r="B322" s="2"/>
      <c r="C322" s="2"/>
      <c r="D322" s="2"/>
      <c r="E322" s="2"/>
      <c r="F322" s="2"/>
      <c r="G322" s="8"/>
      <c r="H322" s="8"/>
      <c r="I322" s="8"/>
      <c r="J322" s="8"/>
      <c r="K322" s="8"/>
      <c r="L322" s="8"/>
      <c r="M322" s="8"/>
      <c r="N322" s="8"/>
      <c r="O322" s="8"/>
      <c r="P322" s="8"/>
      <c r="Q322" s="8"/>
      <c r="R322" s="8"/>
      <c r="S322" s="2"/>
      <c r="T322" s="8"/>
      <c r="U322" s="8"/>
      <c r="V322" s="8"/>
      <c r="W322" s="8"/>
      <c r="X322" s="8"/>
      <c r="Y322" s="8"/>
      <c r="Z322" s="8"/>
    </row>
    <row r="323" spans="1:26" ht="15" x14ac:dyDescent="0.2">
      <c r="A323" s="2"/>
      <c r="B323" s="2"/>
      <c r="C323" s="2"/>
      <c r="D323" s="2"/>
      <c r="E323" s="2"/>
      <c r="F323" s="2"/>
      <c r="G323" s="8"/>
      <c r="H323" s="8"/>
      <c r="I323" s="8"/>
      <c r="J323" s="8"/>
      <c r="K323" s="8"/>
      <c r="L323" s="8"/>
      <c r="M323" s="8"/>
      <c r="N323" s="8"/>
      <c r="O323" s="8"/>
      <c r="P323" s="8"/>
      <c r="Q323" s="8"/>
      <c r="R323" s="8"/>
      <c r="S323" s="2"/>
      <c r="T323" s="8"/>
      <c r="U323" s="8"/>
      <c r="V323" s="8"/>
      <c r="W323" s="8"/>
      <c r="X323" s="8"/>
      <c r="Y323" s="8"/>
      <c r="Z323" s="8"/>
    </row>
    <row r="324" spans="1:26" ht="15" x14ac:dyDescent="0.2">
      <c r="A324" s="2"/>
      <c r="B324" s="2"/>
      <c r="C324" s="2"/>
      <c r="D324" s="2"/>
      <c r="E324" s="2"/>
      <c r="F324" s="2"/>
      <c r="G324" s="8"/>
      <c r="H324" s="8"/>
      <c r="I324" s="8"/>
      <c r="J324" s="8"/>
      <c r="K324" s="8"/>
      <c r="L324" s="8"/>
      <c r="M324" s="8"/>
      <c r="N324" s="8"/>
      <c r="O324" s="8"/>
      <c r="P324" s="8"/>
      <c r="Q324" s="8"/>
      <c r="R324" s="8"/>
      <c r="S324" s="2"/>
      <c r="T324" s="8"/>
      <c r="U324" s="8"/>
      <c r="V324" s="8"/>
      <c r="W324" s="8"/>
      <c r="X324" s="8"/>
      <c r="Y324" s="8"/>
      <c r="Z324" s="8"/>
    </row>
    <row r="325" spans="1:26" ht="15" x14ac:dyDescent="0.2">
      <c r="A325" s="2"/>
      <c r="B325" s="2"/>
      <c r="C325" s="2"/>
      <c r="D325" s="2"/>
      <c r="E325" s="2"/>
      <c r="F325" s="2"/>
      <c r="G325" s="8"/>
      <c r="H325" s="8"/>
      <c r="I325" s="8"/>
      <c r="J325" s="8"/>
      <c r="K325" s="8"/>
      <c r="L325" s="8"/>
      <c r="M325" s="8"/>
      <c r="N325" s="8"/>
      <c r="O325" s="8"/>
      <c r="P325" s="8"/>
      <c r="Q325" s="8"/>
      <c r="R325" s="8"/>
      <c r="S325" s="2"/>
      <c r="T325" s="8"/>
      <c r="U325" s="8"/>
      <c r="V325" s="8"/>
      <c r="W325" s="8"/>
      <c r="X325" s="8"/>
      <c r="Y325" s="8"/>
      <c r="Z325" s="8"/>
    </row>
    <row r="326" spans="1:26" ht="15" x14ac:dyDescent="0.2">
      <c r="A326" s="2"/>
      <c r="B326" s="2"/>
      <c r="C326" s="2"/>
      <c r="D326" s="2"/>
      <c r="E326" s="2"/>
      <c r="F326" s="2"/>
      <c r="G326" s="8"/>
      <c r="H326" s="8"/>
      <c r="I326" s="8"/>
      <c r="J326" s="8"/>
      <c r="K326" s="8"/>
      <c r="L326" s="8"/>
      <c r="M326" s="8"/>
      <c r="N326" s="8"/>
      <c r="O326" s="8"/>
      <c r="P326" s="8"/>
      <c r="Q326" s="8"/>
      <c r="R326" s="8"/>
      <c r="S326" s="2"/>
      <c r="T326" s="8"/>
      <c r="U326" s="8"/>
      <c r="V326" s="8"/>
      <c r="W326" s="8"/>
      <c r="X326" s="8"/>
      <c r="Y326" s="8"/>
      <c r="Z326" s="8"/>
    </row>
    <row r="327" spans="1:26" ht="15" x14ac:dyDescent="0.2">
      <c r="A327" s="2"/>
      <c r="B327" s="2"/>
      <c r="C327" s="2"/>
      <c r="D327" s="2"/>
      <c r="E327" s="2"/>
      <c r="F327" s="2"/>
      <c r="G327" s="8"/>
      <c r="H327" s="8"/>
      <c r="I327" s="8"/>
      <c r="J327" s="8"/>
      <c r="K327" s="8"/>
      <c r="L327" s="8"/>
      <c r="M327" s="8"/>
      <c r="N327" s="8"/>
      <c r="O327" s="8"/>
      <c r="P327" s="8"/>
      <c r="Q327" s="8"/>
      <c r="R327" s="8"/>
      <c r="S327" s="2"/>
      <c r="T327" s="8"/>
      <c r="U327" s="8"/>
      <c r="V327" s="8"/>
      <c r="W327" s="8"/>
      <c r="X327" s="8"/>
      <c r="Y327" s="8"/>
      <c r="Z327" s="8"/>
    </row>
    <row r="328" spans="1:26" ht="15" x14ac:dyDescent="0.2">
      <c r="A328" s="2"/>
      <c r="B328" s="2"/>
      <c r="C328" s="2"/>
      <c r="D328" s="2"/>
      <c r="E328" s="2"/>
      <c r="F328" s="2"/>
      <c r="G328" s="8"/>
      <c r="H328" s="8"/>
      <c r="I328" s="8"/>
      <c r="J328" s="8"/>
      <c r="K328" s="8"/>
      <c r="L328" s="8"/>
      <c r="M328" s="8"/>
      <c r="N328" s="8"/>
      <c r="O328" s="8"/>
      <c r="P328" s="8"/>
      <c r="Q328" s="8"/>
      <c r="R328" s="8"/>
      <c r="S328" s="2"/>
      <c r="T328" s="8"/>
      <c r="U328" s="8"/>
      <c r="V328" s="8"/>
      <c r="W328" s="8"/>
      <c r="X328" s="8"/>
      <c r="Y328" s="8"/>
      <c r="Z328" s="8"/>
    </row>
    <row r="329" spans="1:26" ht="15" x14ac:dyDescent="0.2">
      <c r="A329" s="2"/>
      <c r="B329" s="2"/>
      <c r="C329" s="2"/>
      <c r="D329" s="2"/>
      <c r="E329" s="2"/>
      <c r="F329" s="2"/>
      <c r="G329" s="8"/>
      <c r="H329" s="8"/>
      <c r="I329" s="8"/>
      <c r="J329" s="8"/>
      <c r="K329" s="8"/>
      <c r="L329" s="8"/>
      <c r="M329" s="8"/>
      <c r="N329" s="8"/>
      <c r="O329" s="8"/>
      <c r="P329" s="8"/>
      <c r="Q329" s="8"/>
      <c r="R329" s="8"/>
      <c r="S329" s="2"/>
      <c r="T329" s="8"/>
      <c r="U329" s="8"/>
      <c r="V329" s="8"/>
      <c r="W329" s="8"/>
      <c r="X329" s="8"/>
      <c r="Y329" s="8"/>
      <c r="Z329" s="8"/>
    </row>
    <row r="330" spans="1:26" ht="15" x14ac:dyDescent="0.2">
      <c r="A330" s="2"/>
      <c r="B330" s="2"/>
      <c r="C330" s="2"/>
      <c r="D330" s="2"/>
      <c r="E330" s="2"/>
      <c r="F330" s="2"/>
      <c r="G330" s="8"/>
      <c r="H330" s="8"/>
      <c r="I330" s="8"/>
      <c r="J330" s="8"/>
      <c r="K330" s="8"/>
      <c r="L330" s="8"/>
      <c r="M330" s="8"/>
      <c r="N330" s="8"/>
      <c r="O330" s="8"/>
      <c r="P330" s="8"/>
      <c r="Q330" s="8"/>
      <c r="R330" s="8"/>
      <c r="S330" s="2"/>
      <c r="T330" s="8"/>
      <c r="U330" s="8"/>
      <c r="V330" s="8"/>
      <c r="W330" s="8"/>
      <c r="X330" s="8"/>
      <c r="Y330" s="8"/>
      <c r="Z330" s="8"/>
    </row>
    <row r="331" spans="1:26" ht="15" x14ac:dyDescent="0.2">
      <c r="A331" s="2"/>
      <c r="B331" s="2"/>
      <c r="C331" s="2"/>
      <c r="D331" s="2"/>
      <c r="E331" s="2"/>
      <c r="F331" s="2"/>
      <c r="G331" s="8"/>
      <c r="H331" s="8"/>
      <c r="I331" s="8"/>
      <c r="J331" s="8"/>
      <c r="K331" s="8"/>
      <c r="L331" s="8"/>
      <c r="M331" s="8"/>
      <c r="N331" s="8"/>
      <c r="O331" s="8"/>
      <c r="P331" s="8"/>
      <c r="Q331" s="8"/>
      <c r="R331" s="8"/>
      <c r="S331" s="2"/>
      <c r="T331" s="8"/>
      <c r="U331" s="8"/>
      <c r="V331" s="8"/>
      <c r="W331" s="8"/>
      <c r="X331" s="8"/>
      <c r="Y331" s="8"/>
      <c r="Z331" s="8"/>
    </row>
    <row r="332" spans="1:26" ht="15" x14ac:dyDescent="0.2">
      <c r="A332" s="2"/>
      <c r="B332" s="2"/>
      <c r="C332" s="2"/>
      <c r="D332" s="2"/>
      <c r="E332" s="2"/>
      <c r="F332" s="2"/>
      <c r="G332" s="8"/>
      <c r="H332" s="8"/>
      <c r="I332" s="8"/>
      <c r="J332" s="8"/>
      <c r="K332" s="8"/>
      <c r="L332" s="8"/>
      <c r="M332" s="8"/>
      <c r="N332" s="8"/>
      <c r="O332" s="8"/>
      <c r="P332" s="8"/>
      <c r="Q332" s="8"/>
      <c r="R332" s="8"/>
      <c r="S332" s="2"/>
      <c r="T332" s="8"/>
      <c r="U332" s="8"/>
      <c r="V332" s="8"/>
      <c r="W332" s="8"/>
      <c r="X332" s="8"/>
      <c r="Y332" s="8"/>
      <c r="Z332" s="8"/>
    </row>
    <row r="333" spans="1:26" ht="15" x14ac:dyDescent="0.2">
      <c r="A333" s="2"/>
      <c r="B333" s="2"/>
      <c r="C333" s="2"/>
      <c r="D333" s="2"/>
      <c r="E333" s="2"/>
      <c r="F333" s="2"/>
      <c r="G333" s="8"/>
      <c r="H333" s="8"/>
      <c r="I333" s="8"/>
      <c r="J333" s="8"/>
      <c r="K333" s="8"/>
      <c r="L333" s="8"/>
      <c r="M333" s="8"/>
      <c r="N333" s="8"/>
      <c r="O333" s="8"/>
      <c r="P333" s="8"/>
      <c r="Q333" s="8"/>
      <c r="R333" s="8"/>
      <c r="S333" s="2"/>
      <c r="T333" s="8"/>
      <c r="U333" s="8"/>
      <c r="V333" s="8"/>
      <c r="W333" s="8"/>
      <c r="X333" s="8"/>
      <c r="Y333" s="8"/>
      <c r="Z333" s="8"/>
    </row>
    <row r="334" spans="1:26" ht="15" x14ac:dyDescent="0.2">
      <c r="A334" s="2"/>
      <c r="B334" s="2"/>
      <c r="C334" s="2"/>
      <c r="D334" s="2"/>
      <c r="E334" s="2"/>
      <c r="F334" s="2"/>
      <c r="G334" s="8"/>
      <c r="H334" s="8"/>
      <c r="I334" s="8"/>
      <c r="J334" s="8"/>
      <c r="K334" s="8"/>
      <c r="L334" s="8"/>
      <c r="M334" s="8"/>
      <c r="N334" s="8"/>
      <c r="O334" s="8"/>
      <c r="P334" s="8"/>
      <c r="Q334" s="8"/>
      <c r="R334" s="8"/>
      <c r="S334" s="2"/>
      <c r="T334" s="8"/>
      <c r="U334" s="8"/>
      <c r="V334" s="8"/>
      <c r="W334" s="8"/>
      <c r="X334" s="8"/>
      <c r="Y334" s="8"/>
      <c r="Z334" s="8"/>
    </row>
    <row r="335" spans="1:26" ht="15" x14ac:dyDescent="0.2">
      <c r="A335" s="2"/>
      <c r="B335" s="2"/>
      <c r="C335" s="2"/>
      <c r="D335" s="2"/>
      <c r="E335" s="2"/>
      <c r="F335" s="2"/>
      <c r="G335" s="8"/>
      <c r="H335" s="8"/>
      <c r="I335" s="8"/>
      <c r="J335" s="8"/>
      <c r="K335" s="8"/>
      <c r="L335" s="8"/>
      <c r="M335" s="8"/>
      <c r="N335" s="8"/>
      <c r="O335" s="8"/>
      <c r="P335" s="8"/>
      <c r="Q335" s="8"/>
      <c r="R335" s="8"/>
      <c r="S335" s="2"/>
      <c r="T335" s="8"/>
      <c r="U335" s="8"/>
      <c r="V335" s="8"/>
      <c r="W335" s="8"/>
      <c r="X335" s="8"/>
      <c r="Y335" s="8"/>
      <c r="Z335" s="8"/>
    </row>
    <row r="336" spans="1:26" ht="15" x14ac:dyDescent="0.2">
      <c r="A336" s="2"/>
      <c r="B336" s="2"/>
      <c r="C336" s="2"/>
      <c r="D336" s="2"/>
      <c r="E336" s="2"/>
      <c r="F336" s="2"/>
      <c r="G336" s="8"/>
      <c r="H336" s="8"/>
      <c r="I336" s="8"/>
      <c r="J336" s="8"/>
      <c r="K336" s="8"/>
      <c r="L336" s="8"/>
      <c r="M336" s="8"/>
      <c r="N336" s="8"/>
      <c r="O336" s="8"/>
      <c r="P336" s="8"/>
      <c r="Q336" s="8"/>
      <c r="R336" s="8"/>
      <c r="S336" s="2"/>
      <c r="T336" s="8"/>
      <c r="U336" s="8"/>
      <c r="V336" s="8"/>
      <c r="W336" s="8"/>
      <c r="X336" s="8"/>
      <c r="Y336" s="8"/>
      <c r="Z336" s="8"/>
    </row>
    <row r="337" spans="1:26" ht="15" x14ac:dyDescent="0.2">
      <c r="A337" s="2"/>
      <c r="B337" s="2"/>
      <c r="C337" s="2"/>
      <c r="D337" s="2"/>
      <c r="E337" s="2"/>
      <c r="F337" s="2"/>
      <c r="G337" s="8"/>
      <c r="H337" s="8"/>
      <c r="I337" s="8"/>
      <c r="J337" s="8"/>
      <c r="K337" s="8"/>
      <c r="L337" s="8"/>
      <c r="M337" s="8"/>
      <c r="N337" s="8"/>
      <c r="O337" s="8"/>
      <c r="P337" s="8"/>
      <c r="Q337" s="8"/>
      <c r="R337" s="8"/>
      <c r="S337" s="2"/>
      <c r="T337" s="8"/>
      <c r="U337" s="8"/>
      <c r="V337" s="8"/>
      <c r="W337" s="8"/>
      <c r="X337" s="8"/>
      <c r="Y337" s="8"/>
      <c r="Z337" s="8"/>
    </row>
    <row r="338" spans="1:26" ht="15" x14ac:dyDescent="0.2">
      <c r="A338" s="2"/>
      <c r="B338" s="2"/>
      <c r="C338" s="2"/>
      <c r="D338" s="2"/>
      <c r="E338" s="2"/>
      <c r="F338" s="2"/>
      <c r="G338" s="8"/>
      <c r="H338" s="8"/>
      <c r="I338" s="8"/>
      <c r="J338" s="8"/>
      <c r="K338" s="8"/>
      <c r="L338" s="8"/>
      <c r="M338" s="8"/>
      <c r="N338" s="8"/>
      <c r="O338" s="8"/>
      <c r="P338" s="8"/>
      <c r="Q338" s="8"/>
      <c r="R338" s="8"/>
      <c r="S338" s="2"/>
      <c r="T338" s="8"/>
      <c r="U338" s="8"/>
      <c r="V338" s="8"/>
      <c r="W338" s="8"/>
      <c r="X338" s="8"/>
      <c r="Y338" s="8"/>
      <c r="Z338" s="8"/>
    </row>
    <row r="339" spans="1:26" ht="15" x14ac:dyDescent="0.2">
      <c r="A339" s="2"/>
      <c r="B339" s="2"/>
      <c r="C339" s="2"/>
      <c r="D339" s="2"/>
      <c r="E339" s="2"/>
      <c r="F339" s="2"/>
      <c r="G339" s="8"/>
      <c r="H339" s="8"/>
      <c r="I339" s="8"/>
      <c r="J339" s="8"/>
      <c r="K339" s="8"/>
      <c r="L339" s="8"/>
      <c r="M339" s="8"/>
      <c r="N339" s="8"/>
      <c r="O339" s="8"/>
      <c r="P339" s="8"/>
      <c r="Q339" s="8"/>
      <c r="R339" s="8"/>
      <c r="S339" s="2"/>
      <c r="T339" s="8"/>
      <c r="U339" s="8"/>
      <c r="V339" s="8"/>
      <c r="W339" s="8"/>
      <c r="X339" s="8"/>
      <c r="Y339" s="8"/>
      <c r="Z339" s="8"/>
    </row>
    <row r="340" spans="1:26" ht="15" x14ac:dyDescent="0.2">
      <c r="A340" s="2"/>
      <c r="B340" s="2"/>
      <c r="C340" s="2"/>
      <c r="D340" s="2"/>
      <c r="E340" s="2"/>
      <c r="F340" s="2"/>
      <c r="G340" s="8"/>
      <c r="H340" s="8"/>
      <c r="I340" s="8"/>
      <c r="J340" s="8"/>
      <c r="K340" s="8"/>
      <c r="L340" s="8"/>
      <c r="M340" s="8"/>
      <c r="N340" s="8"/>
      <c r="O340" s="8"/>
      <c r="P340" s="8"/>
      <c r="Q340" s="8"/>
      <c r="R340" s="8"/>
      <c r="S340" s="2"/>
      <c r="T340" s="8"/>
      <c r="U340" s="8"/>
      <c r="V340" s="8"/>
      <c r="W340" s="8"/>
      <c r="X340" s="8"/>
      <c r="Y340" s="8"/>
      <c r="Z340" s="8"/>
    </row>
    <row r="341" spans="1:26" ht="15" x14ac:dyDescent="0.2">
      <c r="A341" s="2"/>
      <c r="B341" s="2"/>
      <c r="C341" s="2"/>
      <c r="D341" s="2"/>
      <c r="E341" s="2"/>
      <c r="F341" s="2"/>
      <c r="G341" s="8"/>
      <c r="H341" s="8"/>
      <c r="I341" s="8"/>
      <c r="J341" s="8"/>
      <c r="K341" s="8"/>
      <c r="L341" s="8"/>
      <c r="M341" s="8"/>
      <c r="N341" s="8"/>
      <c r="O341" s="8"/>
      <c r="P341" s="8"/>
      <c r="Q341" s="8"/>
      <c r="R341" s="8"/>
      <c r="S341" s="2"/>
      <c r="T341" s="8"/>
      <c r="U341" s="8"/>
      <c r="V341" s="8"/>
      <c r="W341" s="8"/>
      <c r="X341" s="8"/>
      <c r="Y341" s="8"/>
      <c r="Z341" s="8"/>
    </row>
    <row r="342" spans="1:26" ht="15" x14ac:dyDescent="0.2">
      <c r="A342" s="2"/>
      <c r="B342" s="2"/>
      <c r="C342" s="2"/>
      <c r="D342" s="2"/>
      <c r="E342" s="2"/>
      <c r="F342" s="2"/>
      <c r="G342" s="8"/>
      <c r="H342" s="8"/>
      <c r="I342" s="8"/>
      <c r="J342" s="8"/>
      <c r="K342" s="8"/>
      <c r="L342" s="8"/>
      <c r="M342" s="8"/>
      <c r="N342" s="8"/>
      <c r="O342" s="8"/>
      <c r="P342" s="8"/>
      <c r="Q342" s="8"/>
      <c r="R342" s="8"/>
      <c r="S342" s="2"/>
      <c r="T342" s="8"/>
      <c r="U342" s="8"/>
      <c r="V342" s="8"/>
      <c r="W342" s="8"/>
      <c r="X342" s="8"/>
      <c r="Y342" s="8"/>
      <c r="Z342" s="8"/>
    </row>
    <row r="343" spans="1:26" ht="15" x14ac:dyDescent="0.2">
      <c r="A343" s="2"/>
      <c r="B343" s="2"/>
      <c r="C343" s="2"/>
      <c r="D343" s="2"/>
      <c r="E343" s="2"/>
      <c r="F343" s="2"/>
      <c r="G343" s="8"/>
      <c r="H343" s="8"/>
      <c r="I343" s="8"/>
      <c r="J343" s="8"/>
      <c r="K343" s="8"/>
      <c r="L343" s="8"/>
      <c r="M343" s="8"/>
      <c r="N343" s="8"/>
      <c r="O343" s="8"/>
      <c r="P343" s="8"/>
      <c r="Q343" s="8"/>
      <c r="R343" s="8"/>
      <c r="S343" s="2"/>
      <c r="T343" s="8"/>
      <c r="U343" s="8"/>
      <c r="V343" s="8"/>
      <c r="W343" s="8"/>
      <c r="X343" s="8"/>
      <c r="Y343" s="8"/>
      <c r="Z343" s="8"/>
    </row>
    <row r="344" spans="1:26" ht="15" x14ac:dyDescent="0.2">
      <c r="A344" s="2"/>
      <c r="B344" s="2"/>
      <c r="C344" s="2"/>
      <c r="D344" s="2"/>
      <c r="E344" s="2"/>
      <c r="F344" s="2"/>
      <c r="G344" s="8"/>
      <c r="H344" s="8"/>
      <c r="I344" s="8"/>
      <c r="J344" s="8"/>
      <c r="K344" s="8"/>
      <c r="L344" s="8"/>
      <c r="M344" s="8"/>
      <c r="N344" s="8"/>
      <c r="O344" s="8"/>
      <c r="P344" s="8"/>
      <c r="Q344" s="8"/>
      <c r="R344" s="8"/>
      <c r="S344" s="2"/>
      <c r="T344" s="8"/>
      <c r="U344" s="8"/>
      <c r="V344" s="8"/>
      <c r="W344" s="8"/>
      <c r="X344" s="8"/>
      <c r="Y344" s="8"/>
      <c r="Z344" s="8"/>
    </row>
    <row r="345" spans="1:26" ht="15" x14ac:dyDescent="0.2">
      <c r="A345" s="2"/>
      <c r="B345" s="2"/>
      <c r="C345" s="2"/>
      <c r="D345" s="2"/>
      <c r="E345" s="2"/>
      <c r="F345" s="2"/>
      <c r="G345" s="8"/>
      <c r="H345" s="8"/>
      <c r="I345" s="8"/>
      <c r="J345" s="8"/>
      <c r="K345" s="8"/>
      <c r="L345" s="8"/>
      <c r="M345" s="8"/>
      <c r="N345" s="8"/>
      <c r="O345" s="8"/>
      <c r="P345" s="8"/>
      <c r="Q345" s="8"/>
      <c r="R345" s="8"/>
      <c r="S345" s="2"/>
      <c r="T345" s="8"/>
      <c r="U345" s="8"/>
      <c r="V345" s="8"/>
      <c r="W345" s="8"/>
      <c r="X345" s="8"/>
      <c r="Y345" s="8"/>
      <c r="Z345" s="8"/>
    </row>
    <row r="346" spans="1:26" ht="15" x14ac:dyDescent="0.2">
      <c r="A346" s="2"/>
      <c r="B346" s="2"/>
      <c r="C346" s="2"/>
      <c r="D346" s="2"/>
      <c r="E346" s="2"/>
      <c r="F346" s="2"/>
      <c r="G346" s="8"/>
      <c r="H346" s="8"/>
      <c r="I346" s="8"/>
      <c r="J346" s="8"/>
      <c r="K346" s="8"/>
      <c r="L346" s="8"/>
      <c r="M346" s="8"/>
      <c r="N346" s="8"/>
      <c r="O346" s="8"/>
      <c r="P346" s="8"/>
      <c r="Q346" s="8"/>
      <c r="R346" s="8"/>
      <c r="S346" s="2"/>
      <c r="T346" s="8"/>
      <c r="U346" s="8"/>
      <c r="V346" s="8"/>
      <c r="W346" s="8"/>
      <c r="X346" s="8"/>
      <c r="Y346" s="8"/>
      <c r="Z346" s="8"/>
    </row>
    <row r="347" spans="1:26" ht="15" x14ac:dyDescent="0.2">
      <c r="A347" s="2"/>
      <c r="B347" s="2"/>
      <c r="C347" s="2"/>
      <c r="D347" s="2"/>
      <c r="E347" s="2"/>
      <c r="F347" s="2"/>
      <c r="G347" s="8"/>
      <c r="H347" s="8"/>
      <c r="I347" s="8"/>
      <c r="J347" s="8"/>
      <c r="K347" s="8"/>
      <c r="L347" s="8"/>
      <c r="M347" s="8"/>
      <c r="N347" s="8"/>
      <c r="O347" s="8"/>
      <c r="P347" s="8"/>
      <c r="Q347" s="8"/>
      <c r="R347" s="8"/>
      <c r="S347" s="2"/>
      <c r="T347" s="8"/>
      <c r="U347" s="8"/>
      <c r="V347" s="8"/>
      <c r="W347" s="8"/>
      <c r="X347" s="8"/>
      <c r="Y347" s="8"/>
      <c r="Z347" s="8"/>
    </row>
    <row r="348" spans="1:26" ht="15" x14ac:dyDescent="0.2">
      <c r="A348" s="2"/>
      <c r="B348" s="2"/>
      <c r="C348" s="2"/>
      <c r="D348" s="2"/>
      <c r="E348" s="2"/>
      <c r="F348" s="2"/>
      <c r="G348" s="8"/>
      <c r="H348" s="8"/>
      <c r="I348" s="8"/>
      <c r="J348" s="8"/>
      <c r="K348" s="8"/>
      <c r="L348" s="8"/>
      <c r="M348" s="8"/>
      <c r="N348" s="8"/>
      <c r="O348" s="8"/>
      <c r="P348" s="8"/>
      <c r="Q348" s="8"/>
      <c r="R348" s="8"/>
      <c r="S348" s="2"/>
      <c r="T348" s="8"/>
      <c r="U348" s="8"/>
      <c r="V348" s="8"/>
      <c r="W348" s="8"/>
      <c r="X348" s="8"/>
      <c r="Y348" s="8"/>
      <c r="Z348" s="8"/>
    </row>
    <row r="349" spans="1:26" ht="15" x14ac:dyDescent="0.2">
      <c r="A349" s="2"/>
      <c r="B349" s="2"/>
      <c r="C349" s="2"/>
      <c r="D349" s="2"/>
      <c r="E349" s="2"/>
      <c r="F349" s="2"/>
      <c r="G349" s="8"/>
      <c r="H349" s="8"/>
      <c r="I349" s="8"/>
      <c r="J349" s="8"/>
      <c r="K349" s="8"/>
      <c r="L349" s="8"/>
      <c r="M349" s="8"/>
      <c r="N349" s="8"/>
      <c r="O349" s="8"/>
      <c r="P349" s="8"/>
      <c r="Q349" s="8"/>
      <c r="R349" s="8"/>
      <c r="S349" s="2"/>
      <c r="T349" s="8"/>
      <c r="U349" s="8"/>
      <c r="V349" s="8"/>
      <c r="W349" s="8"/>
      <c r="X349" s="8"/>
      <c r="Y349" s="8"/>
      <c r="Z349" s="8"/>
    </row>
    <row r="350" spans="1:26" ht="15" x14ac:dyDescent="0.2">
      <c r="A350" s="2"/>
      <c r="B350" s="2"/>
      <c r="C350" s="2"/>
      <c r="D350" s="2"/>
      <c r="E350" s="2"/>
      <c r="F350" s="2"/>
      <c r="G350" s="8"/>
      <c r="H350" s="8"/>
      <c r="I350" s="8"/>
      <c r="J350" s="8"/>
      <c r="K350" s="8"/>
      <c r="L350" s="8"/>
      <c r="M350" s="8"/>
      <c r="N350" s="8"/>
      <c r="O350" s="8"/>
      <c r="P350" s="8"/>
      <c r="Q350" s="8"/>
      <c r="R350" s="8"/>
      <c r="S350" s="2"/>
      <c r="T350" s="8"/>
      <c r="U350" s="8"/>
      <c r="V350" s="8"/>
      <c r="W350" s="8"/>
      <c r="X350" s="8"/>
      <c r="Y350" s="8"/>
      <c r="Z350" s="8"/>
    </row>
    <row r="351" spans="1:26" ht="15" x14ac:dyDescent="0.2">
      <c r="A351" s="2"/>
      <c r="B351" s="2"/>
      <c r="C351" s="2"/>
      <c r="D351" s="2"/>
      <c r="E351" s="2"/>
      <c r="F351" s="2"/>
      <c r="G351" s="8"/>
      <c r="H351" s="8"/>
      <c r="I351" s="8"/>
      <c r="J351" s="8"/>
      <c r="K351" s="8"/>
      <c r="L351" s="8"/>
      <c r="M351" s="8"/>
      <c r="N351" s="8"/>
      <c r="O351" s="8"/>
      <c r="P351" s="8"/>
      <c r="Q351" s="8"/>
      <c r="R351" s="8"/>
      <c r="S351" s="2"/>
      <c r="T351" s="8"/>
      <c r="U351" s="8"/>
      <c r="V351" s="8"/>
      <c r="W351" s="8"/>
      <c r="X351" s="8"/>
      <c r="Y351" s="8"/>
      <c r="Z351" s="8"/>
    </row>
    <row r="352" spans="1:26" ht="15" x14ac:dyDescent="0.2">
      <c r="A352" s="2"/>
      <c r="B352" s="2"/>
      <c r="C352" s="2"/>
      <c r="D352" s="2"/>
      <c r="E352" s="2"/>
      <c r="F352" s="2"/>
      <c r="G352" s="8"/>
      <c r="H352" s="8"/>
      <c r="I352" s="8"/>
      <c r="J352" s="8"/>
      <c r="K352" s="8"/>
      <c r="L352" s="8"/>
      <c r="M352" s="8"/>
      <c r="N352" s="8"/>
      <c r="O352" s="8"/>
      <c r="P352" s="8"/>
      <c r="Q352" s="8"/>
      <c r="R352" s="8"/>
      <c r="S352" s="2"/>
      <c r="T352" s="8"/>
      <c r="U352" s="8"/>
      <c r="V352" s="8"/>
      <c r="W352" s="8"/>
      <c r="X352" s="8"/>
      <c r="Y352" s="8"/>
      <c r="Z352" s="8"/>
    </row>
    <row r="353" spans="1:26" ht="15" x14ac:dyDescent="0.2">
      <c r="A353" s="2"/>
      <c r="B353" s="2"/>
      <c r="C353" s="2"/>
      <c r="D353" s="2"/>
      <c r="E353" s="2"/>
      <c r="F353" s="2"/>
      <c r="G353" s="8"/>
      <c r="H353" s="8"/>
      <c r="I353" s="8"/>
      <c r="J353" s="8"/>
      <c r="K353" s="8"/>
      <c r="L353" s="8"/>
      <c r="M353" s="8"/>
      <c r="N353" s="8"/>
      <c r="O353" s="8"/>
      <c r="P353" s="8"/>
      <c r="Q353" s="8"/>
      <c r="R353" s="8"/>
      <c r="S353" s="2"/>
      <c r="T353" s="8"/>
      <c r="U353" s="8"/>
      <c r="V353" s="8"/>
      <c r="W353" s="8"/>
      <c r="X353" s="8"/>
      <c r="Y353" s="8"/>
      <c r="Z353" s="8"/>
    </row>
    <row r="354" spans="1:26" ht="15" x14ac:dyDescent="0.2">
      <c r="A354" s="2"/>
      <c r="B354" s="2"/>
      <c r="C354" s="2"/>
      <c r="D354" s="2"/>
      <c r="E354" s="2"/>
      <c r="F354" s="2"/>
      <c r="G354" s="8"/>
      <c r="H354" s="8"/>
      <c r="I354" s="8"/>
      <c r="J354" s="8"/>
      <c r="K354" s="8"/>
      <c r="L354" s="8"/>
      <c r="M354" s="8"/>
      <c r="N354" s="8"/>
      <c r="O354" s="8"/>
      <c r="P354" s="8"/>
      <c r="Q354" s="8"/>
      <c r="R354" s="8"/>
      <c r="S354" s="2"/>
      <c r="T354" s="8"/>
      <c r="U354" s="8"/>
      <c r="V354" s="8"/>
      <c r="W354" s="8"/>
      <c r="X354" s="8"/>
      <c r="Y354" s="8"/>
      <c r="Z354" s="8"/>
    </row>
    <row r="355" spans="1:26" ht="15" x14ac:dyDescent="0.2">
      <c r="A355" s="2"/>
      <c r="B355" s="2"/>
      <c r="C355" s="2"/>
      <c r="D355" s="2"/>
      <c r="E355" s="2"/>
      <c r="F355" s="2"/>
      <c r="G355" s="8"/>
      <c r="H355" s="8"/>
      <c r="I355" s="8"/>
      <c r="J355" s="8"/>
      <c r="K355" s="8"/>
      <c r="L355" s="8"/>
      <c r="M355" s="8"/>
      <c r="N355" s="8"/>
      <c r="O355" s="8"/>
      <c r="P355" s="8"/>
      <c r="Q355" s="8"/>
      <c r="R355" s="8"/>
      <c r="S355" s="2"/>
      <c r="T355" s="8"/>
      <c r="U355" s="8"/>
      <c r="V355" s="8"/>
      <c r="W355" s="8"/>
      <c r="X355" s="8"/>
      <c r="Y355" s="8"/>
      <c r="Z355" s="8"/>
    </row>
    <row r="356" spans="1:26" ht="15" x14ac:dyDescent="0.2">
      <c r="A356" s="2"/>
      <c r="B356" s="2"/>
      <c r="C356" s="2"/>
      <c r="D356" s="2"/>
      <c r="E356" s="2"/>
      <c r="F356" s="2"/>
      <c r="G356" s="8"/>
      <c r="H356" s="8"/>
      <c r="I356" s="8"/>
      <c r="J356" s="8"/>
      <c r="K356" s="8"/>
      <c r="L356" s="8"/>
      <c r="M356" s="8"/>
      <c r="N356" s="8"/>
      <c r="O356" s="8"/>
      <c r="P356" s="8"/>
      <c r="Q356" s="8"/>
      <c r="R356" s="8"/>
      <c r="S356" s="2"/>
      <c r="T356" s="8"/>
      <c r="U356" s="8"/>
      <c r="V356" s="8"/>
      <c r="W356" s="8"/>
      <c r="X356" s="8"/>
      <c r="Y356" s="8"/>
      <c r="Z356" s="8"/>
    </row>
    <row r="357" spans="1:26" ht="15" x14ac:dyDescent="0.2">
      <c r="A357" s="2"/>
      <c r="B357" s="2"/>
      <c r="C357" s="2"/>
      <c r="D357" s="2"/>
      <c r="E357" s="2"/>
      <c r="F357" s="2"/>
      <c r="G357" s="8"/>
      <c r="H357" s="8"/>
      <c r="I357" s="8"/>
      <c r="J357" s="8"/>
      <c r="K357" s="8"/>
      <c r="L357" s="8"/>
      <c r="M357" s="8"/>
      <c r="N357" s="8"/>
      <c r="O357" s="8"/>
      <c r="P357" s="8"/>
      <c r="Q357" s="8"/>
      <c r="R357" s="8"/>
      <c r="S357" s="2"/>
      <c r="T357" s="8"/>
      <c r="U357" s="8"/>
      <c r="V357" s="8"/>
      <c r="W357" s="8"/>
      <c r="X357" s="8"/>
      <c r="Y357" s="8"/>
      <c r="Z357" s="8"/>
    </row>
    <row r="358" spans="1:26" ht="15" x14ac:dyDescent="0.2">
      <c r="A358" s="2"/>
      <c r="B358" s="2"/>
      <c r="C358" s="2"/>
      <c r="D358" s="2"/>
      <c r="E358" s="2"/>
      <c r="F358" s="2"/>
      <c r="G358" s="8"/>
      <c r="H358" s="8"/>
      <c r="I358" s="8"/>
      <c r="J358" s="8"/>
      <c r="K358" s="8"/>
      <c r="L358" s="8"/>
      <c r="M358" s="8"/>
      <c r="N358" s="8"/>
      <c r="O358" s="8"/>
      <c r="P358" s="8"/>
      <c r="Q358" s="8"/>
      <c r="R358" s="8"/>
      <c r="S358" s="2"/>
      <c r="T358" s="8"/>
      <c r="U358" s="8"/>
      <c r="V358" s="8"/>
      <c r="W358" s="8"/>
      <c r="X358" s="8"/>
      <c r="Y358" s="8"/>
      <c r="Z358" s="8"/>
    </row>
    <row r="359" spans="1:26" ht="15" x14ac:dyDescent="0.2">
      <c r="A359" s="2"/>
      <c r="B359" s="2"/>
      <c r="C359" s="2"/>
      <c r="D359" s="2"/>
      <c r="E359" s="2"/>
      <c r="F359" s="2"/>
      <c r="G359" s="8"/>
      <c r="H359" s="8"/>
      <c r="I359" s="8"/>
      <c r="J359" s="8"/>
      <c r="K359" s="8"/>
      <c r="L359" s="8"/>
      <c r="M359" s="8"/>
      <c r="N359" s="8"/>
      <c r="O359" s="8"/>
      <c r="P359" s="8"/>
      <c r="Q359" s="8"/>
      <c r="R359" s="8"/>
      <c r="S359" s="2"/>
      <c r="T359" s="8"/>
      <c r="U359" s="8"/>
      <c r="V359" s="8"/>
      <c r="W359" s="8"/>
      <c r="X359" s="8"/>
      <c r="Y359" s="8"/>
      <c r="Z359" s="8"/>
    </row>
    <row r="360" spans="1:26" ht="15" x14ac:dyDescent="0.2">
      <c r="A360" s="2"/>
      <c r="B360" s="2"/>
      <c r="C360" s="2"/>
      <c r="D360" s="2"/>
      <c r="E360" s="2"/>
      <c r="F360" s="2"/>
      <c r="G360" s="8"/>
      <c r="H360" s="8"/>
      <c r="I360" s="8"/>
      <c r="J360" s="8"/>
      <c r="K360" s="8"/>
      <c r="L360" s="8"/>
      <c r="M360" s="8"/>
      <c r="N360" s="8"/>
      <c r="O360" s="8"/>
      <c r="P360" s="8"/>
      <c r="Q360" s="8"/>
      <c r="R360" s="8"/>
      <c r="S360" s="2"/>
      <c r="T360" s="8"/>
      <c r="U360" s="8"/>
      <c r="V360" s="8"/>
      <c r="W360" s="8"/>
      <c r="X360" s="8"/>
      <c r="Y360" s="8"/>
      <c r="Z360" s="8"/>
    </row>
    <row r="361" spans="1:26" ht="15" x14ac:dyDescent="0.2">
      <c r="A361" s="2"/>
      <c r="B361" s="2"/>
      <c r="C361" s="2"/>
      <c r="D361" s="2"/>
      <c r="E361" s="2"/>
      <c r="F361" s="2"/>
      <c r="G361" s="8"/>
      <c r="H361" s="8"/>
      <c r="I361" s="8"/>
      <c r="J361" s="8"/>
      <c r="K361" s="8"/>
      <c r="L361" s="8"/>
      <c r="M361" s="8"/>
      <c r="N361" s="8"/>
      <c r="O361" s="8"/>
      <c r="P361" s="8"/>
      <c r="Q361" s="8"/>
      <c r="R361" s="8"/>
      <c r="S361" s="2"/>
      <c r="T361" s="8"/>
      <c r="U361" s="8"/>
      <c r="V361" s="8"/>
      <c r="W361" s="8"/>
      <c r="X361" s="8"/>
      <c r="Y361" s="8"/>
      <c r="Z361" s="8"/>
    </row>
    <row r="362" spans="1:26" ht="15" x14ac:dyDescent="0.2">
      <c r="A362" s="2"/>
      <c r="B362" s="2"/>
      <c r="C362" s="2"/>
      <c r="D362" s="2"/>
      <c r="E362" s="2"/>
      <c r="F362" s="2"/>
      <c r="G362" s="8"/>
      <c r="H362" s="8"/>
      <c r="I362" s="8"/>
      <c r="J362" s="8"/>
      <c r="K362" s="8"/>
      <c r="L362" s="8"/>
      <c r="M362" s="8"/>
      <c r="N362" s="8"/>
      <c r="O362" s="8"/>
      <c r="P362" s="8"/>
      <c r="Q362" s="8"/>
      <c r="R362" s="8"/>
      <c r="S362" s="2"/>
      <c r="T362" s="8"/>
      <c r="U362" s="8"/>
      <c r="V362" s="8"/>
      <c r="W362" s="8"/>
      <c r="X362" s="8"/>
      <c r="Y362" s="8"/>
      <c r="Z362" s="8"/>
    </row>
    <row r="363" spans="1:26" ht="15" x14ac:dyDescent="0.2">
      <c r="A363" s="2"/>
      <c r="B363" s="2"/>
      <c r="C363" s="2"/>
      <c r="D363" s="2"/>
      <c r="E363" s="2"/>
      <c r="F363" s="2"/>
      <c r="G363" s="8"/>
      <c r="H363" s="8"/>
      <c r="I363" s="8"/>
      <c r="J363" s="8"/>
      <c r="K363" s="8"/>
      <c r="L363" s="8"/>
      <c r="M363" s="8"/>
      <c r="N363" s="8"/>
      <c r="O363" s="8"/>
      <c r="P363" s="8"/>
      <c r="Q363" s="8"/>
      <c r="R363" s="8"/>
      <c r="S363" s="2"/>
      <c r="T363" s="8"/>
      <c r="U363" s="8"/>
      <c r="V363" s="8"/>
      <c r="W363" s="8"/>
      <c r="X363" s="8"/>
      <c r="Y363" s="8"/>
      <c r="Z363" s="8"/>
    </row>
    <row r="364" spans="1:26" ht="15" x14ac:dyDescent="0.2">
      <c r="A364" s="2"/>
      <c r="B364" s="2"/>
      <c r="C364" s="2"/>
      <c r="D364" s="2"/>
      <c r="E364" s="2"/>
      <c r="F364" s="2"/>
      <c r="G364" s="8"/>
      <c r="H364" s="8"/>
      <c r="I364" s="8"/>
      <c r="J364" s="8"/>
      <c r="K364" s="8"/>
      <c r="L364" s="8"/>
      <c r="M364" s="8"/>
      <c r="N364" s="8"/>
      <c r="O364" s="8"/>
      <c r="P364" s="8"/>
      <c r="Q364" s="8"/>
      <c r="R364" s="8"/>
      <c r="S364" s="2"/>
      <c r="T364" s="8"/>
      <c r="U364" s="8"/>
      <c r="V364" s="8"/>
      <c r="W364" s="8"/>
      <c r="X364" s="8"/>
      <c r="Y364" s="8"/>
      <c r="Z364" s="8"/>
    </row>
    <row r="365" spans="1:26" ht="15" x14ac:dyDescent="0.2">
      <c r="A365" s="2"/>
      <c r="B365" s="2"/>
      <c r="C365" s="2"/>
      <c r="D365" s="2"/>
      <c r="E365" s="2"/>
      <c r="F365" s="2"/>
      <c r="G365" s="8"/>
      <c r="H365" s="8"/>
      <c r="I365" s="8"/>
      <c r="J365" s="8"/>
      <c r="K365" s="8"/>
      <c r="L365" s="8"/>
      <c r="M365" s="8"/>
      <c r="N365" s="8"/>
      <c r="O365" s="8"/>
      <c r="P365" s="8"/>
      <c r="Q365" s="8"/>
      <c r="R365" s="8"/>
      <c r="S365" s="2"/>
      <c r="T365" s="8"/>
      <c r="U365" s="8"/>
      <c r="V365" s="8"/>
      <c r="W365" s="8"/>
      <c r="X365" s="8"/>
      <c r="Y365" s="8"/>
      <c r="Z365" s="8"/>
    </row>
    <row r="366" spans="1:26" ht="15" x14ac:dyDescent="0.2">
      <c r="A366" s="2"/>
      <c r="B366" s="2"/>
      <c r="C366" s="2"/>
      <c r="D366" s="2"/>
      <c r="E366" s="2"/>
      <c r="F366" s="2"/>
      <c r="G366" s="8"/>
      <c r="H366" s="8"/>
      <c r="I366" s="8"/>
      <c r="J366" s="8"/>
      <c r="K366" s="8"/>
      <c r="L366" s="8"/>
      <c r="M366" s="8"/>
      <c r="N366" s="8"/>
      <c r="O366" s="8"/>
      <c r="P366" s="8"/>
      <c r="Q366" s="8"/>
      <c r="R366" s="8"/>
      <c r="S366" s="2"/>
      <c r="T366" s="8"/>
      <c r="U366" s="8"/>
      <c r="V366" s="8"/>
      <c r="W366" s="8"/>
      <c r="X366" s="8"/>
      <c r="Y366" s="8"/>
      <c r="Z366" s="8"/>
    </row>
    <row r="367" spans="1:26" ht="15" x14ac:dyDescent="0.2">
      <c r="A367" s="2"/>
      <c r="B367" s="2"/>
      <c r="C367" s="2"/>
      <c r="D367" s="2"/>
      <c r="E367" s="2"/>
      <c r="F367" s="2"/>
      <c r="G367" s="8"/>
      <c r="H367" s="8"/>
      <c r="I367" s="8"/>
      <c r="J367" s="8"/>
      <c r="K367" s="8"/>
      <c r="L367" s="8"/>
      <c r="M367" s="8"/>
      <c r="N367" s="8"/>
      <c r="O367" s="8"/>
      <c r="P367" s="8"/>
      <c r="Q367" s="8"/>
      <c r="R367" s="8"/>
      <c r="S367" s="2"/>
      <c r="T367" s="8"/>
      <c r="U367" s="8"/>
      <c r="V367" s="8"/>
      <c r="W367" s="8"/>
      <c r="X367" s="8"/>
      <c r="Y367" s="8"/>
      <c r="Z367" s="8"/>
    </row>
    <row r="368" spans="1:26" ht="15" x14ac:dyDescent="0.2">
      <c r="A368" s="2"/>
      <c r="B368" s="2"/>
      <c r="C368" s="2"/>
      <c r="D368" s="2"/>
      <c r="E368" s="2"/>
      <c r="F368" s="2"/>
      <c r="G368" s="8"/>
      <c r="H368" s="8"/>
      <c r="I368" s="8"/>
      <c r="J368" s="8"/>
      <c r="K368" s="8"/>
      <c r="L368" s="8"/>
      <c r="M368" s="8"/>
      <c r="N368" s="8"/>
      <c r="O368" s="8"/>
      <c r="P368" s="8"/>
      <c r="Q368" s="8"/>
      <c r="R368" s="8"/>
      <c r="S368" s="2"/>
      <c r="T368" s="8"/>
      <c r="U368" s="8"/>
      <c r="V368" s="8"/>
      <c r="W368" s="8"/>
      <c r="X368" s="8"/>
      <c r="Y368" s="8"/>
      <c r="Z368" s="8"/>
    </row>
    <row r="369" spans="1:26" ht="15" x14ac:dyDescent="0.2">
      <c r="A369" s="2"/>
      <c r="B369" s="2"/>
      <c r="C369" s="2"/>
      <c r="D369" s="2"/>
      <c r="E369" s="2"/>
      <c r="F369" s="2"/>
      <c r="G369" s="8"/>
      <c r="H369" s="8"/>
      <c r="I369" s="8"/>
      <c r="J369" s="8"/>
      <c r="K369" s="8"/>
      <c r="L369" s="8"/>
      <c r="M369" s="8"/>
      <c r="N369" s="8"/>
      <c r="O369" s="8"/>
      <c r="P369" s="8"/>
      <c r="Q369" s="8"/>
      <c r="R369" s="8"/>
      <c r="S369" s="2"/>
      <c r="T369" s="8"/>
      <c r="U369" s="8"/>
      <c r="V369" s="8"/>
      <c r="W369" s="8"/>
      <c r="X369" s="8"/>
      <c r="Y369" s="8"/>
      <c r="Z369" s="8"/>
    </row>
    <row r="370" spans="1:26" ht="15" x14ac:dyDescent="0.2">
      <c r="A370" s="2"/>
      <c r="B370" s="2"/>
      <c r="C370" s="2"/>
      <c r="D370" s="2"/>
      <c r="E370" s="2"/>
      <c r="F370" s="2"/>
      <c r="G370" s="8"/>
      <c r="H370" s="8"/>
      <c r="I370" s="8"/>
      <c r="J370" s="8"/>
      <c r="K370" s="8"/>
      <c r="L370" s="8"/>
      <c r="M370" s="8"/>
      <c r="N370" s="8"/>
      <c r="O370" s="8"/>
      <c r="P370" s="8"/>
      <c r="Q370" s="8"/>
      <c r="R370" s="8"/>
      <c r="S370" s="2"/>
      <c r="T370" s="8"/>
      <c r="U370" s="8"/>
      <c r="V370" s="8"/>
      <c r="W370" s="8"/>
      <c r="X370" s="8"/>
      <c r="Y370" s="8"/>
      <c r="Z370" s="8"/>
    </row>
    <row r="371" spans="1:26" ht="15" x14ac:dyDescent="0.2">
      <c r="A371" s="2"/>
      <c r="B371" s="2"/>
      <c r="C371" s="2"/>
      <c r="D371" s="2"/>
      <c r="E371" s="2"/>
      <c r="F371" s="2"/>
      <c r="G371" s="8"/>
      <c r="H371" s="8"/>
      <c r="I371" s="8"/>
      <c r="J371" s="8"/>
      <c r="K371" s="8"/>
      <c r="L371" s="8"/>
      <c r="M371" s="8"/>
      <c r="N371" s="8"/>
      <c r="O371" s="8"/>
      <c r="P371" s="8"/>
      <c r="Q371" s="8"/>
      <c r="R371" s="8"/>
      <c r="S371" s="2"/>
      <c r="T371" s="8"/>
      <c r="U371" s="8"/>
      <c r="V371" s="8"/>
      <c r="W371" s="8"/>
      <c r="X371" s="8"/>
      <c r="Y371" s="8"/>
      <c r="Z371" s="8"/>
    </row>
    <row r="372" spans="1:26" ht="15" x14ac:dyDescent="0.2">
      <c r="A372" s="2"/>
      <c r="B372" s="2"/>
      <c r="C372" s="2"/>
      <c r="D372" s="2"/>
      <c r="E372" s="2"/>
      <c r="F372" s="2"/>
      <c r="G372" s="8"/>
      <c r="H372" s="8"/>
      <c r="I372" s="8"/>
      <c r="J372" s="8"/>
      <c r="K372" s="8"/>
      <c r="L372" s="8"/>
      <c r="M372" s="8"/>
      <c r="N372" s="8"/>
      <c r="O372" s="8"/>
      <c r="P372" s="8"/>
      <c r="Q372" s="8"/>
      <c r="R372" s="8"/>
      <c r="S372" s="2"/>
      <c r="T372" s="8"/>
      <c r="U372" s="8"/>
      <c r="V372" s="8"/>
      <c r="W372" s="8"/>
      <c r="X372" s="8"/>
      <c r="Y372" s="8"/>
      <c r="Z372" s="8"/>
    </row>
    <row r="373" spans="1:26" ht="15" x14ac:dyDescent="0.2">
      <c r="A373" s="2"/>
      <c r="B373" s="2"/>
      <c r="C373" s="2"/>
      <c r="D373" s="2"/>
      <c r="E373" s="2"/>
      <c r="F373" s="2"/>
      <c r="G373" s="8"/>
      <c r="H373" s="8"/>
      <c r="I373" s="8"/>
      <c r="J373" s="8"/>
      <c r="K373" s="8"/>
      <c r="L373" s="8"/>
      <c r="M373" s="8"/>
      <c r="N373" s="8"/>
      <c r="O373" s="8"/>
      <c r="P373" s="8"/>
      <c r="Q373" s="8"/>
      <c r="R373" s="8"/>
      <c r="S373" s="2"/>
      <c r="T373" s="8"/>
      <c r="U373" s="8"/>
      <c r="V373" s="8"/>
      <c r="W373" s="8"/>
      <c r="X373" s="8"/>
      <c r="Y373" s="8"/>
      <c r="Z373" s="8"/>
    </row>
    <row r="374" spans="1:26" ht="15" x14ac:dyDescent="0.2">
      <c r="A374" s="2"/>
      <c r="B374" s="2"/>
      <c r="C374" s="2"/>
      <c r="D374" s="2"/>
      <c r="E374" s="2"/>
      <c r="F374" s="2"/>
      <c r="G374" s="8"/>
      <c r="H374" s="8"/>
      <c r="I374" s="8"/>
      <c r="J374" s="8"/>
      <c r="K374" s="8"/>
      <c r="L374" s="8"/>
      <c r="M374" s="8"/>
      <c r="N374" s="8"/>
      <c r="O374" s="8"/>
      <c r="P374" s="8"/>
      <c r="Q374" s="8"/>
      <c r="R374" s="8"/>
      <c r="S374" s="2"/>
      <c r="T374" s="8"/>
      <c r="U374" s="8"/>
      <c r="V374" s="8"/>
      <c r="W374" s="8"/>
      <c r="X374" s="8"/>
      <c r="Y374" s="8"/>
      <c r="Z374" s="8"/>
    </row>
    <row r="375" spans="1:26" ht="15" x14ac:dyDescent="0.2">
      <c r="A375" s="2"/>
      <c r="B375" s="2"/>
      <c r="C375" s="2"/>
      <c r="D375" s="2"/>
      <c r="E375" s="2"/>
      <c r="F375" s="2"/>
      <c r="G375" s="8"/>
      <c r="H375" s="8"/>
      <c r="I375" s="8"/>
      <c r="J375" s="8"/>
      <c r="K375" s="8"/>
      <c r="L375" s="8"/>
      <c r="M375" s="8"/>
      <c r="N375" s="8"/>
      <c r="O375" s="8"/>
      <c r="P375" s="8"/>
      <c r="Q375" s="8"/>
      <c r="R375" s="8"/>
      <c r="S375" s="2"/>
      <c r="T375" s="8"/>
      <c r="U375" s="8"/>
      <c r="V375" s="8"/>
      <c r="W375" s="8"/>
      <c r="X375" s="8"/>
      <c r="Y375" s="8"/>
      <c r="Z375" s="8"/>
    </row>
    <row r="376" spans="1:26" ht="15" x14ac:dyDescent="0.2">
      <c r="A376" s="2"/>
      <c r="B376" s="2"/>
      <c r="C376" s="2"/>
      <c r="D376" s="2"/>
      <c r="E376" s="2"/>
      <c r="F376" s="2"/>
      <c r="G376" s="8"/>
      <c r="H376" s="8"/>
      <c r="I376" s="8"/>
      <c r="J376" s="8"/>
      <c r="K376" s="8"/>
      <c r="L376" s="8"/>
      <c r="M376" s="8"/>
      <c r="N376" s="8"/>
      <c r="O376" s="8"/>
      <c r="P376" s="8"/>
      <c r="Q376" s="8"/>
      <c r="R376" s="8"/>
      <c r="S376" s="2"/>
      <c r="T376" s="8"/>
      <c r="U376" s="8"/>
      <c r="V376" s="8"/>
      <c r="W376" s="8"/>
      <c r="X376" s="8"/>
      <c r="Y376" s="8"/>
      <c r="Z376" s="8"/>
    </row>
    <row r="377" spans="1:26" ht="15" x14ac:dyDescent="0.2">
      <c r="A377" s="2"/>
      <c r="B377" s="2"/>
      <c r="C377" s="2"/>
      <c r="D377" s="2"/>
      <c r="E377" s="2"/>
      <c r="F377" s="2"/>
      <c r="G377" s="8"/>
      <c r="H377" s="8"/>
      <c r="I377" s="8"/>
      <c r="J377" s="8"/>
      <c r="K377" s="8"/>
      <c r="L377" s="8"/>
      <c r="M377" s="8"/>
      <c r="N377" s="8"/>
      <c r="O377" s="8"/>
      <c r="P377" s="8"/>
      <c r="Q377" s="8"/>
      <c r="R377" s="8"/>
      <c r="S377" s="2"/>
      <c r="T377" s="8"/>
      <c r="U377" s="8"/>
      <c r="V377" s="8"/>
      <c r="W377" s="8"/>
      <c r="X377" s="8"/>
      <c r="Y377" s="8"/>
      <c r="Z377" s="8"/>
    </row>
    <row r="378" spans="1:26" ht="15" x14ac:dyDescent="0.2">
      <c r="A378" s="2"/>
      <c r="B378" s="2"/>
      <c r="C378" s="2"/>
      <c r="D378" s="2"/>
      <c r="E378" s="2"/>
      <c r="F378" s="2"/>
      <c r="G378" s="8"/>
      <c r="H378" s="8"/>
      <c r="I378" s="8"/>
      <c r="J378" s="8"/>
      <c r="K378" s="8"/>
      <c r="L378" s="8"/>
      <c r="M378" s="8"/>
      <c r="N378" s="8"/>
      <c r="O378" s="8"/>
      <c r="P378" s="8"/>
      <c r="Q378" s="8"/>
      <c r="R378" s="8"/>
      <c r="S378" s="2"/>
      <c r="T378" s="8"/>
      <c r="U378" s="8"/>
      <c r="V378" s="8"/>
      <c r="W378" s="8"/>
      <c r="X378" s="8"/>
      <c r="Y378" s="8"/>
      <c r="Z378" s="8"/>
    </row>
    <row r="379" spans="1:26" ht="15" x14ac:dyDescent="0.2">
      <c r="A379" s="2"/>
      <c r="B379" s="2"/>
      <c r="C379" s="2"/>
      <c r="D379" s="2"/>
      <c r="E379" s="2"/>
      <c r="F379" s="2"/>
      <c r="G379" s="8"/>
      <c r="H379" s="8"/>
      <c r="I379" s="8"/>
      <c r="J379" s="8"/>
      <c r="K379" s="8"/>
      <c r="L379" s="8"/>
      <c r="M379" s="8"/>
      <c r="N379" s="8"/>
      <c r="O379" s="8"/>
      <c r="P379" s="8"/>
      <c r="Q379" s="8"/>
      <c r="R379" s="8"/>
      <c r="S379" s="2"/>
      <c r="T379" s="8"/>
      <c r="U379" s="8"/>
      <c r="V379" s="8"/>
      <c r="W379" s="8"/>
      <c r="X379" s="8"/>
      <c r="Y379" s="8"/>
      <c r="Z379" s="8"/>
    </row>
    <row r="380" spans="1:26" ht="15" x14ac:dyDescent="0.2">
      <c r="A380" s="2"/>
      <c r="B380" s="2"/>
      <c r="C380" s="2"/>
      <c r="D380" s="2"/>
      <c r="E380" s="2"/>
      <c r="F380" s="2"/>
      <c r="G380" s="8"/>
      <c r="H380" s="8"/>
      <c r="I380" s="8"/>
      <c r="J380" s="8"/>
      <c r="K380" s="8"/>
      <c r="L380" s="8"/>
      <c r="M380" s="8"/>
      <c r="N380" s="8"/>
      <c r="O380" s="8"/>
      <c r="P380" s="8"/>
      <c r="Q380" s="8"/>
      <c r="R380" s="8"/>
      <c r="S380" s="2"/>
      <c r="T380" s="8"/>
      <c r="U380" s="8"/>
      <c r="V380" s="8"/>
      <c r="W380" s="8"/>
      <c r="X380" s="8"/>
      <c r="Y380" s="8"/>
      <c r="Z380" s="8"/>
    </row>
    <row r="381" spans="1:26" ht="15" x14ac:dyDescent="0.2">
      <c r="A381" s="2"/>
      <c r="B381" s="2"/>
      <c r="C381" s="2"/>
      <c r="D381" s="2"/>
      <c r="E381" s="2"/>
      <c r="F381" s="2"/>
      <c r="G381" s="8"/>
      <c r="H381" s="8"/>
      <c r="I381" s="8"/>
      <c r="J381" s="8"/>
      <c r="K381" s="8"/>
      <c r="L381" s="8"/>
      <c r="M381" s="8"/>
      <c r="N381" s="8"/>
      <c r="O381" s="8"/>
      <c r="P381" s="8"/>
      <c r="Q381" s="8"/>
      <c r="R381" s="8"/>
      <c r="S381" s="2"/>
      <c r="T381" s="8"/>
      <c r="U381" s="8"/>
      <c r="V381" s="8"/>
      <c r="W381" s="8"/>
      <c r="X381" s="8"/>
      <c r="Y381" s="8"/>
      <c r="Z381" s="8"/>
    </row>
    <row r="382" spans="1:26" ht="15" x14ac:dyDescent="0.2">
      <c r="A382" s="2"/>
      <c r="B382" s="2"/>
      <c r="C382" s="2"/>
      <c r="D382" s="2"/>
      <c r="E382" s="2"/>
      <c r="F382" s="2"/>
      <c r="G382" s="8"/>
      <c r="H382" s="8"/>
      <c r="I382" s="8"/>
      <c r="J382" s="8"/>
      <c r="K382" s="8"/>
      <c r="L382" s="8"/>
      <c r="M382" s="8"/>
      <c r="N382" s="8"/>
      <c r="O382" s="8"/>
      <c r="P382" s="8"/>
      <c r="Q382" s="8"/>
      <c r="R382" s="8"/>
      <c r="S382" s="2"/>
      <c r="T382" s="8"/>
      <c r="U382" s="8"/>
      <c r="V382" s="8"/>
      <c r="W382" s="8"/>
      <c r="X382" s="8"/>
      <c r="Y382" s="8"/>
      <c r="Z382" s="8"/>
    </row>
    <row r="383" spans="1:26" ht="15" x14ac:dyDescent="0.2">
      <c r="A383" s="2"/>
      <c r="B383" s="2"/>
      <c r="C383" s="2"/>
      <c r="D383" s="2"/>
      <c r="E383" s="2"/>
      <c r="F383" s="2"/>
      <c r="G383" s="8"/>
      <c r="H383" s="8"/>
      <c r="I383" s="8"/>
      <c r="J383" s="8"/>
      <c r="K383" s="8"/>
      <c r="L383" s="8"/>
      <c r="M383" s="8"/>
      <c r="N383" s="8"/>
      <c r="O383" s="8"/>
      <c r="P383" s="8"/>
      <c r="Q383" s="8"/>
      <c r="R383" s="8"/>
      <c r="S383" s="2"/>
      <c r="T383" s="8"/>
      <c r="U383" s="8"/>
      <c r="V383" s="8"/>
      <c r="W383" s="8"/>
      <c r="X383" s="8"/>
      <c r="Y383" s="8"/>
      <c r="Z383" s="8"/>
    </row>
    <row r="384" spans="1:26" ht="15" x14ac:dyDescent="0.2">
      <c r="A384" s="2"/>
      <c r="B384" s="2"/>
      <c r="C384" s="2"/>
      <c r="D384" s="2"/>
      <c r="E384" s="2"/>
      <c r="F384" s="2"/>
      <c r="G384" s="8"/>
      <c r="H384" s="8"/>
      <c r="I384" s="8"/>
      <c r="J384" s="8"/>
      <c r="K384" s="8"/>
      <c r="L384" s="8"/>
      <c r="M384" s="8"/>
      <c r="N384" s="8"/>
      <c r="O384" s="8"/>
      <c r="P384" s="8"/>
      <c r="Q384" s="8"/>
      <c r="R384" s="8"/>
      <c r="S384" s="2"/>
      <c r="T384" s="8"/>
      <c r="U384" s="8"/>
      <c r="V384" s="8"/>
      <c r="W384" s="8"/>
      <c r="X384" s="8"/>
      <c r="Y384" s="8"/>
      <c r="Z384" s="8"/>
    </row>
    <row r="385" spans="1:26" ht="15" x14ac:dyDescent="0.2">
      <c r="A385" s="2"/>
      <c r="B385" s="2"/>
      <c r="C385" s="2"/>
      <c r="D385" s="2"/>
      <c r="E385" s="2"/>
      <c r="F385" s="2"/>
      <c r="G385" s="8"/>
      <c r="H385" s="8"/>
      <c r="I385" s="8"/>
      <c r="J385" s="8"/>
      <c r="K385" s="8"/>
      <c r="L385" s="8"/>
      <c r="M385" s="8"/>
      <c r="N385" s="8"/>
      <c r="O385" s="8"/>
      <c r="P385" s="8"/>
      <c r="Q385" s="8"/>
      <c r="R385" s="8"/>
      <c r="S385" s="2"/>
      <c r="T385" s="8"/>
      <c r="U385" s="8"/>
      <c r="V385" s="8"/>
      <c r="W385" s="8"/>
      <c r="X385" s="8"/>
      <c r="Y385" s="8"/>
      <c r="Z385" s="8"/>
    </row>
    <row r="386" spans="1:26" ht="15" x14ac:dyDescent="0.2">
      <c r="A386" s="2"/>
      <c r="B386" s="2"/>
      <c r="C386" s="2"/>
      <c r="D386" s="2"/>
      <c r="E386" s="2"/>
      <c r="F386" s="2"/>
      <c r="G386" s="8"/>
      <c r="H386" s="8"/>
      <c r="I386" s="8"/>
      <c r="J386" s="8"/>
      <c r="K386" s="8"/>
      <c r="L386" s="8"/>
      <c r="M386" s="8"/>
      <c r="N386" s="8"/>
      <c r="O386" s="8"/>
      <c r="P386" s="8"/>
      <c r="Q386" s="8"/>
      <c r="R386" s="8"/>
      <c r="S386" s="2"/>
      <c r="T386" s="8"/>
      <c r="U386" s="8"/>
      <c r="V386" s="8"/>
      <c r="W386" s="8"/>
      <c r="X386" s="8"/>
      <c r="Y386" s="8"/>
      <c r="Z386" s="8"/>
    </row>
    <row r="387" spans="1:26" ht="15" x14ac:dyDescent="0.2">
      <c r="A387" s="2"/>
      <c r="B387" s="2"/>
      <c r="C387" s="2"/>
      <c r="D387" s="2"/>
      <c r="E387" s="2"/>
      <c r="F387" s="2"/>
      <c r="G387" s="8"/>
      <c r="H387" s="8"/>
      <c r="I387" s="8"/>
      <c r="J387" s="8"/>
      <c r="K387" s="8"/>
      <c r="L387" s="8"/>
      <c r="M387" s="8"/>
      <c r="N387" s="8"/>
      <c r="O387" s="8"/>
      <c r="P387" s="8"/>
      <c r="Q387" s="8"/>
      <c r="R387" s="8"/>
      <c r="S387" s="2"/>
      <c r="T387" s="8"/>
      <c r="U387" s="8"/>
      <c r="V387" s="8"/>
      <c r="W387" s="8"/>
      <c r="X387" s="8"/>
      <c r="Y387" s="8"/>
      <c r="Z387" s="8"/>
    </row>
    <row r="388" spans="1:26" ht="15" x14ac:dyDescent="0.2">
      <c r="A388" s="2"/>
      <c r="B388" s="2"/>
      <c r="C388" s="2"/>
      <c r="D388" s="2"/>
      <c r="E388" s="2"/>
      <c r="F388" s="2"/>
      <c r="G388" s="8"/>
      <c r="H388" s="8"/>
      <c r="I388" s="8"/>
      <c r="J388" s="8"/>
      <c r="K388" s="8"/>
      <c r="L388" s="8"/>
      <c r="M388" s="8"/>
      <c r="N388" s="8"/>
      <c r="O388" s="8"/>
      <c r="P388" s="8"/>
      <c r="Q388" s="8"/>
      <c r="R388" s="8"/>
      <c r="S388" s="2"/>
      <c r="T388" s="8"/>
      <c r="U388" s="8"/>
      <c r="V388" s="8"/>
      <c r="W388" s="8"/>
      <c r="X388" s="8"/>
      <c r="Y388" s="8"/>
      <c r="Z388" s="8"/>
    </row>
    <row r="389" spans="1:26" ht="15" x14ac:dyDescent="0.2">
      <c r="A389" s="2"/>
      <c r="B389" s="2"/>
      <c r="C389" s="2"/>
      <c r="D389" s="2"/>
      <c r="E389" s="2"/>
      <c r="F389" s="2"/>
      <c r="G389" s="8"/>
      <c r="H389" s="8"/>
      <c r="I389" s="8"/>
      <c r="J389" s="8"/>
      <c r="K389" s="8"/>
      <c r="L389" s="8"/>
      <c r="M389" s="8"/>
      <c r="N389" s="8"/>
      <c r="O389" s="8"/>
      <c r="P389" s="8"/>
      <c r="Q389" s="8"/>
      <c r="R389" s="8"/>
      <c r="S389" s="2"/>
      <c r="T389" s="8"/>
      <c r="U389" s="8"/>
      <c r="V389" s="8"/>
      <c r="W389" s="8"/>
      <c r="X389" s="8"/>
      <c r="Y389" s="8"/>
      <c r="Z389" s="8"/>
    </row>
    <row r="390" spans="1:26" ht="15" x14ac:dyDescent="0.2">
      <c r="A390" s="2"/>
      <c r="B390" s="2"/>
      <c r="C390" s="2"/>
      <c r="D390" s="2"/>
      <c r="E390" s="2"/>
      <c r="F390" s="2"/>
      <c r="G390" s="8"/>
      <c r="H390" s="8"/>
      <c r="I390" s="8"/>
      <c r="J390" s="8"/>
      <c r="K390" s="8"/>
      <c r="L390" s="8"/>
      <c r="M390" s="8"/>
      <c r="N390" s="8"/>
      <c r="O390" s="8"/>
      <c r="P390" s="8"/>
      <c r="Q390" s="8"/>
      <c r="R390" s="8"/>
      <c r="S390" s="2"/>
      <c r="T390" s="8"/>
      <c r="U390" s="8"/>
      <c r="V390" s="8"/>
      <c r="W390" s="8"/>
      <c r="X390" s="8"/>
      <c r="Y390" s="8"/>
      <c r="Z390" s="8"/>
    </row>
    <row r="391" spans="1:26" ht="15" x14ac:dyDescent="0.2">
      <c r="A391" s="2"/>
      <c r="B391" s="2"/>
      <c r="C391" s="2"/>
      <c r="D391" s="2"/>
      <c r="E391" s="2"/>
      <c r="F391" s="2"/>
      <c r="G391" s="8"/>
      <c r="H391" s="8"/>
      <c r="I391" s="8"/>
      <c r="J391" s="8"/>
      <c r="K391" s="8"/>
      <c r="L391" s="8"/>
      <c r="M391" s="8"/>
      <c r="N391" s="8"/>
      <c r="O391" s="8"/>
      <c r="P391" s="8"/>
      <c r="Q391" s="8"/>
      <c r="R391" s="8"/>
      <c r="S391" s="2"/>
      <c r="T391" s="8"/>
      <c r="U391" s="8"/>
      <c r="V391" s="8"/>
      <c r="W391" s="8"/>
      <c r="X391" s="8"/>
      <c r="Y391" s="8"/>
      <c r="Z391" s="8"/>
    </row>
    <row r="392" spans="1:26" ht="15" x14ac:dyDescent="0.2">
      <c r="A392" s="2"/>
      <c r="B392" s="2"/>
      <c r="C392" s="2"/>
      <c r="D392" s="2"/>
      <c r="E392" s="2"/>
      <c r="F392" s="2"/>
      <c r="G392" s="8"/>
      <c r="H392" s="8"/>
      <c r="I392" s="8"/>
      <c r="J392" s="8"/>
      <c r="K392" s="8"/>
      <c r="L392" s="8"/>
      <c r="M392" s="8"/>
      <c r="N392" s="8"/>
      <c r="O392" s="8"/>
      <c r="P392" s="8"/>
      <c r="Q392" s="8"/>
      <c r="R392" s="8"/>
      <c r="S392" s="2"/>
      <c r="T392" s="8"/>
      <c r="U392" s="8"/>
      <c r="V392" s="8"/>
      <c r="W392" s="8"/>
      <c r="X392" s="8"/>
      <c r="Y392" s="8"/>
      <c r="Z392" s="8"/>
    </row>
    <row r="393" spans="1:26" ht="15" x14ac:dyDescent="0.2">
      <c r="A393" s="2"/>
      <c r="B393" s="2"/>
      <c r="C393" s="2"/>
      <c r="D393" s="2"/>
      <c r="E393" s="2"/>
      <c r="F393" s="2"/>
      <c r="G393" s="8"/>
      <c r="H393" s="8"/>
      <c r="I393" s="8"/>
      <c r="J393" s="8"/>
      <c r="K393" s="8"/>
      <c r="L393" s="8"/>
      <c r="M393" s="8"/>
      <c r="N393" s="8"/>
      <c r="O393" s="8"/>
      <c r="P393" s="8"/>
      <c r="Q393" s="8"/>
      <c r="R393" s="8"/>
      <c r="S393" s="2"/>
      <c r="T393" s="8"/>
      <c r="U393" s="8"/>
      <c r="V393" s="8"/>
      <c r="W393" s="8"/>
      <c r="X393" s="8"/>
      <c r="Y393" s="8"/>
      <c r="Z393" s="8"/>
    </row>
    <row r="394" spans="1:26" ht="15" x14ac:dyDescent="0.2">
      <c r="A394" s="2"/>
      <c r="B394" s="2"/>
      <c r="C394" s="2"/>
      <c r="D394" s="2"/>
      <c r="E394" s="2"/>
      <c r="F394" s="2"/>
      <c r="G394" s="8"/>
      <c r="H394" s="8"/>
      <c r="I394" s="8"/>
      <c r="J394" s="8"/>
      <c r="K394" s="8"/>
      <c r="L394" s="8"/>
      <c r="M394" s="8"/>
      <c r="N394" s="8"/>
      <c r="O394" s="8"/>
      <c r="P394" s="8"/>
      <c r="Q394" s="8"/>
      <c r="R394" s="8"/>
      <c r="S394" s="2"/>
      <c r="T394" s="8"/>
      <c r="U394" s="8"/>
      <c r="V394" s="8"/>
      <c r="W394" s="8"/>
      <c r="X394" s="8"/>
      <c r="Y394" s="8"/>
      <c r="Z394" s="8"/>
    </row>
    <row r="395" spans="1:26" ht="15" x14ac:dyDescent="0.2">
      <c r="A395" s="2"/>
      <c r="B395" s="2"/>
      <c r="C395" s="2"/>
      <c r="D395" s="2"/>
      <c r="E395" s="2"/>
      <c r="F395" s="2"/>
      <c r="G395" s="8"/>
      <c r="H395" s="8"/>
      <c r="I395" s="8"/>
      <c r="J395" s="8"/>
      <c r="K395" s="8"/>
      <c r="L395" s="8"/>
      <c r="M395" s="8"/>
      <c r="N395" s="8"/>
      <c r="O395" s="8"/>
      <c r="P395" s="8"/>
      <c r="Q395" s="8"/>
      <c r="R395" s="8"/>
      <c r="S395" s="2"/>
      <c r="T395" s="8"/>
      <c r="U395" s="8"/>
      <c r="V395" s="8"/>
      <c r="W395" s="8"/>
      <c r="X395" s="8"/>
      <c r="Y395" s="8"/>
      <c r="Z395" s="8"/>
    </row>
    <row r="396" spans="1:26" ht="15" x14ac:dyDescent="0.2">
      <c r="A396" s="2"/>
      <c r="B396" s="2"/>
      <c r="C396" s="2"/>
      <c r="D396" s="2"/>
      <c r="E396" s="2"/>
      <c r="F396" s="2"/>
      <c r="G396" s="8"/>
      <c r="H396" s="8"/>
      <c r="I396" s="8"/>
      <c r="J396" s="8"/>
      <c r="K396" s="8"/>
      <c r="L396" s="8"/>
      <c r="M396" s="8"/>
      <c r="N396" s="8"/>
      <c r="O396" s="8"/>
      <c r="P396" s="8"/>
      <c r="Q396" s="8"/>
      <c r="R396" s="8"/>
      <c r="S396" s="2"/>
      <c r="T396" s="8"/>
      <c r="U396" s="8"/>
      <c r="V396" s="8"/>
      <c r="W396" s="8"/>
      <c r="X396" s="8"/>
      <c r="Y396" s="8"/>
      <c r="Z396" s="8"/>
    </row>
    <row r="397" spans="1:26" ht="15" x14ac:dyDescent="0.2">
      <c r="A397" s="2"/>
      <c r="B397" s="2"/>
      <c r="C397" s="2"/>
      <c r="D397" s="2"/>
      <c r="E397" s="2"/>
      <c r="F397" s="2"/>
      <c r="G397" s="8"/>
      <c r="H397" s="8"/>
      <c r="I397" s="8"/>
      <c r="J397" s="8"/>
      <c r="K397" s="8"/>
      <c r="L397" s="8"/>
      <c r="M397" s="8"/>
      <c r="N397" s="8"/>
      <c r="O397" s="8"/>
      <c r="P397" s="8"/>
      <c r="Q397" s="8"/>
      <c r="R397" s="8"/>
      <c r="S397" s="2"/>
      <c r="T397" s="8"/>
      <c r="U397" s="8"/>
      <c r="V397" s="8"/>
      <c r="W397" s="8"/>
      <c r="X397" s="8"/>
      <c r="Y397" s="8"/>
      <c r="Z397" s="8"/>
    </row>
    <row r="398" spans="1:26" ht="15" x14ac:dyDescent="0.2">
      <c r="A398" s="2"/>
      <c r="B398" s="2"/>
      <c r="C398" s="2"/>
      <c r="D398" s="2"/>
      <c r="E398" s="2"/>
      <c r="F398" s="2"/>
      <c r="G398" s="8"/>
      <c r="H398" s="8"/>
      <c r="I398" s="8"/>
      <c r="J398" s="8"/>
      <c r="K398" s="8"/>
      <c r="L398" s="8"/>
      <c r="M398" s="8"/>
      <c r="N398" s="8"/>
      <c r="O398" s="8"/>
      <c r="P398" s="8"/>
      <c r="Q398" s="8"/>
      <c r="R398" s="8"/>
      <c r="S398" s="2"/>
      <c r="T398" s="8"/>
      <c r="U398" s="8"/>
      <c r="V398" s="8"/>
      <c r="W398" s="8"/>
      <c r="X398" s="8"/>
      <c r="Y398" s="8"/>
      <c r="Z398" s="8"/>
    </row>
    <row r="399" spans="1:26" ht="15" x14ac:dyDescent="0.2">
      <c r="A399" s="2"/>
      <c r="B399" s="2"/>
      <c r="C399" s="2"/>
      <c r="D399" s="2"/>
      <c r="E399" s="2"/>
      <c r="F399" s="2"/>
      <c r="G399" s="8"/>
      <c r="H399" s="8"/>
      <c r="I399" s="8"/>
      <c r="J399" s="8"/>
      <c r="K399" s="8"/>
      <c r="L399" s="8"/>
      <c r="M399" s="8"/>
      <c r="N399" s="8"/>
      <c r="O399" s="8"/>
      <c r="P399" s="8"/>
      <c r="Q399" s="8"/>
      <c r="R399" s="8"/>
      <c r="S399" s="2"/>
      <c r="T399" s="8"/>
      <c r="U399" s="8"/>
      <c r="V399" s="8"/>
      <c r="W399" s="8"/>
      <c r="X399" s="8"/>
      <c r="Y399" s="8"/>
      <c r="Z399" s="8"/>
    </row>
    <row r="400" spans="1:26" ht="15" x14ac:dyDescent="0.2">
      <c r="A400" s="2"/>
      <c r="B400" s="2"/>
      <c r="C400" s="2"/>
      <c r="D400" s="2"/>
      <c r="E400" s="2"/>
      <c r="F400" s="2"/>
      <c r="G400" s="8"/>
      <c r="H400" s="8"/>
      <c r="I400" s="8"/>
      <c r="J400" s="8"/>
      <c r="K400" s="8"/>
      <c r="L400" s="8"/>
      <c r="M400" s="8"/>
      <c r="N400" s="8"/>
      <c r="O400" s="8"/>
      <c r="P400" s="8"/>
      <c r="Q400" s="8"/>
      <c r="R400" s="8"/>
      <c r="S400" s="2"/>
      <c r="T400" s="8"/>
      <c r="U400" s="8"/>
      <c r="V400" s="8"/>
      <c r="W400" s="8"/>
      <c r="X400" s="8"/>
      <c r="Y400" s="8"/>
      <c r="Z400" s="8"/>
    </row>
    <row r="401" spans="1:26" ht="15" x14ac:dyDescent="0.2">
      <c r="A401" s="2"/>
      <c r="B401" s="2"/>
      <c r="C401" s="2"/>
      <c r="D401" s="2"/>
      <c r="E401" s="2"/>
      <c r="F401" s="2"/>
      <c r="G401" s="8"/>
      <c r="H401" s="8"/>
      <c r="I401" s="8"/>
      <c r="J401" s="8"/>
      <c r="K401" s="8"/>
      <c r="L401" s="8"/>
      <c r="M401" s="8"/>
      <c r="N401" s="8"/>
      <c r="O401" s="8"/>
      <c r="P401" s="8"/>
      <c r="Q401" s="8"/>
      <c r="R401" s="8"/>
      <c r="S401" s="2"/>
      <c r="T401" s="8"/>
      <c r="U401" s="8"/>
      <c r="V401" s="8"/>
      <c r="W401" s="8"/>
      <c r="X401" s="8"/>
      <c r="Y401" s="8"/>
      <c r="Z401" s="8"/>
    </row>
    <row r="402" spans="1:26" ht="15" x14ac:dyDescent="0.2">
      <c r="A402" s="2"/>
      <c r="B402" s="2"/>
      <c r="C402" s="2"/>
      <c r="D402" s="2"/>
      <c r="E402" s="2"/>
      <c r="F402" s="2"/>
      <c r="G402" s="8"/>
      <c r="H402" s="8"/>
      <c r="I402" s="8"/>
      <c r="J402" s="8"/>
      <c r="K402" s="8"/>
      <c r="L402" s="8"/>
      <c r="M402" s="8"/>
      <c r="N402" s="8"/>
      <c r="O402" s="8"/>
      <c r="P402" s="8"/>
      <c r="Q402" s="8"/>
      <c r="R402" s="8"/>
      <c r="S402" s="2"/>
      <c r="T402" s="8"/>
      <c r="U402" s="8"/>
      <c r="V402" s="8"/>
      <c r="W402" s="8"/>
      <c r="X402" s="8"/>
      <c r="Y402" s="8"/>
      <c r="Z402" s="8"/>
    </row>
    <row r="403" spans="1:26" ht="15" x14ac:dyDescent="0.2">
      <c r="A403" s="2"/>
      <c r="B403" s="2"/>
      <c r="C403" s="2"/>
      <c r="D403" s="2"/>
      <c r="E403" s="2"/>
      <c r="F403" s="2"/>
      <c r="G403" s="8"/>
      <c r="H403" s="8"/>
      <c r="I403" s="8"/>
      <c r="J403" s="8"/>
      <c r="K403" s="8"/>
      <c r="L403" s="8"/>
      <c r="M403" s="8"/>
      <c r="N403" s="8"/>
      <c r="O403" s="8"/>
      <c r="P403" s="8"/>
      <c r="Q403" s="8"/>
      <c r="R403" s="8"/>
      <c r="S403" s="2"/>
      <c r="T403" s="8"/>
      <c r="U403" s="8"/>
      <c r="V403" s="8"/>
      <c r="W403" s="8"/>
      <c r="X403" s="8"/>
      <c r="Y403" s="8"/>
      <c r="Z403" s="8"/>
    </row>
    <row r="404" spans="1:26" ht="15" x14ac:dyDescent="0.2">
      <c r="A404" s="2"/>
      <c r="B404" s="2"/>
      <c r="C404" s="2"/>
      <c r="D404" s="2"/>
      <c r="E404" s="2"/>
      <c r="F404" s="2"/>
      <c r="G404" s="8"/>
      <c r="H404" s="8"/>
      <c r="I404" s="8"/>
      <c r="J404" s="8"/>
      <c r="K404" s="8"/>
      <c r="L404" s="8"/>
      <c r="M404" s="8"/>
      <c r="N404" s="8"/>
      <c r="O404" s="8"/>
      <c r="P404" s="8"/>
      <c r="Q404" s="8"/>
      <c r="R404" s="8"/>
      <c r="S404" s="2"/>
      <c r="T404" s="8"/>
      <c r="U404" s="8"/>
      <c r="V404" s="8"/>
      <c r="W404" s="8"/>
      <c r="X404" s="8"/>
      <c r="Y404" s="8"/>
      <c r="Z404" s="8"/>
    </row>
    <row r="405" spans="1:26" ht="15" x14ac:dyDescent="0.2">
      <c r="A405" s="2"/>
      <c r="B405" s="2"/>
      <c r="C405" s="2"/>
      <c r="D405" s="2"/>
      <c r="E405" s="2"/>
      <c r="F405" s="2"/>
      <c r="G405" s="8"/>
      <c r="H405" s="8"/>
      <c r="I405" s="8"/>
      <c r="J405" s="8"/>
      <c r="K405" s="8"/>
      <c r="L405" s="8"/>
      <c r="M405" s="8"/>
      <c r="N405" s="8"/>
      <c r="O405" s="8"/>
      <c r="P405" s="8"/>
      <c r="Q405" s="8"/>
      <c r="R405" s="8"/>
      <c r="S405" s="2"/>
      <c r="T405" s="8"/>
      <c r="U405" s="8"/>
      <c r="V405" s="8"/>
      <c r="W405" s="8"/>
      <c r="X405" s="8"/>
      <c r="Y405" s="8"/>
      <c r="Z405" s="8"/>
    </row>
    <row r="406" spans="1:26" ht="15" x14ac:dyDescent="0.2">
      <c r="A406" s="2"/>
      <c r="B406" s="2"/>
      <c r="C406" s="2"/>
      <c r="D406" s="2"/>
      <c r="E406" s="2"/>
      <c r="F406" s="2"/>
      <c r="G406" s="8"/>
      <c r="H406" s="8"/>
      <c r="I406" s="8"/>
      <c r="J406" s="8"/>
      <c r="K406" s="8"/>
      <c r="L406" s="8"/>
      <c r="M406" s="8"/>
      <c r="N406" s="8"/>
      <c r="O406" s="8"/>
      <c r="P406" s="8"/>
      <c r="Q406" s="8"/>
      <c r="R406" s="8"/>
      <c r="S406" s="2"/>
      <c r="T406" s="8"/>
      <c r="U406" s="8"/>
      <c r="V406" s="8"/>
      <c r="W406" s="8"/>
      <c r="X406" s="8"/>
      <c r="Y406" s="8"/>
      <c r="Z406" s="8"/>
    </row>
    <row r="407" spans="1:26" ht="15" x14ac:dyDescent="0.2">
      <c r="A407" s="2"/>
      <c r="B407" s="2"/>
      <c r="C407" s="2"/>
      <c r="D407" s="2"/>
      <c r="E407" s="2"/>
      <c r="F407" s="2"/>
      <c r="G407" s="8"/>
      <c r="H407" s="8"/>
      <c r="I407" s="8"/>
      <c r="J407" s="8"/>
      <c r="K407" s="8"/>
      <c r="L407" s="8"/>
      <c r="M407" s="8"/>
      <c r="N407" s="8"/>
      <c r="O407" s="8"/>
      <c r="P407" s="8"/>
      <c r="Q407" s="8"/>
      <c r="R407" s="8"/>
      <c r="S407" s="2"/>
      <c r="T407" s="8"/>
      <c r="U407" s="8"/>
      <c r="V407" s="8"/>
      <c r="W407" s="8"/>
      <c r="X407" s="8"/>
      <c r="Y407" s="8"/>
      <c r="Z407" s="8"/>
    </row>
    <row r="408" spans="1:26" ht="15" x14ac:dyDescent="0.2">
      <c r="A408" s="2"/>
      <c r="B408" s="2"/>
      <c r="C408" s="2"/>
      <c r="D408" s="2"/>
      <c r="E408" s="2"/>
      <c r="F408" s="2"/>
      <c r="G408" s="8"/>
      <c r="H408" s="8"/>
      <c r="I408" s="8"/>
      <c r="J408" s="8"/>
      <c r="K408" s="8"/>
      <c r="L408" s="8"/>
      <c r="M408" s="8"/>
      <c r="N408" s="8"/>
      <c r="O408" s="8"/>
      <c r="P408" s="8"/>
      <c r="Q408" s="8"/>
      <c r="R408" s="8"/>
      <c r="S408" s="2"/>
      <c r="T408" s="8"/>
      <c r="U408" s="8"/>
      <c r="V408" s="8"/>
      <c r="W408" s="8"/>
      <c r="X408" s="8"/>
      <c r="Y408" s="8"/>
      <c r="Z408" s="8"/>
    </row>
    <row r="409" spans="1:26" ht="15" x14ac:dyDescent="0.2">
      <c r="A409" s="2"/>
      <c r="B409" s="2"/>
      <c r="C409" s="2"/>
      <c r="D409" s="2"/>
      <c r="E409" s="2"/>
      <c r="F409" s="2"/>
      <c r="G409" s="8"/>
      <c r="H409" s="8"/>
      <c r="I409" s="8"/>
      <c r="J409" s="8"/>
      <c r="K409" s="8"/>
      <c r="L409" s="8"/>
      <c r="M409" s="8"/>
      <c r="N409" s="8"/>
      <c r="O409" s="8"/>
      <c r="P409" s="8"/>
      <c r="Q409" s="8"/>
      <c r="R409" s="8"/>
      <c r="S409" s="2"/>
      <c r="T409" s="8"/>
      <c r="U409" s="8"/>
      <c r="V409" s="8"/>
      <c r="W409" s="8"/>
      <c r="X409" s="8"/>
      <c r="Y409" s="8"/>
      <c r="Z409" s="8"/>
    </row>
    <row r="410" spans="1:26" ht="15" x14ac:dyDescent="0.2">
      <c r="A410" s="2"/>
      <c r="B410" s="2"/>
      <c r="C410" s="2"/>
      <c r="D410" s="2"/>
      <c r="E410" s="2"/>
      <c r="F410" s="2"/>
      <c r="G410" s="8"/>
      <c r="H410" s="8"/>
      <c r="I410" s="8"/>
      <c r="J410" s="8"/>
      <c r="K410" s="8"/>
      <c r="L410" s="8"/>
      <c r="M410" s="8"/>
      <c r="N410" s="8"/>
      <c r="O410" s="8"/>
      <c r="P410" s="8"/>
      <c r="Q410" s="8"/>
      <c r="R410" s="8"/>
      <c r="S410" s="2"/>
      <c r="T410" s="8"/>
      <c r="U410" s="8"/>
      <c r="V410" s="8"/>
      <c r="W410" s="8"/>
      <c r="X410" s="8"/>
      <c r="Y410" s="8"/>
      <c r="Z410" s="8"/>
    </row>
    <row r="411" spans="1:26" ht="15" x14ac:dyDescent="0.2">
      <c r="A411" s="2"/>
      <c r="B411" s="2"/>
      <c r="C411" s="2"/>
      <c r="D411" s="2"/>
      <c r="E411" s="2"/>
      <c r="F411" s="2"/>
      <c r="G411" s="8"/>
      <c r="H411" s="8"/>
      <c r="I411" s="8"/>
      <c r="J411" s="8"/>
      <c r="K411" s="8"/>
      <c r="L411" s="8"/>
      <c r="M411" s="8"/>
      <c r="N411" s="8"/>
      <c r="O411" s="8"/>
      <c r="P411" s="8"/>
      <c r="Q411" s="8"/>
      <c r="R411" s="8"/>
      <c r="S411" s="2"/>
      <c r="T411" s="8"/>
      <c r="U411" s="8"/>
      <c r="V411" s="8"/>
      <c r="W411" s="8"/>
      <c r="X411" s="8"/>
      <c r="Y411" s="8"/>
      <c r="Z411" s="8"/>
    </row>
    <row r="412" spans="1:26" ht="15" x14ac:dyDescent="0.2">
      <c r="A412" s="2"/>
      <c r="B412" s="2"/>
      <c r="C412" s="2"/>
      <c r="D412" s="2"/>
      <c r="E412" s="2"/>
      <c r="F412" s="2"/>
      <c r="G412" s="8"/>
      <c r="H412" s="8"/>
      <c r="I412" s="8"/>
      <c r="J412" s="8"/>
      <c r="K412" s="8"/>
      <c r="L412" s="8"/>
      <c r="M412" s="8"/>
      <c r="N412" s="8"/>
      <c r="O412" s="8"/>
      <c r="P412" s="8"/>
      <c r="Q412" s="8"/>
      <c r="R412" s="8"/>
      <c r="S412" s="2"/>
      <c r="T412" s="8"/>
      <c r="U412" s="8"/>
      <c r="V412" s="8"/>
      <c r="W412" s="8"/>
      <c r="X412" s="8"/>
      <c r="Y412" s="8"/>
      <c r="Z412" s="8"/>
    </row>
    <row r="413" spans="1:26" ht="15" x14ac:dyDescent="0.2">
      <c r="A413" s="2"/>
      <c r="B413" s="2"/>
      <c r="C413" s="2"/>
      <c r="D413" s="2"/>
      <c r="E413" s="2"/>
      <c r="F413" s="2"/>
      <c r="G413" s="8"/>
      <c r="H413" s="8"/>
      <c r="I413" s="8"/>
      <c r="J413" s="8"/>
      <c r="K413" s="8"/>
      <c r="L413" s="8"/>
      <c r="M413" s="8"/>
      <c r="N413" s="8"/>
      <c r="O413" s="8"/>
      <c r="P413" s="8"/>
      <c r="Q413" s="8"/>
      <c r="R413" s="8"/>
      <c r="S413" s="2"/>
      <c r="T413" s="8"/>
      <c r="U413" s="8"/>
      <c r="V413" s="8"/>
      <c r="W413" s="8"/>
      <c r="X413" s="8"/>
      <c r="Y413" s="8"/>
      <c r="Z413" s="8"/>
    </row>
    <row r="414" spans="1:26" ht="15" x14ac:dyDescent="0.2">
      <c r="A414" s="2"/>
      <c r="B414" s="2"/>
      <c r="C414" s="2"/>
      <c r="D414" s="2"/>
      <c r="E414" s="2"/>
      <c r="F414" s="2"/>
      <c r="G414" s="8"/>
      <c r="H414" s="8"/>
      <c r="I414" s="8"/>
      <c r="J414" s="8"/>
      <c r="K414" s="8"/>
      <c r="L414" s="8"/>
      <c r="M414" s="8"/>
      <c r="N414" s="8"/>
      <c r="O414" s="8"/>
      <c r="P414" s="8"/>
      <c r="Q414" s="8"/>
      <c r="R414" s="8"/>
      <c r="S414" s="2"/>
      <c r="T414" s="8"/>
      <c r="U414" s="8"/>
      <c r="V414" s="8"/>
      <c r="W414" s="8"/>
      <c r="X414" s="8"/>
      <c r="Y414" s="8"/>
      <c r="Z414" s="8"/>
    </row>
    <row r="415" spans="1:26" ht="15" x14ac:dyDescent="0.2">
      <c r="A415" s="2"/>
      <c r="B415" s="2"/>
      <c r="C415" s="2"/>
      <c r="D415" s="2"/>
      <c r="E415" s="2"/>
      <c r="F415" s="2"/>
      <c r="G415" s="8"/>
      <c r="H415" s="8"/>
      <c r="I415" s="8"/>
      <c r="J415" s="8"/>
      <c r="K415" s="8"/>
      <c r="L415" s="8"/>
      <c r="M415" s="8"/>
      <c r="N415" s="8"/>
      <c r="O415" s="8"/>
      <c r="P415" s="8"/>
      <c r="Q415" s="8"/>
      <c r="R415" s="8"/>
      <c r="S415" s="2"/>
      <c r="T415" s="8"/>
      <c r="U415" s="8"/>
      <c r="V415" s="8"/>
      <c r="W415" s="8"/>
      <c r="X415" s="8"/>
      <c r="Y415" s="8"/>
      <c r="Z415" s="8"/>
    </row>
    <row r="416" spans="1:26" ht="15" x14ac:dyDescent="0.2">
      <c r="A416" s="2"/>
      <c r="B416" s="2"/>
      <c r="C416" s="2"/>
      <c r="D416" s="2"/>
      <c r="E416" s="2"/>
      <c r="F416" s="2"/>
      <c r="G416" s="8"/>
      <c r="H416" s="8"/>
      <c r="I416" s="8"/>
      <c r="J416" s="8"/>
      <c r="K416" s="8"/>
      <c r="L416" s="8"/>
      <c r="M416" s="8"/>
      <c r="N416" s="8"/>
      <c r="O416" s="8"/>
      <c r="P416" s="8"/>
      <c r="Q416" s="8"/>
      <c r="R416" s="8"/>
      <c r="S416" s="2"/>
      <c r="T416" s="8"/>
      <c r="U416" s="8"/>
      <c r="V416" s="8"/>
      <c r="W416" s="8"/>
      <c r="X416" s="8"/>
      <c r="Y416" s="8"/>
      <c r="Z416" s="8"/>
    </row>
    <row r="417" spans="1:26" ht="15" x14ac:dyDescent="0.2">
      <c r="A417" s="2"/>
      <c r="B417" s="2"/>
      <c r="C417" s="2"/>
      <c r="D417" s="2"/>
      <c r="E417" s="2"/>
      <c r="F417" s="2"/>
      <c r="G417" s="8"/>
      <c r="H417" s="8"/>
      <c r="I417" s="8"/>
      <c r="J417" s="8"/>
      <c r="K417" s="8"/>
      <c r="L417" s="8"/>
      <c r="M417" s="8"/>
      <c r="N417" s="8"/>
      <c r="O417" s="8"/>
      <c r="P417" s="8"/>
      <c r="Q417" s="8"/>
      <c r="R417" s="8"/>
      <c r="S417" s="2"/>
      <c r="T417" s="8"/>
      <c r="U417" s="8"/>
      <c r="V417" s="8"/>
      <c r="W417" s="8"/>
      <c r="X417" s="8"/>
      <c r="Y417" s="8"/>
      <c r="Z417" s="8"/>
    </row>
    <row r="418" spans="1:26" ht="15" x14ac:dyDescent="0.2">
      <c r="A418" s="2"/>
      <c r="B418" s="2"/>
      <c r="C418" s="2"/>
      <c r="D418" s="2"/>
      <c r="E418" s="2"/>
      <c r="F418" s="2"/>
      <c r="G418" s="8"/>
      <c r="H418" s="8"/>
      <c r="I418" s="8"/>
      <c r="J418" s="8"/>
      <c r="K418" s="8"/>
      <c r="L418" s="8"/>
      <c r="M418" s="8"/>
      <c r="N418" s="8"/>
      <c r="O418" s="8"/>
      <c r="P418" s="8"/>
      <c r="Q418" s="8"/>
      <c r="R418" s="8"/>
      <c r="S418" s="2"/>
      <c r="T418" s="8"/>
      <c r="U418" s="8"/>
      <c r="V418" s="8"/>
      <c r="W418" s="8"/>
      <c r="X418" s="8"/>
      <c r="Y418" s="8"/>
      <c r="Z418" s="8"/>
    </row>
    <row r="419" spans="1:26" ht="15" x14ac:dyDescent="0.2">
      <c r="A419" s="2"/>
      <c r="B419" s="2"/>
      <c r="C419" s="2"/>
      <c r="D419" s="2"/>
      <c r="E419" s="2"/>
      <c r="F419" s="2"/>
      <c r="G419" s="8"/>
      <c r="H419" s="8"/>
      <c r="I419" s="8"/>
      <c r="J419" s="8"/>
      <c r="K419" s="8"/>
      <c r="L419" s="8"/>
      <c r="M419" s="8"/>
      <c r="N419" s="8"/>
      <c r="O419" s="8"/>
      <c r="P419" s="8"/>
      <c r="Q419" s="8"/>
      <c r="R419" s="8"/>
      <c r="S419" s="2"/>
      <c r="T419" s="8"/>
      <c r="U419" s="8"/>
      <c r="V419" s="8"/>
      <c r="W419" s="8"/>
      <c r="X419" s="8"/>
      <c r="Y419" s="8"/>
      <c r="Z419" s="8"/>
    </row>
    <row r="420" spans="1:26" ht="15" x14ac:dyDescent="0.2">
      <c r="A420" s="2"/>
      <c r="B420" s="2"/>
      <c r="C420" s="2"/>
      <c r="D420" s="2"/>
      <c r="E420" s="2"/>
      <c r="F420" s="2"/>
      <c r="G420" s="8"/>
      <c r="H420" s="8"/>
      <c r="I420" s="8"/>
      <c r="J420" s="8"/>
      <c r="K420" s="8"/>
      <c r="L420" s="8"/>
      <c r="M420" s="8"/>
      <c r="N420" s="8"/>
      <c r="O420" s="8"/>
      <c r="P420" s="8"/>
      <c r="Q420" s="8"/>
      <c r="R420" s="8"/>
      <c r="S420" s="2"/>
      <c r="T420" s="8"/>
      <c r="U420" s="8"/>
      <c r="V420" s="8"/>
      <c r="W420" s="8"/>
      <c r="X420" s="8"/>
      <c r="Y420" s="8"/>
      <c r="Z420" s="8"/>
    </row>
    <row r="421" spans="1:26" ht="15" x14ac:dyDescent="0.2">
      <c r="A421" s="2"/>
      <c r="B421" s="2"/>
      <c r="C421" s="2"/>
      <c r="D421" s="2"/>
      <c r="E421" s="2"/>
      <c r="F421" s="2"/>
      <c r="G421" s="8"/>
      <c r="H421" s="8"/>
      <c r="I421" s="8"/>
      <c r="J421" s="8"/>
      <c r="K421" s="8"/>
      <c r="L421" s="8"/>
      <c r="M421" s="8"/>
      <c r="N421" s="8"/>
      <c r="O421" s="8"/>
      <c r="P421" s="8"/>
      <c r="Q421" s="8"/>
      <c r="R421" s="8"/>
      <c r="S421" s="2"/>
      <c r="T421" s="8"/>
      <c r="U421" s="8"/>
      <c r="V421" s="8"/>
      <c r="W421" s="8"/>
      <c r="X421" s="8"/>
      <c r="Y421" s="8"/>
      <c r="Z421" s="8"/>
    </row>
    <row r="422" spans="1:26" ht="15" x14ac:dyDescent="0.2">
      <c r="A422" s="2"/>
      <c r="B422" s="2"/>
      <c r="C422" s="2"/>
      <c r="D422" s="2"/>
      <c r="E422" s="2"/>
      <c r="F422" s="2"/>
      <c r="G422" s="8"/>
      <c r="H422" s="8"/>
      <c r="I422" s="8"/>
      <c r="J422" s="8"/>
      <c r="K422" s="8"/>
      <c r="L422" s="8"/>
      <c r="M422" s="8"/>
      <c r="N422" s="8"/>
      <c r="O422" s="8"/>
      <c r="P422" s="8"/>
      <c r="Q422" s="8"/>
      <c r="R422" s="8"/>
      <c r="S422" s="2"/>
      <c r="T422" s="8"/>
      <c r="U422" s="8"/>
      <c r="V422" s="8"/>
      <c r="W422" s="8"/>
      <c r="X422" s="8"/>
      <c r="Y422" s="8"/>
      <c r="Z422" s="8"/>
    </row>
    <row r="423" spans="1:26" ht="15" x14ac:dyDescent="0.2">
      <c r="A423" s="2"/>
      <c r="B423" s="2"/>
      <c r="C423" s="2"/>
      <c r="D423" s="2"/>
      <c r="E423" s="2"/>
      <c r="F423" s="2"/>
      <c r="G423" s="8"/>
      <c r="H423" s="8"/>
      <c r="I423" s="8"/>
      <c r="J423" s="8"/>
      <c r="K423" s="8"/>
      <c r="L423" s="8"/>
      <c r="M423" s="8"/>
      <c r="N423" s="8"/>
      <c r="O423" s="8"/>
      <c r="P423" s="8"/>
      <c r="Q423" s="8"/>
      <c r="R423" s="8"/>
      <c r="S423" s="2"/>
      <c r="T423" s="8"/>
      <c r="U423" s="8"/>
      <c r="V423" s="8"/>
      <c r="W423" s="8"/>
      <c r="X423" s="8"/>
      <c r="Y423" s="8"/>
      <c r="Z423" s="8"/>
    </row>
    <row r="424" spans="1:26" ht="15" x14ac:dyDescent="0.2">
      <c r="A424" s="2"/>
      <c r="B424" s="2"/>
      <c r="C424" s="2"/>
      <c r="D424" s="2"/>
      <c r="E424" s="2"/>
      <c r="F424" s="2"/>
      <c r="G424" s="8"/>
      <c r="H424" s="8"/>
      <c r="I424" s="8"/>
      <c r="J424" s="8"/>
      <c r="K424" s="8"/>
      <c r="L424" s="8"/>
      <c r="M424" s="8"/>
      <c r="N424" s="8"/>
      <c r="O424" s="8"/>
      <c r="P424" s="8"/>
      <c r="Q424" s="8"/>
      <c r="R424" s="8"/>
      <c r="S424" s="2"/>
      <c r="T424" s="8"/>
      <c r="U424" s="8"/>
      <c r="V424" s="8"/>
      <c r="W424" s="8"/>
      <c r="X424" s="8"/>
      <c r="Y424" s="8"/>
      <c r="Z424" s="8"/>
    </row>
    <row r="425" spans="1:26" ht="15" x14ac:dyDescent="0.2">
      <c r="A425" s="2"/>
      <c r="B425" s="2"/>
      <c r="C425" s="2"/>
      <c r="D425" s="2"/>
      <c r="E425" s="2"/>
      <c r="F425" s="2"/>
      <c r="G425" s="8"/>
      <c r="H425" s="8"/>
      <c r="I425" s="8"/>
      <c r="J425" s="8"/>
      <c r="K425" s="8"/>
      <c r="L425" s="8"/>
      <c r="M425" s="8"/>
      <c r="N425" s="8"/>
      <c r="O425" s="8"/>
      <c r="P425" s="8"/>
      <c r="Q425" s="8"/>
      <c r="R425" s="8"/>
      <c r="S425" s="2"/>
      <c r="T425" s="8"/>
      <c r="U425" s="8"/>
      <c r="V425" s="8"/>
      <c r="W425" s="8"/>
      <c r="X425" s="8"/>
      <c r="Y425" s="8"/>
      <c r="Z425" s="8"/>
    </row>
    <row r="426" spans="1:26" ht="15" x14ac:dyDescent="0.2">
      <c r="A426" s="2"/>
      <c r="B426" s="2"/>
      <c r="C426" s="2"/>
      <c r="D426" s="2"/>
      <c r="E426" s="2"/>
      <c r="F426" s="2"/>
      <c r="G426" s="8"/>
      <c r="H426" s="8"/>
      <c r="I426" s="8"/>
      <c r="J426" s="8"/>
      <c r="K426" s="8"/>
      <c r="L426" s="8"/>
      <c r="M426" s="8"/>
      <c r="N426" s="8"/>
      <c r="O426" s="8"/>
      <c r="P426" s="8"/>
      <c r="Q426" s="8"/>
      <c r="R426" s="8"/>
      <c r="S426" s="2"/>
      <c r="T426" s="8"/>
      <c r="U426" s="8"/>
      <c r="V426" s="8"/>
      <c r="W426" s="8"/>
      <c r="X426" s="8"/>
      <c r="Y426" s="8"/>
      <c r="Z426" s="8"/>
    </row>
    <row r="427" spans="1:26" ht="15" x14ac:dyDescent="0.2">
      <c r="A427" s="2"/>
      <c r="B427" s="2"/>
      <c r="C427" s="2"/>
      <c r="D427" s="2"/>
      <c r="E427" s="2"/>
      <c r="F427" s="2"/>
      <c r="G427" s="8"/>
      <c r="H427" s="8"/>
      <c r="I427" s="8"/>
      <c r="J427" s="8"/>
      <c r="K427" s="8"/>
      <c r="L427" s="8"/>
      <c r="M427" s="8"/>
      <c r="N427" s="8"/>
      <c r="O427" s="8"/>
      <c r="P427" s="8"/>
      <c r="Q427" s="8"/>
      <c r="R427" s="8"/>
      <c r="S427" s="2"/>
      <c r="T427" s="8"/>
      <c r="U427" s="8"/>
      <c r="V427" s="8"/>
      <c r="W427" s="8"/>
      <c r="X427" s="8"/>
      <c r="Y427" s="8"/>
      <c r="Z427" s="8"/>
    </row>
    <row r="428" spans="1:26" ht="15" x14ac:dyDescent="0.2">
      <c r="A428" s="2"/>
      <c r="B428" s="2"/>
      <c r="C428" s="2"/>
      <c r="D428" s="2"/>
      <c r="E428" s="2"/>
      <c r="F428" s="2"/>
      <c r="G428" s="8"/>
      <c r="H428" s="8"/>
      <c r="I428" s="8"/>
      <c r="J428" s="8"/>
      <c r="K428" s="8"/>
      <c r="L428" s="8"/>
      <c r="M428" s="8"/>
      <c r="N428" s="8"/>
      <c r="O428" s="8"/>
      <c r="P428" s="8"/>
      <c r="Q428" s="8"/>
      <c r="R428" s="8"/>
      <c r="S428" s="2"/>
      <c r="T428" s="8"/>
      <c r="U428" s="8"/>
      <c r="V428" s="8"/>
      <c r="W428" s="8"/>
      <c r="X428" s="8"/>
      <c r="Y428" s="8"/>
      <c r="Z428" s="8"/>
    </row>
    <row r="429" spans="1:26" ht="15" x14ac:dyDescent="0.2">
      <c r="A429" s="2"/>
      <c r="B429" s="2"/>
      <c r="C429" s="2"/>
      <c r="D429" s="2"/>
      <c r="E429" s="2"/>
      <c r="F429" s="2"/>
      <c r="G429" s="8"/>
      <c r="H429" s="8"/>
      <c r="I429" s="8"/>
      <c r="J429" s="8"/>
      <c r="K429" s="8"/>
      <c r="L429" s="8"/>
      <c r="M429" s="8"/>
      <c r="N429" s="8"/>
      <c r="O429" s="8"/>
      <c r="P429" s="8"/>
      <c r="Q429" s="8"/>
      <c r="R429" s="8"/>
      <c r="S429" s="2"/>
      <c r="T429" s="8"/>
      <c r="U429" s="8"/>
      <c r="V429" s="8"/>
      <c r="W429" s="8"/>
      <c r="X429" s="8"/>
      <c r="Y429" s="8"/>
      <c r="Z429" s="8"/>
    </row>
    <row r="430" spans="1:26" ht="15" x14ac:dyDescent="0.2">
      <c r="A430" s="2"/>
      <c r="B430" s="2"/>
      <c r="C430" s="2"/>
      <c r="D430" s="2"/>
      <c r="E430" s="2"/>
      <c r="F430" s="2"/>
      <c r="G430" s="8"/>
      <c r="H430" s="8"/>
      <c r="I430" s="8"/>
      <c r="J430" s="8"/>
      <c r="K430" s="8"/>
      <c r="L430" s="8"/>
      <c r="M430" s="8"/>
      <c r="N430" s="8"/>
      <c r="O430" s="8"/>
      <c r="P430" s="8"/>
      <c r="Q430" s="8"/>
      <c r="R430" s="8"/>
      <c r="S430" s="2"/>
      <c r="T430" s="8"/>
      <c r="U430" s="8"/>
      <c r="V430" s="8"/>
      <c r="W430" s="8"/>
      <c r="X430" s="8"/>
      <c r="Y430" s="8"/>
      <c r="Z430" s="8"/>
    </row>
    <row r="431" spans="1:26" ht="15" x14ac:dyDescent="0.2">
      <c r="A431" s="2"/>
      <c r="B431" s="2"/>
      <c r="C431" s="2"/>
      <c r="D431" s="2"/>
      <c r="E431" s="2"/>
      <c r="F431" s="2"/>
      <c r="G431" s="8"/>
      <c r="H431" s="8"/>
      <c r="I431" s="8"/>
      <c r="J431" s="8"/>
      <c r="K431" s="8"/>
      <c r="L431" s="8"/>
      <c r="M431" s="8"/>
      <c r="N431" s="8"/>
      <c r="O431" s="8"/>
      <c r="P431" s="8"/>
      <c r="Q431" s="8"/>
      <c r="R431" s="8"/>
      <c r="S431" s="2"/>
      <c r="T431" s="8"/>
      <c r="U431" s="8"/>
      <c r="V431" s="8"/>
      <c r="W431" s="8"/>
      <c r="X431" s="8"/>
      <c r="Y431" s="8"/>
      <c r="Z431" s="8"/>
    </row>
    <row r="432" spans="1:26" ht="15" x14ac:dyDescent="0.2">
      <c r="A432" s="2"/>
      <c r="B432" s="2"/>
      <c r="C432" s="2"/>
      <c r="D432" s="2"/>
      <c r="E432" s="2"/>
      <c r="F432" s="2"/>
      <c r="G432" s="8"/>
      <c r="H432" s="8"/>
      <c r="I432" s="8"/>
      <c r="J432" s="8"/>
      <c r="K432" s="8"/>
      <c r="L432" s="8"/>
      <c r="M432" s="8"/>
      <c r="N432" s="8"/>
      <c r="O432" s="8"/>
      <c r="P432" s="8"/>
      <c r="Q432" s="8"/>
      <c r="R432" s="8"/>
      <c r="S432" s="2"/>
      <c r="T432" s="8"/>
      <c r="U432" s="8"/>
      <c r="V432" s="8"/>
      <c r="W432" s="8"/>
      <c r="X432" s="8"/>
      <c r="Y432" s="8"/>
      <c r="Z432" s="8"/>
    </row>
    <row r="433" spans="1:26" ht="15" x14ac:dyDescent="0.2">
      <c r="A433" s="2"/>
      <c r="B433" s="2"/>
      <c r="C433" s="2"/>
      <c r="D433" s="2"/>
      <c r="E433" s="2"/>
      <c r="F433" s="2"/>
      <c r="G433" s="8"/>
      <c r="H433" s="8"/>
      <c r="I433" s="8"/>
      <c r="J433" s="8"/>
      <c r="K433" s="8"/>
      <c r="L433" s="8"/>
      <c r="M433" s="8"/>
      <c r="N433" s="8"/>
      <c r="O433" s="8"/>
      <c r="P433" s="8"/>
      <c r="Q433" s="8"/>
      <c r="R433" s="8"/>
      <c r="S433" s="2"/>
      <c r="T433" s="8"/>
      <c r="U433" s="8"/>
      <c r="V433" s="8"/>
      <c r="W433" s="8"/>
      <c r="X433" s="8"/>
      <c r="Y433" s="8"/>
      <c r="Z433" s="8"/>
    </row>
    <row r="434" spans="1:26" ht="15" x14ac:dyDescent="0.2">
      <c r="A434" s="2"/>
      <c r="B434" s="2"/>
      <c r="C434" s="2"/>
      <c r="D434" s="2"/>
      <c r="E434" s="2"/>
      <c r="F434" s="2"/>
      <c r="G434" s="8"/>
      <c r="H434" s="8"/>
      <c r="I434" s="8"/>
      <c r="J434" s="8"/>
      <c r="K434" s="8"/>
      <c r="L434" s="8"/>
      <c r="M434" s="8"/>
      <c r="N434" s="8"/>
      <c r="O434" s="8"/>
      <c r="P434" s="8"/>
      <c r="Q434" s="8"/>
      <c r="R434" s="8"/>
      <c r="S434" s="2"/>
      <c r="T434" s="8"/>
      <c r="U434" s="8"/>
      <c r="V434" s="8"/>
      <c r="W434" s="8"/>
      <c r="X434" s="8"/>
      <c r="Y434" s="8"/>
      <c r="Z434" s="8"/>
    </row>
    <row r="435" spans="1:26" ht="15" x14ac:dyDescent="0.2">
      <c r="A435" s="2"/>
      <c r="B435" s="2"/>
      <c r="C435" s="2"/>
      <c r="D435" s="2"/>
      <c r="E435" s="2"/>
      <c r="F435" s="2"/>
      <c r="G435" s="8"/>
      <c r="H435" s="8"/>
      <c r="I435" s="8"/>
      <c r="J435" s="8"/>
      <c r="K435" s="8"/>
      <c r="L435" s="8"/>
      <c r="M435" s="8"/>
      <c r="N435" s="8"/>
      <c r="O435" s="8"/>
      <c r="P435" s="8"/>
      <c r="Q435" s="8"/>
      <c r="R435" s="8"/>
      <c r="S435" s="2"/>
      <c r="T435" s="8"/>
      <c r="U435" s="8"/>
      <c r="V435" s="8"/>
      <c r="W435" s="8"/>
      <c r="X435" s="8"/>
      <c r="Y435" s="8"/>
      <c r="Z435" s="8"/>
    </row>
    <row r="436" spans="1:26" ht="15" x14ac:dyDescent="0.2">
      <c r="A436" s="2"/>
      <c r="B436" s="2"/>
      <c r="C436" s="2"/>
      <c r="D436" s="2"/>
      <c r="E436" s="2"/>
      <c r="F436" s="2"/>
      <c r="G436" s="8"/>
      <c r="H436" s="8"/>
      <c r="I436" s="8"/>
      <c r="J436" s="8"/>
      <c r="K436" s="8"/>
      <c r="L436" s="8"/>
      <c r="M436" s="8"/>
      <c r="N436" s="8"/>
      <c r="O436" s="8"/>
      <c r="P436" s="8"/>
      <c r="Q436" s="8"/>
      <c r="R436" s="8"/>
      <c r="S436" s="2"/>
      <c r="T436" s="8"/>
      <c r="U436" s="8"/>
      <c r="V436" s="8"/>
      <c r="W436" s="8"/>
      <c r="X436" s="8"/>
      <c r="Y436" s="8"/>
      <c r="Z436" s="8"/>
    </row>
    <row r="437" spans="1:26" ht="15" x14ac:dyDescent="0.2">
      <c r="A437" s="2"/>
      <c r="B437" s="2"/>
      <c r="C437" s="2"/>
      <c r="D437" s="2"/>
      <c r="E437" s="2"/>
      <c r="F437" s="2"/>
      <c r="G437" s="8"/>
      <c r="H437" s="8"/>
      <c r="I437" s="8"/>
      <c r="J437" s="8"/>
      <c r="K437" s="8"/>
      <c r="L437" s="8"/>
      <c r="M437" s="8"/>
      <c r="N437" s="8"/>
      <c r="O437" s="8"/>
      <c r="P437" s="8"/>
      <c r="Q437" s="8"/>
      <c r="R437" s="8"/>
      <c r="S437" s="2"/>
      <c r="T437" s="8"/>
      <c r="U437" s="8"/>
      <c r="V437" s="8"/>
      <c r="W437" s="8"/>
      <c r="X437" s="8"/>
      <c r="Y437" s="8"/>
      <c r="Z437" s="8"/>
    </row>
    <row r="438" spans="1:26" ht="15" x14ac:dyDescent="0.2">
      <c r="A438" s="2"/>
      <c r="B438" s="2"/>
      <c r="C438" s="2"/>
      <c r="D438" s="2"/>
      <c r="E438" s="2"/>
      <c r="F438" s="2"/>
      <c r="G438" s="8"/>
      <c r="H438" s="8"/>
      <c r="I438" s="8"/>
      <c r="J438" s="8"/>
      <c r="K438" s="8"/>
      <c r="L438" s="8"/>
      <c r="M438" s="8"/>
      <c r="N438" s="8"/>
      <c r="O438" s="8"/>
      <c r="P438" s="8"/>
      <c r="Q438" s="8"/>
      <c r="R438" s="8"/>
      <c r="S438" s="2"/>
      <c r="T438" s="8"/>
      <c r="U438" s="8"/>
      <c r="V438" s="8"/>
      <c r="W438" s="8"/>
      <c r="X438" s="8"/>
      <c r="Y438" s="8"/>
      <c r="Z438" s="8"/>
    </row>
    <row r="439" spans="1:26" ht="15" x14ac:dyDescent="0.2">
      <c r="A439" s="2"/>
      <c r="B439" s="2"/>
      <c r="C439" s="2"/>
      <c r="D439" s="2"/>
      <c r="E439" s="2"/>
      <c r="F439" s="2"/>
      <c r="G439" s="8"/>
      <c r="H439" s="8"/>
      <c r="I439" s="8"/>
      <c r="J439" s="8"/>
      <c r="K439" s="8"/>
      <c r="L439" s="8"/>
      <c r="M439" s="8"/>
      <c r="N439" s="8"/>
      <c r="O439" s="8"/>
      <c r="P439" s="8"/>
      <c r="Q439" s="8"/>
      <c r="R439" s="8"/>
      <c r="S439" s="2"/>
      <c r="T439" s="8"/>
      <c r="U439" s="8"/>
      <c r="V439" s="8"/>
      <c r="W439" s="8"/>
      <c r="X439" s="8"/>
      <c r="Y439" s="8"/>
      <c r="Z439" s="8"/>
    </row>
    <row r="440" spans="1:26" ht="15" x14ac:dyDescent="0.2">
      <c r="A440" s="2"/>
      <c r="B440" s="2"/>
      <c r="C440" s="2"/>
      <c r="D440" s="2"/>
      <c r="E440" s="2"/>
      <c r="F440" s="2"/>
      <c r="G440" s="8"/>
      <c r="H440" s="8"/>
      <c r="I440" s="8"/>
      <c r="J440" s="8"/>
      <c r="K440" s="8"/>
      <c r="L440" s="8"/>
      <c r="M440" s="8"/>
      <c r="N440" s="8"/>
      <c r="O440" s="8"/>
      <c r="P440" s="8"/>
      <c r="Q440" s="8"/>
      <c r="R440" s="8"/>
      <c r="S440" s="2"/>
      <c r="T440" s="8"/>
      <c r="U440" s="8"/>
      <c r="V440" s="8"/>
      <c r="W440" s="8"/>
      <c r="X440" s="8"/>
      <c r="Y440" s="8"/>
      <c r="Z440" s="8"/>
    </row>
    <row r="441" spans="1:26" ht="15" x14ac:dyDescent="0.2">
      <c r="A441" s="2"/>
      <c r="B441" s="2"/>
      <c r="C441" s="2"/>
      <c r="D441" s="2"/>
      <c r="E441" s="2"/>
      <c r="F441" s="2"/>
      <c r="G441" s="8"/>
      <c r="H441" s="8"/>
      <c r="I441" s="8"/>
      <c r="J441" s="8"/>
      <c r="K441" s="8"/>
      <c r="L441" s="8"/>
      <c r="M441" s="8"/>
      <c r="N441" s="8"/>
      <c r="O441" s="8"/>
      <c r="P441" s="8"/>
      <c r="Q441" s="8"/>
      <c r="R441" s="8"/>
      <c r="S441" s="2"/>
      <c r="T441" s="8"/>
      <c r="U441" s="8"/>
      <c r="V441" s="8"/>
      <c r="W441" s="8"/>
      <c r="X441" s="8"/>
      <c r="Y441" s="8"/>
      <c r="Z441" s="8"/>
    </row>
    <row r="442" spans="1:26" ht="15" x14ac:dyDescent="0.2">
      <c r="A442" s="2"/>
      <c r="B442" s="2"/>
      <c r="C442" s="2"/>
      <c r="D442" s="2"/>
      <c r="E442" s="2"/>
      <c r="F442" s="2"/>
      <c r="G442" s="8"/>
      <c r="H442" s="8"/>
      <c r="I442" s="8"/>
      <c r="J442" s="8"/>
      <c r="K442" s="8"/>
      <c r="L442" s="8"/>
      <c r="M442" s="8"/>
      <c r="N442" s="8"/>
      <c r="O442" s="8"/>
      <c r="P442" s="8"/>
      <c r="Q442" s="8"/>
      <c r="R442" s="8"/>
      <c r="S442" s="2"/>
      <c r="T442" s="8"/>
      <c r="U442" s="8"/>
      <c r="V442" s="8"/>
      <c r="W442" s="8"/>
      <c r="X442" s="8"/>
      <c r="Y442" s="8"/>
      <c r="Z442" s="8"/>
    </row>
    <row r="443" spans="1:26" ht="15" x14ac:dyDescent="0.2">
      <c r="A443" s="2"/>
      <c r="B443" s="2"/>
      <c r="C443" s="2"/>
      <c r="D443" s="2"/>
      <c r="E443" s="2"/>
      <c r="F443" s="2"/>
      <c r="G443" s="8"/>
      <c r="H443" s="8"/>
      <c r="I443" s="8"/>
      <c r="J443" s="8"/>
      <c r="K443" s="8"/>
      <c r="L443" s="8"/>
      <c r="M443" s="8"/>
      <c r="N443" s="8"/>
      <c r="O443" s="8"/>
      <c r="P443" s="8"/>
      <c r="Q443" s="8"/>
      <c r="R443" s="8"/>
      <c r="S443" s="2"/>
      <c r="T443" s="8"/>
      <c r="U443" s="8"/>
      <c r="V443" s="8"/>
      <c r="W443" s="8"/>
      <c r="X443" s="8"/>
      <c r="Y443" s="8"/>
      <c r="Z443" s="8"/>
    </row>
    <row r="444" spans="1:26" ht="15" x14ac:dyDescent="0.2">
      <c r="A444" s="2"/>
      <c r="B444" s="2"/>
      <c r="C444" s="2"/>
      <c r="D444" s="2"/>
      <c r="E444" s="2"/>
      <c r="F444" s="2"/>
      <c r="G444" s="8"/>
      <c r="H444" s="8"/>
      <c r="I444" s="8"/>
      <c r="J444" s="8"/>
      <c r="K444" s="8"/>
      <c r="L444" s="8"/>
      <c r="M444" s="8"/>
      <c r="N444" s="8"/>
      <c r="O444" s="8"/>
      <c r="P444" s="8"/>
      <c r="Q444" s="8"/>
      <c r="R444" s="8"/>
      <c r="S444" s="2"/>
      <c r="T444" s="8"/>
      <c r="U444" s="8"/>
      <c r="V444" s="8"/>
      <c r="W444" s="8"/>
      <c r="X444" s="8"/>
      <c r="Y444" s="8"/>
      <c r="Z444" s="8"/>
    </row>
    <row r="445" spans="1:26" ht="15" x14ac:dyDescent="0.2">
      <c r="A445" s="2"/>
      <c r="B445" s="2"/>
      <c r="C445" s="2"/>
      <c r="D445" s="2"/>
      <c r="E445" s="2"/>
      <c r="F445" s="2"/>
      <c r="G445" s="8"/>
      <c r="H445" s="8"/>
      <c r="I445" s="8"/>
      <c r="J445" s="8"/>
      <c r="K445" s="8"/>
      <c r="L445" s="8"/>
      <c r="M445" s="8"/>
      <c r="N445" s="8"/>
      <c r="O445" s="8"/>
      <c r="P445" s="8"/>
      <c r="Q445" s="8"/>
      <c r="R445" s="8"/>
      <c r="S445" s="2"/>
      <c r="T445" s="8"/>
      <c r="U445" s="8"/>
      <c r="V445" s="8"/>
      <c r="W445" s="8"/>
      <c r="X445" s="8"/>
      <c r="Y445" s="8"/>
      <c r="Z445" s="8"/>
    </row>
    <row r="446" spans="1:26" ht="15" x14ac:dyDescent="0.2">
      <c r="A446" s="2"/>
      <c r="B446" s="2"/>
      <c r="C446" s="2"/>
      <c r="D446" s="2"/>
      <c r="E446" s="2"/>
      <c r="F446" s="2"/>
      <c r="G446" s="8"/>
      <c r="H446" s="8"/>
      <c r="I446" s="8"/>
      <c r="J446" s="8"/>
      <c r="K446" s="8"/>
      <c r="L446" s="8"/>
      <c r="M446" s="8"/>
      <c r="N446" s="8"/>
      <c r="O446" s="8"/>
      <c r="P446" s="8"/>
      <c r="Q446" s="8"/>
      <c r="R446" s="8"/>
      <c r="S446" s="2"/>
      <c r="T446" s="8"/>
      <c r="U446" s="8"/>
      <c r="V446" s="8"/>
      <c r="W446" s="8"/>
      <c r="X446" s="8"/>
      <c r="Y446" s="8"/>
      <c r="Z446" s="8"/>
    </row>
    <row r="447" spans="1:26" ht="15" x14ac:dyDescent="0.2">
      <c r="A447" s="2"/>
      <c r="B447" s="2"/>
      <c r="C447" s="2"/>
      <c r="D447" s="2"/>
      <c r="E447" s="2"/>
      <c r="F447" s="2"/>
      <c r="G447" s="8"/>
      <c r="H447" s="8"/>
      <c r="I447" s="8"/>
      <c r="J447" s="8"/>
      <c r="K447" s="8"/>
      <c r="L447" s="8"/>
      <c r="M447" s="8"/>
      <c r="N447" s="8"/>
      <c r="O447" s="8"/>
      <c r="P447" s="8"/>
      <c r="Q447" s="8"/>
      <c r="R447" s="8"/>
      <c r="S447" s="2"/>
      <c r="T447" s="8"/>
      <c r="U447" s="8"/>
      <c r="V447" s="8"/>
      <c r="W447" s="8"/>
      <c r="X447" s="8"/>
      <c r="Y447" s="8"/>
      <c r="Z447" s="8"/>
    </row>
    <row r="448" spans="1:26" ht="15" x14ac:dyDescent="0.2">
      <c r="A448" s="2"/>
      <c r="B448" s="2"/>
      <c r="C448" s="2"/>
      <c r="D448" s="2"/>
      <c r="E448" s="2"/>
      <c r="F448" s="2"/>
      <c r="G448" s="8"/>
      <c r="H448" s="8"/>
      <c r="I448" s="8"/>
      <c r="J448" s="8"/>
      <c r="K448" s="8"/>
      <c r="L448" s="8"/>
      <c r="M448" s="8"/>
      <c r="N448" s="8"/>
      <c r="O448" s="8"/>
      <c r="P448" s="8"/>
      <c r="Q448" s="8"/>
      <c r="R448" s="8"/>
      <c r="S448" s="2"/>
      <c r="T448" s="8"/>
      <c r="U448" s="8"/>
      <c r="V448" s="8"/>
      <c r="W448" s="8"/>
      <c r="X448" s="8"/>
      <c r="Y448" s="8"/>
      <c r="Z448" s="8"/>
    </row>
    <row r="449" spans="1:26" ht="15" x14ac:dyDescent="0.2">
      <c r="A449" s="2"/>
      <c r="B449" s="2"/>
      <c r="C449" s="2"/>
      <c r="D449" s="2"/>
      <c r="E449" s="2"/>
      <c r="F449" s="2"/>
      <c r="G449" s="8"/>
      <c r="H449" s="8"/>
      <c r="I449" s="8"/>
      <c r="J449" s="8"/>
      <c r="K449" s="8"/>
      <c r="L449" s="8"/>
      <c r="M449" s="8"/>
      <c r="N449" s="8"/>
      <c r="O449" s="8"/>
      <c r="P449" s="8"/>
      <c r="Q449" s="8"/>
      <c r="R449" s="8"/>
      <c r="S449" s="2"/>
      <c r="T449" s="8"/>
      <c r="U449" s="8"/>
      <c r="V449" s="8"/>
      <c r="W449" s="8"/>
      <c r="X449" s="8"/>
      <c r="Y449" s="8"/>
      <c r="Z449" s="8"/>
    </row>
    <row r="450" spans="1:26" ht="15" x14ac:dyDescent="0.2">
      <c r="A450" s="2"/>
      <c r="B450" s="2"/>
      <c r="C450" s="2"/>
      <c r="D450" s="2"/>
      <c r="E450" s="2"/>
      <c r="F450" s="2"/>
      <c r="G450" s="8"/>
      <c r="H450" s="8"/>
      <c r="I450" s="8"/>
      <c r="J450" s="8"/>
      <c r="K450" s="8"/>
      <c r="L450" s="8"/>
      <c r="M450" s="8"/>
      <c r="N450" s="8"/>
      <c r="O450" s="8"/>
      <c r="P450" s="8"/>
      <c r="Q450" s="8"/>
      <c r="R450" s="8"/>
      <c r="S450" s="2"/>
      <c r="T450" s="8"/>
      <c r="U450" s="8"/>
      <c r="V450" s="8"/>
      <c r="W450" s="8"/>
      <c r="X450" s="8"/>
      <c r="Y450" s="8"/>
      <c r="Z450" s="8"/>
    </row>
    <row r="451" spans="1:26" ht="15" x14ac:dyDescent="0.2">
      <c r="A451" s="2"/>
      <c r="B451" s="2"/>
      <c r="C451" s="2"/>
      <c r="D451" s="2"/>
      <c r="E451" s="2"/>
      <c r="F451" s="2"/>
      <c r="G451" s="8"/>
      <c r="H451" s="8"/>
      <c r="I451" s="8"/>
      <c r="J451" s="8"/>
      <c r="K451" s="8"/>
      <c r="L451" s="8"/>
      <c r="M451" s="8"/>
      <c r="N451" s="8"/>
      <c r="O451" s="8"/>
      <c r="P451" s="8"/>
      <c r="Q451" s="8"/>
      <c r="R451" s="8"/>
      <c r="S451" s="2"/>
      <c r="T451" s="8"/>
      <c r="U451" s="8"/>
      <c r="V451" s="8"/>
      <c r="W451" s="8"/>
      <c r="X451" s="8"/>
      <c r="Y451" s="8"/>
      <c r="Z451" s="8"/>
    </row>
    <row r="452" spans="1:26" ht="15" x14ac:dyDescent="0.2">
      <c r="A452" s="2"/>
      <c r="B452" s="2"/>
      <c r="C452" s="2"/>
      <c r="D452" s="2"/>
      <c r="E452" s="2"/>
      <c r="F452" s="2"/>
      <c r="G452" s="8"/>
      <c r="H452" s="8"/>
      <c r="I452" s="8"/>
      <c r="J452" s="8"/>
      <c r="K452" s="8"/>
      <c r="L452" s="8"/>
      <c r="M452" s="8"/>
      <c r="N452" s="8"/>
      <c r="O452" s="8"/>
      <c r="P452" s="8"/>
      <c r="Q452" s="8"/>
      <c r="R452" s="8"/>
      <c r="S452" s="2"/>
      <c r="T452" s="8"/>
      <c r="U452" s="8"/>
      <c r="V452" s="8"/>
      <c r="W452" s="8"/>
      <c r="X452" s="8"/>
      <c r="Y452" s="8"/>
      <c r="Z452" s="8"/>
    </row>
    <row r="453" spans="1:26" ht="15" x14ac:dyDescent="0.2">
      <c r="A453" s="2"/>
      <c r="B453" s="2"/>
      <c r="C453" s="2"/>
      <c r="D453" s="2"/>
      <c r="E453" s="2"/>
      <c r="F453" s="2"/>
      <c r="G453" s="8"/>
      <c r="H453" s="8"/>
      <c r="I453" s="8"/>
      <c r="J453" s="8"/>
      <c r="K453" s="8"/>
      <c r="L453" s="8"/>
      <c r="M453" s="8"/>
      <c r="N453" s="8"/>
      <c r="O453" s="8"/>
      <c r="P453" s="8"/>
      <c r="Q453" s="8"/>
      <c r="R453" s="8"/>
      <c r="S453" s="2"/>
      <c r="T453" s="8"/>
      <c r="U453" s="8"/>
      <c r="V453" s="8"/>
      <c r="W453" s="8"/>
      <c r="X453" s="8"/>
      <c r="Y453" s="8"/>
      <c r="Z453" s="8"/>
    </row>
    <row r="454" spans="1:26" ht="15" x14ac:dyDescent="0.2">
      <c r="A454" s="2"/>
      <c r="B454" s="2"/>
      <c r="C454" s="2"/>
      <c r="D454" s="2"/>
      <c r="E454" s="2"/>
      <c r="F454" s="2"/>
      <c r="G454" s="8"/>
      <c r="H454" s="8"/>
      <c r="I454" s="8"/>
      <c r="J454" s="8"/>
      <c r="K454" s="8"/>
      <c r="L454" s="8"/>
      <c r="M454" s="8"/>
      <c r="N454" s="8"/>
      <c r="O454" s="8"/>
      <c r="P454" s="8"/>
      <c r="Q454" s="8"/>
      <c r="R454" s="8"/>
      <c r="S454" s="2"/>
      <c r="T454" s="8"/>
      <c r="U454" s="8"/>
      <c r="V454" s="8"/>
      <c r="W454" s="8"/>
      <c r="X454" s="8"/>
      <c r="Y454" s="8"/>
      <c r="Z454" s="8"/>
    </row>
    <row r="455" spans="1:26" ht="15" x14ac:dyDescent="0.2">
      <c r="A455" s="2"/>
      <c r="B455" s="2"/>
      <c r="C455" s="2"/>
      <c r="D455" s="2"/>
      <c r="E455" s="2"/>
      <c r="F455" s="2"/>
      <c r="G455" s="8"/>
      <c r="H455" s="8"/>
      <c r="I455" s="8"/>
      <c r="J455" s="8"/>
      <c r="K455" s="8"/>
      <c r="L455" s="8"/>
      <c r="M455" s="8"/>
      <c r="N455" s="8"/>
      <c r="O455" s="8"/>
      <c r="P455" s="8"/>
      <c r="Q455" s="8"/>
      <c r="R455" s="8"/>
      <c r="S455" s="2"/>
      <c r="T455" s="8"/>
      <c r="U455" s="8"/>
      <c r="V455" s="8"/>
      <c r="W455" s="8"/>
      <c r="X455" s="8"/>
      <c r="Y455" s="8"/>
      <c r="Z455" s="8"/>
    </row>
    <row r="456" spans="1:26" ht="15" x14ac:dyDescent="0.2">
      <c r="A456" s="2"/>
      <c r="B456" s="2"/>
      <c r="C456" s="2"/>
      <c r="D456" s="2"/>
      <c r="E456" s="2"/>
      <c r="F456" s="2"/>
      <c r="G456" s="8"/>
      <c r="H456" s="8"/>
      <c r="I456" s="8"/>
      <c r="J456" s="8"/>
      <c r="K456" s="8"/>
      <c r="L456" s="8"/>
      <c r="M456" s="8"/>
      <c r="N456" s="8"/>
      <c r="O456" s="8"/>
      <c r="P456" s="8"/>
      <c r="Q456" s="8"/>
      <c r="R456" s="8"/>
      <c r="S456" s="2"/>
      <c r="T456" s="8"/>
      <c r="U456" s="8"/>
      <c r="V456" s="8"/>
      <c r="W456" s="8"/>
      <c r="X456" s="8"/>
      <c r="Y456" s="8"/>
      <c r="Z456" s="8"/>
    </row>
    <row r="457" spans="1:26" ht="15" x14ac:dyDescent="0.2">
      <c r="A457" s="2"/>
      <c r="B457" s="2"/>
      <c r="C457" s="2"/>
      <c r="D457" s="2"/>
      <c r="E457" s="2"/>
      <c r="F457" s="2"/>
      <c r="G457" s="8"/>
      <c r="H457" s="8"/>
      <c r="I457" s="8"/>
      <c r="J457" s="8"/>
      <c r="K457" s="8"/>
      <c r="L457" s="8"/>
      <c r="M457" s="8"/>
      <c r="N457" s="8"/>
      <c r="O457" s="8"/>
      <c r="P457" s="8"/>
      <c r="Q457" s="8"/>
      <c r="R457" s="8"/>
      <c r="S457" s="2"/>
      <c r="T457" s="8"/>
      <c r="U457" s="8"/>
      <c r="V457" s="8"/>
      <c r="W457" s="8"/>
      <c r="X457" s="8"/>
      <c r="Y457" s="8"/>
      <c r="Z457" s="8"/>
    </row>
    <row r="458" spans="1:26" ht="15" x14ac:dyDescent="0.2">
      <c r="A458" s="2"/>
      <c r="B458" s="2"/>
      <c r="C458" s="2"/>
      <c r="D458" s="2"/>
      <c r="E458" s="2"/>
      <c r="F458" s="2"/>
      <c r="G458" s="8"/>
      <c r="H458" s="8"/>
      <c r="I458" s="8"/>
      <c r="J458" s="8"/>
      <c r="K458" s="8"/>
      <c r="L458" s="8"/>
      <c r="M458" s="8"/>
      <c r="N458" s="8"/>
      <c r="O458" s="8"/>
      <c r="P458" s="8"/>
      <c r="Q458" s="8"/>
      <c r="R458" s="8"/>
      <c r="S458" s="2"/>
      <c r="T458" s="8"/>
      <c r="U458" s="8"/>
      <c r="V458" s="8"/>
      <c r="W458" s="8"/>
      <c r="X458" s="8"/>
      <c r="Y458" s="8"/>
      <c r="Z458" s="8"/>
    </row>
    <row r="459" spans="1:26" ht="15" x14ac:dyDescent="0.2">
      <c r="A459" s="2"/>
      <c r="B459" s="2"/>
      <c r="C459" s="2"/>
      <c r="D459" s="2"/>
      <c r="E459" s="2"/>
      <c r="F459" s="2"/>
      <c r="G459" s="8"/>
      <c r="H459" s="8"/>
      <c r="I459" s="8"/>
      <c r="J459" s="8"/>
      <c r="K459" s="8"/>
      <c r="L459" s="8"/>
      <c r="M459" s="8"/>
      <c r="N459" s="8"/>
      <c r="O459" s="8"/>
      <c r="P459" s="8"/>
      <c r="Q459" s="8"/>
      <c r="R459" s="8"/>
      <c r="S459" s="2"/>
      <c r="T459" s="8"/>
      <c r="U459" s="8"/>
      <c r="V459" s="8"/>
      <c r="W459" s="8"/>
      <c r="X459" s="8"/>
      <c r="Y459" s="8"/>
      <c r="Z459" s="8"/>
    </row>
    <row r="460" spans="1:26" ht="15" x14ac:dyDescent="0.2">
      <c r="A460" s="2"/>
      <c r="B460" s="2"/>
      <c r="C460" s="2"/>
      <c r="D460" s="2"/>
      <c r="E460" s="2"/>
      <c r="F460" s="2"/>
      <c r="G460" s="8"/>
      <c r="H460" s="8"/>
      <c r="I460" s="8"/>
      <c r="J460" s="8"/>
      <c r="K460" s="8"/>
      <c r="L460" s="8"/>
      <c r="M460" s="8"/>
      <c r="N460" s="8"/>
      <c r="O460" s="8"/>
      <c r="P460" s="8"/>
      <c r="Q460" s="8"/>
      <c r="R460" s="8"/>
      <c r="S460" s="2"/>
      <c r="T460" s="8"/>
      <c r="U460" s="8"/>
      <c r="V460" s="8"/>
      <c r="W460" s="8"/>
      <c r="X460" s="8"/>
      <c r="Y460" s="8"/>
      <c r="Z460" s="8"/>
    </row>
    <row r="461" spans="1:26" ht="15" x14ac:dyDescent="0.2">
      <c r="A461" s="2"/>
      <c r="B461" s="2"/>
      <c r="C461" s="2"/>
      <c r="D461" s="2"/>
      <c r="E461" s="2"/>
      <c r="F461" s="2"/>
      <c r="G461" s="8"/>
      <c r="H461" s="8"/>
      <c r="I461" s="8"/>
      <c r="J461" s="8"/>
      <c r="K461" s="8"/>
      <c r="L461" s="8"/>
      <c r="M461" s="8"/>
      <c r="N461" s="8"/>
      <c r="O461" s="8"/>
      <c r="P461" s="8"/>
      <c r="Q461" s="8"/>
      <c r="R461" s="8"/>
      <c r="S461" s="2"/>
      <c r="T461" s="8"/>
      <c r="U461" s="8"/>
      <c r="V461" s="8"/>
      <c r="W461" s="8"/>
      <c r="X461" s="8"/>
      <c r="Y461" s="8"/>
      <c r="Z461" s="8"/>
    </row>
    <row r="462" spans="1:26" ht="15" x14ac:dyDescent="0.2">
      <c r="A462" s="2"/>
      <c r="B462" s="2"/>
      <c r="C462" s="2"/>
      <c r="D462" s="2"/>
      <c r="E462" s="2"/>
      <c r="F462" s="2"/>
      <c r="G462" s="8"/>
      <c r="H462" s="8"/>
      <c r="I462" s="8"/>
      <c r="J462" s="8"/>
      <c r="K462" s="8"/>
      <c r="L462" s="8"/>
      <c r="M462" s="8"/>
      <c r="N462" s="8"/>
      <c r="O462" s="8"/>
      <c r="P462" s="8"/>
      <c r="Q462" s="8"/>
      <c r="R462" s="8"/>
      <c r="S462" s="2"/>
      <c r="T462" s="8"/>
      <c r="U462" s="8"/>
      <c r="V462" s="8"/>
      <c r="W462" s="8"/>
      <c r="X462" s="8"/>
      <c r="Y462" s="8"/>
      <c r="Z462" s="8"/>
    </row>
    <row r="463" spans="1:26" ht="15" x14ac:dyDescent="0.2">
      <c r="A463" s="2"/>
      <c r="B463" s="2"/>
      <c r="C463" s="2"/>
      <c r="D463" s="2"/>
      <c r="E463" s="2"/>
      <c r="F463" s="2"/>
      <c r="G463" s="8"/>
      <c r="H463" s="8"/>
      <c r="I463" s="8"/>
      <c r="J463" s="8"/>
      <c r="K463" s="8"/>
      <c r="L463" s="8"/>
      <c r="M463" s="8"/>
      <c r="N463" s="8"/>
      <c r="O463" s="8"/>
      <c r="P463" s="8"/>
      <c r="Q463" s="8"/>
      <c r="R463" s="8"/>
      <c r="S463" s="2"/>
      <c r="T463" s="8"/>
      <c r="U463" s="8"/>
      <c r="V463" s="8"/>
      <c r="W463" s="8"/>
      <c r="X463" s="8"/>
      <c r="Y463" s="8"/>
      <c r="Z463" s="8"/>
    </row>
    <row r="464" spans="1:26" ht="15" x14ac:dyDescent="0.2">
      <c r="A464" s="2"/>
      <c r="B464" s="2"/>
      <c r="C464" s="2"/>
      <c r="D464" s="2"/>
      <c r="E464" s="2"/>
      <c r="F464" s="2"/>
      <c r="G464" s="8"/>
      <c r="H464" s="8"/>
      <c r="I464" s="8"/>
      <c r="J464" s="8"/>
      <c r="K464" s="8"/>
      <c r="L464" s="8"/>
      <c r="M464" s="8"/>
      <c r="N464" s="8"/>
      <c r="O464" s="8"/>
      <c r="P464" s="8"/>
      <c r="Q464" s="8"/>
      <c r="R464" s="8"/>
      <c r="S464" s="2"/>
      <c r="T464" s="8"/>
      <c r="U464" s="8"/>
      <c r="V464" s="8"/>
      <c r="W464" s="8"/>
      <c r="X464" s="8"/>
      <c r="Y464" s="8"/>
      <c r="Z464" s="8"/>
    </row>
    <row r="465" spans="1:26" ht="15" x14ac:dyDescent="0.2">
      <c r="A465" s="2"/>
      <c r="B465" s="2"/>
      <c r="C465" s="2"/>
      <c r="D465" s="2"/>
      <c r="E465" s="2"/>
      <c r="F465" s="2"/>
      <c r="G465" s="8"/>
      <c r="H465" s="8"/>
      <c r="I465" s="8"/>
      <c r="J465" s="8"/>
      <c r="K465" s="8"/>
      <c r="L465" s="8"/>
      <c r="M465" s="8"/>
      <c r="N465" s="8"/>
      <c r="O465" s="8"/>
      <c r="P465" s="8"/>
      <c r="Q465" s="8"/>
      <c r="R465" s="8"/>
      <c r="S465" s="2"/>
      <c r="T465" s="8"/>
      <c r="U465" s="8"/>
      <c r="V465" s="8"/>
      <c r="W465" s="8"/>
      <c r="X465" s="8"/>
      <c r="Y465" s="8"/>
      <c r="Z465" s="8"/>
    </row>
    <row r="466" spans="1:26" ht="15" x14ac:dyDescent="0.2">
      <c r="A466" s="2"/>
      <c r="B466" s="2"/>
      <c r="C466" s="2"/>
      <c r="D466" s="2"/>
      <c r="E466" s="2"/>
      <c r="F466" s="2"/>
      <c r="G466" s="8"/>
      <c r="H466" s="8"/>
      <c r="I466" s="8"/>
      <c r="J466" s="8"/>
      <c r="K466" s="8"/>
      <c r="L466" s="8"/>
      <c r="M466" s="8"/>
      <c r="N466" s="8"/>
      <c r="O466" s="8"/>
      <c r="P466" s="8"/>
      <c r="Q466" s="8"/>
      <c r="R466" s="8"/>
      <c r="S466" s="2"/>
      <c r="T466" s="8"/>
      <c r="U466" s="8"/>
      <c r="V466" s="8"/>
      <c r="W466" s="8"/>
      <c r="X466" s="8"/>
      <c r="Y466" s="8"/>
      <c r="Z466" s="8"/>
    </row>
    <row r="467" spans="1:26" ht="15" x14ac:dyDescent="0.2">
      <c r="A467" s="2"/>
      <c r="B467" s="2"/>
      <c r="C467" s="2"/>
      <c r="D467" s="2"/>
      <c r="E467" s="2"/>
      <c r="F467" s="2"/>
      <c r="G467" s="8"/>
      <c r="H467" s="8"/>
      <c r="I467" s="8"/>
      <c r="J467" s="8"/>
      <c r="K467" s="8"/>
      <c r="L467" s="8"/>
      <c r="M467" s="8"/>
      <c r="N467" s="8"/>
      <c r="O467" s="8"/>
      <c r="P467" s="8"/>
      <c r="Q467" s="8"/>
      <c r="R467" s="8"/>
      <c r="S467" s="2"/>
      <c r="T467" s="8"/>
      <c r="U467" s="8"/>
      <c r="V467" s="8"/>
      <c r="W467" s="8"/>
      <c r="X467" s="8"/>
      <c r="Y467" s="8"/>
      <c r="Z467" s="8"/>
    </row>
    <row r="468" spans="1:26" ht="15" x14ac:dyDescent="0.2">
      <c r="A468" s="2"/>
      <c r="B468" s="2"/>
      <c r="C468" s="2"/>
      <c r="D468" s="2"/>
      <c r="E468" s="2"/>
      <c r="F468" s="2"/>
      <c r="G468" s="8"/>
      <c r="H468" s="8"/>
      <c r="I468" s="8"/>
      <c r="J468" s="8"/>
      <c r="K468" s="8"/>
      <c r="L468" s="8"/>
      <c r="M468" s="8"/>
      <c r="N468" s="8"/>
      <c r="O468" s="8"/>
      <c r="P468" s="8"/>
      <c r="Q468" s="8"/>
      <c r="R468" s="8"/>
      <c r="S468" s="2"/>
      <c r="T468" s="8"/>
      <c r="U468" s="8"/>
      <c r="V468" s="8"/>
      <c r="W468" s="8"/>
      <c r="X468" s="8"/>
      <c r="Y468" s="8"/>
      <c r="Z468" s="8"/>
    </row>
    <row r="469" spans="1:26" ht="15" x14ac:dyDescent="0.2">
      <c r="A469" s="2"/>
      <c r="B469" s="2"/>
      <c r="C469" s="2"/>
      <c r="D469" s="2"/>
      <c r="E469" s="2"/>
      <c r="F469" s="2"/>
      <c r="G469" s="8"/>
      <c r="H469" s="8"/>
      <c r="I469" s="8"/>
      <c r="J469" s="8"/>
      <c r="K469" s="8"/>
      <c r="L469" s="8"/>
      <c r="M469" s="8"/>
      <c r="N469" s="8"/>
      <c r="O469" s="8"/>
      <c r="P469" s="8"/>
      <c r="Q469" s="8"/>
      <c r="R469" s="8"/>
      <c r="S469" s="2"/>
      <c r="T469" s="8"/>
      <c r="U469" s="8"/>
      <c r="V469" s="8"/>
      <c r="W469" s="8"/>
      <c r="X469" s="8"/>
      <c r="Y469" s="8"/>
      <c r="Z469" s="8"/>
    </row>
    <row r="470" spans="1:26" ht="15" x14ac:dyDescent="0.2">
      <c r="A470" s="2"/>
      <c r="B470" s="2"/>
      <c r="C470" s="2"/>
      <c r="D470" s="2"/>
      <c r="E470" s="2"/>
      <c r="F470" s="2"/>
      <c r="G470" s="8"/>
      <c r="H470" s="8"/>
      <c r="I470" s="8"/>
      <c r="J470" s="8"/>
      <c r="K470" s="8"/>
      <c r="L470" s="8"/>
      <c r="M470" s="8"/>
      <c r="N470" s="8"/>
      <c r="O470" s="8"/>
      <c r="P470" s="8"/>
      <c r="Q470" s="8"/>
      <c r="R470" s="8"/>
      <c r="S470" s="2"/>
      <c r="T470" s="8"/>
      <c r="U470" s="8"/>
      <c r="V470" s="8"/>
      <c r="W470" s="8"/>
      <c r="X470" s="8"/>
      <c r="Y470" s="8"/>
      <c r="Z470" s="8"/>
    </row>
    <row r="471" spans="1:26" ht="15" x14ac:dyDescent="0.2">
      <c r="A471" s="2"/>
      <c r="B471" s="2"/>
      <c r="C471" s="2"/>
      <c r="D471" s="2"/>
      <c r="E471" s="2"/>
      <c r="F471" s="2"/>
      <c r="G471" s="8"/>
      <c r="H471" s="8"/>
      <c r="I471" s="8"/>
      <c r="J471" s="8"/>
      <c r="K471" s="8"/>
      <c r="L471" s="8"/>
      <c r="M471" s="8"/>
      <c r="N471" s="8"/>
      <c r="O471" s="8"/>
      <c r="P471" s="8"/>
      <c r="Q471" s="8"/>
      <c r="R471" s="8"/>
      <c r="S471" s="2"/>
      <c r="T471" s="8"/>
      <c r="U471" s="8"/>
      <c r="V471" s="8"/>
      <c r="W471" s="8"/>
      <c r="X471" s="8"/>
      <c r="Y471" s="8"/>
      <c r="Z471" s="8"/>
    </row>
    <row r="472" spans="1:26" ht="15" x14ac:dyDescent="0.2">
      <c r="A472" s="2"/>
      <c r="B472" s="2"/>
      <c r="C472" s="2"/>
      <c r="D472" s="2"/>
      <c r="E472" s="2"/>
      <c r="F472" s="2"/>
      <c r="G472" s="8"/>
      <c r="H472" s="8"/>
      <c r="I472" s="8"/>
      <c r="J472" s="8"/>
      <c r="K472" s="8"/>
      <c r="L472" s="8"/>
      <c r="M472" s="8"/>
      <c r="N472" s="8"/>
      <c r="O472" s="8"/>
      <c r="P472" s="8"/>
      <c r="Q472" s="8"/>
      <c r="R472" s="8"/>
      <c r="S472" s="2"/>
      <c r="T472" s="8"/>
      <c r="U472" s="8"/>
      <c r="V472" s="8"/>
      <c r="W472" s="8"/>
      <c r="X472" s="8"/>
      <c r="Y472" s="8"/>
      <c r="Z472" s="8"/>
    </row>
    <row r="473" spans="1:26" ht="15" x14ac:dyDescent="0.2">
      <c r="A473" s="2"/>
      <c r="B473" s="2"/>
      <c r="C473" s="2"/>
      <c r="D473" s="2"/>
      <c r="E473" s="2"/>
      <c r="F473" s="2"/>
      <c r="G473" s="8"/>
      <c r="H473" s="8"/>
      <c r="I473" s="8"/>
      <c r="J473" s="8"/>
      <c r="K473" s="8"/>
      <c r="L473" s="8"/>
      <c r="M473" s="8"/>
      <c r="N473" s="8"/>
      <c r="O473" s="8"/>
      <c r="P473" s="8"/>
      <c r="Q473" s="8"/>
      <c r="R473" s="8"/>
      <c r="S473" s="2"/>
      <c r="T473" s="8"/>
      <c r="U473" s="8"/>
      <c r="V473" s="8"/>
      <c r="W473" s="8"/>
      <c r="X473" s="8"/>
      <c r="Y473" s="8"/>
      <c r="Z473" s="8"/>
    </row>
    <row r="474" spans="1:26" ht="15" x14ac:dyDescent="0.2">
      <c r="A474" s="2"/>
      <c r="B474" s="2"/>
      <c r="C474" s="2"/>
      <c r="D474" s="2"/>
      <c r="E474" s="2"/>
      <c r="F474" s="2"/>
      <c r="G474" s="8"/>
      <c r="H474" s="8"/>
      <c r="I474" s="8"/>
      <c r="J474" s="8"/>
      <c r="K474" s="8"/>
      <c r="L474" s="8"/>
      <c r="M474" s="8"/>
      <c r="N474" s="8"/>
      <c r="O474" s="8"/>
      <c r="P474" s="8"/>
      <c r="Q474" s="8"/>
      <c r="R474" s="8"/>
      <c r="S474" s="2"/>
      <c r="T474" s="8"/>
      <c r="U474" s="8"/>
      <c r="V474" s="8"/>
      <c r="W474" s="8"/>
      <c r="X474" s="8"/>
      <c r="Y474" s="8"/>
      <c r="Z474" s="8"/>
    </row>
    <row r="475" spans="1:26" ht="15" x14ac:dyDescent="0.2">
      <c r="A475" s="2"/>
      <c r="B475" s="2"/>
      <c r="C475" s="2"/>
      <c r="D475" s="2"/>
      <c r="E475" s="2"/>
      <c r="F475" s="2"/>
      <c r="G475" s="8"/>
      <c r="H475" s="8"/>
      <c r="I475" s="8"/>
      <c r="J475" s="8"/>
      <c r="K475" s="8"/>
      <c r="L475" s="8"/>
      <c r="M475" s="8"/>
      <c r="N475" s="8"/>
      <c r="O475" s="8"/>
      <c r="P475" s="8"/>
      <c r="Q475" s="8"/>
      <c r="R475" s="8"/>
      <c r="S475" s="2"/>
      <c r="T475" s="8"/>
      <c r="U475" s="8"/>
      <c r="V475" s="8"/>
      <c r="W475" s="8"/>
      <c r="X475" s="8"/>
      <c r="Y475" s="8"/>
      <c r="Z475" s="8"/>
    </row>
    <row r="476" spans="1:26" ht="15" x14ac:dyDescent="0.2">
      <c r="A476" s="2"/>
      <c r="B476" s="2"/>
      <c r="C476" s="2"/>
      <c r="D476" s="2"/>
      <c r="E476" s="2"/>
      <c r="F476" s="2"/>
      <c r="G476" s="8"/>
      <c r="H476" s="8"/>
      <c r="I476" s="8"/>
      <c r="J476" s="8"/>
      <c r="K476" s="8"/>
      <c r="L476" s="8"/>
      <c r="M476" s="8"/>
      <c r="N476" s="8"/>
      <c r="O476" s="8"/>
      <c r="P476" s="8"/>
      <c r="Q476" s="8"/>
      <c r="R476" s="8"/>
      <c r="S476" s="2"/>
      <c r="T476" s="8"/>
      <c r="U476" s="8"/>
      <c r="V476" s="8"/>
      <c r="W476" s="8"/>
      <c r="X476" s="8"/>
      <c r="Y476" s="8"/>
      <c r="Z476" s="8"/>
    </row>
    <row r="477" spans="1:26" ht="15" x14ac:dyDescent="0.2">
      <c r="A477" s="2"/>
      <c r="B477" s="2"/>
      <c r="C477" s="2"/>
      <c r="D477" s="2"/>
      <c r="E477" s="2"/>
      <c r="F477" s="2"/>
      <c r="G477" s="8"/>
      <c r="H477" s="8"/>
      <c r="I477" s="8"/>
      <c r="J477" s="8"/>
      <c r="K477" s="8"/>
      <c r="L477" s="8"/>
      <c r="M477" s="8"/>
      <c r="N477" s="8"/>
      <c r="O477" s="8"/>
      <c r="P477" s="8"/>
      <c r="Q477" s="8"/>
      <c r="R477" s="8"/>
      <c r="S477" s="2"/>
      <c r="T477" s="8"/>
      <c r="U477" s="8"/>
      <c r="V477" s="8"/>
      <c r="W477" s="8"/>
      <c r="X477" s="8"/>
      <c r="Y477" s="8"/>
      <c r="Z477" s="8"/>
    </row>
    <row r="478" spans="1:26" ht="15" x14ac:dyDescent="0.2">
      <c r="A478" s="2"/>
      <c r="B478" s="2"/>
      <c r="C478" s="2"/>
      <c r="D478" s="2"/>
      <c r="E478" s="2"/>
      <c r="F478" s="2"/>
      <c r="G478" s="8"/>
      <c r="H478" s="8"/>
      <c r="I478" s="8"/>
      <c r="J478" s="8"/>
      <c r="K478" s="8"/>
      <c r="L478" s="8"/>
      <c r="M478" s="8"/>
      <c r="N478" s="8"/>
      <c r="O478" s="8"/>
      <c r="P478" s="8"/>
      <c r="Q478" s="8"/>
      <c r="R478" s="8"/>
      <c r="S478" s="2"/>
      <c r="T478" s="8"/>
      <c r="U478" s="8"/>
      <c r="V478" s="8"/>
      <c r="W478" s="8"/>
      <c r="X478" s="8"/>
      <c r="Y478" s="8"/>
      <c r="Z478" s="8"/>
    </row>
    <row r="479" spans="1:26" ht="15" x14ac:dyDescent="0.2">
      <c r="A479" s="2"/>
      <c r="B479" s="2"/>
      <c r="C479" s="2"/>
      <c r="D479" s="2"/>
      <c r="E479" s="2"/>
      <c r="F479" s="2"/>
      <c r="G479" s="8"/>
      <c r="H479" s="8"/>
      <c r="I479" s="8"/>
      <c r="J479" s="8"/>
      <c r="K479" s="8"/>
      <c r="L479" s="8"/>
      <c r="M479" s="8"/>
      <c r="N479" s="8"/>
      <c r="O479" s="8"/>
      <c r="P479" s="8"/>
      <c r="Q479" s="8"/>
      <c r="R479" s="8"/>
      <c r="S479" s="2"/>
      <c r="T479" s="8"/>
      <c r="U479" s="8"/>
      <c r="V479" s="8"/>
      <c r="W479" s="8"/>
      <c r="X479" s="8"/>
      <c r="Y479" s="8"/>
      <c r="Z479" s="8"/>
    </row>
    <row r="480" spans="1:26" ht="15" x14ac:dyDescent="0.2">
      <c r="A480" s="2"/>
      <c r="B480" s="2"/>
      <c r="C480" s="2"/>
      <c r="D480" s="2"/>
      <c r="E480" s="2"/>
      <c r="F480" s="2"/>
      <c r="G480" s="8"/>
      <c r="H480" s="8"/>
      <c r="I480" s="8"/>
      <c r="J480" s="8"/>
      <c r="K480" s="8"/>
      <c r="L480" s="8"/>
      <c r="M480" s="8"/>
      <c r="N480" s="8"/>
      <c r="O480" s="8"/>
      <c r="P480" s="8"/>
      <c r="Q480" s="8"/>
      <c r="R480" s="8"/>
      <c r="S480" s="2"/>
      <c r="T480" s="8"/>
      <c r="U480" s="8"/>
      <c r="V480" s="8"/>
      <c r="W480" s="8"/>
      <c r="X480" s="8"/>
      <c r="Y480" s="8"/>
      <c r="Z480" s="8"/>
    </row>
    <row r="481" spans="1:26" ht="15" x14ac:dyDescent="0.2">
      <c r="A481" s="2"/>
      <c r="B481" s="2"/>
      <c r="C481" s="2"/>
      <c r="D481" s="2"/>
      <c r="E481" s="2"/>
      <c r="F481" s="2"/>
      <c r="G481" s="8"/>
      <c r="H481" s="8"/>
      <c r="I481" s="8"/>
      <c r="J481" s="8"/>
      <c r="K481" s="8"/>
      <c r="L481" s="8"/>
      <c r="M481" s="8"/>
      <c r="N481" s="8"/>
      <c r="O481" s="8"/>
      <c r="P481" s="8"/>
      <c r="Q481" s="8"/>
      <c r="R481" s="8"/>
      <c r="S481" s="2"/>
      <c r="T481" s="8"/>
      <c r="U481" s="8"/>
      <c r="V481" s="8"/>
      <c r="W481" s="8"/>
      <c r="X481" s="8"/>
      <c r="Y481" s="8"/>
      <c r="Z481" s="8"/>
    </row>
    <row r="482" spans="1:26" ht="15" x14ac:dyDescent="0.2">
      <c r="A482" s="2"/>
      <c r="B482" s="2"/>
      <c r="C482" s="2"/>
      <c r="D482" s="2"/>
      <c r="E482" s="2"/>
      <c r="F482" s="2"/>
      <c r="G482" s="8"/>
      <c r="H482" s="8"/>
      <c r="I482" s="8"/>
      <c r="J482" s="8"/>
      <c r="K482" s="8"/>
      <c r="L482" s="8"/>
      <c r="M482" s="8"/>
      <c r="N482" s="8"/>
      <c r="O482" s="8"/>
      <c r="P482" s="8"/>
      <c r="Q482" s="8"/>
      <c r="R482" s="8"/>
      <c r="S482" s="2"/>
      <c r="T482" s="8"/>
      <c r="U482" s="8"/>
      <c r="V482" s="8"/>
      <c r="W482" s="8"/>
      <c r="X482" s="8"/>
      <c r="Y482" s="8"/>
      <c r="Z482" s="8"/>
    </row>
    <row r="483" spans="1:26" ht="15" x14ac:dyDescent="0.2">
      <c r="A483" s="2"/>
      <c r="B483" s="2"/>
      <c r="C483" s="2"/>
      <c r="D483" s="2"/>
      <c r="E483" s="2"/>
      <c r="F483" s="2"/>
      <c r="G483" s="8"/>
      <c r="H483" s="8"/>
      <c r="I483" s="8"/>
      <c r="J483" s="8"/>
      <c r="K483" s="8"/>
      <c r="L483" s="8"/>
      <c r="M483" s="8"/>
      <c r="N483" s="8"/>
      <c r="O483" s="8"/>
      <c r="P483" s="8"/>
      <c r="Q483" s="8"/>
      <c r="R483" s="8"/>
      <c r="S483" s="2"/>
      <c r="T483" s="8"/>
      <c r="U483" s="8"/>
      <c r="V483" s="8"/>
      <c r="W483" s="8"/>
      <c r="X483" s="8"/>
      <c r="Y483" s="8"/>
      <c r="Z483" s="8"/>
    </row>
    <row r="484" spans="1:26" ht="15" x14ac:dyDescent="0.2">
      <c r="A484" s="2"/>
      <c r="B484" s="2"/>
      <c r="C484" s="2"/>
      <c r="D484" s="2"/>
      <c r="E484" s="2"/>
      <c r="F484" s="2"/>
      <c r="G484" s="8"/>
      <c r="H484" s="8"/>
      <c r="I484" s="8"/>
      <c r="J484" s="8"/>
      <c r="K484" s="8"/>
      <c r="L484" s="8"/>
      <c r="M484" s="8"/>
      <c r="N484" s="8"/>
      <c r="O484" s="8"/>
      <c r="P484" s="8"/>
      <c r="Q484" s="8"/>
      <c r="R484" s="8"/>
      <c r="S484" s="2"/>
      <c r="T484" s="8"/>
      <c r="U484" s="8"/>
      <c r="V484" s="8"/>
      <c r="W484" s="8"/>
      <c r="X484" s="8"/>
      <c r="Y484" s="8"/>
      <c r="Z484" s="8"/>
    </row>
    <row r="485" spans="1:26" ht="15" x14ac:dyDescent="0.2">
      <c r="A485" s="2"/>
      <c r="B485" s="2"/>
      <c r="C485" s="2"/>
      <c r="D485" s="2"/>
      <c r="E485" s="2"/>
      <c r="F485" s="2"/>
      <c r="G485" s="8"/>
      <c r="H485" s="8"/>
      <c r="I485" s="8"/>
      <c r="J485" s="8"/>
      <c r="K485" s="8"/>
      <c r="L485" s="8"/>
      <c r="M485" s="8"/>
      <c r="N485" s="8"/>
      <c r="O485" s="8"/>
      <c r="P485" s="8"/>
      <c r="Q485" s="8"/>
      <c r="R485" s="8"/>
      <c r="S485" s="2"/>
      <c r="T485" s="8"/>
      <c r="U485" s="8"/>
      <c r="V485" s="8"/>
      <c r="W485" s="8"/>
      <c r="X485" s="8"/>
      <c r="Y485" s="8"/>
      <c r="Z485" s="8"/>
    </row>
    <row r="486" spans="1:26" ht="15" x14ac:dyDescent="0.2">
      <c r="A486" s="2"/>
      <c r="B486" s="2"/>
      <c r="C486" s="2"/>
      <c r="D486" s="2"/>
      <c r="E486" s="2"/>
      <c r="F486" s="2"/>
      <c r="G486" s="8"/>
      <c r="H486" s="8"/>
      <c r="I486" s="8"/>
      <c r="J486" s="8"/>
      <c r="K486" s="8"/>
      <c r="L486" s="8"/>
      <c r="M486" s="8"/>
      <c r="N486" s="8"/>
      <c r="O486" s="8"/>
      <c r="P486" s="8"/>
      <c r="Q486" s="8"/>
      <c r="R486" s="8"/>
      <c r="S486" s="2"/>
      <c r="T486" s="8"/>
      <c r="U486" s="8"/>
      <c r="V486" s="8"/>
      <c r="W486" s="8"/>
      <c r="X486" s="8"/>
      <c r="Y486" s="8"/>
      <c r="Z486" s="8"/>
    </row>
    <row r="487" spans="1:26" ht="15" x14ac:dyDescent="0.2">
      <c r="A487" s="2"/>
      <c r="B487" s="2"/>
      <c r="C487" s="2"/>
      <c r="D487" s="2"/>
      <c r="E487" s="2"/>
      <c r="F487" s="2"/>
      <c r="G487" s="8"/>
      <c r="H487" s="8"/>
      <c r="I487" s="8"/>
      <c r="J487" s="8"/>
      <c r="K487" s="8"/>
      <c r="L487" s="8"/>
      <c r="M487" s="8"/>
      <c r="N487" s="8"/>
      <c r="O487" s="8"/>
      <c r="P487" s="8"/>
      <c r="Q487" s="8"/>
      <c r="R487" s="8"/>
      <c r="S487" s="2"/>
      <c r="T487" s="8"/>
      <c r="U487" s="8"/>
      <c r="V487" s="8"/>
      <c r="W487" s="8"/>
      <c r="X487" s="8"/>
      <c r="Y487" s="8"/>
      <c r="Z487" s="8"/>
    </row>
    <row r="488" spans="1:26" ht="15" x14ac:dyDescent="0.2">
      <c r="A488" s="2"/>
      <c r="B488" s="2"/>
      <c r="C488" s="2"/>
      <c r="D488" s="2"/>
      <c r="E488" s="2"/>
      <c r="F488" s="2"/>
      <c r="G488" s="8"/>
      <c r="H488" s="8"/>
      <c r="I488" s="8"/>
      <c r="J488" s="8"/>
      <c r="K488" s="8"/>
      <c r="L488" s="8"/>
      <c r="M488" s="8"/>
      <c r="N488" s="8"/>
      <c r="O488" s="8"/>
      <c r="P488" s="8"/>
      <c r="Q488" s="8"/>
      <c r="R488" s="8"/>
      <c r="S488" s="2"/>
      <c r="T488" s="8"/>
      <c r="U488" s="8"/>
      <c r="V488" s="8"/>
      <c r="W488" s="8"/>
      <c r="X488" s="8"/>
      <c r="Y488" s="8"/>
      <c r="Z488" s="8"/>
    </row>
    <row r="489" spans="1:26" ht="15" x14ac:dyDescent="0.2">
      <c r="A489" s="2"/>
      <c r="B489" s="2"/>
      <c r="C489" s="2"/>
      <c r="D489" s="2"/>
      <c r="E489" s="2"/>
      <c r="F489" s="2"/>
      <c r="G489" s="8"/>
      <c r="H489" s="8"/>
      <c r="I489" s="8"/>
      <c r="J489" s="8"/>
      <c r="K489" s="8"/>
      <c r="L489" s="8"/>
      <c r="M489" s="8"/>
      <c r="N489" s="8"/>
      <c r="O489" s="8"/>
      <c r="P489" s="8"/>
      <c r="Q489" s="8"/>
      <c r="R489" s="8"/>
      <c r="S489" s="2"/>
      <c r="T489" s="8"/>
      <c r="U489" s="8"/>
      <c r="V489" s="8"/>
      <c r="W489" s="8"/>
      <c r="X489" s="8"/>
      <c r="Y489" s="8"/>
      <c r="Z489" s="8"/>
    </row>
    <row r="490" spans="1:26" ht="15" x14ac:dyDescent="0.2">
      <c r="A490" s="2"/>
      <c r="B490" s="2"/>
      <c r="C490" s="2"/>
      <c r="D490" s="2"/>
      <c r="E490" s="2"/>
      <c r="F490" s="2"/>
      <c r="G490" s="8"/>
      <c r="H490" s="8"/>
      <c r="I490" s="8"/>
      <c r="J490" s="8"/>
      <c r="K490" s="8"/>
      <c r="L490" s="8"/>
      <c r="M490" s="8"/>
      <c r="N490" s="8"/>
      <c r="O490" s="8"/>
      <c r="P490" s="8"/>
      <c r="Q490" s="8"/>
      <c r="R490" s="8"/>
      <c r="S490" s="2"/>
      <c r="T490" s="8"/>
      <c r="U490" s="8"/>
      <c r="V490" s="8"/>
      <c r="W490" s="8"/>
      <c r="X490" s="8"/>
      <c r="Y490" s="8"/>
      <c r="Z490" s="8"/>
    </row>
    <row r="491" spans="1:26" ht="15" x14ac:dyDescent="0.2">
      <c r="A491" s="2"/>
      <c r="B491" s="2"/>
      <c r="C491" s="2"/>
      <c r="D491" s="2"/>
      <c r="E491" s="2"/>
      <c r="F491" s="2"/>
      <c r="G491" s="8"/>
      <c r="H491" s="8"/>
      <c r="I491" s="8"/>
      <c r="J491" s="8"/>
      <c r="K491" s="8"/>
      <c r="L491" s="8"/>
      <c r="M491" s="8"/>
      <c r="N491" s="8"/>
      <c r="O491" s="8"/>
      <c r="P491" s="8"/>
      <c r="Q491" s="8"/>
      <c r="R491" s="8"/>
      <c r="S491" s="2"/>
      <c r="T491" s="8"/>
      <c r="U491" s="8"/>
      <c r="V491" s="8"/>
      <c r="W491" s="8"/>
      <c r="X491" s="8"/>
      <c r="Y491" s="8"/>
      <c r="Z491" s="8"/>
    </row>
    <row r="492" spans="1:26" ht="15" x14ac:dyDescent="0.2">
      <c r="A492" s="2"/>
      <c r="B492" s="2"/>
      <c r="C492" s="2"/>
      <c r="D492" s="2"/>
      <c r="E492" s="2"/>
      <c r="F492" s="2"/>
      <c r="G492" s="8"/>
      <c r="H492" s="8"/>
      <c r="I492" s="8"/>
      <c r="J492" s="8"/>
      <c r="K492" s="8"/>
      <c r="L492" s="8"/>
      <c r="M492" s="8"/>
      <c r="N492" s="8"/>
      <c r="O492" s="8"/>
      <c r="P492" s="8"/>
      <c r="Q492" s="8"/>
      <c r="R492" s="8"/>
      <c r="S492" s="2"/>
      <c r="T492" s="8"/>
      <c r="U492" s="8"/>
      <c r="V492" s="8"/>
      <c r="W492" s="8"/>
      <c r="X492" s="8"/>
      <c r="Y492" s="8"/>
      <c r="Z492" s="8"/>
    </row>
    <row r="493" spans="1:26" ht="15" x14ac:dyDescent="0.2">
      <c r="A493" s="2"/>
      <c r="B493" s="2"/>
      <c r="C493" s="2"/>
      <c r="D493" s="2"/>
      <c r="E493" s="2"/>
      <c r="F493" s="2"/>
      <c r="G493" s="8"/>
      <c r="H493" s="8"/>
      <c r="I493" s="8"/>
      <c r="J493" s="8"/>
      <c r="K493" s="8"/>
      <c r="L493" s="8"/>
      <c r="M493" s="8"/>
      <c r="N493" s="8"/>
      <c r="O493" s="8"/>
      <c r="P493" s="8"/>
      <c r="Q493" s="8"/>
      <c r="R493" s="8"/>
      <c r="S493" s="2"/>
      <c r="T493" s="8"/>
      <c r="U493" s="8"/>
      <c r="V493" s="8"/>
      <c r="W493" s="8"/>
      <c r="X493" s="8"/>
      <c r="Y493" s="8"/>
      <c r="Z493" s="8"/>
    </row>
    <row r="494" spans="1:26" ht="15" x14ac:dyDescent="0.2">
      <c r="A494" s="2"/>
      <c r="B494" s="2"/>
      <c r="C494" s="2"/>
      <c r="D494" s="2"/>
      <c r="E494" s="2"/>
      <c r="F494" s="2"/>
      <c r="G494" s="8"/>
      <c r="H494" s="8"/>
      <c r="I494" s="8"/>
      <c r="J494" s="8"/>
      <c r="K494" s="8"/>
      <c r="L494" s="8"/>
      <c r="M494" s="8"/>
      <c r="N494" s="8"/>
      <c r="O494" s="8"/>
      <c r="P494" s="8"/>
      <c r="Q494" s="8"/>
      <c r="R494" s="8"/>
      <c r="S494" s="2"/>
      <c r="T494" s="8"/>
      <c r="U494" s="8"/>
      <c r="V494" s="8"/>
      <c r="W494" s="8"/>
      <c r="X494" s="8"/>
      <c r="Y494" s="8"/>
      <c r="Z494" s="8"/>
    </row>
    <row r="495" spans="1:26" ht="15" x14ac:dyDescent="0.2">
      <c r="A495" s="2"/>
      <c r="B495" s="2"/>
      <c r="C495" s="2"/>
      <c r="D495" s="2"/>
      <c r="E495" s="2"/>
      <c r="F495" s="2"/>
      <c r="G495" s="8"/>
      <c r="H495" s="8"/>
      <c r="I495" s="8"/>
      <c r="J495" s="8"/>
      <c r="K495" s="8"/>
      <c r="L495" s="8"/>
      <c r="M495" s="8"/>
      <c r="N495" s="8"/>
      <c r="O495" s="8"/>
      <c r="P495" s="8"/>
      <c r="Q495" s="8"/>
      <c r="R495" s="8"/>
      <c r="S495" s="2"/>
      <c r="T495" s="8"/>
      <c r="U495" s="8"/>
      <c r="V495" s="8"/>
      <c r="W495" s="8"/>
      <c r="X495" s="8"/>
      <c r="Y495" s="8"/>
      <c r="Z495" s="8"/>
    </row>
    <row r="496" spans="1:26" ht="15" x14ac:dyDescent="0.2">
      <c r="A496" s="2"/>
      <c r="B496" s="2"/>
      <c r="C496" s="2"/>
      <c r="D496" s="2"/>
      <c r="E496" s="2"/>
      <c r="F496" s="2"/>
      <c r="G496" s="8"/>
      <c r="H496" s="8"/>
      <c r="I496" s="8"/>
      <c r="J496" s="8"/>
      <c r="K496" s="8"/>
      <c r="L496" s="8"/>
      <c r="M496" s="8"/>
      <c r="N496" s="8"/>
      <c r="O496" s="8"/>
      <c r="P496" s="8"/>
      <c r="Q496" s="8"/>
      <c r="R496" s="8"/>
      <c r="S496" s="2"/>
      <c r="T496" s="8"/>
      <c r="U496" s="8"/>
      <c r="V496" s="8"/>
      <c r="W496" s="8"/>
      <c r="X496" s="8"/>
      <c r="Y496" s="8"/>
      <c r="Z496" s="8"/>
    </row>
    <row r="497" spans="1:26" ht="15" x14ac:dyDescent="0.2">
      <c r="A497" s="2"/>
      <c r="B497" s="2"/>
      <c r="C497" s="2"/>
      <c r="D497" s="2"/>
      <c r="E497" s="2"/>
      <c r="F497" s="2"/>
      <c r="G497" s="8"/>
      <c r="H497" s="8"/>
      <c r="I497" s="8"/>
      <c r="J497" s="8"/>
      <c r="K497" s="8"/>
      <c r="L497" s="8"/>
      <c r="M497" s="8"/>
      <c r="N497" s="8"/>
      <c r="O497" s="8"/>
      <c r="P497" s="8"/>
      <c r="Q497" s="8"/>
      <c r="R497" s="8"/>
      <c r="S497" s="2"/>
      <c r="T497" s="8"/>
      <c r="U497" s="8"/>
      <c r="V497" s="8"/>
      <c r="W497" s="8"/>
      <c r="X497" s="8"/>
      <c r="Y497" s="8"/>
      <c r="Z497" s="8"/>
    </row>
    <row r="498" spans="1:26" ht="15" x14ac:dyDescent="0.2">
      <c r="A498" s="2"/>
      <c r="B498" s="2"/>
      <c r="C498" s="2"/>
      <c r="D498" s="2"/>
      <c r="E498" s="2"/>
      <c r="F498" s="2"/>
      <c r="G498" s="8"/>
      <c r="H498" s="8"/>
      <c r="I498" s="8"/>
      <c r="J498" s="8"/>
      <c r="K498" s="8"/>
      <c r="L498" s="8"/>
      <c r="M498" s="8"/>
      <c r="N498" s="8"/>
      <c r="O498" s="8"/>
      <c r="P498" s="8"/>
      <c r="Q498" s="8"/>
      <c r="R498" s="8"/>
      <c r="S498" s="2"/>
      <c r="T498" s="8"/>
      <c r="U498" s="8"/>
      <c r="V498" s="8"/>
      <c r="W498" s="8"/>
      <c r="X498" s="8"/>
      <c r="Y498" s="8"/>
      <c r="Z498" s="8"/>
    </row>
    <row r="499" spans="1:26" ht="15" x14ac:dyDescent="0.2">
      <c r="A499" s="2"/>
      <c r="B499" s="2"/>
      <c r="C499" s="2"/>
      <c r="D499" s="2"/>
      <c r="E499" s="2"/>
      <c r="F499" s="2"/>
      <c r="G499" s="8"/>
      <c r="H499" s="8"/>
      <c r="I499" s="8"/>
      <c r="J499" s="8"/>
      <c r="K499" s="8"/>
      <c r="L499" s="8"/>
      <c r="M499" s="8"/>
      <c r="N499" s="8"/>
      <c r="O499" s="8"/>
      <c r="P499" s="8"/>
      <c r="Q499" s="8"/>
      <c r="R499" s="8"/>
      <c r="S499" s="2"/>
      <c r="T499" s="8"/>
      <c r="U499" s="8"/>
      <c r="V499" s="8"/>
      <c r="W499" s="8"/>
      <c r="X499" s="8"/>
      <c r="Y499" s="8"/>
      <c r="Z499" s="8"/>
    </row>
    <row r="500" spans="1:26" ht="15" x14ac:dyDescent="0.2">
      <c r="A500" s="2"/>
      <c r="B500" s="2"/>
      <c r="C500" s="2"/>
      <c r="D500" s="2"/>
      <c r="E500" s="2"/>
      <c r="F500" s="2"/>
      <c r="G500" s="8"/>
      <c r="H500" s="8"/>
      <c r="I500" s="8"/>
      <c r="J500" s="8"/>
      <c r="K500" s="8"/>
      <c r="L500" s="8"/>
      <c r="M500" s="8"/>
      <c r="N500" s="8"/>
      <c r="O500" s="8"/>
      <c r="P500" s="8"/>
      <c r="Q500" s="8"/>
      <c r="R500" s="8"/>
      <c r="S500" s="2"/>
      <c r="T500" s="8"/>
      <c r="U500" s="8"/>
      <c r="V500" s="8"/>
      <c r="W500" s="8"/>
      <c r="X500" s="8"/>
      <c r="Y500" s="8"/>
      <c r="Z500" s="8"/>
    </row>
    <row r="501" spans="1:26" ht="15" x14ac:dyDescent="0.2">
      <c r="A501" s="2"/>
      <c r="B501" s="2"/>
      <c r="C501" s="2"/>
      <c r="D501" s="2"/>
      <c r="E501" s="2"/>
      <c r="F501" s="2"/>
      <c r="G501" s="8"/>
      <c r="H501" s="8"/>
      <c r="I501" s="8"/>
      <c r="J501" s="8"/>
      <c r="K501" s="8"/>
      <c r="L501" s="8"/>
      <c r="M501" s="8"/>
      <c r="N501" s="8"/>
      <c r="O501" s="8"/>
      <c r="P501" s="8"/>
      <c r="Q501" s="8"/>
      <c r="R501" s="8"/>
      <c r="S501" s="2"/>
      <c r="T501" s="8"/>
      <c r="U501" s="8"/>
      <c r="V501" s="8"/>
      <c r="W501" s="8"/>
      <c r="X501" s="8"/>
      <c r="Y501" s="8"/>
      <c r="Z501" s="8"/>
    </row>
    <row r="502" spans="1:26" ht="15" x14ac:dyDescent="0.2">
      <c r="A502" s="2"/>
      <c r="B502" s="2"/>
      <c r="C502" s="2"/>
      <c r="D502" s="2"/>
      <c r="E502" s="2"/>
      <c r="F502" s="2"/>
      <c r="G502" s="8"/>
      <c r="H502" s="8"/>
      <c r="I502" s="8"/>
      <c r="J502" s="8"/>
      <c r="K502" s="8"/>
      <c r="L502" s="8"/>
      <c r="M502" s="8"/>
      <c r="N502" s="8"/>
      <c r="O502" s="8"/>
      <c r="P502" s="8"/>
      <c r="Q502" s="8"/>
      <c r="R502" s="8"/>
      <c r="S502" s="2"/>
      <c r="T502" s="8"/>
      <c r="U502" s="8"/>
      <c r="V502" s="8"/>
      <c r="W502" s="8"/>
      <c r="X502" s="8"/>
      <c r="Y502" s="8"/>
      <c r="Z502" s="8"/>
    </row>
    <row r="503" spans="1:26" ht="15" x14ac:dyDescent="0.2">
      <c r="A503" s="2"/>
      <c r="B503" s="2"/>
      <c r="C503" s="2"/>
      <c r="D503" s="2"/>
      <c r="E503" s="2"/>
      <c r="F503" s="2"/>
      <c r="G503" s="8"/>
      <c r="H503" s="8"/>
      <c r="I503" s="8"/>
      <c r="J503" s="8"/>
      <c r="K503" s="8"/>
      <c r="L503" s="8"/>
      <c r="M503" s="8"/>
      <c r="N503" s="8"/>
      <c r="O503" s="8"/>
      <c r="P503" s="8"/>
      <c r="Q503" s="8"/>
      <c r="R503" s="8"/>
      <c r="S503" s="2"/>
      <c r="T503" s="8"/>
      <c r="U503" s="8"/>
      <c r="V503" s="8"/>
      <c r="W503" s="8"/>
      <c r="X503" s="8"/>
      <c r="Y503" s="8"/>
      <c r="Z503" s="8"/>
    </row>
    <row r="504" spans="1:26" ht="15" x14ac:dyDescent="0.2">
      <c r="A504" s="2"/>
      <c r="B504" s="2"/>
      <c r="C504" s="2"/>
      <c r="D504" s="2"/>
      <c r="E504" s="2"/>
      <c r="F504" s="2"/>
      <c r="G504" s="8"/>
      <c r="H504" s="8"/>
      <c r="I504" s="8"/>
      <c r="J504" s="8"/>
      <c r="K504" s="8"/>
      <c r="L504" s="8"/>
      <c r="M504" s="8"/>
      <c r="N504" s="8"/>
      <c r="O504" s="8"/>
      <c r="P504" s="8"/>
      <c r="Q504" s="8"/>
      <c r="R504" s="8"/>
      <c r="S504" s="2"/>
      <c r="T504" s="8"/>
      <c r="U504" s="8"/>
      <c r="V504" s="8"/>
      <c r="W504" s="8"/>
      <c r="X504" s="8"/>
      <c r="Y504" s="8"/>
      <c r="Z504" s="8"/>
    </row>
    <row r="505" spans="1:26" ht="15" x14ac:dyDescent="0.2">
      <c r="A505" s="2"/>
      <c r="B505" s="2"/>
      <c r="C505" s="2"/>
      <c r="D505" s="2"/>
      <c r="E505" s="2"/>
      <c r="F505" s="2"/>
      <c r="G505" s="8"/>
      <c r="H505" s="8"/>
      <c r="I505" s="8"/>
      <c r="J505" s="8"/>
      <c r="K505" s="8"/>
      <c r="L505" s="8"/>
      <c r="M505" s="8"/>
      <c r="N505" s="8"/>
      <c r="O505" s="8"/>
      <c r="P505" s="8"/>
      <c r="Q505" s="8"/>
      <c r="R505" s="8"/>
      <c r="S505" s="2"/>
      <c r="T505" s="8"/>
      <c r="U505" s="8"/>
      <c r="V505" s="8"/>
      <c r="W505" s="8"/>
      <c r="X505" s="8"/>
      <c r="Y505" s="8"/>
      <c r="Z505" s="8"/>
    </row>
    <row r="506" spans="1:26" ht="15" x14ac:dyDescent="0.2">
      <c r="A506" s="2"/>
      <c r="B506" s="2"/>
      <c r="C506" s="2"/>
      <c r="D506" s="2"/>
      <c r="E506" s="2"/>
      <c r="F506" s="2"/>
      <c r="G506" s="8"/>
      <c r="H506" s="8"/>
      <c r="I506" s="8"/>
      <c r="J506" s="8"/>
      <c r="K506" s="8"/>
      <c r="L506" s="8"/>
      <c r="M506" s="8"/>
      <c r="N506" s="8"/>
      <c r="O506" s="8"/>
      <c r="P506" s="8"/>
      <c r="Q506" s="8"/>
      <c r="R506" s="8"/>
      <c r="S506" s="2"/>
      <c r="T506" s="8"/>
      <c r="U506" s="8"/>
      <c r="V506" s="8"/>
      <c r="W506" s="8"/>
      <c r="X506" s="8"/>
      <c r="Y506" s="8"/>
      <c r="Z506" s="8"/>
    </row>
    <row r="507" spans="1:26" ht="15" x14ac:dyDescent="0.2">
      <c r="A507" s="2"/>
      <c r="B507" s="2"/>
      <c r="C507" s="2"/>
      <c r="D507" s="2"/>
      <c r="E507" s="2"/>
      <c r="F507" s="2"/>
      <c r="G507" s="8"/>
      <c r="H507" s="8"/>
      <c r="I507" s="8"/>
      <c r="J507" s="8"/>
      <c r="K507" s="8"/>
      <c r="L507" s="8"/>
      <c r="M507" s="8"/>
      <c r="N507" s="8"/>
      <c r="O507" s="8"/>
      <c r="P507" s="8"/>
      <c r="Q507" s="8"/>
      <c r="R507" s="8"/>
      <c r="S507" s="2"/>
      <c r="T507" s="8"/>
      <c r="U507" s="8"/>
      <c r="V507" s="8"/>
      <c r="W507" s="8"/>
      <c r="X507" s="8"/>
      <c r="Y507" s="8"/>
      <c r="Z507" s="8"/>
    </row>
    <row r="508" spans="1:26" ht="15" x14ac:dyDescent="0.2">
      <c r="A508" s="2"/>
      <c r="B508" s="2"/>
      <c r="C508" s="2"/>
      <c r="D508" s="2"/>
      <c r="E508" s="2"/>
      <c r="F508" s="2"/>
      <c r="G508" s="8"/>
      <c r="H508" s="8"/>
      <c r="I508" s="8"/>
      <c r="J508" s="8"/>
      <c r="K508" s="8"/>
      <c r="L508" s="8"/>
      <c r="M508" s="8"/>
      <c r="N508" s="8"/>
      <c r="O508" s="8"/>
      <c r="P508" s="8"/>
      <c r="Q508" s="8"/>
      <c r="R508" s="8"/>
      <c r="S508" s="2"/>
      <c r="T508" s="8"/>
      <c r="U508" s="8"/>
      <c r="V508" s="8"/>
      <c r="W508" s="8"/>
      <c r="X508" s="8"/>
      <c r="Y508" s="8"/>
      <c r="Z508" s="8"/>
    </row>
    <row r="509" spans="1:26" ht="15" x14ac:dyDescent="0.2">
      <c r="A509" s="2"/>
      <c r="B509" s="2"/>
      <c r="C509" s="2"/>
      <c r="D509" s="2"/>
      <c r="E509" s="2"/>
      <c r="F509" s="2"/>
      <c r="G509" s="8"/>
      <c r="H509" s="8"/>
      <c r="I509" s="8"/>
      <c r="J509" s="8"/>
      <c r="K509" s="8"/>
      <c r="L509" s="8"/>
      <c r="M509" s="8"/>
      <c r="N509" s="8"/>
      <c r="O509" s="8"/>
      <c r="P509" s="8"/>
      <c r="Q509" s="8"/>
      <c r="R509" s="8"/>
      <c r="S509" s="2"/>
      <c r="T509" s="8"/>
      <c r="U509" s="8"/>
      <c r="V509" s="8"/>
      <c r="W509" s="8"/>
      <c r="X509" s="8"/>
      <c r="Y509" s="8"/>
      <c r="Z509" s="8"/>
    </row>
    <row r="510" spans="1:26" ht="15" x14ac:dyDescent="0.2">
      <c r="A510" s="2"/>
      <c r="B510" s="2"/>
      <c r="C510" s="2"/>
      <c r="D510" s="2"/>
      <c r="E510" s="2"/>
      <c r="F510" s="2"/>
      <c r="G510" s="8"/>
      <c r="H510" s="8"/>
      <c r="I510" s="8"/>
      <c r="J510" s="8"/>
      <c r="K510" s="8"/>
      <c r="L510" s="8"/>
      <c r="M510" s="8"/>
      <c r="N510" s="8"/>
      <c r="O510" s="8"/>
      <c r="P510" s="8"/>
      <c r="Q510" s="8"/>
      <c r="R510" s="8"/>
      <c r="S510" s="2"/>
      <c r="T510" s="8"/>
      <c r="U510" s="8"/>
      <c r="V510" s="8"/>
      <c r="W510" s="8"/>
      <c r="X510" s="8"/>
      <c r="Y510" s="8"/>
      <c r="Z510" s="8"/>
    </row>
    <row r="511" spans="1:26" ht="15" x14ac:dyDescent="0.2">
      <c r="A511" s="2"/>
      <c r="B511" s="2"/>
      <c r="C511" s="2"/>
      <c r="D511" s="2"/>
      <c r="E511" s="2"/>
      <c r="F511" s="2"/>
      <c r="G511" s="8"/>
      <c r="H511" s="8"/>
      <c r="I511" s="8"/>
      <c r="J511" s="8"/>
      <c r="K511" s="8"/>
      <c r="L511" s="8"/>
      <c r="M511" s="8"/>
      <c r="N511" s="8"/>
      <c r="O511" s="8"/>
      <c r="P511" s="8"/>
      <c r="Q511" s="8"/>
      <c r="R511" s="8"/>
      <c r="S511" s="2"/>
      <c r="T511" s="8"/>
      <c r="U511" s="8"/>
      <c r="V511" s="8"/>
      <c r="W511" s="8"/>
      <c r="X511" s="8"/>
      <c r="Y511" s="8"/>
      <c r="Z511" s="8"/>
    </row>
    <row r="512" spans="1:26" ht="15" x14ac:dyDescent="0.2">
      <c r="A512" s="2"/>
      <c r="B512" s="2"/>
      <c r="C512" s="2"/>
      <c r="D512" s="2"/>
      <c r="E512" s="2"/>
      <c r="F512" s="2"/>
      <c r="G512" s="8"/>
      <c r="H512" s="8"/>
      <c r="I512" s="8"/>
      <c r="J512" s="8"/>
      <c r="K512" s="8"/>
      <c r="L512" s="8"/>
      <c r="M512" s="8"/>
      <c r="N512" s="8"/>
      <c r="O512" s="8"/>
      <c r="P512" s="8"/>
      <c r="Q512" s="8"/>
      <c r="R512" s="8"/>
      <c r="S512" s="2"/>
      <c r="T512" s="8"/>
      <c r="U512" s="8"/>
      <c r="V512" s="8"/>
      <c r="W512" s="8"/>
      <c r="X512" s="8"/>
      <c r="Y512" s="8"/>
      <c r="Z512" s="8"/>
    </row>
    <row r="513" spans="1:26" ht="15" x14ac:dyDescent="0.2">
      <c r="A513" s="2"/>
      <c r="B513" s="2"/>
      <c r="C513" s="2"/>
      <c r="D513" s="2"/>
      <c r="E513" s="2"/>
      <c r="F513" s="2"/>
      <c r="G513" s="8"/>
      <c r="H513" s="8"/>
      <c r="I513" s="8"/>
      <c r="J513" s="8"/>
      <c r="K513" s="8"/>
      <c r="L513" s="8"/>
      <c r="M513" s="8"/>
      <c r="N513" s="8"/>
      <c r="O513" s="8"/>
      <c r="P513" s="8"/>
      <c r="Q513" s="8"/>
      <c r="R513" s="8"/>
      <c r="S513" s="2"/>
      <c r="T513" s="8"/>
      <c r="U513" s="8"/>
      <c r="V513" s="8"/>
      <c r="W513" s="8"/>
      <c r="X513" s="8"/>
      <c r="Y513" s="8"/>
      <c r="Z513" s="8"/>
    </row>
    <row r="514" spans="1:26" ht="15" x14ac:dyDescent="0.2">
      <c r="A514" s="2"/>
      <c r="B514" s="2"/>
      <c r="C514" s="2"/>
      <c r="D514" s="2"/>
      <c r="E514" s="2"/>
      <c r="F514" s="2"/>
      <c r="G514" s="8"/>
      <c r="H514" s="8"/>
      <c r="I514" s="8"/>
      <c r="J514" s="8"/>
      <c r="K514" s="8"/>
      <c r="L514" s="8"/>
      <c r="M514" s="8"/>
      <c r="N514" s="8"/>
      <c r="O514" s="8"/>
      <c r="P514" s="8"/>
      <c r="Q514" s="8"/>
      <c r="R514" s="8"/>
      <c r="S514" s="2"/>
      <c r="T514" s="8"/>
      <c r="U514" s="8"/>
      <c r="V514" s="8"/>
      <c r="W514" s="8"/>
      <c r="X514" s="8"/>
      <c r="Y514" s="8"/>
      <c r="Z514" s="8"/>
    </row>
    <row r="515" spans="1:26" ht="15" x14ac:dyDescent="0.2">
      <c r="A515" s="2"/>
      <c r="B515" s="2"/>
      <c r="C515" s="2"/>
      <c r="D515" s="2"/>
      <c r="E515" s="2"/>
      <c r="F515" s="2"/>
      <c r="G515" s="8"/>
      <c r="H515" s="8"/>
      <c r="I515" s="8"/>
      <c r="J515" s="8"/>
      <c r="K515" s="8"/>
      <c r="L515" s="8"/>
      <c r="M515" s="8"/>
      <c r="N515" s="8"/>
      <c r="O515" s="8"/>
      <c r="P515" s="8"/>
      <c r="Q515" s="8"/>
      <c r="R515" s="8"/>
      <c r="S515" s="2"/>
      <c r="T515" s="8"/>
      <c r="U515" s="8"/>
      <c r="V515" s="8"/>
      <c r="W515" s="8"/>
      <c r="X515" s="8"/>
      <c r="Y515" s="8"/>
      <c r="Z515" s="8"/>
    </row>
    <row r="516" spans="1:26" ht="15" x14ac:dyDescent="0.2">
      <c r="A516" s="2"/>
      <c r="B516" s="2"/>
      <c r="C516" s="2"/>
      <c r="D516" s="2"/>
      <c r="E516" s="2"/>
      <c r="F516" s="2"/>
      <c r="G516" s="8"/>
      <c r="H516" s="8"/>
      <c r="I516" s="8"/>
      <c r="J516" s="8"/>
      <c r="K516" s="8"/>
      <c r="L516" s="8"/>
      <c r="M516" s="8"/>
      <c r="N516" s="8"/>
      <c r="O516" s="8"/>
      <c r="P516" s="8"/>
      <c r="Q516" s="8"/>
      <c r="R516" s="8"/>
      <c r="S516" s="2"/>
      <c r="T516" s="8"/>
      <c r="U516" s="8"/>
      <c r="V516" s="8"/>
      <c r="W516" s="8"/>
      <c r="X516" s="8"/>
      <c r="Y516" s="8"/>
      <c r="Z516" s="8"/>
    </row>
    <row r="517" spans="1:26" ht="15" x14ac:dyDescent="0.2">
      <c r="A517" s="2"/>
      <c r="B517" s="2"/>
      <c r="C517" s="2"/>
      <c r="D517" s="2"/>
      <c r="E517" s="2"/>
      <c r="F517" s="2"/>
      <c r="G517" s="8"/>
      <c r="H517" s="8"/>
      <c r="I517" s="8"/>
      <c r="J517" s="8"/>
      <c r="K517" s="8"/>
      <c r="L517" s="8"/>
      <c r="M517" s="8"/>
      <c r="N517" s="8"/>
      <c r="O517" s="8"/>
      <c r="P517" s="8"/>
      <c r="Q517" s="8"/>
      <c r="R517" s="8"/>
      <c r="S517" s="2"/>
      <c r="T517" s="8"/>
      <c r="U517" s="8"/>
      <c r="V517" s="8"/>
      <c r="W517" s="8"/>
      <c r="X517" s="8"/>
      <c r="Y517" s="8"/>
      <c r="Z517" s="8"/>
    </row>
    <row r="518" spans="1:26" ht="15" x14ac:dyDescent="0.2">
      <c r="A518" s="2"/>
      <c r="B518" s="2"/>
      <c r="C518" s="2"/>
      <c r="D518" s="2"/>
      <c r="E518" s="2"/>
      <c r="F518" s="2"/>
      <c r="G518" s="8"/>
      <c r="H518" s="8"/>
      <c r="I518" s="8"/>
      <c r="J518" s="8"/>
      <c r="K518" s="8"/>
      <c r="L518" s="8"/>
      <c r="M518" s="8"/>
      <c r="N518" s="8"/>
      <c r="O518" s="8"/>
      <c r="P518" s="8"/>
      <c r="Q518" s="8"/>
      <c r="R518" s="8"/>
      <c r="S518" s="2"/>
      <c r="T518" s="8"/>
      <c r="U518" s="8"/>
      <c r="V518" s="8"/>
      <c r="W518" s="8"/>
      <c r="X518" s="8"/>
      <c r="Y518" s="8"/>
      <c r="Z518" s="8"/>
    </row>
    <row r="519" spans="1:26" ht="15" x14ac:dyDescent="0.2">
      <c r="A519" s="2"/>
      <c r="B519" s="2"/>
      <c r="C519" s="2"/>
      <c r="D519" s="2"/>
      <c r="E519" s="2"/>
      <c r="F519" s="2"/>
      <c r="G519" s="8"/>
      <c r="H519" s="8"/>
      <c r="I519" s="8"/>
      <c r="J519" s="8"/>
      <c r="K519" s="8"/>
      <c r="L519" s="8"/>
      <c r="M519" s="8"/>
      <c r="N519" s="8"/>
      <c r="O519" s="8"/>
      <c r="P519" s="8"/>
      <c r="Q519" s="8"/>
      <c r="R519" s="8"/>
      <c r="S519" s="2"/>
      <c r="T519" s="8"/>
      <c r="U519" s="8"/>
      <c r="V519" s="8"/>
      <c r="W519" s="8"/>
      <c r="X519" s="8"/>
      <c r="Y519" s="8"/>
      <c r="Z519" s="8"/>
    </row>
    <row r="520" spans="1:26" ht="15" x14ac:dyDescent="0.2">
      <c r="A520" s="2"/>
      <c r="B520" s="2"/>
      <c r="C520" s="2"/>
      <c r="D520" s="2"/>
      <c r="E520" s="2"/>
      <c r="F520" s="2"/>
      <c r="G520" s="8"/>
      <c r="H520" s="8"/>
      <c r="I520" s="8"/>
      <c r="J520" s="8"/>
      <c r="K520" s="8"/>
      <c r="L520" s="8"/>
      <c r="M520" s="8"/>
      <c r="N520" s="8"/>
      <c r="O520" s="8"/>
      <c r="P520" s="8"/>
      <c r="Q520" s="8"/>
      <c r="R520" s="8"/>
      <c r="S520" s="2"/>
      <c r="T520" s="8"/>
      <c r="U520" s="8"/>
      <c r="V520" s="8"/>
      <c r="W520" s="8"/>
      <c r="X520" s="8"/>
      <c r="Y520" s="8"/>
      <c r="Z520" s="8"/>
    </row>
    <row r="521" spans="1:26" ht="15" x14ac:dyDescent="0.2">
      <c r="A521" s="2"/>
      <c r="B521" s="2"/>
      <c r="C521" s="2"/>
      <c r="D521" s="2"/>
      <c r="E521" s="2"/>
      <c r="F521" s="2"/>
      <c r="G521" s="8"/>
      <c r="H521" s="8"/>
      <c r="I521" s="8"/>
      <c r="J521" s="8"/>
      <c r="K521" s="8"/>
      <c r="L521" s="8"/>
      <c r="M521" s="8"/>
      <c r="N521" s="8"/>
      <c r="O521" s="8"/>
      <c r="P521" s="8"/>
      <c r="Q521" s="8"/>
      <c r="R521" s="8"/>
      <c r="S521" s="2"/>
      <c r="T521" s="8"/>
      <c r="U521" s="8"/>
      <c r="V521" s="8"/>
      <c r="W521" s="8"/>
      <c r="X521" s="8"/>
      <c r="Y521" s="8"/>
      <c r="Z521" s="8"/>
    </row>
    <row r="522" spans="1:26" ht="15" x14ac:dyDescent="0.2">
      <c r="A522" s="2"/>
      <c r="B522" s="2"/>
      <c r="C522" s="2"/>
      <c r="D522" s="2"/>
      <c r="E522" s="2"/>
      <c r="F522" s="2"/>
      <c r="G522" s="8"/>
      <c r="H522" s="8"/>
      <c r="I522" s="8"/>
      <c r="J522" s="8"/>
      <c r="K522" s="8"/>
      <c r="L522" s="8"/>
      <c r="M522" s="8"/>
      <c r="N522" s="8"/>
      <c r="O522" s="8"/>
      <c r="P522" s="8"/>
      <c r="Q522" s="8"/>
      <c r="R522" s="8"/>
      <c r="S522" s="2"/>
      <c r="T522" s="8"/>
      <c r="U522" s="8"/>
      <c r="V522" s="8"/>
      <c r="W522" s="8"/>
      <c r="X522" s="8"/>
      <c r="Y522" s="8"/>
      <c r="Z522" s="8"/>
    </row>
    <row r="523" spans="1:26" ht="15" x14ac:dyDescent="0.2">
      <c r="A523" s="2"/>
      <c r="B523" s="2"/>
      <c r="C523" s="2"/>
      <c r="D523" s="2"/>
      <c r="E523" s="2"/>
      <c r="F523" s="2"/>
      <c r="G523" s="8"/>
      <c r="H523" s="8"/>
      <c r="I523" s="8"/>
      <c r="J523" s="8"/>
      <c r="K523" s="8"/>
      <c r="L523" s="8"/>
      <c r="M523" s="8"/>
      <c r="N523" s="8"/>
      <c r="O523" s="8"/>
      <c r="P523" s="8"/>
      <c r="Q523" s="8"/>
      <c r="R523" s="8"/>
      <c r="S523" s="2"/>
      <c r="T523" s="8"/>
      <c r="U523" s="8"/>
      <c r="V523" s="8"/>
      <c r="W523" s="8"/>
      <c r="X523" s="8"/>
      <c r="Y523" s="8"/>
      <c r="Z523" s="8"/>
    </row>
    <row r="524" spans="1:26" ht="15" x14ac:dyDescent="0.2">
      <c r="A524" s="2"/>
      <c r="B524" s="2"/>
      <c r="C524" s="2"/>
      <c r="D524" s="2"/>
      <c r="E524" s="2"/>
      <c r="F524" s="2"/>
      <c r="G524" s="8"/>
      <c r="H524" s="8"/>
      <c r="I524" s="8"/>
      <c r="J524" s="8"/>
      <c r="K524" s="8"/>
      <c r="L524" s="8"/>
      <c r="M524" s="8"/>
      <c r="N524" s="8"/>
      <c r="O524" s="8"/>
      <c r="P524" s="8"/>
      <c r="Q524" s="8"/>
      <c r="R524" s="8"/>
      <c r="S524" s="2"/>
      <c r="T524" s="8"/>
      <c r="U524" s="8"/>
      <c r="V524" s="8"/>
      <c r="W524" s="8"/>
      <c r="X524" s="8"/>
      <c r="Y524" s="8"/>
      <c r="Z524" s="8"/>
    </row>
    <row r="525" spans="1:26" ht="15" x14ac:dyDescent="0.2">
      <c r="A525" s="2"/>
      <c r="B525" s="2"/>
      <c r="C525" s="2"/>
      <c r="D525" s="2"/>
      <c r="E525" s="2"/>
      <c r="F525" s="2"/>
      <c r="G525" s="8"/>
      <c r="H525" s="8"/>
      <c r="I525" s="8"/>
      <c r="J525" s="8"/>
      <c r="K525" s="8"/>
      <c r="L525" s="8"/>
      <c r="M525" s="8"/>
      <c r="N525" s="8"/>
      <c r="O525" s="8"/>
      <c r="P525" s="8"/>
      <c r="Q525" s="8"/>
      <c r="R525" s="8"/>
      <c r="S525" s="2"/>
      <c r="T525" s="8"/>
      <c r="U525" s="8"/>
      <c r="V525" s="8"/>
      <c r="W525" s="8"/>
      <c r="X525" s="8"/>
      <c r="Y525" s="8"/>
      <c r="Z525" s="8"/>
    </row>
    <row r="526" spans="1:26" ht="15" x14ac:dyDescent="0.2">
      <c r="A526" s="2"/>
      <c r="B526" s="2"/>
      <c r="C526" s="2"/>
      <c r="D526" s="2"/>
      <c r="E526" s="2"/>
      <c r="F526" s="2"/>
      <c r="G526" s="8"/>
      <c r="H526" s="8"/>
      <c r="I526" s="8"/>
      <c r="J526" s="8"/>
      <c r="K526" s="8"/>
      <c r="L526" s="8"/>
      <c r="M526" s="8"/>
      <c r="N526" s="8"/>
      <c r="O526" s="8"/>
      <c r="P526" s="8"/>
      <c r="Q526" s="8"/>
      <c r="R526" s="8"/>
      <c r="S526" s="2"/>
      <c r="T526" s="8"/>
      <c r="U526" s="8"/>
      <c r="V526" s="8"/>
      <c r="W526" s="8"/>
      <c r="X526" s="8"/>
      <c r="Y526" s="8"/>
      <c r="Z526" s="8"/>
    </row>
    <row r="527" spans="1:26" ht="15" x14ac:dyDescent="0.2">
      <c r="A527" s="2"/>
      <c r="B527" s="2"/>
      <c r="C527" s="2"/>
      <c r="D527" s="2"/>
      <c r="E527" s="2"/>
      <c r="F527" s="2"/>
      <c r="G527" s="8"/>
      <c r="H527" s="8"/>
      <c r="I527" s="8"/>
      <c r="J527" s="8"/>
      <c r="K527" s="8"/>
      <c r="L527" s="8"/>
      <c r="M527" s="8"/>
      <c r="N527" s="8"/>
      <c r="O527" s="8"/>
      <c r="P527" s="8"/>
      <c r="Q527" s="8"/>
      <c r="R527" s="8"/>
      <c r="S527" s="2"/>
      <c r="T527" s="8"/>
      <c r="U527" s="8"/>
      <c r="V527" s="8"/>
      <c r="W527" s="8"/>
      <c r="X527" s="8"/>
      <c r="Y527" s="8"/>
      <c r="Z527" s="8"/>
    </row>
    <row r="528" spans="1:26" ht="15" x14ac:dyDescent="0.2">
      <c r="A528" s="2"/>
      <c r="B528" s="2"/>
      <c r="C528" s="2"/>
      <c r="D528" s="2"/>
      <c r="E528" s="2"/>
      <c r="F528" s="2"/>
      <c r="G528" s="8"/>
      <c r="H528" s="8"/>
      <c r="I528" s="8"/>
      <c r="J528" s="8"/>
      <c r="K528" s="8"/>
      <c r="L528" s="8"/>
      <c r="M528" s="8"/>
      <c r="N528" s="8"/>
      <c r="O528" s="8"/>
      <c r="P528" s="8"/>
      <c r="Q528" s="8"/>
      <c r="R528" s="8"/>
      <c r="S528" s="2"/>
      <c r="T528" s="8"/>
      <c r="U528" s="8"/>
      <c r="V528" s="8"/>
      <c r="W528" s="8"/>
      <c r="X528" s="8"/>
      <c r="Y528" s="8"/>
      <c r="Z528" s="8"/>
    </row>
    <row r="529" spans="1:26" ht="15" x14ac:dyDescent="0.2">
      <c r="A529" s="2"/>
      <c r="B529" s="2"/>
      <c r="C529" s="2"/>
      <c r="D529" s="2"/>
      <c r="E529" s="2"/>
      <c r="F529" s="2"/>
      <c r="G529" s="8"/>
      <c r="H529" s="8"/>
      <c r="I529" s="8"/>
      <c r="J529" s="8"/>
      <c r="K529" s="8"/>
      <c r="L529" s="8"/>
      <c r="M529" s="8"/>
      <c r="N529" s="8"/>
      <c r="O529" s="8"/>
      <c r="P529" s="8"/>
      <c r="Q529" s="8"/>
      <c r="R529" s="8"/>
      <c r="S529" s="2"/>
      <c r="T529" s="8"/>
      <c r="U529" s="8"/>
      <c r="V529" s="8"/>
      <c r="W529" s="8"/>
      <c r="X529" s="8"/>
      <c r="Y529" s="8"/>
      <c r="Z529" s="8"/>
    </row>
    <row r="530" spans="1:26" ht="15" x14ac:dyDescent="0.2">
      <c r="A530" s="2"/>
      <c r="B530" s="2"/>
      <c r="C530" s="2"/>
      <c r="D530" s="2"/>
      <c r="E530" s="2"/>
      <c r="F530" s="2"/>
      <c r="G530" s="8"/>
      <c r="H530" s="8"/>
      <c r="I530" s="8"/>
      <c r="J530" s="8"/>
      <c r="K530" s="8"/>
      <c r="L530" s="8"/>
      <c r="M530" s="8"/>
      <c r="N530" s="8"/>
      <c r="O530" s="8"/>
      <c r="P530" s="8"/>
      <c r="Q530" s="8"/>
      <c r="R530" s="8"/>
      <c r="S530" s="2"/>
      <c r="T530" s="8"/>
      <c r="U530" s="8"/>
      <c r="V530" s="8"/>
      <c r="W530" s="8"/>
      <c r="X530" s="8"/>
      <c r="Y530" s="8"/>
      <c r="Z530" s="8"/>
    </row>
    <row r="531" spans="1:26" ht="15" x14ac:dyDescent="0.2">
      <c r="A531" s="2"/>
      <c r="B531" s="2"/>
      <c r="C531" s="2"/>
      <c r="D531" s="2"/>
      <c r="E531" s="2"/>
      <c r="F531" s="2"/>
      <c r="G531" s="8"/>
      <c r="H531" s="8"/>
      <c r="I531" s="8"/>
      <c r="J531" s="8"/>
      <c r="K531" s="8"/>
      <c r="L531" s="8"/>
      <c r="M531" s="8"/>
      <c r="N531" s="8"/>
      <c r="O531" s="8"/>
      <c r="P531" s="8"/>
      <c r="Q531" s="8"/>
      <c r="R531" s="8"/>
      <c r="S531" s="2"/>
      <c r="T531" s="8"/>
      <c r="U531" s="8"/>
      <c r="V531" s="8"/>
      <c r="W531" s="8"/>
      <c r="X531" s="8"/>
      <c r="Y531" s="8"/>
      <c r="Z531" s="8"/>
    </row>
    <row r="532" spans="1:26" ht="15" x14ac:dyDescent="0.2">
      <c r="A532" s="2"/>
      <c r="B532" s="2"/>
      <c r="C532" s="2"/>
      <c r="D532" s="2"/>
      <c r="E532" s="2"/>
      <c r="F532" s="2"/>
      <c r="G532" s="8"/>
      <c r="H532" s="8"/>
      <c r="I532" s="8"/>
      <c r="J532" s="8"/>
      <c r="K532" s="8"/>
      <c r="L532" s="8"/>
      <c r="M532" s="8"/>
      <c r="N532" s="8"/>
      <c r="O532" s="8"/>
      <c r="P532" s="8"/>
      <c r="Q532" s="8"/>
      <c r="R532" s="8"/>
      <c r="S532" s="2"/>
      <c r="T532" s="8"/>
      <c r="U532" s="8"/>
      <c r="V532" s="8"/>
      <c r="W532" s="8"/>
      <c r="X532" s="8"/>
      <c r="Y532" s="8"/>
      <c r="Z532" s="8"/>
    </row>
    <row r="533" spans="1:26" ht="15" x14ac:dyDescent="0.2">
      <c r="A533" s="2"/>
      <c r="B533" s="2"/>
      <c r="C533" s="2"/>
      <c r="D533" s="2"/>
      <c r="E533" s="2"/>
      <c r="F533" s="2"/>
      <c r="G533" s="8"/>
      <c r="H533" s="8"/>
      <c r="I533" s="8"/>
      <c r="J533" s="8"/>
      <c r="K533" s="8"/>
      <c r="L533" s="8"/>
      <c r="M533" s="8"/>
      <c r="N533" s="8"/>
      <c r="O533" s="8"/>
      <c r="P533" s="8"/>
      <c r="Q533" s="8"/>
      <c r="R533" s="8"/>
      <c r="S533" s="2"/>
      <c r="T533" s="8"/>
      <c r="U533" s="8"/>
      <c r="V533" s="8"/>
      <c r="W533" s="8"/>
      <c r="X533" s="8"/>
      <c r="Y533" s="8"/>
      <c r="Z533" s="8"/>
    </row>
    <row r="534" spans="1:26" ht="15" x14ac:dyDescent="0.2">
      <c r="A534" s="2"/>
      <c r="B534" s="2"/>
      <c r="C534" s="2"/>
      <c r="D534" s="2"/>
      <c r="E534" s="2"/>
      <c r="F534" s="2"/>
      <c r="G534" s="8"/>
      <c r="H534" s="8"/>
      <c r="I534" s="8"/>
      <c r="J534" s="8"/>
      <c r="K534" s="8"/>
      <c r="L534" s="8"/>
      <c r="M534" s="8"/>
      <c r="N534" s="8"/>
      <c r="O534" s="8"/>
      <c r="P534" s="8"/>
      <c r="Q534" s="8"/>
      <c r="R534" s="8"/>
      <c r="S534" s="2"/>
      <c r="T534" s="8"/>
      <c r="U534" s="8"/>
      <c r="V534" s="8"/>
      <c r="W534" s="8"/>
      <c r="X534" s="8"/>
      <c r="Y534" s="8"/>
      <c r="Z534" s="8"/>
    </row>
    <row r="535" spans="1:26" ht="15" x14ac:dyDescent="0.2">
      <c r="A535" s="2"/>
      <c r="B535" s="2"/>
      <c r="C535" s="2"/>
      <c r="D535" s="2"/>
      <c r="E535" s="2"/>
      <c r="F535" s="2"/>
      <c r="G535" s="8"/>
      <c r="H535" s="8"/>
      <c r="I535" s="8"/>
      <c r="J535" s="8"/>
      <c r="K535" s="8"/>
      <c r="L535" s="8"/>
      <c r="M535" s="8"/>
      <c r="N535" s="8"/>
      <c r="O535" s="8"/>
      <c r="P535" s="8"/>
      <c r="Q535" s="8"/>
      <c r="R535" s="8"/>
      <c r="S535" s="2"/>
      <c r="T535" s="8"/>
      <c r="U535" s="8"/>
      <c r="V535" s="8"/>
      <c r="W535" s="8"/>
      <c r="X535" s="8"/>
      <c r="Y535" s="8"/>
      <c r="Z535" s="8"/>
    </row>
    <row r="536" spans="1:26" ht="15" x14ac:dyDescent="0.2">
      <c r="A536" s="2"/>
      <c r="B536" s="2"/>
      <c r="C536" s="2"/>
      <c r="D536" s="2"/>
      <c r="E536" s="2"/>
      <c r="F536" s="2"/>
      <c r="G536" s="8"/>
      <c r="H536" s="8"/>
      <c r="I536" s="8"/>
      <c r="J536" s="8"/>
      <c r="K536" s="8"/>
      <c r="L536" s="8"/>
      <c r="M536" s="8"/>
      <c r="N536" s="8"/>
      <c r="O536" s="8"/>
      <c r="P536" s="8"/>
      <c r="Q536" s="8"/>
      <c r="R536" s="8"/>
      <c r="S536" s="2"/>
      <c r="T536" s="8"/>
      <c r="U536" s="8"/>
      <c r="V536" s="8"/>
      <c r="W536" s="8"/>
      <c r="X536" s="8"/>
      <c r="Y536" s="8"/>
      <c r="Z536" s="8"/>
    </row>
    <row r="537" spans="1:26" ht="15" x14ac:dyDescent="0.2">
      <c r="A537" s="2"/>
      <c r="B537" s="2"/>
      <c r="C537" s="2"/>
      <c r="D537" s="2"/>
      <c r="E537" s="2"/>
      <c r="F537" s="2"/>
      <c r="G537" s="8"/>
      <c r="H537" s="8"/>
      <c r="I537" s="8"/>
      <c r="J537" s="8"/>
      <c r="K537" s="8"/>
      <c r="L537" s="8"/>
      <c r="M537" s="8"/>
      <c r="N537" s="8"/>
      <c r="O537" s="8"/>
      <c r="P537" s="8"/>
      <c r="Q537" s="8"/>
      <c r="R537" s="8"/>
      <c r="S537" s="2"/>
      <c r="T537" s="8"/>
      <c r="U537" s="8"/>
      <c r="V537" s="8"/>
      <c r="W537" s="8"/>
      <c r="X537" s="8"/>
      <c r="Y537" s="8"/>
      <c r="Z537" s="8"/>
    </row>
    <row r="538" spans="1:26" ht="15" x14ac:dyDescent="0.2">
      <c r="A538" s="2"/>
      <c r="B538" s="2"/>
      <c r="C538" s="2"/>
      <c r="D538" s="2"/>
      <c r="E538" s="2"/>
      <c r="F538" s="2"/>
      <c r="G538" s="8"/>
      <c r="H538" s="8"/>
      <c r="I538" s="8"/>
      <c r="J538" s="8"/>
      <c r="K538" s="8"/>
      <c r="L538" s="8"/>
      <c r="M538" s="8"/>
      <c r="N538" s="8"/>
      <c r="O538" s="8"/>
      <c r="P538" s="8"/>
      <c r="Q538" s="8"/>
      <c r="R538" s="8"/>
      <c r="S538" s="2"/>
      <c r="T538" s="8"/>
      <c r="U538" s="8"/>
      <c r="V538" s="8"/>
      <c r="W538" s="8"/>
      <c r="X538" s="8"/>
      <c r="Y538" s="8"/>
      <c r="Z538" s="8"/>
    </row>
    <row r="539" spans="1:26" ht="15" x14ac:dyDescent="0.2">
      <c r="A539" s="2"/>
      <c r="B539" s="2"/>
      <c r="C539" s="2"/>
      <c r="D539" s="2"/>
      <c r="E539" s="2"/>
      <c r="F539" s="2"/>
      <c r="G539" s="8"/>
      <c r="H539" s="8"/>
      <c r="I539" s="8"/>
      <c r="J539" s="8"/>
      <c r="K539" s="8"/>
      <c r="L539" s="8"/>
      <c r="M539" s="8"/>
      <c r="N539" s="8"/>
      <c r="O539" s="8"/>
      <c r="P539" s="8"/>
      <c r="Q539" s="8"/>
      <c r="R539" s="8"/>
      <c r="S539" s="2"/>
      <c r="T539" s="8"/>
      <c r="U539" s="8"/>
      <c r="V539" s="8"/>
      <c r="W539" s="8"/>
      <c r="X539" s="8"/>
      <c r="Y539" s="8"/>
      <c r="Z539" s="8"/>
    </row>
    <row r="540" spans="1:26" ht="15" x14ac:dyDescent="0.2">
      <c r="A540" s="2"/>
      <c r="B540" s="2"/>
      <c r="C540" s="2"/>
      <c r="D540" s="2"/>
      <c r="E540" s="2"/>
      <c r="F540" s="2"/>
      <c r="G540" s="8"/>
      <c r="H540" s="8"/>
      <c r="I540" s="8"/>
      <c r="J540" s="8"/>
      <c r="K540" s="8"/>
      <c r="L540" s="8"/>
      <c r="M540" s="8"/>
      <c r="N540" s="8"/>
      <c r="O540" s="8"/>
      <c r="P540" s="8"/>
      <c r="Q540" s="8"/>
      <c r="R540" s="8"/>
      <c r="S540" s="2"/>
      <c r="T540" s="8"/>
      <c r="U540" s="8"/>
      <c r="V540" s="8"/>
      <c r="W540" s="8"/>
      <c r="X540" s="8"/>
      <c r="Y540" s="8"/>
      <c r="Z540" s="8"/>
    </row>
    <row r="541" spans="1:26" ht="15" x14ac:dyDescent="0.2">
      <c r="A541" s="2"/>
      <c r="B541" s="2"/>
      <c r="C541" s="2"/>
      <c r="D541" s="2"/>
      <c r="E541" s="2"/>
      <c r="F541" s="2"/>
      <c r="G541" s="8"/>
      <c r="H541" s="8"/>
      <c r="I541" s="8"/>
      <c r="J541" s="8"/>
      <c r="K541" s="8"/>
      <c r="L541" s="8"/>
      <c r="M541" s="8"/>
      <c r="N541" s="8"/>
      <c r="O541" s="8"/>
      <c r="P541" s="8"/>
      <c r="Q541" s="8"/>
      <c r="R541" s="8"/>
      <c r="S541" s="2"/>
      <c r="T541" s="8"/>
      <c r="U541" s="8"/>
      <c r="V541" s="8"/>
      <c r="W541" s="8"/>
      <c r="X541" s="8"/>
      <c r="Y541" s="8"/>
      <c r="Z541" s="8"/>
    </row>
    <row r="542" spans="1:26" ht="15" x14ac:dyDescent="0.2">
      <c r="A542" s="2"/>
      <c r="B542" s="2"/>
      <c r="C542" s="2"/>
      <c r="D542" s="2"/>
      <c r="E542" s="2"/>
      <c r="F542" s="2"/>
      <c r="G542" s="8"/>
      <c r="H542" s="8"/>
      <c r="I542" s="8"/>
      <c r="J542" s="8"/>
      <c r="K542" s="8"/>
      <c r="L542" s="8"/>
      <c r="M542" s="8"/>
      <c r="N542" s="8"/>
      <c r="O542" s="8"/>
      <c r="P542" s="8"/>
      <c r="Q542" s="8"/>
      <c r="R542" s="8"/>
      <c r="S542" s="2"/>
      <c r="T542" s="8"/>
      <c r="U542" s="8"/>
      <c r="V542" s="8"/>
      <c r="W542" s="8"/>
      <c r="X542" s="8"/>
      <c r="Y542" s="8"/>
      <c r="Z542" s="8"/>
    </row>
    <row r="543" spans="1:26" ht="15" x14ac:dyDescent="0.2">
      <c r="A543" s="2"/>
      <c r="B543" s="2"/>
      <c r="C543" s="2"/>
      <c r="D543" s="2"/>
      <c r="E543" s="2"/>
      <c r="F543" s="2"/>
      <c r="G543" s="8"/>
      <c r="H543" s="8"/>
      <c r="I543" s="8"/>
      <c r="J543" s="8"/>
      <c r="K543" s="8"/>
      <c r="L543" s="8"/>
      <c r="M543" s="8"/>
      <c r="N543" s="8"/>
      <c r="O543" s="8"/>
      <c r="P543" s="8"/>
      <c r="Q543" s="8"/>
      <c r="R543" s="8"/>
      <c r="S543" s="2"/>
      <c r="T543" s="8"/>
      <c r="U543" s="8"/>
      <c r="V543" s="8"/>
      <c r="W543" s="8"/>
      <c r="X543" s="8"/>
      <c r="Y543" s="8"/>
      <c r="Z543" s="8"/>
    </row>
    <row r="544" spans="1:26" ht="15" x14ac:dyDescent="0.2">
      <c r="A544" s="2"/>
      <c r="B544" s="2"/>
      <c r="C544" s="2"/>
      <c r="D544" s="2"/>
      <c r="E544" s="2"/>
      <c r="F544" s="2"/>
      <c r="G544" s="8"/>
      <c r="H544" s="8"/>
      <c r="I544" s="8"/>
      <c r="J544" s="8"/>
      <c r="K544" s="8"/>
      <c r="L544" s="8"/>
      <c r="M544" s="8"/>
      <c r="N544" s="8"/>
      <c r="O544" s="8"/>
      <c r="P544" s="8"/>
      <c r="Q544" s="8"/>
      <c r="R544" s="8"/>
      <c r="S544" s="2"/>
      <c r="T544" s="8"/>
      <c r="U544" s="8"/>
      <c r="V544" s="8"/>
      <c r="W544" s="8"/>
      <c r="X544" s="8"/>
      <c r="Y544" s="8"/>
      <c r="Z544" s="8"/>
    </row>
    <row r="545" spans="1:26" ht="15" x14ac:dyDescent="0.2">
      <c r="A545" s="2"/>
      <c r="B545" s="2"/>
      <c r="C545" s="2"/>
      <c r="D545" s="2"/>
      <c r="E545" s="2"/>
      <c r="F545" s="2"/>
      <c r="G545" s="8"/>
      <c r="H545" s="8"/>
      <c r="I545" s="8"/>
      <c r="J545" s="8"/>
      <c r="K545" s="8"/>
      <c r="L545" s="8"/>
      <c r="M545" s="8"/>
      <c r="N545" s="8"/>
      <c r="O545" s="8"/>
      <c r="P545" s="8"/>
      <c r="Q545" s="8"/>
      <c r="R545" s="8"/>
      <c r="S545" s="2"/>
      <c r="T545" s="8"/>
      <c r="U545" s="8"/>
      <c r="V545" s="8"/>
      <c r="W545" s="8"/>
      <c r="X545" s="8"/>
      <c r="Y545" s="8"/>
      <c r="Z545" s="8"/>
    </row>
    <row r="546" spans="1:26" ht="15" x14ac:dyDescent="0.2">
      <c r="A546" s="2"/>
      <c r="B546" s="2"/>
      <c r="C546" s="2"/>
      <c r="D546" s="2"/>
      <c r="E546" s="2"/>
      <c r="F546" s="2"/>
      <c r="G546" s="8"/>
      <c r="H546" s="8"/>
      <c r="I546" s="8"/>
      <c r="J546" s="8"/>
      <c r="K546" s="8"/>
      <c r="L546" s="8"/>
      <c r="M546" s="8"/>
      <c r="N546" s="8"/>
      <c r="O546" s="8"/>
      <c r="P546" s="8"/>
      <c r="Q546" s="8"/>
      <c r="R546" s="8"/>
      <c r="S546" s="2"/>
      <c r="T546" s="8"/>
      <c r="U546" s="8"/>
      <c r="V546" s="8"/>
      <c r="W546" s="8"/>
      <c r="X546" s="8"/>
      <c r="Y546" s="8"/>
      <c r="Z546" s="8"/>
    </row>
    <row r="547" spans="1:26" ht="15" x14ac:dyDescent="0.2">
      <c r="A547" s="2"/>
      <c r="B547" s="2"/>
      <c r="C547" s="2"/>
      <c r="D547" s="2"/>
      <c r="E547" s="2"/>
      <c r="F547" s="2"/>
      <c r="G547" s="8"/>
      <c r="H547" s="8"/>
      <c r="I547" s="8"/>
      <c r="J547" s="8"/>
      <c r="K547" s="8"/>
      <c r="L547" s="8"/>
      <c r="M547" s="8"/>
      <c r="N547" s="8"/>
      <c r="O547" s="8"/>
      <c r="P547" s="8"/>
      <c r="Q547" s="8"/>
      <c r="R547" s="8"/>
      <c r="S547" s="2"/>
      <c r="T547" s="8"/>
      <c r="U547" s="8"/>
      <c r="V547" s="8"/>
      <c r="W547" s="8"/>
      <c r="X547" s="8"/>
      <c r="Y547" s="8"/>
      <c r="Z547" s="8"/>
    </row>
    <row r="548" spans="1:26" ht="15" x14ac:dyDescent="0.2">
      <c r="A548" s="2"/>
      <c r="B548" s="2"/>
      <c r="C548" s="2"/>
      <c r="D548" s="2"/>
      <c r="E548" s="2"/>
      <c r="F548" s="2"/>
      <c r="G548" s="8"/>
      <c r="H548" s="8"/>
      <c r="I548" s="8"/>
      <c r="J548" s="8"/>
      <c r="K548" s="8"/>
      <c r="L548" s="8"/>
      <c r="M548" s="8"/>
      <c r="N548" s="8"/>
      <c r="O548" s="8"/>
      <c r="P548" s="8"/>
      <c r="Q548" s="8"/>
      <c r="R548" s="8"/>
      <c r="S548" s="2"/>
      <c r="T548" s="8"/>
      <c r="U548" s="8"/>
      <c r="V548" s="8"/>
      <c r="W548" s="8"/>
      <c r="X548" s="8"/>
      <c r="Y548" s="8"/>
      <c r="Z548" s="8"/>
    </row>
    <row r="549" spans="1:26" ht="15" x14ac:dyDescent="0.2">
      <c r="A549" s="2"/>
      <c r="B549" s="2"/>
      <c r="C549" s="2"/>
      <c r="D549" s="2"/>
      <c r="E549" s="2"/>
      <c r="F549" s="2"/>
      <c r="G549" s="8"/>
      <c r="H549" s="8"/>
      <c r="I549" s="8"/>
      <c r="J549" s="8"/>
      <c r="K549" s="8"/>
      <c r="L549" s="8"/>
      <c r="M549" s="8"/>
      <c r="N549" s="8"/>
      <c r="O549" s="8"/>
      <c r="P549" s="8"/>
      <c r="Q549" s="8"/>
      <c r="R549" s="8"/>
      <c r="S549" s="2"/>
      <c r="T549" s="8"/>
      <c r="U549" s="8"/>
      <c r="V549" s="8"/>
      <c r="W549" s="8"/>
      <c r="X549" s="8"/>
      <c r="Y549" s="8"/>
      <c r="Z549" s="8"/>
    </row>
    <row r="550" spans="1:26" ht="15" x14ac:dyDescent="0.2">
      <c r="A550" s="2"/>
      <c r="B550" s="2"/>
      <c r="C550" s="2"/>
      <c r="D550" s="2"/>
      <c r="E550" s="2"/>
      <c r="F550" s="2"/>
      <c r="G550" s="8"/>
      <c r="H550" s="8"/>
      <c r="I550" s="8"/>
      <c r="J550" s="8"/>
      <c r="K550" s="8"/>
      <c r="L550" s="8"/>
      <c r="M550" s="8"/>
      <c r="N550" s="8"/>
      <c r="O550" s="8"/>
      <c r="P550" s="8"/>
      <c r="Q550" s="8"/>
      <c r="R550" s="8"/>
      <c r="S550" s="2"/>
      <c r="T550" s="8"/>
      <c r="U550" s="8"/>
      <c r="V550" s="8"/>
      <c r="W550" s="8"/>
      <c r="X550" s="8"/>
      <c r="Y550" s="8"/>
      <c r="Z550" s="8"/>
    </row>
    <row r="551" spans="1:26" ht="15" x14ac:dyDescent="0.2">
      <c r="A551" s="2"/>
      <c r="B551" s="2"/>
      <c r="C551" s="2"/>
      <c r="D551" s="2"/>
      <c r="E551" s="2"/>
      <c r="F551" s="2"/>
      <c r="G551" s="8"/>
      <c r="H551" s="8"/>
      <c r="I551" s="8"/>
      <c r="J551" s="8"/>
      <c r="K551" s="8"/>
      <c r="L551" s="8"/>
      <c r="M551" s="8"/>
      <c r="N551" s="8"/>
      <c r="O551" s="8"/>
      <c r="P551" s="8"/>
      <c r="Q551" s="8"/>
      <c r="R551" s="8"/>
      <c r="S551" s="2"/>
      <c r="T551" s="8"/>
      <c r="U551" s="8"/>
      <c r="V551" s="8"/>
      <c r="W551" s="8"/>
      <c r="X551" s="8"/>
      <c r="Y551" s="8"/>
      <c r="Z551" s="8"/>
    </row>
    <row r="552" spans="1:26" ht="15" x14ac:dyDescent="0.2">
      <c r="A552" s="2"/>
      <c r="B552" s="2"/>
      <c r="C552" s="2"/>
      <c r="D552" s="2"/>
      <c r="E552" s="2"/>
      <c r="F552" s="2"/>
      <c r="G552" s="8"/>
      <c r="H552" s="8"/>
      <c r="I552" s="8"/>
      <c r="J552" s="8"/>
      <c r="K552" s="8"/>
      <c r="L552" s="8"/>
      <c r="M552" s="8"/>
      <c r="N552" s="8"/>
      <c r="O552" s="8"/>
      <c r="P552" s="8"/>
      <c r="Q552" s="8"/>
      <c r="R552" s="8"/>
      <c r="S552" s="2"/>
      <c r="T552" s="8"/>
      <c r="U552" s="8"/>
      <c r="V552" s="8"/>
      <c r="W552" s="8"/>
      <c r="X552" s="8"/>
      <c r="Y552" s="8"/>
      <c r="Z552" s="8"/>
    </row>
    <row r="553" spans="1:26" ht="15" x14ac:dyDescent="0.2">
      <c r="A553" s="2"/>
      <c r="B553" s="2"/>
      <c r="C553" s="2"/>
      <c r="D553" s="2"/>
      <c r="E553" s="2"/>
      <c r="F553" s="2"/>
      <c r="G553" s="8"/>
      <c r="H553" s="8"/>
      <c r="I553" s="8"/>
      <c r="J553" s="8"/>
      <c r="K553" s="8"/>
      <c r="L553" s="8"/>
      <c r="M553" s="8"/>
      <c r="N553" s="8"/>
      <c r="O553" s="8"/>
      <c r="P553" s="8"/>
      <c r="Q553" s="8"/>
      <c r="R553" s="8"/>
      <c r="S553" s="2"/>
      <c r="T553" s="8"/>
      <c r="U553" s="8"/>
      <c r="V553" s="8"/>
      <c r="W553" s="8"/>
      <c r="X553" s="8"/>
      <c r="Y553" s="8"/>
      <c r="Z553" s="8"/>
    </row>
    <row r="554" spans="1:26" ht="15" x14ac:dyDescent="0.2">
      <c r="A554" s="2"/>
      <c r="B554" s="2"/>
      <c r="C554" s="2"/>
      <c r="D554" s="2"/>
      <c r="E554" s="2"/>
      <c r="F554" s="2"/>
      <c r="G554" s="8"/>
      <c r="H554" s="8"/>
      <c r="I554" s="8"/>
      <c r="J554" s="8"/>
      <c r="K554" s="8"/>
      <c r="L554" s="8"/>
      <c r="M554" s="8"/>
      <c r="N554" s="8"/>
      <c r="O554" s="8"/>
      <c r="P554" s="8"/>
      <c r="Q554" s="8"/>
      <c r="R554" s="8"/>
      <c r="S554" s="2"/>
      <c r="T554" s="8"/>
      <c r="U554" s="8"/>
      <c r="V554" s="8"/>
      <c r="W554" s="8"/>
      <c r="X554" s="8"/>
      <c r="Y554" s="8"/>
      <c r="Z554" s="8"/>
    </row>
    <row r="555" spans="1:26" ht="15" x14ac:dyDescent="0.2">
      <c r="A555" s="2"/>
      <c r="B555" s="2"/>
      <c r="C555" s="2"/>
      <c r="D555" s="2"/>
      <c r="E555" s="2"/>
      <c r="F555" s="2"/>
      <c r="G555" s="8"/>
      <c r="H555" s="8"/>
      <c r="I555" s="8"/>
      <c r="J555" s="8"/>
      <c r="K555" s="8"/>
      <c r="L555" s="8"/>
      <c r="M555" s="8"/>
      <c r="N555" s="8"/>
      <c r="O555" s="8"/>
      <c r="P555" s="8"/>
      <c r="Q555" s="8"/>
      <c r="R555" s="8"/>
      <c r="S555" s="2"/>
      <c r="T555" s="8"/>
      <c r="U555" s="8"/>
      <c r="V555" s="8"/>
      <c r="W555" s="8"/>
      <c r="X555" s="8"/>
      <c r="Y555" s="8"/>
      <c r="Z555" s="8"/>
    </row>
    <row r="556" spans="1:26" ht="15" x14ac:dyDescent="0.2">
      <c r="A556" s="2"/>
      <c r="B556" s="2"/>
      <c r="C556" s="2"/>
      <c r="D556" s="2"/>
      <c r="E556" s="2"/>
      <c r="F556" s="2"/>
      <c r="G556" s="8"/>
      <c r="H556" s="8"/>
      <c r="I556" s="8"/>
      <c r="J556" s="8"/>
      <c r="K556" s="8"/>
      <c r="L556" s="8"/>
      <c r="M556" s="8"/>
      <c r="N556" s="8"/>
      <c r="O556" s="8"/>
      <c r="P556" s="8"/>
      <c r="Q556" s="8"/>
      <c r="R556" s="8"/>
      <c r="S556" s="2"/>
      <c r="T556" s="8"/>
      <c r="U556" s="8"/>
      <c r="V556" s="8"/>
      <c r="W556" s="8"/>
      <c r="X556" s="8"/>
      <c r="Y556" s="8"/>
      <c r="Z556" s="8"/>
    </row>
    <row r="557" spans="1:26" ht="15" x14ac:dyDescent="0.2">
      <c r="A557" s="2"/>
      <c r="B557" s="2"/>
      <c r="C557" s="2"/>
      <c r="D557" s="2"/>
      <c r="E557" s="2"/>
      <c r="F557" s="2"/>
      <c r="G557" s="8"/>
      <c r="H557" s="8"/>
      <c r="I557" s="8"/>
      <c r="J557" s="8"/>
      <c r="K557" s="8"/>
      <c r="L557" s="8"/>
      <c r="M557" s="8"/>
      <c r="N557" s="8"/>
      <c r="O557" s="8"/>
      <c r="P557" s="8"/>
      <c r="Q557" s="8"/>
      <c r="R557" s="8"/>
      <c r="S557" s="2"/>
      <c r="T557" s="8"/>
      <c r="U557" s="8"/>
      <c r="V557" s="8"/>
      <c r="W557" s="8"/>
      <c r="X557" s="8"/>
      <c r="Y557" s="8"/>
      <c r="Z557" s="8"/>
    </row>
    <row r="558" spans="1:26" ht="15" x14ac:dyDescent="0.2">
      <c r="A558" s="2"/>
      <c r="B558" s="2"/>
      <c r="C558" s="2"/>
      <c r="D558" s="2"/>
      <c r="E558" s="2"/>
      <c r="F558" s="2"/>
      <c r="G558" s="8"/>
      <c r="H558" s="8"/>
      <c r="I558" s="8"/>
      <c r="J558" s="8"/>
      <c r="K558" s="8"/>
      <c r="L558" s="8"/>
      <c r="M558" s="8"/>
      <c r="N558" s="8"/>
      <c r="O558" s="8"/>
      <c r="P558" s="8"/>
      <c r="Q558" s="8"/>
      <c r="R558" s="8"/>
      <c r="S558" s="2"/>
      <c r="T558" s="8"/>
      <c r="U558" s="8"/>
      <c r="V558" s="8"/>
      <c r="W558" s="8"/>
      <c r="X558" s="8"/>
      <c r="Y558" s="8"/>
      <c r="Z558" s="8"/>
    </row>
    <row r="559" spans="1:26" ht="15" x14ac:dyDescent="0.2">
      <c r="A559" s="2"/>
      <c r="B559" s="2"/>
      <c r="C559" s="2"/>
      <c r="D559" s="2"/>
      <c r="E559" s="2"/>
      <c r="F559" s="2"/>
      <c r="G559" s="8"/>
      <c r="H559" s="8"/>
      <c r="I559" s="8"/>
      <c r="J559" s="8"/>
      <c r="K559" s="8"/>
      <c r="L559" s="8"/>
      <c r="M559" s="8"/>
      <c r="N559" s="8"/>
      <c r="O559" s="8"/>
      <c r="P559" s="8"/>
      <c r="Q559" s="8"/>
      <c r="R559" s="8"/>
      <c r="S559" s="2"/>
      <c r="T559" s="8"/>
      <c r="U559" s="8"/>
      <c r="V559" s="8"/>
      <c r="W559" s="8"/>
      <c r="X559" s="8"/>
      <c r="Y559" s="8"/>
      <c r="Z559" s="8"/>
    </row>
    <row r="560" spans="1:26" ht="15" x14ac:dyDescent="0.2">
      <c r="A560" s="2"/>
      <c r="B560" s="2"/>
      <c r="C560" s="2"/>
      <c r="D560" s="2"/>
      <c r="E560" s="2"/>
      <c r="F560" s="2"/>
      <c r="G560" s="8"/>
      <c r="H560" s="8"/>
      <c r="I560" s="8"/>
      <c r="J560" s="8"/>
      <c r="K560" s="8"/>
      <c r="L560" s="8"/>
      <c r="M560" s="8"/>
      <c r="N560" s="8"/>
      <c r="O560" s="8"/>
      <c r="P560" s="8"/>
      <c r="Q560" s="8"/>
      <c r="R560" s="8"/>
      <c r="S560" s="2"/>
      <c r="T560" s="8"/>
      <c r="U560" s="8"/>
      <c r="V560" s="8"/>
      <c r="W560" s="8"/>
      <c r="X560" s="8"/>
      <c r="Y560" s="8"/>
      <c r="Z560" s="8"/>
    </row>
    <row r="561" spans="1:26" ht="15" x14ac:dyDescent="0.2">
      <c r="A561" s="2"/>
      <c r="B561" s="2"/>
      <c r="C561" s="2"/>
      <c r="D561" s="2"/>
      <c r="E561" s="2"/>
      <c r="F561" s="2"/>
      <c r="G561" s="8"/>
      <c r="H561" s="8"/>
      <c r="I561" s="8"/>
      <c r="J561" s="8"/>
      <c r="K561" s="8"/>
      <c r="L561" s="8"/>
      <c r="M561" s="8"/>
      <c r="N561" s="8"/>
      <c r="O561" s="8"/>
      <c r="P561" s="8"/>
      <c r="Q561" s="8"/>
      <c r="R561" s="8"/>
      <c r="S561" s="2"/>
      <c r="T561" s="8"/>
      <c r="U561" s="8"/>
      <c r="V561" s="8"/>
      <c r="W561" s="8"/>
      <c r="X561" s="8"/>
      <c r="Y561" s="8"/>
      <c r="Z561" s="8"/>
    </row>
    <row r="562" spans="1:26" ht="15" x14ac:dyDescent="0.2">
      <c r="A562" s="2"/>
      <c r="B562" s="2"/>
      <c r="C562" s="2"/>
      <c r="D562" s="2"/>
      <c r="E562" s="2"/>
      <c r="F562" s="2"/>
      <c r="G562" s="8"/>
      <c r="H562" s="8"/>
      <c r="I562" s="8"/>
      <c r="J562" s="8"/>
      <c r="K562" s="8"/>
      <c r="L562" s="8"/>
      <c r="M562" s="8"/>
      <c r="N562" s="8"/>
      <c r="O562" s="8"/>
      <c r="P562" s="8"/>
      <c r="Q562" s="8"/>
      <c r="R562" s="8"/>
      <c r="S562" s="2"/>
      <c r="T562" s="8"/>
      <c r="U562" s="8"/>
      <c r="V562" s="8"/>
      <c r="W562" s="8"/>
      <c r="X562" s="8"/>
      <c r="Y562" s="8"/>
      <c r="Z562" s="8"/>
    </row>
    <row r="563" spans="1:26" ht="15" x14ac:dyDescent="0.2">
      <c r="A563" s="2"/>
      <c r="B563" s="2"/>
      <c r="C563" s="2"/>
      <c r="D563" s="2"/>
      <c r="E563" s="2"/>
      <c r="F563" s="2"/>
      <c r="G563" s="8"/>
      <c r="H563" s="8"/>
      <c r="I563" s="8"/>
      <c r="J563" s="8"/>
      <c r="K563" s="8"/>
      <c r="L563" s="8"/>
      <c r="M563" s="8"/>
      <c r="N563" s="8"/>
      <c r="O563" s="8"/>
      <c r="P563" s="8"/>
      <c r="Q563" s="8"/>
      <c r="R563" s="8"/>
      <c r="S563" s="2"/>
      <c r="T563" s="8"/>
      <c r="U563" s="8"/>
      <c r="V563" s="8"/>
      <c r="W563" s="8"/>
      <c r="X563" s="8"/>
      <c r="Y563" s="8"/>
      <c r="Z563" s="8"/>
    </row>
    <row r="564" spans="1:26" ht="15" x14ac:dyDescent="0.2">
      <c r="A564" s="2"/>
      <c r="B564" s="2"/>
      <c r="C564" s="2"/>
      <c r="D564" s="2"/>
      <c r="E564" s="2"/>
      <c r="F564" s="2"/>
      <c r="G564" s="8"/>
      <c r="H564" s="8"/>
      <c r="I564" s="8"/>
      <c r="J564" s="8"/>
      <c r="K564" s="8"/>
      <c r="L564" s="8"/>
      <c r="M564" s="8"/>
      <c r="N564" s="8"/>
      <c r="O564" s="8"/>
      <c r="P564" s="8"/>
      <c r="Q564" s="8"/>
      <c r="R564" s="8"/>
      <c r="S564" s="2"/>
      <c r="T564" s="8"/>
      <c r="U564" s="8"/>
      <c r="V564" s="8"/>
      <c r="W564" s="8"/>
      <c r="X564" s="8"/>
      <c r="Y564" s="8"/>
      <c r="Z564" s="8"/>
    </row>
    <row r="565" spans="1:26" ht="15" x14ac:dyDescent="0.2">
      <c r="A565" s="2"/>
      <c r="B565" s="2"/>
      <c r="C565" s="2"/>
      <c r="D565" s="2"/>
      <c r="E565" s="2"/>
      <c r="F565" s="2"/>
      <c r="G565" s="8"/>
      <c r="H565" s="8"/>
      <c r="I565" s="8"/>
      <c r="J565" s="8"/>
      <c r="K565" s="8"/>
      <c r="L565" s="8"/>
      <c r="M565" s="8"/>
      <c r="N565" s="8"/>
      <c r="O565" s="8"/>
      <c r="P565" s="8"/>
      <c r="Q565" s="8"/>
      <c r="R565" s="8"/>
      <c r="S565" s="2"/>
      <c r="T565" s="8"/>
      <c r="U565" s="8"/>
      <c r="V565" s="8"/>
      <c r="W565" s="8"/>
      <c r="X565" s="8"/>
      <c r="Y565" s="8"/>
      <c r="Z565" s="8"/>
    </row>
    <row r="566" spans="1:26" ht="15" x14ac:dyDescent="0.2">
      <c r="A566" s="2"/>
      <c r="B566" s="2"/>
      <c r="C566" s="2"/>
      <c r="D566" s="2"/>
      <c r="E566" s="2"/>
      <c r="F566" s="2"/>
      <c r="G566" s="8"/>
      <c r="H566" s="8"/>
      <c r="I566" s="8"/>
      <c r="J566" s="8"/>
      <c r="K566" s="8"/>
      <c r="L566" s="8"/>
      <c r="M566" s="8"/>
      <c r="N566" s="8"/>
      <c r="O566" s="8"/>
      <c r="P566" s="8"/>
      <c r="Q566" s="8"/>
      <c r="R566" s="8"/>
      <c r="S566" s="2"/>
      <c r="T566" s="8"/>
      <c r="U566" s="8"/>
      <c r="V566" s="8"/>
      <c r="W566" s="8"/>
      <c r="X566" s="8"/>
      <c r="Y566" s="8"/>
      <c r="Z566" s="8"/>
    </row>
    <row r="567" spans="1:26" ht="15" x14ac:dyDescent="0.2">
      <c r="A567" s="2"/>
      <c r="B567" s="2"/>
      <c r="C567" s="2"/>
      <c r="D567" s="2"/>
      <c r="E567" s="2"/>
      <c r="F567" s="2"/>
      <c r="G567" s="8"/>
      <c r="H567" s="8"/>
      <c r="I567" s="8"/>
      <c r="J567" s="8"/>
      <c r="K567" s="8"/>
      <c r="L567" s="8"/>
      <c r="M567" s="8"/>
      <c r="N567" s="8"/>
      <c r="O567" s="8"/>
      <c r="P567" s="8"/>
      <c r="Q567" s="8"/>
      <c r="R567" s="8"/>
      <c r="S567" s="2"/>
      <c r="T567" s="8"/>
      <c r="U567" s="8"/>
      <c r="V567" s="8"/>
      <c r="W567" s="8"/>
      <c r="X567" s="8"/>
      <c r="Y567" s="8"/>
      <c r="Z567" s="8"/>
    </row>
    <row r="568" spans="1:26" ht="15" x14ac:dyDescent="0.2">
      <c r="A568" s="2"/>
      <c r="B568" s="2"/>
      <c r="C568" s="2"/>
      <c r="D568" s="2"/>
      <c r="E568" s="2"/>
      <c r="F568" s="2"/>
      <c r="G568" s="8"/>
      <c r="H568" s="8"/>
      <c r="I568" s="8"/>
      <c r="J568" s="8"/>
      <c r="K568" s="8"/>
      <c r="L568" s="8"/>
      <c r="M568" s="8"/>
      <c r="N568" s="8"/>
      <c r="O568" s="8"/>
      <c r="P568" s="8"/>
      <c r="Q568" s="8"/>
      <c r="R568" s="8"/>
      <c r="S568" s="2"/>
      <c r="T568" s="8"/>
      <c r="U568" s="8"/>
      <c r="V568" s="8"/>
      <c r="W568" s="8"/>
      <c r="X568" s="8"/>
      <c r="Y568" s="8"/>
      <c r="Z568" s="8"/>
    </row>
    <row r="569" spans="1:26" ht="15" x14ac:dyDescent="0.2">
      <c r="A569" s="2"/>
      <c r="B569" s="2"/>
      <c r="C569" s="2"/>
      <c r="D569" s="2"/>
      <c r="E569" s="2"/>
      <c r="F569" s="2"/>
      <c r="G569" s="8"/>
      <c r="H569" s="8"/>
      <c r="I569" s="8"/>
      <c r="J569" s="8"/>
      <c r="K569" s="8"/>
      <c r="L569" s="8"/>
      <c r="M569" s="8"/>
      <c r="N569" s="8"/>
      <c r="O569" s="8"/>
      <c r="P569" s="8"/>
      <c r="Q569" s="8"/>
      <c r="R569" s="8"/>
      <c r="S569" s="2"/>
      <c r="T569" s="8"/>
      <c r="U569" s="8"/>
      <c r="V569" s="8"/>
      <c r="W569" s="8"/>
      <c r="X569" s="8"/>
      <c r="Y569" s="8"/>
      <c r="Z569" s="8"/>
    </row>
    <row r="570" spans="1:26" ht="15" x14ac:dyDescent="0.2">
      <c r="A570" s="2"/>
      <c r="B570" s="2"/>
      <c r="C570" s="2"/>
      <c r="D570" s="2"/>
      <c r="E570" s="2"/>
      <c r="F570" s="2"/>
      <c r="G570" s="8"/>
      <c r="H570" s="8"/>
      <c r="I570" s="8"/>
      <c r="J570" s="8"/>
      <c r="K570" s="8"/>
      <c r="L570" s="8"/>
      <c r="M570" s="8"/>
      <c r="N570" s="8"/>
      <c r="O570" s="8"/>
      <c r="P570" s="8"/>
      <c r="Q570" s="8"/>
      <c r="R570" s="8"/>
      <c r="S570" s="2"/>
      <c r="T570" s="8"/>
      <c r="U570" s="8"/>
      <c r="V570" s="8"/>
      <c r="W570" s="8"/>
      <c r="X570" s="8"/>
      <c r="Y570" s="8"/>
      <c r="Z570" s="8"/>
    </row>
    <row r="571" spans="1:26" ht="15" x14ac:dyDescent="0.2">
      <c r="A571" s="2"/>
      <c r="B571" s="2"/>
      <c r="C571" s="2"/>
      <c r="D571" s="2"/>
      <c r="E571" s="2"/>
      <c r="F571" s="2"/>
      <c r="G571" s="8"/>
      <c r="H571" s="8"/>
      <c r="I571" s="8"/>
      <c r="J571" s="8"/>
      <c r="K571" s="8"/>
      <c r="L571" s="8"/>
      <c r="M571" s="8"/>
      <c r="N571" s="8"/>
      <c r="O571" s="8"/>
      <c r="P571" s="8"/>
      <c r="Q571" s="8"/>
      <c r="R571" s="8"/>
      <c r="S571" s="2"/>
      <c r="T571" s="8"/>
      <c r="U571" s="8"/>
      <c r="V571" s="8"/>
      <c r="W571" s="8"/>
      <c r="X571" s="8"/>
      <c r="Y571" s="8"/>
      <c r="Z571" s="8"/>
    </row>
    <row r="572" spans="1:26" ht="15" x14ac:dyDescent="0.2">
      <c r="A572" s="2"/>
      <c r="B572" s="2"/>
      <c r="C572" s="2"/>
      <c r="D572" s="2"/>
      <c r="E572" s="2"/>
      <c r="F572" s="2"/>
      <c r="G572" s="8"/>
      <c r="H572" s="8"/>
      <c r="I572" s="8"/>
      <c r="J572" s="8"/>
      <c r="K572" s="8"/>
      <c r="L572" s="8"/>
      <c r="M572" s="8"/>
      <c r="N572" s="8"/>
      <c r="O572" s="8"/>
      <c r="P572" s="8"/>
      <c r="Q572" s="8"/>
      <c r="R572" s="8"/>
      <c r="S572" s="2"/>
      <c r="T572" s="8"/>
      <c r="U572" s="8"/>
      <c r="V572" s="8"/>
      <c r="W572" s="8"/>
      <c r="X572" s="8"/>
      <c r="Y572" s="8"/>
      <c r="Z572" s="8"/>
    </row>
    <row r="573" spans="1:26" ht="15" x14ac:dyDescent="0.2">
      <c r="A573" s="2"/>
      <c r="B573" s="2"/>
      <c r="C573" s="2"/>
      <c r="D573" s="2"/>
      <c r="E573" s="2"/>
      <c r="F573" s="2"/>
      <c r="G573" s="8"/>
      <c r="H573" s="8"/>
      <c r="I573" s="8"/>
      <c r="J573" s="8"/>
      <c r="K573" s="8"/>
      <c r="L573" s="8"/>
      <c r="M573" s="8"/>
      <c r="N573" s="8"/>
      <c r="O573" s="8"/>
      <c r="P573" s="8"/>
      <c r="Q573" s="8"/>
      <c r="R573" s="8"/>
      <c r="S573" s="2"/>
      <c r="T573" s="8"/>
      <c r="U573" s="8"/>
      <c r="V573" s="8"/>
      <c r="W573" s="8"/>
      <c r="X573" s="8"/>
      <c r="Y573" s="8"/>
      <c r="Z573" s="8"/>
    </row>
    <row r="574" spans="1:26" ht="15" x14ac:dyDescent="0.2">
      <c r="A574" s="2"/>
      <c r="B574" s="2"/>
      <c r="C574" s="2"/>
      <c r="D574" s="2"/>
      <c r="E574" s="2"/>
      <c r="F574" s="2"/>
      <c r="G574" s="8"/>
      <c r="H574" s="8"/>
      <c r="I574" s="8"/>
      <c r="J574" s="8"/>
      <c r="K574" s="8"/>
      <c r="L574" s="8"/>
      <c r="M574" s="8"/>
      <c r="N574" s="8"/>
      <c r="O574" s="8"/>
      <c r="P574" s="8"/>
      <c r="Q574" s="8"/>
      <c r="R574" s="8"/>
      <c r="S574" s="2"/>
      <c r="T574" s="8"/>
      <c r="U574" s="8"/>
      <c r="V574" s="8"/>
      <c r="W574" s="8"/>
      <c r="X574" s="8"/>
      <c r="Y574" s="8"/>
      <c r="Z574" s="8"/>
    </row>
    <row r="575" spans="1:26" ht="15" x14ac:dyDescent="0.2">
      <c r="A575" s="2"/>
      <c r="B575" s="2"/>
      <c r="C575" s="2"/>
      <c r="D575" s="2"/>
      <c r="E575" s="2"/>
      <c r="F575" s="2"/>
      <c r="G575" s="8"/>
      <c r="H575" s="8"/>
      <c r="I575" s="8"/>
      <c r="J575" s="8"/>
      <c r="K575" s="8"/>
      <c r="L575" s="8"/>
      <c r="M575" s="8"/>
      <c r="N575" s="8"/>
      <c r="O575" s="8"/>
      <c r="P575" s="8"/>
      <c r="Q575" s="8"/>
      <c r="R575" s="8"/>
      <c r="S575" s="2"/>
      <c r="T575" s="8"/>
      <c r="U575" s="8"/>
      <c r="V575" s="8"/>
      <c r="W575" s="8"/>
      <c r="X575" s="8"/>
      <c r="Y575" s="8"/>
      <c r="Z575" s="8"/>
    </row>
    <row r="576" spans="1:26" ht="15" x14ac:dyDescent="0.2">
      <c r="A576" s="2"/>
      <c r="B576" s="2"/>
      <c r="C576" s="2"/>
      <c r="D576" s="2"/>
      <c r="E576" s="2"/>
      <c r="F576" s="2"/>
      <c r="G576" s="8"/>
      <c r="H576" s="8"/>
      <c r="I576" s="8"/>
      <c r="J576" s="8"/>
      <c r="K576" s="8"/>
      <c r="L576" s="8"/>
      <c r="M576" s="8"/>
      <c r="N576" s="8"/>
      <c r="O576" s="8"/>
      <c r="P576" s="8"/>
      <c r="Q576" s="8"/>
      <c r="R576" s="8"/>
      <c r="S576" s="2"/>
      <c r="T576" s="8"/>
      <c r="U576" s="8"/>
      <c r="V576" s="8"/>
      <c r="W576" s="8"/>
      <c r="X576" s="8"/>
      <c r="Y576" s="8"/>
      <c r="Z576" s="8"/>
    </row>
    <row r="577" spans="1:26" ht="15" x14ac:dyDescent="0.2">
      <c r="A577" s="2"/>
      <c r="B577" s="2"/>
      <c r="C577" s="2"/>
      <c r="D577" s="2"/>
      <c r="E577" s="2"/>
      <c r="F577" s="2"/>
      <c r="G577" s="8"/>
      <c r="H577" s="8"/>
      <c r="I577" s="8"/>
      <c r="J577" s="8"/>
      <c r="K577" s="8"/>
      <c r="L577" s="8"/>
      <c r="M577" s="8"/>
      <c r="N577" s="8"/>
      <c r="O577" s="8"/>
      <c r="P577" s="8"/>
      <c r="Q577" s="8"/>
      <c r="R577" s="8"/>
      <c r="S577" s="2"/>
      <c r="T577" s="8"/>
      <c r="U577" s="8"/>
      <c r="V577" s="8"/>
      <c r="W577" s="8"/>
      <c r="X577" s="8"/>
      <c r="Y577" s="8"/>
      <c r="Z577" s="8"/>
    </row>
    <row r="578" spans="1:26" ht="15" x14ac:dyDescent="0.2">
      <c r="A578" s="2"/>
      <c r="B578" s="2"/>
      <c r="C578" s="2"/>
      <c r="D578" s="2"/>
      <c r="E578" s="2"/>
      <c r="F578" s="2"/>
      <c r="G578" s="8"/>
      <c r="H578" s="8"/>
      <c r="I578" s="8"/>
      <c r="J578" s="8"/>
      <c r="K578" s="8"/>
      <c r="L578" s="8"/>
      <c r="M578" s="8"/>
      <c r="N578" s="8"/>
      <c r="O578" s="8"/>
      <c r="P578" s="8"/>
      <c r="Q578" s="8"/>
      <c r="R578" s="8"/>
      <c r="S578" s="2"/>
      <c r="T578" s="8"/>
      <c r="U578" s="8"/>
      <c r="V578" s="8"/>
      <c r="W578" s="8"/>
      <c r="X578" s="8"/>
      <c r="Y578" s="8"/>
      <c r="Z578" s="8"/>
    </row>
    <row r="579" spans="1:26" ht="15" x14ac:dyDescent="0.2">
      <c r="A579" s="2"/>
      <c r="B579" s="2"/>
      <c r="C579" s="2"/>
      <c r="D579" s="2"/>
      <c r="E579" s="2"/>
      <c r="F579" s="2"/>
      <c r="G579" s="8"/>
      <c r="H579" s="8"/>
      <c r="I579" s="8"/>
      <c r="J579" s="8"/>
      <c r="K579" s="8"/>
      <c r="L579" s="8"/>
      <c r="M579" s="8"/>
      <c r="N579" s="8"/>
      <c r="O579" s="8"/>
      <c r="P579" s="8"/>
      <c r="Q579" s="8"/>
      <c r="R579" s="8"/>
      <c r="S579" s="2"/>
      <c r="T579" s="8"/>
      <c r="U579" s="8"/>
      <c r="V579" s="8"/>
      <c r="W579" s="8"/>
      <c r="X579" s="8"/>
      <c r="Y579" s="8"/>
      <c r="Z579" s="8"/>
    </row>
    <row r="580" spans="1:26" ht="15" x14ac:dyDescent="0.2">
      <c r="A580" s="2"/>
      <c r="B580" s="2"/>
      <c r="C580" s="2"/>
      <c r="D580" s="2"/>
      <c r="E580" s="2"/>
      <c r="F580" s="2"/>
      <c r="G580" s="8"/>
      <c r="H580" s="8"/>
      <c r="I580" s="8"/>
      <c r="J580" s="8"/>
      <c r="K580" s="8"/>
      <c r="L580" s="8"/>
      <c r="M580" s="8"/>
      <c r="N580" s="8"/>
      <c r="O580" s="8"/>
      <c r="P580" s="8"/>
      <c r="Q580" s="8"/>
      <c r="R580" s="8"/>
      <c r="S580" s="2"/>
      <c r="T580" s="8"/>
      <c r="U580" s="8"/>
      <c r="V580" s="8"/>
      <c r="W580" s="8"/>
      <c r="X580" s="8"/>
      <c r="Y580" s="8"/>
      <c r="Z580" s="8"/>
    </row>
    <row r="581" spans="1:26" ht="15" x14ac:dyDescent="0.2">
      <c r="A581" s="2"/>
      <c r="B581" s="2"/>
      <c r="C581" s="2"/>
      <c r="D581" s="2"/>
      <c r="E581" s="2"/>
      <c r="F581" s="2"/>
      <c r="G581" s="8"/>
      <c r="H581" s="8"/>
      <c r="I581" s="8"/>
      <c r="J581" s="8"/>
      <c r="K581" s="8"/>
      <c r="L581" s="8"/>
      <c r="M581" s="8"/>
      <c r="N581" s="8"/>
      <c r="O581" s="8"/>
      <c r="P581" s="8"/>
      <c r="Q581" s="8"/>
      <c r="R581" s="8"/>
      <c r="S581" s="2"/>
      <c r="T581" s="8"/>
      <c r="U581" s="8"/>
      <c r="V581" s="8"/>
      <c r="W581" s="8"/>
      <c r="X581" s="8"/>
      <c r="Y581" s="8"/>
      <c r="Z581" s="8"/>
    </row>
    <row r="582" spans="1:26" ht="15" x14ac:dyDescent="0.2">
      <c r="A582" s="2"/>
      <c r="B582" s="2"/>
      <c r="C582" s="2"/>
      <c r="D582" s="2"/>
      <c r="E582" s="2"/>
      <c r="F582" s="2"/>
      <c r="G582" s="8"/>
      <c r="H582" s="8"/>
      <c r="I582" s="8"/>
      <c r="J582" s="8"/>
      <c r="K582" s="8"/>
      <c r="L582" s="8"/>
      <c r="M582" s="8"/>
      <c r="N582" s="8"/>
      <c r="O582" s="8"/>
      <c r="P582" s="8"/>
      <c r="Q582" s="8"/>
      <c r="R582" s="8"/>
      <c r="S582" s="2"/>
      <c r="T582" s="8"/>
      <c r="U582" s="8"/>
      <c r="V582" s="8"/>
      <c r="W582" s="8"/>
      <c r="X582" s="8"/>
      <c r="Y582" s="8"/>
      <c r="Z582" s="8"/>
    </row>
    <row r="583" spans="1:26" ht="15" x14ac:dyDescent="0.2">
      <c r="A583" s="2"/>
      <c r="B583" s="2"/>
      <c r="C583" s="2"/>
      <c r="D583" s="2"/>
      <c r="E583" s="2"/>
      <c r="F583" s="2"/>
      <c r="G583" s="8"/>
      <c r="H583" s="8"/>
      <c r="I583" s="8"/>
      <c r="J583" s="8"/>
      <c r="K583" s="8"/>
      <c r="L583" s="8"/>
      <c r="M583" s="8"/>
      <c r="N583" s="8"/>
      <c r="O583" s="8"/>
      <c r="P583" s="8"/>
      <c r="Q583" s="8"/>
      <c r="R583" s="8"/>
      <c r="S583" s="2"/>
      <c r="T583" s="8"/>
      <c r="U583" s="8"/>
      <c r="V583" s="8"/>
      <c r="W583" s="8"/>
      <c r="X583" s="8"/>
      <c r="Y583" s="8"/>
      <c r="Z583" s="8"/>
    </row>
    <row r="584" spans="1:26" ht="15" x14ac:dyDescent="0.2">
      <c r="A584" s="2"/>
      <c r="B584" s="2"/>
      <c r="C584" s="2"/>
      <c r="D584" s="2"/>
      <c r="E584" s="2"/>
      <c r="F584" s="2"/>
      <c r="G584" s="8"/>
      <c r="H584" s="8"/>
      <c r="I584" s="8"/>
      <c r="J584" s="8"/>
      <c r="K584" s="8"/>
      <c r="L584" s="8"/>
      <c r="M584" s="8"/>
      <c r="N584" s="8"/>
      <c r="O584" s="8"/>
      <c r="P584" s="8"/>
      <c r="Q584" s="8"/>
      <c r="R584" s="8"/>
      <c r="S584" s="2"/>
      <c r="T584" s="8"/>
      <c r="U584" s="8"/>
      <c r="V584" s="8"/>
      <c r="W584" s="8"/>
      <c r="X584" s="8"/>
      <c r="Y584" s="8"/>
      <c r="Z584" s="8"/>
    </row>
    <row r="585" spans="1:26" ht="15" x14ac:dyDescent="0.2">
      <c r="A585" s="2"/>
      <c r="B585" s="2"/>
      <c r="C585" s="2"/>
      <c r="D585" s="2"/>
      <c r="E585" s="2"/>
      <c r="F585" s="2"/>
      <c r="G585" s="8"/>
      <c r="H585" s="8"/>
      <c r="I585" s="8"/>
      <c r="J585" s="8"/>
      <c r="K585" s="8"/>
      <c r="L585" s="8"/>
      <c r="M585" s="8"/>
      <c r="N585" s="8"/>
      <c r="O585" s="8"/>
      <c r="P585" s="8"/>
      <c r="Q585" s="8"/>
      <c r="R585" s="8"/>
      <c r="S585" s="2"/>
      <c r="T585" s="8"/>
      <c r="U585" s="8"/>
      <c r="V585" s="8"/>
      <c r="W585" s="8"/>
      <c r="X585" s="8"/>
      <c r="Y585" s="8"/>
      <c r="Z585" s="8"/>
    </row>
    <row r="586" spans="1:26" ht="15" x14ac:dyDescent="0.2">
      <c r="A586" s="2"/>
      <c r="B586" s="2"/>
      <c r="C586" s="2"/>
      <c r="D586" s="2"/>
      <c r="E586" s="2"/>
      <c r="F586" s="2"/>
      <c r="G586" s="8"/>
      <c r="H586" s="8"/>
      <c r="I586" s="8"/>
      <c r="J586" s="8"/>
      <c r="K586" s="8"/>
      <c r="L586" s="8"/>
      <c r="M586" s="8"/>
      <c r="N586" s="8"/>
      <c r="O586" s="8"/>
      <c r="P586" s="8"/>
      <c r="Q586" s="8"/>
      <c r="R586" s="8"/>
      <c r="S586" s="2"/>
      <c r="T586" s="8"/>
      <c r="U586" s="8"/>
      <c r="V586" s="8"/>
      <c r="W586" s="8"/>
      <c r="X586" s="8"/>
      <c r="Y586" s="8"/>
      <c r="Z586" s="8"/>
    </row>
    <row r="587" spans="1:26" ht="15" x14ac:dyDescent="0.2">
      <c r="A587" s="2"/>
      <c r="B587" s="2"/>
      <c r="C587" s="2"/>
      <c r="D587" s="2"/>
      <c r="E587" s="2"/>
      <c r="F587" s="2"/>
      <c r="G587" s="8"/>
      <c r="H587" s="8"/>
      <c r="I587" s="8"/>
      <c r="J587" s="8"/>
      <c r="K587" s="8"/>
      <c r="L587" s="8"/>
      <c r="M587" s="8"/>
      <c r="N587" s="8"/>
      <c r="O587" s="8"/>
      <c r="P587" s="8"/>
      <c r="Q587" s="8"/>
      <c r="R587" s="8"/>
      <c r="S587" s="2"/>
      <c r="T587" s="8"/>
      <c r="U587" s="8"/>
      <c r="V587" s="8"/>
      <c r="W587" s="8"/>
      <c r="X587" s="8"/>
      <c r="Y587" s="8"/>
      <c r="Z587" s="8"/>
    </row>
    <row r="588" spans="1:26" ht="15" x14ac:dyDescent="0.2">
      <c r="A588" s="2"/>
      <c r="B588" s="2"/>
      <c r="C588" s="2"/>
      <c r="D588" s="2"/>
      <c r="E588" s="2"/>
      <c r="F588" s="2"/>
      <c r="G588" s="8"/>
      <c r="H588" s="8"/>
      <c r="I588" s="8"/>
      <c r="J588" s="8"/>
      <c r="K588" s="8"/>
      <c r="L588" s="8"/>
      <c r="M588" s="8"/>
      <c r="N588" s="8"/>
      <c r="O588" s="8"/>
      <c r="P588" s="8"/>
      <c r="Q588" s="8"/>
      <c r="R588" s="8"/>
      <c r="S588" s="2"/>
      <c r="T588" s="8"/>
      <c r="U588" s="8"/>
      <c r="V588" s="8"/>
      <c r="W588" s="8"/>
      <c r="X588" s="8"/>
      <c r="Y588" s="8"/>
      <c r="Z588" s="8"/>
    </row>
    <row r="589" spans="1:26" ht="15" x14ac:dyDescent="0.2">
      <c r="A589" s="2"/>
      <c r="B589" s="2"/>
      <c r="C589" s="2"/>
      <c r="D589" s="2"/>
      <c r="E589" s="2"/>
      <c r="F589" s="2"/>
      <c r="G589" s="8"/>
      <c r="H589" s="8"/>
      <c r="I589" s="8"/>
      <c r="J589" s="8"/>
      <c r="K589" s="8"/>
      <c r="L589" s="8"/>
      <c r="M589" s="8"/>
      <c r="N589" s="8"/>
      <c r="O589" s="8"/>
      <c r="P589" s="8"/>
      <c r="Q589" s="8"/>
      <c r="R589" s="8"/>
      <c r="S589" s="2"/>
      <c r="T589" s="8"/>
      <c r="U589" s="8"/>
      <c r="V589" s="8"/>
      <c r="W589" s="8"/>
      <c r="X589" s="8"/>
      <c r="Y589" s="8"/>
      <c r="Z589" s="8"/>
    </row>
    <row r="590" spans="1:26" ht="15" x14ac:dyDescent="0.2">
      <c r="A590" s="2"/>
      <c r="B590" s="2"/>
      <c r="C590" s="2"/>
      <c r="D590" s="2"/>
      <c r="E590" s="2"/>
      <c r="F590" s="2"/>
      <c r="G590" s="8"/>
      <c r="H590" s="8"/>
      <c r="I590" s="8"/>
      <c r="J590" s="8"/>
      <c r="K590" s="8"/>
      <c r="L590" s="8"/>
      <c r="M590" s="8"/>
      <c r="N590" s="8"/>
      <c r="O590" s="8"/>
      <c r="P590" s="8"/>
      <c r="Q590" s="8"/>
      <c r="R590" s="8"/>
      <c r="S590" s="2"/>
      <c r="T590" s="8"/>
      <c r="U590" s="8"/>
      <c r="V590" s="8"/>
      <c r="W590" s="8"/>
      <c r="X590" s="8"/>
      <c r="Y590" s="8"/>
      <c r="Z590" s="8"/>
    </row>
    <row r="591" spans="1:26" ht="15" x14ac:dyDescent="0.2">
      <c r="A591" s="2"/>
      <c r="B591" s="2"/>
      <c r="C591" s="2"/>
      <c r="D591" s="2"/>
      <c r="E591" s="2"/>
      <c r="F591" s="2"/>
      <c r="G591" s="8"/>
      <c r="H591" s="8"/>
      <c r="I591" s="8"/>
      <c r="J591" s="8"/>
      <c r="K591" s="8"/>
      <c r="L591" s="8"/>
      <c r="M591" s="8"/>
      <c r="N591" s="8"/>
      <c r="O591" s="8"/>
      <c r="P591" s="8"/>
      <c r="Q591" s="8"/>
      <c r="R591" s="8"/>
      <c r="S591" s="2"/>
      <c r="T591" s="8"/>
      <c r="U591" s="8"/>
      <c r="V591" s="8"/>
      <c r="W591" s="8"/>
      <c r="X591" s="8"/>
      <c r="Y591" s="8"/>
      <c r="Z591" s="8"/>
    </row>
    <row r="592" spans="1:26" ht="15" x14ac:dyDescent="0.2">
      <c r="A592" s="2"/>
      <c r="B592" s="2"/>
      <c r="C592" s="2"/>
      <c r="D592" s="2"/>
      <c r="E592" s="2"/>
      <c r="F592" s="2"/>
      <c r="G592" s="8"/>
      <c r="H592" s="8"/>
      <c r="I592" s="8"/>
      <c r="J592" s="8"/>
      <c r="K592" s="8"/>
      <c r="L592" s="8"/>
      <c r="M592" s="8"/>
      <c r="N592" s="8"/>
      <c r="O592" s="8"/>
      <c r="P592" s="8"/>
      <c r="Q592" s="8"/>
      <c r="R592" s="8"/>
      <c r="S592" s="2"/>
      <c r="T592" s="8"/>
      <c r="U592" s="8"/>
      <c r="V592" s="8"/>
      <c r="W592" s="8"/>
      <c r="X592" s="8"/>
      <c r="Y592" s="8"/>
      <c r="Z592" s="8"/>
    </row>
    <row r="593" spans="1:26" ht="15" x14ac:dyDescent="0.2">
      <c r="A593" s="2"/>
      <c r="B593" s="2"/>
      <c r="C593" s="2"/>
      <c r="D593" s="2"/>
      <c r="E593" s="2"/>
      <c r="F593" s="2"/>
      <c r="G593" s="8"/>
      <c r="H593" s="8"/>
      <c r="I593" s="8"/>
      <c r="J593" s="8"/>
      <c r="K593" s="8"/>
      <c r="L593" s="8"/>
      <c r="M593" s="8"/>
      <c r="N593" s="8"/>
      <c r="O593" s="8"/>
      <c r="P593" s="8"/>
      <c r="Q593" s="8"/>
      <c r="R593" s="8"/>
      <c r="S593" s="2"/>
      <c r="T593" s="8"/>
      <c r="U593" s="8"/>
      <c r="V593" s="8"/>
      <c r="W593" s="8"/>
      <c r="X593" s="8"/>
      <c r="Y593" s="8"/>
      <c r="Z593" s="8"/>
    </row>
    <row r="594" spans="1:26" ht="15" x14ac:dyDescent="0.2">
      <c r="A594" s="2"/>
      <c r="B594" s="2"/>
      <c r="C594" s="2"/>
      <c r="D594" s="2"/>
      <c r="E594" s="2"/>
      <c r="F594" s="2"/>
      <c r="G594" s="8"/>
      <c r="H594" s="8"/>
      <c r="I594" s="8"/>
      <c r="J594" s="8"/>
      <c r="K594" s="8"/>
      <c r="L594" s="8"/>
      <c r="M594" s="8"/>
      <c r="N594" s="8"/>
      <c r="O594" s="8"/>
      <c r="P594" s="8"/>
      <c r="Q594" s="8"/>
      <c r="R594" s="8"/>
      <c r="S594" s="2"/>
      <c r="T594" s="8"/>
      <c r="U594" s="8"/>
      <c r="V594" s="8"/>
      <c r="W594" s="8"/>
      <c r="X594" s="8"/>
      <c r="Y594" s="8"/>
      <c r="Z594" s="8"/>
    </row>
    <row r="595" spans="1:26" ht="15" x14ac:dyDescent="0.2">
      <c r="A595" s="2"/>
      <c r="B595" s="2"/>
      <c r="C595" s="2"/>
      <c r="D595" s="2"/>
      <c r="E595" s="2"/>
      <c r="F595" s="2"/>
      <c r="G595" s="8"/>
      <c r="H595" s="8"/>
      <c r="I595" s="8"/>
      <c r="J595" s="8"/>
      <c r="K595" s="8"/>
      <c r="L595" s="8"/>
      <c r="M595" s="8"/>
      <c r="N595" s="8"/>
      <c r="O595" s="8"/>
      <c r="P595" s="8"/>
      <c r="Q595" s="8"/>
      <c r="R595" s="8"/>
      <c r="S595" s="2"/>
      <c r="T595" s="8"/>
      <c r="U595" s="8"/>
      <c r="V595" s="8"/>
      <c r="W595" s="8"/>
      <c r="X595" s="8"/>
      <c r="Y595" s="8"/>
      <c r="Z595" s="8"/>
    </row>
    <row r="596" spans="1:26" ht="15" x14ac:dyDescent="0.2">
      <c r="A596" s="2"/>
      <c r="B596" s="2"/>
      <c r="C596" s="2"/>
      <c r="D596" s="2"/>
      <c r="E596" s="2"/>
      <c r="F596" s="2"/>
      <c r="G596" s="8"/>
      <c r="H596" s="8"/>
      <c r="I596" s="8"/>
      <c r="J596" s="8"/>
      <c r="K596" s="8"/>
      <c r="L596" s="8"/>
      <c r="M596" s="8"/>
      <c r="N596" s="8"/>
      <c r="O596" s="8"/>
      <c r="P596" s="8"/>
      <c r="Q596" s="8"/>
      <c r="R596" s="8"/>
      <c r="S596" s="2"/>
      <c r="T596" s="8"/>
      <c r="U596" s="8"/>
      <c r="V596" s="8"/>
      <c r="W596" s="8"/>
      <c r="X596" s="8"/>
      <c r="Y596" s="8"/>
      <c r="Z596" s="8"/>
    </row>
    <row r="597" spans="1:26" ht="15" x14ac:dyDescent="0.2">
      <c r="A597" s="2"/>
      <c r="B597" s="2"/>
      <c r="C597" s="2"/>
      <c r="D597" s="2"/>
      <c r="E597" s="2"/>
      <c r="F597" s="2"/>
      <c r="G597" s="8"/>
      <c r="H597" s="8"/>
      <c r="I597" s="8"/>
      <c r="J597" s="8"/>
      <c r="K597" s="8"/>
      <c r="L597" s="8"/>
      <c r="M597" s="8"/>
      <c r="N597" s="8"/>
      <c r="O597" s="8"/>
      <c r="P597" s="8"/>
      <c r="Q597" s="8"/>
      <c r="R597" s="8"/>
      <c r="S597" s="2"/>
      <c r="T597" s="8"/>
      <c r="U597" s="8"/>
      <c r="V597" s="8"/>
      <c r="W597" s="8"/>
      <c r="X597" s="8"/>
      <c r="Y597" s="8"/>
      <c r="Z597" s="8"/>
    </row>
    <row r="598" spans="1:26" ht="15" x14ac:dyDescent="0.2">
      <c r="A598" s="2"/>
      <c r="B598" s="2"/>
      <c r="C598" s="2"/>
      <c r="D598" s="2"/>
      <c r="E598" s="2"/>
      <c r="F598" s="2"/>
      <c r="G598" s="8"/>
      <c r="H598" s="8"/>
      <c r="I598" s="8"/>
      <c r="J598" s="8"/>
      <c r="K598" s="8"/>
      <c r="L598" s="8"/>
      <c r="M598" s="8"/>
      <c r="N598" s="8"/>
      <c r="O598" s="8"/>
      <c r="P598" s="8"/>
      <c r="Q598" s="8"/>
      <c r="R598" s="8"/>
      <c r="S598" s="2"/>
      <c r="T598" s="8"/>
      <c r="U598" s="8"/>
      <c r="V598" s="8"/>
      <c r="W598" s="8"/>
      <c r="X598" s="8"/>
      <c r="Y598" s="8"/>
      <c r="Z598" s="8"/>
    </row>
    <row r="599" spans="1:26" ht="15" x14ac:dyDescent="0.2">
      <c r="A599" s="2"/>
      <c r="B599" s="2"/>
      <c r="C599" s="2"/>
      <c r="D599" s="2"/>
      <c r="E599" s="2"/>
      <c r="F599" s="2"/>
      <c r="G599" s="8"/>
      <c r="H599" s="8"/>
      <c r="I599" s="8"/>
      <c r="J599" s="8"/>
      <c r="K599" s="8"/>
      <c r="L599" s="8"/>
      <c r="M599" s="8"/>
      <c r="N599" s="8"/>
      <c r="O599" s="8"/>
      <c r="P599" s="8"/>
      <c r="Q599" s="8"/>
      <c r="R599" s="8"/>
      <c r="S599" s="2"/>
      <c r="T599" s="8"/>
      <c r="U599" s="8"/>
      <c r="V599" s="8"/>
      <c r="W599" s="8"/>
      <c r="X599" s="8"/>
      <c r="Y599" s="8"/>
      <c r="Z599" s="8"/>
    </row>
    <row r="600" spans="1:26" ht="15" x14ac:dyDescent="0.2">
      <c r="A600" s="2"/>
      <c r="B600" s="2"/>
      <c r="C600" s="2"/>
      <c r="D600" s="2"/>
      <c r="E600" s="2"/>
      <c r="F600" s="2"/>
      <c r="G600" s="8"/>
      <c r="H600" s="8"/>
      <c r="I600" s="8"/>
      <c r="J600" s="8"/>
      <c r="K600" s="8"/>
      <c r="L600" s="8"/>
      <c r="M600" s="8"/>
      <c r="N600" s="8"/>
      <c r="O600" s="8"/>
      <c r="P600" s="8"/>
      <c r="Q600" s="8"/>
      <c r="R600" s="8"/>
      <c r="S600" s="2"/>
      <c r="T600" s="8"/>
      <c r="U600" s="8"/>
      <c r="V600" s="8"/>
      <c r="W600" s="8"/>
      <c r="X600" s="8"/>
      <c r="Y600" s="8"/>
      <c r="Z600" s="8"/>
    </row>
    <row r="601" spans="1:26" ht="15" x14ac:dyDescent="0.2">
      <c r="A601" s="2"/>
      <c r="B601" s="2"/>
      <c r="C601" s="2"/>
      <c r="D601" s="2"/>
      <c r="E601" s="2"/>
      <c r="F601" s="2"/>
      <c r="G601" s="8"/>
      <c r="H601" s="8"/>
      <c r="I601" s="8"/>
      <c r="J601" s="8"/>
      <c r="K601" s="8"/>
      <c r="L601" s="8"/>
      <c r="M601" s="8"/>
      <c r="N601" s="8"/>
      <c r="O601" s="8"/>
      <c r="P601" s="8"/>
      <c r="Q601" s="8"/>
      <c r="R601" s="8"/>
      <c r="S601" s="2"/>
      <c r="T601" s="8"/>
      <c r="U601" s="8"/>
      <c r="V601" s="8"/>
      <c r="W601" s="8"/>
      <c r="X601" s="8"/>
      <c r="Y601" s="8"/>
      <c r="Z601" s="8"/>
    </row>
    <row r="602" spans="1:26" ht="15" x14ac:dyDescent="0.2">
      <c r="A602" s="2"/>
      <c r="B602" s="2"/>
      <c r="C602" s="2"/>
      <c r="D602" s="2"/>
      <c r="E602" s="2"/>
      <c r="F602" s="2"/>
      <c r="G602" s="8"/>
      <c r="H602" s="8"/>
      <c r="I602" s="8"/>
      <c r="J602" s="8"/>
      <c r="K602" s="8"/>
      <c r="L602" s="8"/>
      <c r="M602" s="8"/>
      <c r="N602" s="8"/>
      <c r="O602" s="8"/>
      <c r="P602" s="8"/>
      <c r="Q602" s="8"/>
      <c r="R602" s="8"/>
      <c r="S602" s="2"/>
      <c r="T602" s="8"/>
      <c r="U602" s="8"/>
      <c r="V602" s="8"/>
      <c r="W602" s="8"/>
      <c r="X602" s="8"/>
      <c r="Y602" s="8"/>
      <c r="Z602" s="8"/>
    </row>
    <row r="603" spans="1:26" ht="15" x14ac:dyDescent="0.2">
      <c r="A603" s="2"/>
      <c r="B603" s="2"/>
      <c r="C603" s="2"/>
      <c r="D603" s="2"/>
      <c r="E603" s="2"/>
      <c r="F603" s="2"/>
      <c r="G603" s="8"/>
      <c r="H603" s="8"/>
      <c r="I603" s="8"/>
      <c r="J603" s="8"/>
      <c r="K603" s="8"/>
      <c r="L603" s="8"/>
      <c r="M603" s="8"/>
      <c r="N603" s="8"/>
      <c r="O603" s="8"/>
      <c r="P603" s="8"/>
      <c r="Q603" s="8"/>
      <c r="R603" s="8"/>
      <c r="S603" s="2"/>
      <c r="T603" s="8"/>
      <c r="U603" s="8"/>
      <c r="V603" s="8"/>
      <c r="W603" s="8"/>
      <c r="X603" s="8"/>
      <c r="Y603" s="8"/>
      <c r="Z603" s="8"/>
    </row>
    <row r="604" spans="1:26" ht="15" x14ac:dyDescent="0.2">
      <c r="A604" s="2"/>
      <c r="B604" s="2"/>
      <c r="C604" s="2"/>
      <c r="D604" s="2"/>
      <c r="E604" s="2"/>
      <c r="F604" s="2"/>
      <c r="G604" s="8"/>
      <c r="H604" s="8"/>
      <c r="I604" s="8"/>
      <c r="J604" s="8"/>
      <c r="K604" s="8"/>
      <c r="L604" s="8"/>
      <c r="M604" s="8"/>
      <c r="N604" s="8"/>
      <c r="O604" s="8"/>
      <c r="P604" s="8"/>
      <c r="Q604" s="8"/>
      <c r="R604" s="8"/>
      <c r="S604" s="2"/>
      <c r="T604" s="8"/>
      <c r="U604" s="8"/>
      <c r="V604" s="8"/>
      <c r="W604" s="8"/>
      <c r="X604" s="8"/>
      <c r="Y604" s="8"/>
      <c r="Z604" s="8"/>
    </row>
    <row r="605" spans="1:26" ht="15" x14ac:dyDescent="0.2">
      <c r="A605" s="2"/>
      <c r="B605" s="2"/>
      <c r="C605" s="2"/>
      <c r="D605" s="2"/>
      <c r="E605" s="2"/>
      <c r="F605" s="2"/>
      <c r="G605" s="8"/>
      <c r="H605" s="8"/>
      <c r="I605" s="8"/>
      <c r="J605" s="8"/>
      <c r="K605" s="8"/>
      <c r="L605" s="8"/>
      <c r="M605" s="8"/>
      <c r="N605" s="8"/>
      <c r="O605" s="8"/>
      <c r="P605" s="8"/>
      <c r="Q605" s="8"/>
      <c r="R605" s="8"/>
      <c r="S605" s="2"/>
      <c r="T605" s="8"/>
      <c r="U605" s="8"/>
      <c r="V605" s="8"/>
      <c r="W605" s="8"/>
      <c r="X605" s="8"/>
      <c r="Y605" s="8"/>
      <c r="Z605" s="8"/>
    </row>
    <row r="606" spans="1:26" ht="15" x14ac:dyDescent="0.2">
      <c r="A606" s="2"/>
      <c r="B606" s="2"/>
      <c r="C606" s="2"/>
      <c r="D606" s="2"/>
      <c r="E606" s="2"/>
      <c r="F606" s="2"/>
      <c r="G606" s="8"/>
      <c r="H606" s="8"/>
      <c r="I606" s="8"/>
      <c r="J606" s="8"/>
      <c r="K606" s="8"/>
      <c r="L606" s="8"/>
      <c r="M606" s="8"/>
      <c r="N606" s="8"/>
      <c r="O606" s="8"/>
      <c r="P606" s="8"/>
      <c r="Q606" s="8"/>
      <c r="R606" s="8"/>
      <c r="S606" s="2"/>
      <c r="T606" s="8"/>
      <c r="U606" s="8"/>
      <c r="V606" s="8"/>
      <c r="W606" s="8"/>
      <c r="X606" s="8"/>
      <c r="Y606" s="8"/>
      <c r="Z606" s="8"/>
    </row>
    <row r="607" spans="1:26" ht="15" x14ac:dyDescent="0.2">
      <c r="A607" s="2"/>
      <c r="B607" s="2"/>
      <c r="C607" s="2"/>
      <c r="D607" s="2"/>
      <c r="E607" s="2"/>
      <c r="F607" s="2"/>
      <c r="G607" s="8"/>
      <c r="H607" s="8"/>
      <c r="I607" s="8"/>
      <c r="J607" s="8"/>
      <c r="K607" s="8"/>
      <c r="L607" s="8"/>
      <c r="M607" s="8"/>
      <c r="N607" s="8"/>
      <c r="O607" s="8"/>
      <c r="P607" s="8"/>
      <c r="Q607" s="8"/>
      <c r="R607" s="8"/>
      <c r="S607" s="2"/>
      <c r="T607" s="8"/>
      <c r="U607" s="8"/>
      <c r="V607" s="8"/>
      <c r="W607" s="8"/>
      <c r="X607" s="8"/>
      <c r="Y607" s="8"/>
      <c r="Z607" s="8"/>
    </row>
    <row r="608" spans="1:26" ht="15" x14ac:dyDescent="0.2">
      <c r="A608" s="2"/>
      <c r="B608" s="2"/>
      <c r="C608" s="2"/>
      <c r="D608" s="2"/>
      <c r="E608" s="2"/>
      <c r="F608" s="2"/>
      <c r="G608" s="8"/>
      <c r="H608" s="8"/>
      <c r="I608" s="8"/>
      <c r="J608" s="8"/>
      <c r="K608" s="8"/>
      <c r="L608" s="8"/>
      <c r="M608" s="8"/>
      <c r="N608" s="8"/>
      <c r="O608" s="8"/>
      <c r="P608" s="8"/>
      <c r="Q608" s="8"/>
      <c r="R608" s="8"/>
      <c r="S608" s="2"/>
      <c r="T608" s="8"/>
      <c r="U608" s="8"/>
      <c r="V608" s="8"/>
      <c r="W608" s="8"/>
      <c r="X608" s="8"/>
      <c r="Y608" s="8"/>
      <c r="Z608" s="8"/>
    </row>
    <row r="609" spans="1:26" ht="15" x14ac:dyDescent="0.2">
      <c r="A609" s="2"/>
      <c r="B609" s="2"/>
      <c r="C609" s="2"/>
      <c r="D609" s="2"/>
      <c r="E609" s="2"/>
      <c r="F609" s="2"/>
      <c r="G609" s="8"/>
      <c r="H609" s="8"/>
      <c r="I609" s="8"/>
      <c r="J609" s="8"/>
      <c r="K609" s="8"/>
      <c r="L609" s="8"/>
      <c r="M609" s="8"/>
      <c r="N609" s="8"/>
      <c r="O609" s="8"/>
      <c r="P609" s="8"/>
      <c r="Q609" s="8"/>
      <c r="R609" s="8"/>
      <c r="S609" s="2"/>
      <c r="T609" s="8"/>
      <c r="U609" s="8"/>
      <c r="V609" s="8"/>
      <c r="W609" s="8"/>
      <c r="X609" s="8"/>
      <c r="Y609" s="8"/>
      <c r="Z609" s="8"/>
    </row>
    <row r="610" spans="1:26" ht="15" x14ac:dyDescent="0.2">
      <c r="A610" s="2"/>
      <c r="B610" s="2"/>
      <c r="C610" s="2"/>
      <c r="D610" s="2"/>
      <c r="E610" s="2"/>
      <c r="F610" s="2"/>
      <c r="G610" s="8"/>
      <c r="H610" s="8"/>
      <c r="I610" s="8"/>
      <c r="J610" s="8"/>
      <c r="K610" s="8"/>
      <c r="L610" s="8"/>
      <c r="M610" s="8"/>
      <c r="N610" s="8"/>
      <c r="O610" s="8"/>
      <c r="P610" s="8"/>
      <c r="Q610" s="8"/>
      <c r="R610" s="8"/>
      <c r="S610" s="2"/>
      <c r="T610" s="8"/>
      <c r="U610" s="8"/>
      <c r="V610" s="8"/>
      <c r="W610" s="8"/>
      <c r="X610" s="8"/>
      <c r="Y610" s="8"/>
      <c r="Z610" s="8"/>
    </row>
    <row r="611" spans="1:26" ht="15" x14ac:dyDescent="0.2">
      <c r="A611" s="2"/>
      <c r="B611" s="2"/>
      <c r="C611" s="2"/>
      <c r="D611" s="2"/>
      <c r="E611" s="2"/>
      <c r="F611" s="2"/>
      <c r="G611" s="8"/>
      <c r="H611" s="8"/>
      <c r="I611" s="8"/>
      <c r="J611" s="8"/>
      <c r="K611" s="8"/>
      <c r="L611" s="8"/>
      <c r="M611" s="8"/>
      <c r="N611" s="8"/>
      <c r="O611" s="8"/>
      <c r="P611" s="8"/>
      <c r="Q611" s="8"/>
      <c r="R611" s="8"/>
      <c r="S611" s="2"/>
      <c r="T611" s="8"/>
      <c r="U611" s="8"/>
      <c r="V611" s="8"/>
      <c r="W611" s="8"/>
      <c r="X611" s="8"/>
      <c r="Y611" s="8"/>
      <c r="Z611" s="8"/>
    </row>
    <row r="612" spans="1:26" ht="15" x14ac:dyDescent="0.2">
      <c r="A612" s="2"/>
      <c r="B612" s="2"/>
      <c r="C612" s="2"/>
      <c r="D612" s="2"/>
      <c r="E612" s="2"/>
      <c r="F612" s="2"/>
      <c r="G612" s="8"/>
      <c r="H612" s="8"/>
      <c r="I612" s="8"/>
      <c r="J612" s="8"/>
      <c r="K612" s="8"/>
      <c r="L612" s="8"/>
      <c r="M612" s="8"/>
      <c r="N612" s="8"/>
      <c r="O612" s="8"/>
      <c r="P612" s="8"/>
      <c r="Q612" s="8"/>
      <c r="R612" s="8"/>
      <c r="S612" s="2"/>
      <c r="T612" s="8"/>
      <c r="U612" s="8"/>
      <c r="V612" s="8"/>
      <c r="W612" s="8"/>
      <c r="X612" s="8"/>
      <c r="Y612" s="8"/>
      <c r="Z612" s="8"/>
    </row>
    <row r="613" spans="1:26" ht="15" x14ac:dyDescent="0.2">
      <c r="A613" s="2"/>
      <c r="B613" s="2"/>
      <c r="C613" s="2"/>
      <c r="D613" s="2"/>
      <c r="E613" s="2"/>
      <c r="F613" s="2"/>
      <c r="G613" s="8"/>
      <c r="H613" s="8"/>
      <c r="I613" s="8"/>
      <c r="J613" s="8"/>
      <c r="K613" s="8"/>
      <c r="L613" s="8"/>
      <c r="M613" s="8"/>
      <c r="N613" s="8"/>
      <c r="O613" s="8"/>
      <c r="P613" s="8"/>
      <c r="Q613" s="8"/>
      <c r="R613" s="8"/>
      <c r="S613" s="2"/>
      <c r="T613" s="8"/>
      <c r="U613" s="8"/>
      <c r="V613" s="8"/>
      <c r="W613" s="8"/>
      <c r="X613" s="8"/>
      <c r="Y613" s="8"/>
      <c r="Z613" s="8"/>
    </row>
    <row r="614" spans="1:26" ht="15" x14ac:dyDescent="0.2">
      <c r="A614" s="2"/>
      <c r="B614" s="2"/>
      <c r="C614" s="2"/>
      <c r="D614" s="2"/>
      <c r="E614" s="2"/>
      <c r="F614" s="2"/>
      <c r="G614" s="8"/>
      <c r="H614" s="8"/>
      <c r="I614" s="8"/>
      <c r="J614" s="8"/>
      <c r="K614" s="8"/>
      <c r="L614" s="8"/>
      <c r="M614" s="8"/>
      <c r="N614" s="8"/>
      <c r="O614" s="8"/>
      <c r="P614" s="8"/>
      <c r="Q614" s="8"/>
      <c r="R614" s="8"/>
      <c r="S614" s="2"/>
      <c r="T614" s="8"/>
      <c r="U614" s="8"/>
      <c r="V614" s="8"/>
      <c r="W614" s="8"/>
      <c r="X614" s="8"/>
      <c r="Y614" s="8"/>
      <c r="Z614" s="8"/>
    </row>
    <row r="615" spans="1:26" ht="15" x14ac:dyDescent="0.2">
      <c r="A615" s="2"/>
      <c r="B615" s="2"/>
      <c r="C615" s="2"/>
      <c r="D615" s="2"/>
      <c r="E615" s="2"/>
      <c r="F615" s="2"/>
      <c r="G615" s="8"/>
      <c r="H615" s="8"/>
      <c r="I615" s="8"/>
      <c r="J615" s="8"/>
      <c r="K615" s="8"/>
      <c r="L615" s="8"/>
      <c r="M615" s="8"/>
      <c r="N615" s="8"/>
      <c r="O615" s="8"/>
      <c r="P615" s="8"/>
      <c r="Q615" s="8"/>
      <c r="R615" s="8"/>
      <c r="S615" s="2"/>
      <c r="T615" s="8"/>
      <c r="U615" s="8"/>
      <c r="V615" s="8"/>
      <c r="W615" s="8"/>
      <c r="X615" s="8"/>
      <c r="Y615" s="8"/>
      <c r="Z615" s="8"/>
    </row>
    <row r="616" spans="1:26" ht="15" x14ac:dyDescent="0.2">
      <c r="A616" s="2"/>
      <c r="B616" s="2"/>
      <c r="C616" s="2"/>
      <c r="D616" s="2"/>
      <c r="E616" s="2"/>
      <c r="F616" s="2"/>
      <c r="G616" s="8"/>
      <c r="H616" s="8"/>
      <c r="I616" s="8"/>
      <c r="J616" s="8"/>
      <c r="K616" s="8"/>
      <c r="L616" s="8"/>
      <c r="M616" s="8"/>
      <c r="N616" s="8"/>
      <c r="O616" s="8"/>
      <c r="P616" s="8"/>
      <c r="Q616" s="8"/>
      <c r="R616" s="8"/>
      <c r="S616" s="2"/>
      <c r="T616" s="8"/>
      <c r="U616" s="8"/>
      <c r="V616" s="8"/>
      <c r="W616" s="8"/>
      <c r="X616" s="8"/>
      <c r="Y616" s="8"/>
      <c r="Z616" s="8"/>
    </row>
    <row r="617" spans="1:26" ht="15" x14ac:dyDescent="0.2">
      <c r="A617" s="2"/>
      <c r="B617" s="2"/>
      <c r="C617" s="2"/>
      <c r="D617" s="2"/>
      <c r="E617" s="2"/>
      <c r="F617" s="2"/>
      <c r="G617" s="8"/>
      <c r="H617" s="8"/>
      <c r="I617" s="8"/>
      <c r="J617" s="8"/>
      <c r="K617" s="8"/>
      <c r="L617" s="8"/>
      <c r="M617" s="8"/>
      <c r="N617" s="8"/>
      <c r="O617" s="8"/>
      <c r="P617" s="8"/>
      <c r="Q617" s="8"/>
      <c r="R617" s="8"/>
      <c r="S617" s="2"/>
      <c r="T617" s="8"/>
      <c r="U617" s="8"/>
      <c r="V617" s="8"/>
      <c r="W617" s="8"/>
      <c r="X617" s="8"/>
      <c r="Y617" s="8"/>
      <c r="Z617" s="8"/>
    </row>
    <row r="618" spans="1:26" ht="15" x14ac:dyDescent="0.2">
      <c r="A618" s="2"/>
      <c r="B618" s="2"/>
      <c r="C618" s="2"/>
      <c r="D618" s="2"/>
      <c r="E618" s="2"/>
      <c r="F618" s="2"/>
      <c r="G618" s="8"/>
      <c r="H618" s="8"/>
      <c r="I618" s="8"/>
      <c r="J618" s="8"/>
      <c r="K618" s="8"/>
      <c r="L618" s="8"/>
      <c r="M618" s="8"/>
      <c r="N618" s="8"/>
      <c r="O618" s="8"/>
      <c r="P618" s="8"/>
      <c r="Q618" s="8"/>
      <c r="R618" s="8"/>
      <c r="S618" s="2"/>
      <c r="T618" s="8"/>
      <c r="U618" s="8"/>
      <c r="V618" s="8"/>
      <c r="W618" s="8"/>
      <c r="X618" s="8"/>
      <c r="Y618" s="8"/>
      <c r="Z618" s="8"/>
    </row>
    <row r="619" spans="1:26" ht="15" x14ac:dyDescent="0.2">
      <c r="A619" s="2"/>
      <c r="B619" s="2"/>
      <c r="C619" s="2"/>
      <c r="D619" s="2"/>
      <c r="E619" s="2"/>
      <c r="F619" s="2"/>
      <c r="G619" s="8"/>
      <c r="H619" s="8"/>
      <c r="I619" s="8"/>
      <c r="J619" s="8"/>
      <c r="K619" s="8"/>
      <c r="L619" s="8"/>
      <c r="M619" s="8"/>
      <c r="N619" s="8"/>
      <c r="O619" s="8"/>
      <c r="P619" s="8"/>
      <c r="Q619" s="8"/>
      <c r="R619" s="8"/>
      <c r="S619" s="2"/>
      <c r="T619" s="8"/>
      <c r="U619" s="8"/>
      <c r="V619" s="8"/>
      <c r="W619" s="8"/>
      <c r="X619" s="8"/>
      <c r="Y619" s="8"/>
      <c r="Z619" s="8"/>
    </row>
    <row r="620" spans="1:26" ht="15" x14ac:dyDescent="0.2">
      <c r="A620" s="2"/>
      <c r="B620" s="2"/>
      <c r="C620" s="2"/>
      <c r="D620" s="2"/>
      <c r="E620" s="2"/>
      <c r="F620" s="2"/>
      <c r="G620" s="8"/>
      <c r="H620" s="8"/>
      <c r="I620" s="8"/>
      <c r="J620" s="8"/>
      <c r="K620" s="8"/>
      <c r="L620" s="8"/>
      <c r="M620" s="8"/>
      <c r="N620" s="8"/>
      <c r="O620" s="8"/>
      <c r="P620" s="8"/>
      <c r="Q620" s="8"/>
      <c r="R620" s="8"/>
      <c r="S620" s="2"/>
      <c r="T620" s="8"/>
      <c r="U620" s="8"/>
      <c r="V620" s="8"/>
      <c r="W620" s="8"/>
      <c r="X620" s="8"/>
      <c r="Y620" s="8"/>
      <c r="Z620" s="8"/>
    </row>
    <row r="621" spans="1:26" ht="15" x14ac:dyDescent="0.2">
      <c r="A621" s="2"/>
      <c r="B621" s="2"/>
      <c r="C621" s="2"/>
      <c r="D621" s="2"/>
      <c r="E621" s="2"/>
      <c r="F621" s="2"/>
      <c r="G621" s="8"/>
      <c r="H621" s="8"/>
      <c r="I621" s="8"/>
      <c r="J621" s="8"/>
      <c r="K621" s="8"/>
      <c r="L621" s="8"/>
      <c r="M621" s="8"/>
      <c r="N621" s="8"/>
      <c r="O621" s="8"/>
      <c r="P621" s="8"/>
      <c r="Q621" s="8"/>
      <c r="R621" s="8"/>
      <c r="S621" s="2"/>
      <c r="T621" s="8"/>
      <c r="U621" s="8"/>
      <c r="V621" s="8"/>
      <c r="W621" s="8"/>
      <c r="X621" s="8"/>
      <c r="Y621" s="8"/>
      <c r="Z621" s="8"/>
    </row>
    <row r="622" spans="1:26" ht="15" x14ac:dyDescent="0.2">
      <c r="A622" s="2"/>
      <c r="B622" s="2"/>
      <c r="C622" s="2"/>
      <c r="D622" s="2"/>
      <c r="E622" s="2"/>
      <c r="F622" s="2"/>
      <c r="G622" s="8"/>
      <c r="H622" s="8"/>
      <c r="I622" s="8"/>
      <c r="J622" s="8"/>
      <c r="K622" s="8"/>
      <c r="L622" s="8"/>
      <c r="M622" s="8"/>
      <c r="N622" s="8"/>
      <c r="O622" s="8"/>
      <c r="P622" s="8"/>
      <c r="Q622" s="8"/>
      <c r="R622" s="8"/>
      <c r="S622" s="2"/>
      <c r="T622" s="8"/>
      <c r="U622" s="8"/>
      <c r="V622" s="8"/>
      <c r="W622" s="8"/>
      <c r="X622" s="8"/>
      <c r="Y622" s="8"/>
      <c r="Z622" s="8"/>
    </row>
    <row r="623" spans="1:26" ht="15" x14ac:dyDescent="0.2">
      <c r="A623" s="2"/>
      <c r="B623" s="2"/>
      <c r="C623" s="2"/>
      <c r="D623" s="2"/>
      <c r="E623" s="2"/>
      <c r="F623" s="2"/>
      <c r="G623" s="8"/>
      <c r="H623" s="8"/>
      <c r="I623" s="8"/>
      <c r="J623" s="8"/>
      <c r="K623" s="8"/>
      <c r="L623" s="8"/>
      <c r="M623" s="8"/>
      <c r="N623" s="8"/>
      <c r="O623" s="8"/>
      <c r="P623" s="8"/>
      <c r="Q623" s="8"/>
      <c r="R623" s="8"/>
      <c r="S623" s="2"/>
      <c r="T623" s="8"/>
      <c r="U623" s="8"/>
      <c r="V623" s="8"/>
      <c r="W623" s="8"/>
      <c r="X623" s="8"/>
      <c r="Y623" s="8"/>
      <c r="Z623" s="8"/>
    </row>
    <row r="624" spans="1:26" ht="15" x14ac:dyDescent="0.2">
      <c r="A624" s="2"/>
      <c r="B624" s="2"/>
      <c r="C624" s="2"/>
      <c r="D624" s="2"/>
      <c r="E624" s="2"/>
      <c r="F624" s="2"/>
      <c r="G624" s="8"/>
      <c r="H624" s="8"/>
      <c r="I624" s="8"/>
      <c r="J624" s="8"/>
      <c r="K624" s="8"/>
      <c r="L624" s="8"/>
      <c r="M624" s="8"/>
      <c r="N624" s="8"/>
      <c r="O624" s="8"/>
      <c r="P624" s="8"/>
      <c r="Q624" s="8"/>
      <c r="R624" s="8"/>
      <c r="S624" s="2"/>
      <c r="T624" s="8"/>
      <c r="U624" s="8"/>
      <c r="V624" s="8"/>
      <c r="W624" s="8"/>
      <c r="X624" s="8"/>
      <c r="Y624" s="8"/>
      <c r="Z624" s="8"/>
    </row>
    <row r="625" spans="1:26" ht="15" x14ac:dyDescent="0.2">
      <c r="A625" s="2"/>
      <c r="B625" s="2"/>
      <c r="C625" s="2"/>
      <c r="D625" s="2"/>
      <c r="E625" s="2"/>
      <c r="F625" s="2"/>
      <c r="G625" s="8"/>
      <c r="H625" s="8"/>
      <c r="I625" s="8"/>
      <c r="J625" s="8"/>
      <c r="K625" s="8"/>
      <c r="L625" s="8"/>
      <c r="M625" s="8"/>
      <c r="N625" s="8"/>
      <c r="O625" s="8"/>
      <c r="P625" s="8"/>
      <c r="Q625" s="8"/>
      <c r="R625" s="8"/>
      <c r="S625" s="2"/>
      <c r="T625" s="8"/>
      <c r="U625" s="8"/>
      <c r="V625" s="8"/>
      <c r="W625" s="8"/>
      <c r="X625" s="8"/>
      <c r="Y625" s="8"/>
      <c r="Z625" s="8"/>
    </row>
    <row r="626" spans="1:26" ht="15" x14ac:dyDescent="0.2">
      <c r="A626" s="2"/>
      <c r="B626" s="2"/>
      <c r="C626" s="2"/>
      <c r="D626" s="2"/>
      <c r="E626" s="2"/>
      <c r="F626" s="2"/>
      <c r="G626" s="8"/>
      <c r="H626" s="8"/>
      <c r="I626" s="8"/>
      <c r="J626" s="8"/>
      <c r="K626" s="8"/>
      <c r="L626" s="8"/>
      <c r="M626" s="8"/>
      <c r="N626" s="8"/>
      <c r="O626" s="8"/>
      <c r="P626" s="8"/>
      <c r="Q626" s="8"/>
      <c r="R626" s="8"/>
      <c r="S626" s="2"/>
      <c r="T626" s="8"/>
      <c r="U626" s="8"/>
      <c r="V626" s="8"/>
      <c r="W626" s="8"/>
      <c r="X626" s="8"/>
      <c r="Y626" s="8"/>
      <c r="Z626" s="8"/>
    </row>
    <row r="627" spans="1:26" ht="15" x14ac:dyDescent="0.2">
      <c r="A627" s="2"/>
      <c r="B627" s="2"/>
      <c r="C627" s="2"/>
      <c r="D627" s="2"/>
      <c r="E627" s="2"/>
      <c r="F627" s="2"/>
      <c r="G627" s="8"/>
      <c r="H627" s="8"/>
      <c r="I627" s="8"/>
      <c r="J627" s="8"/>
      <c r="K627" s="8"/>
      <c r="L627" s="8"/>
      <c r="M627" s="8"/>
      <c r="N627" s="8"/>
      <c r="O627" s="8"/>
      <c r="P627" s="8"/>
      <c r="Q627" s="8"/>
      <c r="R627" s="8"/>
      <c r="S627" s="2"/>
      <c r="T627" s="8"/>
      <c r="U627" s="8"/>
      <c r="V627" s="8"/>
      <c r="W627" s="8"/>
      <c r="X627" s="8"/>
      <c r="Y627" s="8"/>
      <c r="Z627" s="8"/>
    </row>
    <row r="628" spans="1:26" ht="15" x14ac:dyDescent="0.2">
      <c r="A628" s="2"/>
      <c r="B628" s="2"/>
      <c r="C628" s="2"/>
      <c r="D628" s="2"/>
      <c r="E628" s="2"/>
      <c r="F628" s="2"/>
      <c r="G628" s="8"/>
      <c r="H628" s="8"/>
      <c r="I628" s="8"/>
      <c r="J628" s="8"/>
      <c r="K628" s="8"/>
      <c r="L628" s="8"/>
      <c r="M628" s="8"/>
      <c r="N628" s="8"/>
      <c r="O628" s="8"/>
      <c r="P628" s="8"/>
      <c r="Q628" s="8"/>
      <c r="R628" s="8"/>
      <c r="S628" s="2"/>
      <c r="T628" s="8"/>
      <c r="U628" s="8"/>
      <c r="V628" s="8"/>
      <c r="W628" s="8"/>
      <c r="X628" s="8"/>
      <c r="Y628" s="8"/>
      <c r="Z628" s="8"/>
    </row>
    <row r="629" spans="1:26" ht="15" x14ac:dyDescent="0.2">
      <c r="A629" s="2"/>
      <c r="B629" s="2"/>
      <c r="C629" s="2"/>
      <c r="D629" s="2"/>
      <c r="E629" s="2"/>
      <c r="F629" s="2"/>
      <c r="G629" s="8"/>
      <c r="H629" s="8"/>
      <c r="I629" s="8"/>
      <c r="J629" s="8"/>
      <c r="K629" s="8"/>
      <c r="L629" s="8"/>
      <c r="M629" s="8"/>
      <c r="N629" s="8"/>
      <c r="O629" s="8"/>
      <c r="P629" s="8"/>
      <c r="Q629" s="8"/>
      <c r="R629" s="8"/>
      <c r="S629" s="2"/>
      <c r="T629" s="8"/>
      <c r="U629" s="8"/>
      <c r="V629" s="8"/>
      <c r="W629" s="8"/>
      <c r="X629" s="8"/>
      <c r="Y629" s="8"/>
      <c r="Z629" s="8"/>
    </row>
    <row r="630" spans="1:26" ht="15" x14ac:dyDescent="0.2">
      <c r="A630" s="2"/>
      <c r="B630" s="2"/>
      <c r="C630" s="2"/>
      <c r="D630" s="2"/>
      <c r="E630" s="2"/>
      <c r="F630" s="2"/>
      <c r="G630" s="8"/>
      <c r="H630" s="8"/>
      <c r="I630" s="8"/>
      <c r="J630" s="8"/>
      <c r="K630" s="8"/>
      <c r="L630" s="8"/>
      <c r="M630" s="8"/>
      <c r="N630" s="8"/>
      <c r="O630" s="8"/>
      <c r="P630" s="8"/>
      <c r="Q630" s="8"/>
      <c r="R630" s="8"/>
      <c r="S630" s="2"/>
      <c r="T630" s="8"/>
      <c r="U630" s="8"/>
      <c r="V630" s="8"/>
      <c r="W630" s="8"/>
      <c r="X630" s="8"/>
      <c r="Y630" s="8"/>
      <c r="Z630" s="8"/>
    </row>
    <row r="631" spans="1:26" ht="15" x14ac:dyDescent="0.2">
      <c r="A631" s="2"/>
      <c r="B631" s="2"/>
      <c r="C631" s="2"/>
      <c r="D631" s="2"/>
      <c r="E631" s="2"/>
      <c r="F631" s="2"/>
      <c r="G631" s="8"/>
      <c r="H631" s="8"/>
      <c r="I631" s="8"/>
      <c r="J631" s="8"/>
      <c r="K631" s="8"/>
      <c r="L631" s="8"/>
      <c r="M631" s="8"/>
      <c r="N631" s="8"/>
      <c r="O631" s="8"/>
      <c r="P631" s="8"/>
      <c r="Q631" s="8"/>
      <c r="R631" s="8"/>
      <c r="S631" s="2"/>
      <c r="T631" s="8"/>
      <c r="U631" s="8"/>
      <c r="V631" s="8"/>
      <c r="W631" s="8"/>
      <c r="X631" s="8"/>
      <c r="Y631" s="8"/>
      <c r="Z631" s="8"/>
    </row>
    <row r="632" spans="1:26" ht="15" x14ac:dyDescent="0.2">
      <c r="A632" s="2"/>
      <c r="B632" s="2"/>
      <c r="C632" s="2"/>
      <c r="D632" s="2"/>
      <c r="E632" s="2"/>
      <c r="F632" s="2"/>
      <c r="G632" s="8"/>
      <c r="H632" s="8"/>
      <c r="I632" s="8"/>
      <c r="J632" s="8"/>
      <c r="K632" s="8"/>
      <c r="L632" s="8"/>
      <c r="M632" s="8"/>
      <c r="N632" s="8"/>
      <c r="O632" s="8"/>
      <c r="P632" s="8"/>
      <c r="Q632" s="8"/>
      <c r="R632" s="8"/>
      <c r="S632" s="2"/>
      <c r="T632" s="8"/>
      <c r="U632" s="8"/>
      <c r="V632" s="8"/>
      <c r="W632" s="8"/>
      <c r="X632" s="8"/>
      <c r="Y632" s="8"/>
      <c r="Z632" s="8"/>
    </row>
    <row r="633" spans="1:26" ht="15" x14ac:dyDescent="0.2">
      <c r="A633" s="2"/>
      <c r="B633" s="2"/>
      <c r="C633" s="2"/>
      <c r="D633" s="2"/>
      <c r="E633" s="2"/>
      <c r="F633" s="2"/>
      <c r="G633" s="8"/>
      <c r="H633" s="8"/>
      <c r="I633" s="8"/>
      <c r="J633" s="8"/>
      <c r="K633" s="8"/>
      <c r="L633" s="8"/>
      <c r="M633" s="8"/>
      <c r="N633" s="8"/>
      <c r="O633" s="8"/>
      <c r="P633" s="8"/>
      <c r="Q633" s="8"/>
      <c r="R633" s="8"/>
      <c r="S633" s="2"/>
      <c r="T633" s="8"/>
      <c r="U633" s="8"/>
      <c r="V633" s="8"/>
      <c r="W633" s="8"/>
      <c r="X633" s="8"/>
      <c r="Y633" s="8"/>
      <c r="Z633" s="8"/>
    </row>
    <row r="634" spans="1:26" ht="15" x14ac:dyDescent="0.2">
      <c r="A634" s="2"/>
      <c r="B634" s="2"/>
      <c r="C634" s="2"/>
      <c r="D634" s="2"/>
      <c r="E634" s="2"/>
      <c r="F634" s="2"/>
      <c r="G634" s="8"/>
      <c r="H634" s="8"/>
      <c r="I634" s="8"/>
      <c r="J634" s="8"/>
      <c r="K634" s="8"/>
      <c r="L634" s="8"/>
      <c r="M634" s="8"/>
      <c r="N634" s="8"/>
      <c r="O634" s="8"/>
      <c r="P634" s="8"/>
      <c r="Q634" s="8"/>
      <c r="R634" s="8"/>
      <c r="S634" s="2"/>
      <c r="T634" s="8"/>
      <c r="U634" s="8"/>
      <c r="V634" s="8"/>
      <c r="W634" s="8"/>
      <c r="X634" s="8"/>
      <c r="Y634" s="8"/>
      <c r="Z634" s="8"/>
    </row>
    <row r="635" spans="1:26" ht="15" x14ac:dyDescent="0.2">
      <c r="A635" s="2"/>
      <c r="B635" s="2"/>
      <c r="C635" s="2"/>
      <c r="D635" s="2"/>
      <c r="E635" s="2"/>
      <c r="F635" s="2"/>
      <c r="G635" s="8"/>
      <c r="H635" s="8"/>
      <c r="I635" s="8"/>
      <c r="J635" s="8"/>
      <c r="K635" s="8"/>
      <c r="L635" s="8"/>
      <c r="M635" s="8"/>
      <c r="N635" s="8"/>
      <c r="O635" s="8"/>
      <c r="P635" s="8"/>
      <c r="Q635" s="8"/>
      <c r="R635" s="8"/>
      <c r="S635" s="2"/>
      <c r="T635" s="8"/>
      <c r="U635" s="8"/>
      <c r="V635" s="8"/>
      <c r="W635" s="8"/>
      <c r="X635" s="8"/>
      <c r="Y635" s="8"/>
      <c r="Z635" s="8"/>
    </row>
    <row r="636" spans="1:26" ht="15" x14ac:dyDescent="0.2">
      <c r="A636" s="2"/>
      <c r="B636" s="2"/>
      <c r="C636" s="2"/>
      <c r="D636" s="2"/>
      <c r="E636" s="2"/>
      <c r="F636" s="2"/>
      <c r="G636" s="8"/>
      <c r="H636" s="8"/>
      <c r="I636" s="8"/>
      <c r="J636" s="8"/>
      <c r="K636" s="8"/>
      <c r="L636" s="8"/>
      <c r="M636" s="8"/>
      <c r="N636" s="8"/>
      <c r="O636" s="8"/>
      <c r="P636" s="8"/>
      <c r="Q636" s="8"/>
      <c r="R636" s="8"/>
      <c r="S636" s="2"/>
      <c r="T636" s="8"/>
      <c r="U636" s="8"/>
      <c r="V636" s="8"/>
      <c r="W636" s="8"/>
      <c r="X636" s="8"/>
      <c r="Y636" s="8"/>
      <c r="Z636" s="8"/>
    </row>
    <row r="637" spans="1:26" ht="15" x14ac:dyDescent="0.2">
      <c r="A637" s="2"/>
      <c r="B637" s="2"/>
      <c r="C637" s="2"/>
      <c r="D637" s="2"/>
      <c r="E637" s="2"/>
      <c r="F637" s="2"/>
      <c r="G637" s="8"/>
      <c r="H637" s="8"/>
      <c r="I637" s="8"/>
      <c r="J637" s="8"/>
      <c r="K637" s="8"/>
      <c r="L637" s="8"/>
      <c r="M637" s="8"/>
      <c r="N637" s="8"/>
      <c r="O637" s="8"/>
      <c r="P637" s="8"/>
      <c r="Q637" s="8"/>
      <c r="R637" s="8"/>
      <c r="S637" s="2"/>
      <c r="T637" s="8"/>
      <c r="U637" s="8"/>
      <c r="V637" s="8"/>
      <c r="W637" s="8"/>
      <c r="X637" s="8"/>
      <c r="Y637" s="8"/>
      <c r="Z637" s="8"/>
    </row>
    <row r="638" spans="1:26" ht="15" x14ac:dyDescent="0.2">
      <c r="A638" s="2"/>
      <c r="B638" s="2"/>
      <c r="C638" s="2"/>
      <c r="D638" s="2"/>
      <c r="E638" s="2"/>
      <c r="F638" s="2"/>
      <c r="G638" s="8"/>
      <c r="H638" s="8"/>
      <c r="I638" s="8"/>
      <c r="J638" s="8"/>
      <c r="K638" s="8"/>
      <c r="L638" s="8"/>
      <c r="M638" s="8"/>
      <c r="N638" s="8"/>
      <c r="O638" s="8"/>
      <c r="P638" s="8"/>
      <c r="Q638" s="8"/>
      <c r="R638" s="8"/>
      <c r="S638" s="2"/>
      <c r="T638" s="8"/>
      <c r="U638" s="8"/>
      <c r="V638" s="8"/>
      <c r="W638" s="8"/>
      <c r="X638" s="8"/>
      <c r="Y638" s="8"/>
      <c r="Z638" s="8"/>
    </row>
    <row r="639" spans="1:26" ht="15" x14ac:dyDescent="0.2">
      <c r="A639" s="2"/>
      <c r="B639" s="2"/>
      <c r="C639" s="2"/>
      <c r="D639" s="2"/>
      <c r="E639" s="2"/>
      <c r="F639" s="2"/>
      <c r="G639" s="8"/>
      <c r="H639" s="8"/>
      <c r="I639" s="8"/>
      <c r="J639" s="8"/>
      <c r="K639" s="8"/>
      <c r="L639" s="8"/>
      <c r="M639" s="8"/>
      <c r="N639" s="8"/>
      <c r="O639" s="8"/>
      <c r="P639" s="8"/>
      <c r="Q639" s="8"/>
      <c r="R639" s="8"/>
      <c r="S639" s="2"/>
      <c r="T639" s="8"/>
      <c r="U639" s="8"/>
      <c r="V639" s="8"/>
      <c r="W639" s="8"/>
      <c r="X639" s="8"/>
      <c r="Y639" s="8"/>
      <c r="Z639" s="8"/>
    </row>
    <row r="640" spans="1:26" ht="15" x14ac:dyDescent="0.2">
      <c r="A640" s="2"/>
      <c r="B640" s="2"/>
      <c r="C640" s="2"/>
      <c r="D640" s="2"/>
      <c r="E640" s="2"/>
      <c r="F640" s="2"/>
      <c r="G640" s="8"/>
      <c r="H640" s="8"/>
      <c r="I640" s="8"/>
      <c r="J640" s="8"/>
      <c r="K640" s="8"/>
      <c r="L640" s="8"/>
      <c r="M640" s="8"/>
      <c r="N640" s="8"/>
      <c r="O640" s="8"/>
      <c r="P640" s="8"/>
      <c r="Q640" s="8"/>
      <c r="R640" s="8"/>
      <c r="S640" s="2"/>
      <c r="T640" s="8"/>
      <c r="U640" s="8"/>
      <c r="V640" s="8"/>
      <c r="W640" s="8"/>
      <c r="X640" s="8"/>
      <c r="Y640" s="8"/>
      <c r="Z640" s="8"/>
    </row>
    <row r="641" spans="1:26" ht="15" x14ac:dyDescent="0.2">
      <c r="A641" s="2"/>
      <c r="B641" s="2"/>
      <c r="C641" s="2"/>
      <c r="D641" s="2"/>
      <c r="E641" s="2"/>
      <c r="F641" s="2"/>
      <c r="G641" s="8"/>
      <c r="H641" s="8"/>
      <c r="I641" s="8"/>
      <c r="J641" s="8"/>
      <c r="K641" s="8"/>
      <c r="L641" s="8"/>
      <c r="M641" s="8"/>
      <c r="N641" s="8"/>
      <c r="O641" s="8"/>
      <c r="P641" s="8"/>
      <c r="Q641" s="8"/>
      <c r="R641" s="8"/>
      <c r="S641" s="2"/>
      <c r="T641" s="8"/>
      <c r="U641" s="8"/>
      <c r="V641" s="8"/>
      <c r="W641" s="8"/>
      <c r="X641" s="8"/>
      <c r="Y641" s="8"/>
      <c r="Z641" s="8"/>
    </row>
    <row r="642" spans="1:26" ht="15" x14ac:dyDescent="0.2">
      <c r="A642" s="2"/>
      <c r="B642" s="2"/>
      <c r="C642" s="2"/>
      <c r="D642" s="2"/>
      <c r="E642" s="2"/>
      <c r="F642" s="2"/>
      <c r="G642" s="8"/>
      <c r="H642" s="8"/>
      <c r="I642" s="8"/>
      <c r="J642" s="8"/>
      <c r="K642" s="8"/>
      <c r="L642" s="8"/>
      <c r="M642" s="8"/>
      <c r="N642" s="8"/>
      <c r="O642" s="8"/>
      <c r="P642" s="8"/>
      <c r="Q642" s="8"/>
      <c r="R642" s="8"/>
      <c r="S642" s="2"/>
      <c r="T642" s="8"/>
      <c r="U642" s="8"/>
      <c r="V642" s="8"/>
      <c r="W642" s="8"/>
      <c r="X642" s="8"/>
      <c r="Y642" s="8"/>
      <c r="Z642" s="8"/>
    </row>
    <row r="643" spans="1:26" ht="15" x14ac:dyDescent="0.2">
      <c r="A643" s="2"/>
      <c r="B643" s="2"/>
      <c r="C643" s="2"/>
      <c r="D643" s="2"/>
      <c r="E643" s="2"/>
      <c r="F643" s="2"/>
      <c r="G643" s="8"/>
      <c r="H643" s="8"/>
      <c r="I643" s="8"/>
      <c r="J643" s="8"/>
      <c r="K643" s="8"/>
      <c r="L643" s="8"/>
      <c r="M643" s="8"/>
      <c r="N643" s="8"/>
      <c r="O643" s="8"/>
      <c r="P643" s="8"/>
      <c r="Q643" s="8"/>
      <c r="R643" s="8"/>
      <c r="S643" s="2"/>
      <c r="T643" s="8"/>
      <c r="U643" s="8"/>
      <c r="V643" s="8"/>
      <c r="W643" s="8"/>
      <c r="X643" s="8"/>
      <c r="Y643" s="8"/>
      <c r="Z643" s="8"/>
    </row>
    <row r="644" spans="1:26" ht="15" x14ac:dyDescent="0.2">
      <c r="A644" s="2"/>
      <c r="B644" s="2"/>
      <c r="C644" s="2"/>
      <c r="D644" s="2"/>
      <c r="E644" s="2"/>
      <c r="F644" s="2"/>
      <c r="G644" s="8"/>
      <c r="H644" s="8"/>
      <c r="I644" s="8"/>
      <c r="J644" s="8"/>
      <c r="K644" s="8"/>
      <c r="L644" s="8"/>
      <c r="M644" s="8"/>
      <c r="N644" s="8"/>
      <c r="O644" s="8"/>
      <c r="P644" s="8"/>
      <c r="Q644" s="8"/>
      <c r="R644" s="8"/>
      <c r="S644" s="2"/>
      <c r="T644" s="8"/>
      <c r="U644" s="8"/>
      <c r="V644" s="8"/>
      <c r="W644" s="8"/>
      <c r="X644" s="8"/>
      <c r="Y644" s="8"/>
      <c r="Z644" s="8"/>
    </row>
    <row r="645" spans="1:26" ht="15" x14ac:dyDescent="0.2">
      <c r="A645" s="2"/>
      <c r="B645" s="2"/>
      <c r="C645" s="2"/>
      <c r="D645" s="2"/>
      <c r="E645" s="2"/>
      <c r="F645" s="2"/>
      <c r="G645" s="8"/>
      <c r="H645" s="8"/>
      <c r="I645" s="8"/>
      <c r="J645" s="8"/>
      <c r="K645" s="8"/>
      <c r="L645" s="8"/>
      <c r="M645" s="8"/>
      <c r="N645" s="8"/>
      <c r="O645" s="8"/>
      <c r="P645" s="8"/>
      <c r="Q645" s="8"/>
      <c r="R645" s="8"/>
      <c r="S645" s="2"/>
      <c r="T645" s="8"/>
      <c r="U645" s="8"/>
      <c r="V645" s="8"/>
      <c r="W645" s="8"/>
      <c r="X645" s="8"/>
      <c r="Y645" s="8"/>
      <c r="Z645" s="8"/>
    </row>
    <row r="646" spans="1:26" ht="15" x14ac:dyDescent="0.2">
      <c r="A646" s="2"/>
      <c r="B646" s="2"/>
      <c r="C646" s="2"/>
      <c r="D646" s="2"/>
      <c r="E646" s="2"/>
      <c r="F646" s="2"/>
      <c r="G646" s="8"/>
      <c r="H646" s="8"/>
      <c r="I646" s="8"/>
      <c r="J646" s="8"/>
      <c r="K646" s="8"/>
      <c r="L646" s="8"/>
      <c r="M646" s="8"/>
      <c r="N646" s="8"/>
      <c r="O646" s="8"/>
      <c r="P646" s="8"/>
      <c r="Q646" s="8"/>
      <c r="R646" s="8"/>
      <c r="S646" s="2"/>
      <c r="T646" s="8"/>
      <c r="U646" s="8"/>
      <c r="V646" s="8"/>
      <c r="W646" s="8"/>
      <c r="X646" s="8"/>
      <c r="Y646" s="8"/>
      <c r="Z646" s="8"/>
    </row>
    <row r="647" spans="1:26" ht="15" x14ac:dyDescent="0.2">
      <c r="A647" s="2"/>
      <c r="B647" s="2"/>
      <c r="C647" s="2"/>
      <c r="D647" s="2"/>
      <c r="E647" s="2"/>
      <c r="F647" s="2"/>
      <c r="G647" s="8"/>
      <c r="H647" s="8"/>
      <c r="I647" s="8"/>
      <c r="J647" s="8"/>
      <c r="K647" s="8"/>
      <c r="L647" s="8"/>
      <c r="M647" s="8"/>
      <c r="N647" s="8"/>
      <c r="O647" s="8"/>
      <c r="P647" s="8"/>
      <c r="Q647" s="8"/>
      <c r="R647" s="8"/>
      <c r="S647" s="2"/>
      <c r="T647" s="8"/>
      <c r="U647" s="8"/>
      <c r="V647" s="8"/>
      <c r="W647" s="8"/>
      <c r="X647" s="8"/>
      <c r="Y647" s="8"/>
      <c r="Z647" s="8"/>
    </row>
    <row r="648" spans="1:26" ht="15" x14ac:dyDescent="0.2">
      <c r="A648" s="2"/>
      <c r="B648" s="2"/>
      <c r="C648" s="2"/>
      <c r="D648" s="2"/>
      <c r="E648" s="2"/>
      <c r="F648" s="2"/>
      <c r="G648" s="8"/>
      <c r="H648" s="8"/>
      <c r="I648" s="8"/>
      <c r="J648" s="8"/>
      <c r="K648" s="8"/>
      <c r="L648" s="8"/>
      <c r="M648" s="8"/>
      <c r="N648" s="8"/>
      <c r="O648" s="8"/>
      <c r="P648" s="8"/>
      <c r="Q648" s="8"/>
      <c r="R648" s="8"/>
      <c r="S648" s="2"/>
      <c r="T648" s="8"/>
      <c r="U648" s="8"/>
      <c r="V648" s="8"/>
      <c r="W648" s="8"/>
      <c r="X648" s="8"/>
      <c r="Y648" s="8"/>
      <c r="Z648" s="8"/>
    </row>
    <row r="649" spans="1:26" ht="15" x14ac:dyDescent="0.2">
      <c r="A649" s="2"/>
      <c r="B649" s="2"/>
      <c r="C649" s="2"/>
      <c r="D649" s="2"/>
      <c r="E649" s="2"/>
      <c r="F649" s="2"/>
      <c r="G649" s="8"/>
      <c r="H649" s="8"/>
      <c r="I649" s="8"/>
      <c r="J649" s="8"/>
      <c r="K649" s="8"/>
      <c r="L649" s="8"/>
      <c r="M649" s="8"/>
      <c r="N649" s="8"/>
      <c r="O649" s="8"/>
      <c r="P649" s="8"/>
      <c r="Q649" s="8"/>
      <c r="R649" s="8"/>
      <c r="S649" s="2"/>
      <c r="T649" s="8"/>
      <c r="U649" s="8"/>
      <c r="V649" s="8"/>
      <c r="W649" s="8"/>
      <c r="X649" s="8"/>
      <c r="Y649" s="8"/>
      <c r="Z649" s="8"/>
    </row>
    <row r="650" spans="1:26" ht="15" x14ac:dyDescent="0.2">
      <c r="A650" s="2"/>
      <c r="B650" s="2"/>
      <c r="C650" s="2"/>
      <c r="D650" s="2"/>
      <c r="E650" s="2"/>
      <c r="F650" s="2"/>
      <c r="G650" s="8"/>
      <c r="H650" s="8"/>
      <c r="I650" s="8"/>
      <c r="J650" s="8"/>
      <c r="K650" s="8"/>
      <c r="L650" s="8"/>
      <c r="M650" s="8"/>
      <c r="N650" s="8"/>
      <c r="O650" s="8"/>
      <c r="P650" s="8"/>
      <c r="Q650" s="8"/>
      <c r="R650" s="8"/>
      <c r="S650" s="2"/>
      <c r="T650" s="8"/>
      <c r="U650" s="8"/>
      <c r="V650" s="8"/>
      <c r="W650" s="8"/>
      <c r="X650" s="8"/>
      <c r="Y650" s="8"/>
      <c r="Z650" s="8"/>
    </row>
    <row r="651" spans="1:26" ht="15" x14ac:dyDescent="0.2">
      <c r="A651" s="2"/>
      <c r="B651" s="2"/>
      <c r="C651" s="2"/>
      <c r="D651" s="2"/>
      <c r="E651" s="2"/>
      <c r="F651" s="2"/>
      <c r="G651" s="8"/>
      <c r="H651" s="8"/>
      <c r="I651" s="8"/>
      <c r="J651" s="8"/>
      <c r="K651" s="8"/>
      <c r="L651" s="8"/>
      <c r="M651" s="8"/>
      <c r="N651" s="8"/>
      <c r="O651" s="8"/>
      <c r="P651" s="8"/>
      <c r="Q651" s="8"/>
      <c r="R651" s="8"/>
      <c r="S651" s="2"/>
      <c r="T651" s="8"/>
      <c r="U651" s="8"/>
      <c r="V651" s="8"/>
      <c r="W651" s="8"/>
      <c r="X651" s="8"/>
      <c r="Y651" s="8"/>
      <c r="Z651" s="8"/>
    </row>
    <row r="652" spans="1:26" ht="15" x14ac:dyDescent="0.2">
      <c r="A652" s="2"/>
      <c r="B652" s="2"/>
      <c r="C652" s="2"/>
      <c r="D652" s="2"/>
      <c r="E652" s="2"/>
      <c r="F652" s="2"/>
      <c r="G652" s="8"/>
      <c r="H652" s="8"/>
      <c r="I652" s="8"/>
      <c r="J652" s="8"/>
      <c r="K652" s="8"/>
      <c r="L652" s="8"/>
      <c r="M652" s="8"/>
      <c r="N652" s="8"/>
      <c r="O652" s="8"/>
      <c r="P652" s="8"/>
      <c r="Q652" s="8"/>
      <c r="R652" s="8"/>
      <c r="S652" s="2"/>
      <c r="T652" s="8"/>
      <c r="U652" s="8"/>
      <c r="V652" s="8"/>
      <c r="W652" s="8"/>
      <c r="X652" s="8"/>
      <c r="Y652" s="8"/>
      <c r="Z652" s="8"/>
    </row>
    <row r="653" spans="1:26" ht="15" x14ac:dyDescent="0.2">
      <c r="A653" s="2"/>
      <c r="B653" s="2"/>
      <c r="C653" s="2"/>
      <c r="D653" s="2"/>
      <c r="E653" s="2"/>
      <c r="F653" s="2"/>
      <c r="G653" s="8"/>
      <c r="H653" s="8"/>
      <c r="I653" s="8"/>
      <c r="J653" s="8"/>
      <c r="K653" s="8"/>
      <c r="L653" s="8"/>
      <c r="M653" s="8"/>
      <c r="N653" s="8"/>
      <c r="O653" s="8"/>
      <c r="P653" s="8"/>
      <c r="Q653" s="8"/>
      <c r="R653" s="8"/>
      <c r="S653" s="2"/>
      <c r="T653" s="8"/>
      <c r="U653" s="8"/>
      <c r="V653" s="8"/>
      <c r="W653" s="8"/>
      <c r="X653" s="8"/>
      <c r="Y653" s="8"/>
      <c r="Z653" s="8"/>
    </row>
    <row r="654" spans="1:26" ht="15" x14ac:dyDescent="0.2">
      <c r="A654" s="2"/>
      <c r="B654" s="2"/>
      <c r="C654" s="2"/>
      <c r="D654" s="2"/>
      <c r="E654" s="2"/>
      <c r="F654" s="2"/>
      <c r="G654" s="8"/>
      <c r="H654" s="8"/>
      <c r="I654" s="8"/>
      <c r="J654" s="8"/>
      <c r="K654" s="8"/>
      <c r="L654" s="8"/>
      <c r="M654" s="8"/>
      <c r="N654" s="8"/>
      <c r="O654" s="8"/>
      <c r="P654" s="8"/>
      <c r="Q654" s="8"/>
      <c r="R654" s="8"/>
      <c r="S654" s="2"/>
      <c r="T654" s="8"/>
      <c r="U654" s="8"/>
      <c r="V654" s="8"/>
      <c r="W654" s="8"/>
      <c r="X654" s="8"/>
      <c r="Y654" s="8"/>
      <c r="Z654" s="8"/>
    </row>
    <row r="655" spans="1:26" ht="15" x14ac:dyDescent="0.2">
      <c r="A655" s="2"/>
      <c r="B655" s="2"/>
      <c r="C655" s="2"/>
      <c r="D655" s="2"/>
      <c r="E655" s="2"/>
      <c r="F655" s="2"/>
      <c r="G655" s="8"/>
      <c r="H655" s="8"/>
      <c r="I655" s="8"/>
      <c r="J655" s="8"/>
      <c r="K655" s="8"/>
      <c r="L655" s="8"/>
      <c r="M655" s="8"/>
      <c r="N655" s="8"/>
      <c r="O655" s="8"/>
      <c r="P655" s="8"/>
      <c r="Q655" s="8"/>
      <c r="R655" s="8"/>
      <c r="S655" s="2"/>
      <c r="T655" s="8"/>
      <c r="U655" s="8"/>
      <c r="V655" s="8"/>
      <c r="W655" s="8"/>
      <c r="X655" s="8"/>
      <c r="Y655" s="8"/>
      <c r="Z655" s="8"/>
    </row>
    <row r="656" spans="1:26" ht="15" x14ac:dyDescent="0.2">
      <c r="A656" s="2"/>
      <c r="B656" s="2"/>
      <c r="C656" s="2"/>
      <c r="D656" s="2"/>
      <c r="E656" s="2"/>
      <c r="F656" s="2"/>
      <c r="G656" s="8"/>
      <c r="H656" s="8"/>
      <c r="I656" s="8"/>
      <c r="J656" s="8"/>
      <c r="K656" s="8"/>
      <c r="L656" s="8"/>
      <c r="M656" s="8"/>
      <c r="N656" s="8"/>
      <c r="O656" s="8"/>
      <c r="P656" s="8"/>
      <c r="Q656" s="8"/>
      <c r="R656" s="8"/>
      <c r="S656" s="2"/>
      <c r="T656" s="8"/>
      <c r="U656" s="8"/>
      <c r="V656" s="8"/>
      <c r="W656" s="8"/>
      <c r="X656" s="8"/>
      <c r="Y656" s="8"/>
      <c r="Z656" s="8"/>
    </row>
    <row r="657" spans="1:26" ht="15" x14ac:dyDescent="0.2">
      <c r="A657" s="2"/>
      <c r="B657" s="2"/>
      <c r="C657" s="2"/>
      <c r="D657" s="2"/>
      <c r="E657" s="2"/>
      <c r="F657" s="2"/>
      <c r="G657" s="8"/>
      <c r="H657" s="8"/>
      <c r="I657" s="8"/>
      <c r="J657" s="8"/>
      <c r="K657" s="8"/>
      <c r="L657" s="8"/>
      <c r="M657" s="8"/>
      <c r="N657" s="8"/>
      <c r="O657" s="8"/>
      <c r="P657" s="8"/>
      <c r="Q657" s="8"/>
      <c r="R657" s="8"/>
      <c r="S657" s="2"/>
      <c r="T657" s="8"/>
      <c r="U657" s="8"/>
      <c r="V657" s="8"/>
      <c r="W657" s="8"/>
      <c r="X657" s="8"/>
      <c r="Y657" s="8"/>
      <c r="Z657" s="8"/>
    </row>
    <row r="658" spans="1:26" ht="15" x14ac:dyDescent="0.2">
      <c r="A658" s="2"/>
      <c r="B658" s="2"/>
      <c r="C658" s="2"/>
      <c r="D658" s="2"/>
      <c r="E658" s="2"/>
      <c r="F658" s="2"/>
      <c r="G658" s="8"/>
      <c r="H658" s="8"/>
      <c r="I658" s="8"/>
      <c r="J658" s="8"/>
      <c r="K658" s="8"/>
      <c r="L658" s="8"/>
      <c r="M658" s="8"/>
      <c r="N658" s="8"/>
      <c r="O658" s="8"/>
      <c r="P658" s="8"/>
      <c r="Q658" s="8"/>
      <c r="R658" s="8"/>
      <c r="S658" s="2"/>
      <c r="T658" s="8"/>
      <c r="U658" s="8"/>
      <c r="V658" s="8"/>
      <c r="W658" s="8"/>
      <c r="X658" s="8"/>
      <c r="Y658" s="8"/>
      <c r="Z658" s="8"/>
    </row>
    <row r="659" spans="1:26" ht="15" x14ac:dyDescent="0.2">
      <c r="A659" s="2"/>
      <c r="B659" s="2"/>
      <c r="C659" s="2"/>
      <c r="D659" s="2"/>
      <c r="E659" s="2"/>
      <c r="F659" s="2"/>
      <c r="G659" s="8"/>
      <c r="H659" s="8"/>
      <c r="I659" s="8"/>
      <c r="J659" s="8"/>
      <c r="K659" s="8"/>
      <c r="L659" s="8"/>
      <c r="M659" s="8"/>
      <c r="N659" s="8"/>
      <c r="O659" s="8"/>
      <c r="P659" s="8"/>
      <c r="Q659" s="8"/>
      <c r="R659" s="8"/>
      <c r="S659" s="2"/>
      <c r="T659" s="8"/>
      <c r="U659" s="8"/>
      <c r="V659" s="8"/>
      <c r="W659" s="8"/>
      <c r="X659" s="8"/>
      <c r="Y659" s="8"/>
      <c r="Z659" s="8"/>
    </row>
    <row r="660" spans="1:26" ht="15" x14ac:dyDescent="0.2">
      <c r="A660" s="2"/>
      <c r="B660" s="2"/>
      <c r="C660" s="2"/>
      <c r="D660" s="2"/>
      <c r="E660" s="2"/>
      <c r="F660" s="2"/>
      <c r="G660" s="8"/>
      <c r="H660" s="8"/>
      <c r="I660" s="8"/>
      <c r="J660" s="8"/>
      <c r="K660" s="8"/>
      <c r="L660" s="8"/>
      <c r="M660" s="8"/>
      <c r="N660" s="8"/>
      <c r="O660" s="8"/>
      <c r="P660" s="8"/>
      <c r="Q660" s="8"/>
      <c r="R660" s="8"/>
      <c r="S660" s="2"/>
      <c r="T660" s="8"/>
      <c r="U660" s="8"/>
      <c r="V660" s="8"/>
      <c r="W660" s="8"/>
      <c r="X660" s="8"/>
      <c r="Y660" s="8"/>
      <c r="Z660" s="8"/>
    </row>
    <row r="661" spans="1:26" ht="15" x14ac:dyDescent="0.2">
      <c r="A661" s="2"/>
      <c r="B661" s="2"/>
      <c r="C661" s="2"/>
      <c r="D661" s="2"/>
      <c r="E661" s="2"/>
      <c r="F661" s="2"/>
      <c r="G661" s="8"/>
      <c r="H661" s="8"/>
      <c r="I661" s="8"/>
      <c r="J661" s="8"/>
      <c r="K661" s="8"/>
      <c r="L661" s="8"/>
      <c r="M661" s="8"/>
      <c r="N661" s="8"/>
      <c r="O661" s="8"/>
      <c r="P661" s="8"/>
      <c r="Q661" s="8"/>
      <c r="R661" s="8"/>
      <c r="S661" s="2"/>
      <c r="T661" s="8"/>
      <c r="U661" s="8"/>
      <c r="V661" s="8"/>
      <c r="W661" s="8"/>
      <c r="X661" s="8"/>
      <c r="Y661" s="8"/>
      <c r="Z661" s="8"/>
    </row>
    <row r="662" spans="1:26" ht="15" x14ac:dyDescent="0.2">
      <c r="A662" s="2"/>
      <c r="B662" s="2"/>
      <c r="C662" s="2"/>
      <c r="D662" s="2"/>
      <c r="E662" s="2"/>
      <c r="F662" s="2"/>
      <c r="G662" s="8"/>
      <c r="H662" s="8"/>
      <c r="I662" s="8"/>
      <c r="J662" s="8"/>
      <c r="K662" s="8"/>
      <c r="L662" s="8"/>
      <c r="M662" s="8"/>
      <c r="N662" s="8"/>
      <c r="O662" s="8"/>
      <c r="P662" s="8"/>
      <c r="Q662" s="8"/>
      <c r="R662" s="8"/>
      <c r="S662" s="2"/>
      <c r="T662" s="8"/>
      <c r="U662" s="8"/>
      <c r="V662" s="8"/>
      <c r="W662" s="8"/>
      <c r="X662" s="8"/>
      <c r="Y662" s="8"/>
      <c r="Z662" s="8"/>
    </row>
    <row r="663" spans="1:26" ht="15" x14ac:dyDescent="0.2">
      <c r="A663" s="2"/>
      <c r="B663" s="2"/>
      <c r="C663" s="2"/>
      <c r="D663" s="2"/>
      <c r="E663" s="2"/>
      <c r="F663" s="2"/>
      <c r="G663" s="8"/>
      <c r="H663" s="8"/>
      <c r="I663" s="8"/>
      <c r="J663" s="8"/>
      <c r="K663" s="8"/>
      <c r="L663" s="8"/>
      <c r="M663" s="8"/>
      <c r="N663" s="8"/>
      <c r="O663" s="8"/>
      <c r="P663" s="8"/>
      <c r="Q663" s="8"/>
      <c r="R663" s="8"/>
      <c r="S663" s="2"/>
      <c r="T663" s="8"/>
      <c r="U663" s="8"/>
      <c r="V663" s="8"/>
      <c r="W663" s="8"/>
      <c r="X663" s="8"/>
      <c r="Y663" s="8"/>
      <c r="Z663" s="8"/>
    </row>
    <row r="664" spans="1:26" ht="15" x14ac:dyDescent="0.2">
      <c r="A664" s="2"/>
      <c r="B664" s="2"/>
      <c r="C664" s="2"/>
      <c r="D664" s="2"/>
      <c r="E664" s="2"/>
      <c r="F664" s="2"/>
      <c r="G664" s="8"/>
      <c r="H664" s="8"/>
      <c r="I664" s="8"/>
      <c r="J664" s="8"/>
      <c r="K664" s="8"/>
      <c r="L664" s="8"/>
      <c r="M664" s="8"/>
      <c r="N664" s="8"/>
      <c r="O664" s="8"/>
      <c r="P664" s="8"/>
      <c r="Q664" s="8"/>
      <c r="R664" s="8"/>
      <c r="S664" s="2"/>
      <c r="T664" s="8"/>
      <c r="U664" s="8"/>
      <c r="V664" s="8"/>
      <c r="W664" s="8"/>
      <c r="X664" s="8"/>
      <c r="Y664" s="8"/>
      <c r="Z664" s="8"/>
    </row>
    <row r="665" spans="1:26" ht="15" x14ac:dyDescent="0.2">
      <c r="A665" s="2"/>
      <c r="B665" s="2"/>
      <c r="C665" s="2"/>
      <c r="D665" s="2"/>
      <c r="E665" s="2"/>
      <c r="F665" s="2"/>
      <c r="G665" s="8"/>
      <c r="H665" s="8"/>
      <c r="I665" s="8"/>
      <c r="J665" s="8"/>
      <c r="K665" s="8"/>
      <c r="L665" s="8"/>
      <c r="M665" s="8"/>
      <c r="N665" s="8"/>
      <c r="O665" s="8"/>
      <c r="P665" s="8"/>
      <c r="Q665" s="8"/>
      <c r="R665" s="8"/>
      <c r="S665" s="2"/>
      <c r="T665" s="8"/>
      <c r="U665" s="8"/>
      <c r="V665" s="8"/>
      <c r="W665" s="8"/>
      <c r="X665" s="8"/>
      <c r="Y665" s="8"/>
      <c r="Z665" s="8"/>
    </row>
    <row r="666" spans="1:26" ht="15" x14ac:dyDescent="0.2">
      <c r="A666" s="2"/>
      <c r="B666" s="2"/>
      <c r="C666" s="2"/>
      <c r="D666" s="2"/>
      <c r="E666" s="2"/>
      <c r="F666" s="2"/>
      <c r="G666" s="8"/>
      <c r="H666" s="8"/>
      <c r="I666" s="8"/>
      <c r="J666" s="8"/>
      <c r="K666" s="8"/>
      <c r="L666" s="8"/>
      <c r="M666" s="8"/>
      <c r="N666" s="8"/>
      <c r="O666" s="8"/>
      <c r="P666" s="8"/>
      <c r="Q666" s="8"/>
      <c r="R666" s="8"/>
      <c r="S666" s="2"/>
      <c r="T666" s="8"/>
      <c r="U666" s="8"/>
      <c r="V666" s="8"/>
      <c r="W666" s="8"/>
      <c r="X666" s="8"/>
      <c r="Y666" s="8"/>
      <c r="Z666" s="8"/>
    </row>
    <row r="667" spans="1:26" ht="15" x14ac:dyDescent="0.2">
      <c r="A667" s="2"/>
      <c r="B667" s="2"/>
      <c r="C667" s="2"/>
      <c r="D667" s="2"/>
      <c r="E667" s="2"/>
      <c r="F667" s="2"/>
      <c r="G667" s="8"/>
      <c r="H667" s="8"/>
      <c r="I667" s="8"/>
      <c r="J667" s="8"/>
      <c r="K667" s="8"/>
      <c r="L667" s="8"/>
      <c r="M667" s="8"/>
      <c r="N667" s="8"/>
      <c r="O667" s="8"/>
      <c r="P667" s="8"/>
      <c r="Q667" s="8"/>
      <c r="R667" s="8"/>
      <c r="S667" s="2"/>
      <c r="T667" s="8"/>
      <c r="U667" s="8"/>
      <c r="V667" s="8"/>
      <c r="W667" s="8"/>
      <c r="X667" s="8"/>
      <c r="Y667" s="8"/>
      <c r="Z667" s="8"/>
    </row>
    <row r="668" spans="1:26" ht="15" x14ac:dyDescent="0.2">
      <c r="A668" s="2"/>
      <c r="B668" s="2"/>
      <c r="C668" s="2"/>
      <c r="D668" s="2"/>
      <c r="E668" s="2"/>
      <c r="F668" s="2"/>
      <c r="G668" s="8"/>
      <c r="H668" s="8"/>
      <c r="I668" s="8"/>
      <c r="J668" s="8"/>
      <c r="K668" s="8"/>
      <c r="L668" s="8"/>
      <c r="M668" s="8"/>
      <c r="N668" s="8"/>
      <c r="O668" s="8"/>
      <c r="P668" s="8"/>
      <c r="Q668" s="8"/>
      <c r="R668" s="8"/>
      <c r="S668" s="2"/>
      <c r="T668" s="8"/>
      <c r="U668" s="8"/>
      <c r="V668" s="8"/>
      <c r="W668" s="8"/>
      <c r="X668" s="8"/>
      <c r="Y668" s="8"/>
      <c r="Z668" s="8"/>
    </row>
    <row r="669" spans="1:26" ht="15" x14ac:dyDescent="0.2">
      <c r="A669" s="2"/>
      <c r="B669" s="2"/>
      <c r="C669" s="2"/>
      <c r="D669" s="2"/>
      <c r="E669" s="2"/>
      <c r="F669" s="2"/>
      <c r="G669" s="8"/>
      <c r="H669" s="8"/>
      <c r="I669" s="8"/>
      <c r="J669" s="8"/>
      <c r="K669" s="8"/>
      <c r="L669" s="8"/>
      <c r="M669" s="8"/>
      <c r="N669" s="8"/>
      <c r="O669" s="8"/>
      <c r="P669" s="8"/>
      <c r="Q669" s="8"/>
      <c r="R669" s="8"/>
      <c r="S669" s="2"/>
      <c r="T669" s="8"/>
      <c r="U669" s="8"/>
      <c r="V669" s="8"/>
      <c r="W669" s="8"/>
      <c r="X669" s="8"/>
      <c r="Y669" s="8"/>
      <c r="Z669" s="8"/>
    </row>
    <row r="670" spans="1:26" ht="15" x14ac:dyDescent="0.2">
      <c r="A670" s="2"/>
      <c r="B670" s="2"/>
      <c r="C670" s="2"/>
      <c r="D670" s="2"/>
      <c r="E670" s="2"/>
      <c r="F670" s="2"/>
      <c r="G670" s="8"/>
      <c r="H670" s="8"/>
      <c r="I670" s="8"/>
      <c r="J670" s="8"/>
      <c r="K670" s="8"/>
      <c r="L670" s="8"/>
      <c r="M670" s="8"/>
      <c r="N670" s="8"/>
      <c r="O670" s="8"/>
      <c r="P670" s="8"/>
      <c r="Q670" s="8"/>
      <c r="R670" s="8"/>
      <c r="S670" s="2"/>
      <c r="T670" s="8"/>
      <c r="U670" s="8"/>
      <c r="V670" s="8"/>
      <c r="W670" s="8"/>
      <c r="X670" s="8"/>
      <c r="Y670" s="8"/>
      <c r="Z670" s="8"/>
    </row>
    <row r="671" spans="1:26" ht="15" x14ac:dyDescent="0.2">
      <c r="A671" s="2"/>
      <c r="B671" s="2"/>
      <c r="C671" s="2"/>
      <c r="D671" s="2"/>
      <c r="E671" s="2"/>
      <c r="F671" s="2"/>
      <c r="G671" s="8"/>
      <c r="H671" s="8"/>
      <c r="I671" s="8"/>
      <c r="J671" s="8"/>
      <c r="K671" s="8"/>
      <c r="L671" s="8"/>
      <c r="M671" s="8"/>
      <c r="N671" s="8"/>
      <c r="O671" s="8"/>
      <c r="P671" s="8"/>
      <c r="Q671" s="8"/>
      <c r="R671" s="8"/>
      <c r="S671" s="2"/>
      <c r="T671" s="8"/>
      <c r="U671" s="8"/>
      <c r="V671" s="8"/>
      <c r="W671" s="8"/>
      <c r="X671" s="8"/>
      <c r="Y671" s="8"/>
      <c r="Z671" s="8"/>
    </row>
    <row r="672" spans="1:26" ht="15" x14ac:dyDescent="0.2">
      <c r="A672" s="2"/>
      <c r="B672" s="2"/>
      <c r="C672" s="2"/>
      <c r="D672" s="2"/>
      <c r="E672" s="2"/>
      <c r="F672" s="2"/>
      <c r="G672" s="8"/>
      <c r="H672" s="8"/>
      <c r="I672" s="8"/>
      <c r="J672" s="8"/>
      <c r="K672" s="8"/>
      <c r="L672" s="8"/>
      <c r="M672" s="8"/>
      <c r="N672" s="8"/>
      <c r="O672" s="8"/>
      <c r="P672" s="8"/>
      <c r="Q672" s="8"/>
      <c r="R672" s="8"/>
      <c r="S672" s="2"/>
      <c r="T672" s="8"/>
      <c r="U672" s="8"/>
      <c r="V672" s="8"/>
      <c r="W672" s="8"/>
      <c r="X672" s="8"/>
      <c r="Y672" s="8"/>
      <c r="Z672" s="8"/>
    </row>
    <row r="673" spans="1:26" ht="15" x14ac:dyDescent="0.2">
      <c r="A673" s="2"/>
      <c r="B673" s="2"/>
      <c r="C673" s="2"/>
      <c r="D673" s="2"/>
      <c r="E673" s="2"/>
      <c r="F673" s="2"/>
      <c r="G673" s="8"/>
      <c r="H673" s="8"/>
      <c r="I673" s="8"/>
      <c r="J673" s="8"/>
      <c r="K673" s="8"/>
      <c r="L673" s="8"/>
      <c r="M673" s="8"/>
      <c r="N673" s="8"/>
      <c r="O673" s="8"/>
      <c r="P673" s="8"/>
      <c r="Q673" s="8"/>
      <c r="R673" s="8"/>
      <c r="S673" s="2"/>
      <c r="T673" s="8"/>
      <c r="U673" s="8"/>
      <c r="V673" s="8"/>
      <c r="W673" s="8"/>
      <c r="X673" s="8"/>
      <c r="Y673" s="8"/>
      <c r="Z673" s="8"/>
    </row>
    <row r="674" spans="1:26" ht="15" x14ac:dyDescent="0.2">
      <c r="A674" s="2"/>
      <c r="B674" s="2"/>
      <c r="C674" s="2"/>
      <c r="D674" s="2"/>
      <c r="E674" s="2"/>
      <c r="F674" s="2"/>
      <c r="G674" s="8"/>
      <c r="H674" s="8"/>
      <c r="I674" s="8"/>
      <c r="J674" s="8"/>
      <c r="K674" s="8"/>
      <c r="L674" s="8"/>
      <c r="M674" s="8"/>
      <c r="N674" s="8"/>
      <c r="O674" s="8"/>
      <c r="P674" s="8"/>
      <c r="Q674" s="8"/>
      <c r="R674" s="8"/>
      <c r="S674" s="2"/>
      <c r="T674" s="8"/>
      <c r="U674" s="8"/>
      <c r="V674" s="8"/>
      <c r="W674" s="8"/>
      <c r="X674" s="8"/>
      <c r="Y674" s="8"/>
      <c r="Z674" s="8"/>
    </row>
    <row r="675" spans="1:26" ht="15" x14ac:dyDescent="0.2">
      <c r="A675" s="2"/>
      <c r="B675" s="2"/>
      <c r="C675" s="2"/>
      <c r="D675" s="2"/>
      <c r="E675" s="2"/>
      <c r="F675" s="2"/>
      <c r="G675" s="8"/>
      <c r="H675" s="8"/>
      <c r="I675" s="8"/>
      <c r="J675" s="8"/>
      <c r="K675" s="8"/>
      <c r="L675" s="8"/>
      <c r="M675" s="8"/>
      <c r="N675" s="8"/>
      <c r="O675" s="8"/>
      <c r="P675" s="8"/>
      <c r="Q675" s="8"/>
      <c r="R675" s="8"/>
      <c r="S675" s="2"/>
      <c r="T675" s="8"/>
      <c r="U675" s="8"/>
      <c r="V675" s="8"/>
      <c r="W675" s="8"/>
      <c r="X675" s="8"/>
      <c r="Y675" s="8"/>
      <c r="Z675" s="8"/>
    </row>
    <row r="676" spans="1:26" ht="15" x14ac:dyDescent="0.2">
      <c r="A676" s="2"/>
      <c r="B676" s="2"/>
      <c r="C676" s="2"/>
      <c r="D676" s="2"/>
      <c r="E676" s="2"/>
      <c r="F676" s="2"/>
      <c r="G676" s="8"/>
      <c r="H676" s="8"/>
      <c r="I676" s="8"/>
      <c r="J676" s="8"/>
      <c r="K676" s="8"/>
      <c r="L676" s="8"/>
      <c r="M676" s="8"/>
      <c r="N676" s="8"/>
      <c r="O676" s="8"/>
      <c r="P676" s="8"/>
      <c r="Q676" s="8"/>
      <c r="R676" s="8"/>
      <c r="S676" s="2"/>
      <c r="T676" s="8"/>
      <c r="U676" s="8"/>
      <c r="V676" s="8"/>
      <c r="W676" s="8"/>
      <c r="X676" s="8"/>
      <c r="Y676" s="8"/>
      <c r="Z676" s="8"/>
    </row>
    <row r="677" spans="1:26" ht="15" x14ac:dyDescent="0.2">
      <c r="A677" s="2"/>
      <c r="B677" s="2"/>
      <c r="C677" s="2"/>
      <c r="D677" s="2"/>
      <c r="E677" s="2"/>
      <c r="F677" s="2"/>
      <c r="G677" s="8"/>
      <c r="H677" s="8"/>
      <c r="I677" s="8"/>
      <c r="J677" s="8"/>
      <c r="K677" s="8"/>
      <c r="L677" s="8"/>
      <c r="M677" s="8"/>
      <c r="N677" s="8"/>
      <c r="O677" s="8"/>
      <c r="P677" s="8"/>
      <c r="Q677" s="8"/>
      <c r="R677" s="8"/>
      <c r="S677" s="2"/>
      <c r="T677" s="8"/>
      <c r="U677" s="8"/>
      <c r="V677" s="8"/>
      <c r="W677" s="8"/>
      <c r="X677" s="8"/>
      <c r="Y677" s="8"/>
      <c r="Z677" s="8"/>
    </row>
    <row r="678" spans="1:26" ht="15" x14ac:dyDescent="0.2">
      <c r="A678" s="2"/>
      <c r="B678" s="2"/>
      <c r="C678" s="2"/>
      <c r="D678" s="2"/>
      <c r="E678" s="2"/>
      <c r="F678" s="2"/>
      <c r="G678" s="8"/>
      <c r="H678" s="8"/>
      <c r="I678" s="8"/>
      <c r="J678" s="8"/>
      <c r="K678" s="8"/>
      <c r="L678" s="8"/>
      <c r="M678" s="8"/>
      <c r="N678" s="8"/>
      <c r="O678" s="8"/>
      <c r="P678" s="8"/>
      <c r="Q678" s="8"/>
      <c r="R678" s="8"/>
      <c r="S678" s="2"/>
      <c r="T678" s="8"/>
      <c r="U678" s="8"/>
      <c r="V678" s="8"/>
      <c r="W678" s="8"/>
      <c r="X678" s="8"/>
      <c r="Y678" s="8"/>
      <c r="Z678" s="8"/>
    </row>
    <row r="679" spans="1:26" ht="15" x14ac:dyDescent="0.2">
      <c r="A679" s="2"/>
      <c r="B679" s="2"/>
      <c r="C679" s="2"/>
      <c r="D679" s="2"/>
      <c r="E679" s="2"/>
      <c r="F679" s="2"/>
      <c r="G679" s="8"/>
      <c r="H679" s="8"/>
      <c r="I679" s="8"/>
      <c r="J679" s="8"/>
      <c r="K679" s="8"/>
      <c r="L679" s="8"/>
      <c r="M679" s="8"/>
      <c r="N679" s="8"/>
      <c r="O679" s="8"/>
      <c r="P679" s="8"/>
      <c r="Q679" s="8"/>
      <c r="R679" s="8"/>
      <c r="S679" s="2"/>
      <c r="T679" s="8"/>
      <c r="U679" s="8"/>
      <c r="V679" s="8"/>
      <c r="W679" s="8"/>
      <c r="X679" s="8"/>
      <c r="Y679" s="8"/>
      <c r="Z679" s="8"/>
    </row>
    <row r="680" spans="1:26" ht="15" x14ac:dyDescent="0.2">
      <c r="A680" s="2"/>
      <c r="B680" s="2"/>
      <c r="C680" s="2"/>
      <c r="D680" s="2"/>
      <c r="E680" s="2"/>
      <c r="F680" s="2"/>
      <c r="G680" s="8"/>
      <c r="H680" s="8"/>
      <c r="I680" s="8"/>
      <c r="J680" s="8"/>
      <c r="K680" s="8"/>
      <c r="L680" s="8"/>
      <c r="M680" s="8"/>
      <c r="N680" s="8"/>
      <c r="O680" s="8"/>
      <c r="P680" s="8"/>
      <c r="Q680" s="8"/>
      <c r="R680" s="8"/>
      <c r="S680" s="2"/>
      <c r="T680" s="8"/>
      <c r="U680" s="8"/>
      <c r="V680" s="8"/>
      <c r="W680" s="8"/>
      <c r="X680" s="8"/>
      <c r="Y680" s="8"/>
      <c r="Z680" s="8"/>
    </row>
    <row r="681" spans="1:26" ht="15" x14ac:dyDescent="0.2">
      <c r="A681" s="2"/>
      <c r="B681" s="2"/>
      <c r="C681" s="2"/>
      <c r="D681" s="2"/>
      <c r="E681" s="2"/>
      <c r="F681" s="2"/>
      <c r="G681" s="8"/>
      <c r="H681" s="8"/>
      <c r="I681" s="8"/>
      <c r="J681" s="8"/>
      <c r="K681" s="8"/>
      <c r="L681" s="8"/>
      <c r="M681" s="8"/>
      <c r="N681" s="8"/>
      <c r="O681" s="8"/>
      <c r="P681" s="8"/>
      <c r="Q681" s="8"/>
      <c r="R681" s="8"/>
      <c r="S681" s="2"/>
      <c r="T681" s="8"/>
      <c r="U681" s="8"/>
      <c r="V681" s="8"/>
      <c r="W681" s="8"/>
      <c r="X681" s="8"/>
      <c r="Y681" s="8"/>
      <c r="Z681" s="8"/>
    </row>
    <row r="682" spans="1:26" ht="15" x14ac:dyDescent="0.2">
      <c r="A682" s="2"/>
      <c r="B682" s="2"/>
      <c r="C682" s="2"/>
      <c r="D682" s="2"/>
      <c r="E682" s="2"/>
      <c r="F682" s="2"/>
      <c r="G682" s="8"/>
      <c r="H682" s="8"/>
      <c r="I682" s="8"/>
      <c r="J682" s="8"/>
      <c r="K682" s="8"/>
      <c r="L682" s="8"/>
      <c r="M682" s="8"/>
      <c r="N682" s="8"/>
      <c r="O682" s="8"/>
      <c r="P682" s="8"/>
      <c r="Q682" s="8"/>
      <c r="R682" s="8"/>
      <c r="S682" s="2"/>
      <c r="T682" s="8"/>
      <c r="U682" s="8"/>
      <c r="V682" s="8"/>
      <c r="W682" s="8"/>
      <c r="X682" s="8"/>
      <c r="Y682" s="8"/>
      <c r="Z682" s="8"/>
    </row>
    <row r="683" spans="1:26" ht="15" x14ac:dyDescent="0.2">
      <c r="A683" s="2"/>
      <c r="B683" s="2"/>
      <c r="C683" s="2"/>
      <c r="D683" s="2"/>
      <c r="E683" s="2"/>
      <c r="F683" s="2"/>
      <c r="G683" s="8"/>
      <c r="H683" s="8"/>
      <c r="I683" s="8"/>
      <c r="J683" s="8"/>
      <c r="K683" s="8"/>
      <c r="L683" s="8"/>
      <c r="M683" s="8"/>
      <c r="N683" s="8"/>
      <c r="O683" s="8"/>
      <c r="P683" s="8"/>
      <c r="Q683" s="8"/>
      <c r="R683" s="8"/>
      <c r="S683" s="2"/>
      <c r="T683" s="8"/>
      <c r="U683" s="8"/>
      <c r="V683" s="8"/>
      <c r="W683" s="8"/>
      <c r="X683" s="8"/>
      <c r="Y683" s="8"/>
      <c r="Z683" s="8"/>
    </row>
    <row r="684" spans="1:26" ht="15" x14ac:dyDescent="0.2">
      <c r="A684" s="2"/>
      <c r="B684" s="2"/>
      <c r="C684" s="2"/>
      <c r="D684" s="2"/>
      <c r="E684" s="2"/>
      <c r="F684" s="2"/>
      <c r="G684" s="8"/>
      <c r="H684" s="8"/>
      <c r="I684" s="8"/>
      <c r="J684" s="8"/>
      <c r="K684" s="8"/>
      <c r="L684" s="8"/>
      <c r="M684" s="8"/>
      <c r="N684" s="8"/>
      <c r="O684" s="8"/>
      <c r="P684" s="8"/>
      <c r="Q684" s="8"/>
      <c r="R684" s="8"/>
      <c r="S684" s="2"/>
      <c r="T684" s="8"/>
      <c r="U684" s="8"/>
      <c r="V684" s="8"/>
      <c r="W684" s="8"/>
      <c r="X684" s="8"/>
      <c r="Y684" s="8"/>
      <c r="Z684" s="8"/>
    </row>
    <row r="685" spans="1:26" ht="15" x14ac:dyDescent="0.2">
      <c r="A685" s="2"/>
      <c r="B685" s="2"/>
      <c r="C685" s="2"/>
      <c r="D685" s="2"/>
      <c r="E685" s="2"/>
      <c r="F685" s="2"/>
      <c r="G685" s="8"/>
      <c r="H685" s="8"/>
      <c r="I685" s="8"/>
      <c r="J685" s="8"/>
      <c r="K685" s="8"/>
      <c r="L685" s="8"/>
      <c r="M685" s="8"/>
      <c r="N685" s="8"/>
      <c r="O685" s="8"/>
      <c r="P685" s="8"/>
      <c r="Q685" s="8"/>
      <c r="R685" s="8"/>
      <c r="S685" s="2"/>
      <c r="T685" s="8"/>
      <c r="U685" s="8"/>
      <c r="V685" s="8"/>
      <c r="W685" s="8"/>
      <c r="X685" s="8"/>
      <c r="Y685" s="8"/>
      <c r="Z685" s="8"/>
    </row>
    <row r="686" spans="1:26" ht="15" x14ac:dyDescent="0.2">
      <c r="A686" s="2"/>
      <c r="B686" s="2"/>
      <c r="C686" s="2"/>
      <c r="D686" s="2"/>
      <c r="E686" s="2"/>
      <c r="F686" s="2"/>
      <c r="G686" s="8"/>
      <c r="H686" s="8"/>
      <c r="I686" s="8"/>
      <c r="J686" s="8"/>
      <c r="K686" s="8"/>
      <c r="L686" s="8"/>
      <c r="M686" s="8"/>
      <c r="N686" s="8"/>
      <c r="O686" s="8"/>
      <c r="P686" s="8"/>
      <c r="Q686" s="8"/>
      <c r="R686" s="8"/>
      <c r="S686" s="2"/>
      <c r="T686" s="8"/>
      <c r="U686" s="8"/>
      <c r="V686" s="8"/>
      <c r="W686" s="8"/>
      <c r="X686" s="8"/>
      <c r="Y686" s="8"/>
      <c r="Z686" s="8"/>
    </row>
    <row r="687" spans="1:26" ht="15" x14ac:dyDescent="0.2">
      <c r="A687" s="2"/>
      <c r="B687" s="2"/>
      <c r="C687" s="2"/>
      <c r="D687" s="2"/>
      <c r="E687" s="2"/>
      <c r="F687" s="2"/>
      <c r="G687" s="8"/>
      <c r="H687" s="8"/>
      <c r="I687" s="8"/>
      <c r="J687" s="8"/>
      <c r="K687" s="8"/>
      <c r="L687" s="8"/>
      <c r="M687" s="8"/>
      <c r="N687" s="8"/>
      <c r="O687" s="8"/>
      <c r="P687" s="8"/>
      <c r="Q687" s="8"/>
      <c r="R687" s="8"/>
      <c r="S687" s="2"/>
      <c r="T687" s="8"/>
      <c r="U687" s="8"/>
      <c r="V687" s="8"/>
      <c r="W687" s="8"/>
      <c r="X687" s="8"/>
      <c r="Y687" s="8"/>
      <c r="Z687" s="8"/>
    </row>
    <row r="688" spans="1:26" ht="15" x14ac:dyDescent="0.2">
      <c r="A688" s="2"/>
      <c r="B688" s="2"/>
      <c r="C688" s="2"/>
      <c r="D688" s="2"/>
      <c r="E688" s="2"/>
      <c r="F688" s="2"/>
      <c r="G688" s="8"/>
      <c r="H688" s="8"/>
      <c r="I688" s="8"/>
      <c r="J688" s="8"/>
      <c r="K688" s="8"/>
      <c r="L688" s="8"/>
      <c r="M688" s="8"/>
      <c r="N688" s="8"/>
      <c r="O688" s="8"/>
      <c r="P688" s="8"/>
      <c r="Q688" s="8"/>
      <c r="R688" s="8"/>
      <c r="S688" s="2"/>
      <c r="T688" s="8"/>
      <c r="U688" s="8"/>
      <c r="V688" s="8"/>
      <c r="W688" s="8"/>
      <c r="X688" s="8"/>
      <c r="Y688" s="8"/>
      <c r="Z688" s="8"/>
    </row>
    <row r="689" spans="1:26" ht="15" x14ac:dyDescent="0.2">
      <c r="A689" s="2"/>
      <c r="B689" s="2"/>
      <c r="C689" s="2"/>
      <c r="D689" s="2"/>
      <c r="E689" s="2"/>
      <c r="F689" s="2"/>
      <c r="G689" s="8"/>
      <c r="H689" s="8"/>
      <c r="I689" s="8"/>
      <c r="J689" s="8"/>
      <c r="K689" s="8"/>
      <c r="L689" s="8"/>
      <c r="M689" s="8"/>
      <c r="N689" s="8"/>
      <c r="O689" s="8"/>
      <c r="P689" s="8"/>
      <c r="Q689" s="8"/>
      <c r="R689" s="8"/>
      <c r="S689" s="2"/>
      <c r="T689" s="8"/>
      <c r="U689" s="8"/>
      <c r="V689" s="8"/>
      <c r="W689" s="8"/>
      <c r="X689" s="8"/>
      <c r="Y689" s="8"/>
      <c r="Z689" s="8"/>
    </row>
    <row r="690" spans="1:26" ht="15" x14ac:dyDescent="0.2">
      <c r="A690" s="2"/>
      <c r="B690" s="2"/>
      <c r="C690" s="2"/>
      <c r="D690" s="2"/>
      <c r="E690" s="2"/>
      <c r="F690" s="2"/>
      <c r="G690" s="8"/>
      <c r="H690" s="8"/>
      <c r="I690" s="8"/>
      <c r="J690" s="8"/>
      <c r="K690" s="8"/>
      <c r="L690" s="8"/>
      <c r="M690" s="8"/>
      <c r="N690" s="8"/>
      <c r="O690" s="8"/>
      <c r="P690" s="8"/>
      <c r="Q690" s="8"/>
      <c r="R690" s="8"/>
      <c r="S690" s="2"/>
      <c r="T690" s="8"/>
      <c r="U690" s="8"/>
      <c r="V690" s="8"/>
      <c r="W690" s="8"/>
      <c r="X690" s="8"/>
      <c r="Y690" s="8"/>
      <c r="Z690" s="8"/>
    </row>
    <row r="691" spans="1:26" ht="15" x14ac:dyDescent="0.2">
      <c r="A691" s="2"/>
      <c r="B691" s="2"/>
      <c r="C691" s="2"/>
      <c r="D691" s="2"/>
      <c r="E691" s="2"/>
      <c r="F691" s="2"/>
      <c r="G691" s="8"/>
      <c r="H691" s="8"/>
      <c r="I691" s="8"/>
      <c r="J691" s="8"/>
      <c r="K691" s="8"/>
      <c r="L691" s="8"/>
      <c r="M691" s="8"/>
      <c r="N691" s="8"/>
      <c r="O691" s="8"/>
      <c r="P691" s="8"/>
      <c r="Q691" s="8"/>
      <c r="R691" s="8"/>
      <c r="S691" s="2"/>
      <c r="T691" s="8"/>
      <c r="U691" s="8"/>
      <c r="V691" s="8"/>
      <c r="W691" s="8"/>
      <c r="X691" s="8"/>
      <c r="Y691" s="8"/>
      <c r="Z691" s="8"/>
    </row>
    <row r="692" spans="1:26" ht="15" x14ac:dyDescent="0.2">
      <c r="A692" s="2"/>
      <c r="B692" s="2"/>
      <c r="C692" s="2"/>
      <c r="D692" s="2"/>
      <c r="E692" s="2"/>
      <c r="F692" s="2"/>
      <c r="G692" s="8"/>
      <c r="H692" s="8"/>
      <c r="I692" s="8"/>
      <c r="J692" s="8"/>
      <c r="K692" s="8"/>
      <c r="L692" s="8"/>
      <c r="M692" s="8"/>
      <c r="N692" s="8"/>
      <c r="O692" s="8"/>
      <c r="P692" s="8"/>
      <c r="Q692" s="8"/>
      <c r="R692" s="8"/>
      <c r="S692" s="2"/>
      <c r="T692" s="8"/>
      <c r="U692" s="8"/>
      <c r="V692" s="8"/>
      <c r="W692" s="8"/>
      <c r="X692" s="8"/>
      <c r="Y692" s="8"/>
      <c r="Z692" s="8"/>
    </row>
    <row r="693" spans="1:26" ht="15" x14ac:dyDescent="0.2">
      <c r="A693" s="2"/>
      <c r="B693" s="2"/>
      <c r="C693" s="2"/>
      <c r="D693" s="2"/>
      <c r="E693" s="2"/>
      <c r="F693" s="2"/>
      <c r="G693" s="8"/>
      <c r="H693" s="8"/>
      <c r="I693" s="8"/>
      <c r="J693" s="8"/>
      <c r="K693" s="8"/>
      <c r="L693" s="8"/>
      <c r="M693" s="8"/>
      <c r="N693" s="8"/>
      <c r="O693" s="8"/>
      <c r="P693" s="8"/>
      <c r="Q693" s="8"/>
      <c r="R693" s="8"/>
      <c r="S693" s="2"/>
      <c r="T693" s="8"/>
      <c r="U693" s="8"/>
      <c r="V693" s="8"/>
      <c r="W693" s="8"/>
      <c r="X693" s="8"/>
      <c r="Y693" s="8"/>
      <c r="Z693" s="8"/>
    </row>
    <row r="694" spans="1:26" ht="15" x14ac:dyDescent="0.2">
      <c r="A694" s="2"/>
      <c r="B694" s="2"/>
      <c r="C694" s="2"/>
      <c r="D694" s="2"/>
      <c r="E694" s="2"/>
      <c r="F694" s="2"/>
      <c r="G694" s="8"/>
      <c r="H694" s="8"/>
      <c r="I694" s="8"/>
      <c r="J694" s="8"/>
      <c r="K694" s="8"/>
      <c r="L694" s="8"/>
      <c r="M694" s="8"/>
      <c r="N694" s="8"/>
      <c r="O694" s="8"/>
      <c r="P694" s="8"/>
      <c r="Q694" s="8"/>
      <c r="R694" s="8"/>
      <c r="S694" s="2"/>
      <c r="T694" s="8"/>
      <c r="U694" s="8"/>
      <c r="V694" s="8"/>
      <c r="W694" s="8"/>
      <c r="X694" s="8"/>
      <c r="Y694" s="8"/>
      <c r="Z694" s="8"/>
    </row>
    <row r="695" spans="1:26" ht="15" x14ac:dyDescent="0.2">
      <c r="A695" s="2"/>
      <c r="B695" s="2"/>
      <c r="C695" s="2"/>
      <c r="D695" s="2"/>
      <c r="E695" s="2"/>
      <c r="F695" s="2"/>
      <c r="G695" s="8"/>
      <c r="H695" s="8"/>
      <c r="I695" s="8"/>
      <c r="J695" s="8"/>
      <c r="K695" s="8"/>
      <c r="L695" s="8"/>
      <c r="M695" s="8"/>
      <c r="N695" s="8"/>
      <c r="O695" s="8"/>
      <c r="P695" s="8"/>
      <c r="Q695" s="8"/>
      <c r="R695" s="8"/>
      <c r="S695" s="2"/>
      <c r="T695" s="8"/>
      <c r="U695" s="8"/>
      <c r="V695" s="8"/>
      <c r="W695" s="8"/>
      <c r="X695" s="8"/>
      <c r="Y695" s="8"/>
      <c r="Z695" s="8"/>
    </row>
    <row r="696" spans="1:26" ht="15" x14ac:dyDescent="0.2">
      <c r="A696" s="2"/>
      <c r="B696" s="2"/>
      <c r="C696" s="2"/>
      <c r="D696" s="2"/>
      <c r="E696" s="2"/>
      <c r="F696" s="2"/>
      <c r="G696" s="8"/>
      <c r="H696" s="8"/>
      <c r="I696" s="8"/>
      <c r="J696" s="8"/>
      <c r="K696" s="8"/>
      <c r="L696" s="8"/>
      <c r="M696" s="8"/>
      <c r="N696" s="8"/>
      <c r="O696" s="8"/>
      <c r="P696" s="8"/>
      <c r="Q696" s="8"/>
      <c r="R696" s="8"/>
      <c r="S696" s="2"/>
      <c r="T696" s="8"/>
      <c r="U696" s="8"/>
      <c r="V696" s="8"/>
      <c r="W696" s="8"/>
      <c r="X696" s="8"/>
      <c r="Y696" s="8"/>
      <c r="Z696" s="8"/>
    </row>
    <row r="697" spans="1:26" ht="15" x14ac:dyDescent="0.2">
      <c r="A697" s="2"/>
      <c r="B697" s="2"/>
      <c r="C697" s="2"/>
      <c r="D697" s="2"/>
      <c r="E697" s="2"/>
      <c r="F697" s="2"/>
      <c r="G697" s="8"/>
      <c r="H697" s="8"/>
      <c r="I697" s="8"/>
      <c r="J697" s="8"/>
      <c r="K697" s="8"/>
      <c r="L697" s="8"/>
      <c r="M697" s="8"/>
      <c r="N697" s="8"/>
      <c r="O697" s="8"/>
      <c r="P697" s="8"/>
      <c r="Q697" s="8"/>
      <c r="R697" s="8"/>
      <c r="S697" s="2"/>
      <c r="T697" s="8"/>
      <c r="U697" s="8"/>
      <c r="V697" s="8"/>
      <c r="W697" s="8"/>
      <c r="X697" s="8"/>
      <c r="Y697" s="8"/>
      <c r="Z697" s="8"/>
    </row>
    <row r="698" spans="1:26" ht="15" x14ac:dyDescent="0.2">
      <c r="A698" s="2"/>
      <c r="B698" s="2"/>
      <c r="C698" s="2"/>
      <c r="D698" s="2"/>
      <c r="E698" s="2"/>
      <c r="F698" s="2"/>
      <c r="G698" s="8"/>
      <c r="H698" s="8"/>
      <c r="I698" s="8"/>
      <c r="J698" s="8"/>
      <c r="K698" s="8"/>
      <c r="L698" s="8"/>
      <c r="M698" s="8"/>
      <c r="N698" s="8"/>
      <c r="O698" s="8"/>
      <c r="P698" s="8"/>
      <c r="Q698" s="8"/>
      <c r="R698" s="8"/>
      <c r="S698" s="2"/>
      <c r="T698" s="8"/>
      <c r="U698" s="8"/>
      <c r="V698" s="8"/>
      <c r="W698" s="8"/>
      <c r="X698" s="8"/>
      <c r="Y698" s="8"/>
      <c r="Z698" s="8"/>
    </row>
    <row r="699" spans="1:26" ht="15" x14ac:dyDescent="0.2">
      <c r="A699" s="2"/>
      <c r="B699" s="2"/>
      <c r="C699" s="2"/>
      <c r="D699" s="2"/>
      <c r="E699" s="2"/>
      <c r="F699" s="2"/>
      <c r="G699" s="8"/>
      <c r="H699" s="8"/>
      <c r="I699" s="8"/>
      <c r="J699" s="8"/>
      <c r="K699" s="8"/>
      <c r="L699" s="8"/>
      <c r="M699" s="8"/>
      <c r="N699" s="8"/>
      <c r="O699" s="8"/>
      <c r="P699" s="8"/>
      <c r="Q699" s="8"/>
      <c r="R699" s="8"/>
      <c r="S699" s="2"/>
      <c r="T699" s="8"/>
      <c r="U699" s="8"/>
      <c r="V699" s="8"/>
      <c r="W699" s="8"/>
      <c r="X699" s="8"/>
      <c r="Y699" s="8"/>
      <c r="Z699" s="8"/>
    </row>
    <row r="700" spans="1:26" ht="15" x14ac:dyDescent="0.2">
      <c r="A700" s="2"/>
      <c r="B700" s="2"/>
      <c r="C700" s="2"/>
      <c r="D700" s="2"/>
      <c r="E700" s="2"/>
      <c r="F700" s="2"/>
      <c r="G700" s="8"/>
      <c r="H700" s="8"/>
      <c r="I700" s="8"/>
      <c r="J700" s="8"/>
      <c r="K700" s="8"/>
      <c r="L700" s="8"/>
      <c r="M700" s="8"/>
      <c r="N700" s="8"/>
      <c r="O700" s="8"/>
      <c r="P700" s="8"/>
      <c r="Q700" s="8"/>
      <c r="R700" s="8"/>
      <c r="S700" s="2"/>
      <c r="T700" s="8"/>
      <c r="U700" s="8"/>
      <c r="V700" s="8"/>
      <c r="W700" s="8"/>
      <c r="X700" s="8"/>
      <c r="Y700" s="8"/>
      <c r="Z700" s="8"/>
    </row>
    <row r="701" spans="1:26" ht="15" x14ac:dyDescent="0.2">
      <c r="A701" s="2"/>
      <c r="B701" s="2"/>
      <c r="C701" s="2"/>
      <c r="D701" s="2"/>
      <c r="E701" s="2"/>
      <c r="F701" s="2"/>
      <c r="G701" s="8"/>
      <c r="H701" s="8"/>
      <c r="I701" s="8"/>
      <c r="J701" s="8"/>
      <c r="K701" s="8"/>
      <c r="L701" s="8"/>
      <c r="M701" s="8"/>
      <c r="N701" s="8"/>
      <c r="O701" s="8"/>
      <c r="P701" s="8"/>
      <c r="Q701" s="8"/>
      <c r="R701" s="8"/>
      <c r="S701" s="2"/>
      <c r="T701" s="8"/>
      <c r="U701" s="8"/>
      <c r="V701" s="8"/>
      <c r="W701" s="8"/>
      <c r="X701" s="8"/>
      <c r="Y701" s="8"/>
      <c r="Z701" s="8"/>
    </row>
    <row r="702" spans="1:26" ht="15" x14ac:dyDescent="0.2">
      <c r="A702" s="2"/>
      <c r="B702" s="2"/>
      <c r="C702" s="2"/>
      <c r="D702" s="2"/>
      <c r="E702" s="2"/>
      <c r="F702" s="2"/>
      <c r="G702" s="8"/>
      <c r="H702" s="8"/>
      <c r="I702" s="8"/>
      <c r="J702" s="8"/>
      <c r="K702" s="8"/>
      <c r="L702" s="8"/>
      <c r="M702" s="8"/>
      <c r="N702" s="8"/>
      <c r="O702" s="8"/>
      <c r="P702" s="8"/>
      <c r="Q702" s="8"/>
      <c r="R702" s="8"/>
      <c r="S702" s="2"/>
      <c r="T702" s="8"/>
      <c r="U702" s="8"/>
      <c r="V702" s="8"/>
      <c r="W702" s="8"/>
      <c r="X702" s="8"/>
      <c r="Y702" s="8"/>
      <c r="Z702" s="8"/>
    </row>
    <row r="703" spans="1:26" ht="15" x14ac:dyDescent="0.2">
      <c r="A703" s="2"/>
      <c r="B703" s="2"/>
      <c r="C703" s="2"/>
      <c r="D703" s="2"/>
      <c r="E703" s="2"/>
      <c r="F703" s="2"/>
      <c r="G703" s="8"/>
      <c r="H703" s="8"/>
      <c r="I703" s="8"/>
      <c r="J703" s="8"/>
      <c r="K703" s="8"/>
      <c r="L703" s="8"/>
      <c r="M703" s="8"/>
      <c r="N703" s="8"/>
      <c r="O703" s="8"/>
      <c r="P703" s="8"/>
      <c r="Q703" s="8"/>
      <c r="R703" s="8"/>
      <c r="S703" s="2"/>
      <c r="T703" s="8"/>
      <c r="U703" s="8"/>
      <c r="V703" s="8"/>
      <c r="W703" s="8"/>
      <c r="X703" s="8"/>
      <c r="Y703" s="8"/>
      <c r="Z703" s="8"/>
    </row>
    <row r="704" spans="1:26" ht="15" x14ac:dyDescent="0.2">
      <c r="A704" s="2"/>
      <c r="B704" s="2"/>
      <c r="C704" s="2"/>
      <c r="D704" s="2"/>
      <c r="E704" s="2"/>
      <c r="F704" s="2"/>
      <c r="G704" s="8"/>
      <c r="H704" s="8"/>
      <c r="I704" s="8"/>
      <c r="J704" s="8"/>
      <c r="K704" s="8"/>
      <c r="L704" s="8"/>
      <c r="M704" s="8"/>
      <c r="N704" s="8"/>
      <c r="O704" s="8"/>
      <c r="P704" s="8"/>
      <c r="Q704" s="8"/>
      <c r="R704" s="8"/>
      <c r="S704" s="2"/>
      <c r="T704" s="8"/>
      <c r="U704" s="8"/>
      <c r="V704" s="8"/>
      <c r="W704" s="8"/>
      <c r="X704" s="8"/>
      <c r="Y704" s="8"/>
      <c r="Z704" s="8"/>
    </row>
    <row r="705" spans="1:26" ht="15" x14ac:dyDescent="0.2">
      <c r="A705" s="2"/>
      <c r="B705" s="2"/>
      <c r="C705" s="2"/>
      <c r="D705" s="2"/>
      <c r="E705" s="2"/>
      <c r="F705" s="2"/>
      <c r="G705" s="8"/>
      <c r="H705" s="8"/>
      <c r="I705" s="8"/>
      <c r="J705" s="8"/>
      <c r="K705" s="8"/>
      <c r="L705" s="8"/>
      <c r="M705" s="8"/>
      <c r="N705" s="8"/>
      <c r="O705" s="8"/>
      <c r="P705" s="8"/>
      <c r="Q705" s="8"/>
      <c r="R705" s="8"/>
      <c r="S705" s="2"/>
      <c r="T705" s="8"/>
      <c r="U705" s="8"/>
      <c r="V705" s="8"/>
      <c r="W705" s="8"/>
      <c r="X705" s="8"/>
      <c r="Y705" s="8"/>
      <c r="Z705" s="8"/>
    </row>
    <row r="706" spans="1:26" ht="15" x14ac:dyDescent="0.2">
      <c r="A706" s="2"/>
      <c r="B706" s="2"/>
      <c r="C706" s="2"/>
      <c r="D706" s="2"/>
      <c r="E706" s="2"/>
      <c r="F706" s="2"/>
      <c r="G706" s="8"/>
      <c r="H706" s="8"/>
      <c r="I706" s="8"/>
      <c r="J706" s="8"/>
      <c r="K706" s="8"/>
      <c r="L706" s="8"/>
      <c r="M706" s="8"/>
      <c r="N706" s="8"/>
      <c r="O706" s="8"/>
      <c r="P706" s="8"/>
      <c r="Q706" s="8"/>
      <c r="R706" s="8"/>
      <c r="S706" s="2"/>
      <c r="T706" s="8"/>
      <c r="U706" s="8"/>
      <c r="V706" s="8"/>
      <c r="W706" s="8"/>
      <c r="X706" s="8"/>
      <c r="Y706" s="8"/>
      <c r="Z706" s="8"/>
    </row>
    <row r="707" spans="1:26" ht="15" x14ac:dyDescent="0.2">
      <c r="A707" s="2"/>
      <c r="B707" s="2"/>
      <c r="C707" s="2"/>
      <c r="D707" s="2"/>
      <c r="E707" s="2"/>
      <c r="F707" s="2"/>
      <c r="G707" s="8"/>
      <c r="H707" s="8"/>
      <c r="I707" s="8"/>
      <c r="J707" s="8"/>
      <c r="K707" s="8"/>
      <c r="L707" s="8"/>
      <c r="M707" s="8"/>
      <c r="N707" s="8"/>
      <c r="O707" s="8"/>
      <c r="P707" s="8"/>
      <c r="Q707" s="8"/>
      <c r="R707" s="8"/>
      <c r="S707" s="2"/>
      <c r="T707" s="8"/>
      <c r="U707" s="8"/>
      <c r="V707" s="8"/>
      <c r="W707" s="8"/>
      <c r="X707" s="8"/>
      <c r="Y707" s="8"/>
      <c r="Z707" s="8"/>
    </row>
    <row r="708" spans="1:26" ht="15" x14ac:dyDescent="0.2">
      <c r="A708" s="2"/>
      <c r="B708" s="2"/>
      <c r="C708" s="2"/>
      <c r="D708" s="2"/>
      <c r="E708" s="2"/>
      <c r="F708" s="2"/>
      <c r="G708" s="8"/>
      <c r="H708" s="8"/>
      <c r="I708" s="8"/>
      <c r="J708" s="8"/>
      <c r="K708" s="8"/>
      <c r="L708" s="8"/>
      <c r="M708" s="8"/>
      <c r="N708" s="8"/>
      <c r="O708" s="8"/>
      <c r="P708" s="8"/>
      <c r="Q708" s="8"/>
      <c r="R708" s="8"/>
      <c r="S708" s="2"/>
      <c r="T708" s="8"/>
      <c r="U708" s="8"/>
      <c r="V708" s="8"/>
      <c r="W708" s="8"/>
      <c r="X708" s="8"/>
      <c r="Y708" s="8"/>
      <c r="Z708" s="8"/>
    </row>
    <row r="709" spans="1:26" ht="15" x14ac:dyDescent="0.2">
      <c r="A709" s="2"/>
      <c r="B709" s="2"/>
      <c r="C709" s="2"/>
      <c r="D709" s="2"/>
      <c r="E709" s="2"/>
      <c r="F709" s="2"/>
      <c r="G709" s="8"/>
      <c r="H709" s="8"/>
      <c r="I709" s="8"/>
      <c r="J709" s="8"/>
      <c r="K709" s="8"/>
      <c r="L709" s="8"/>
      <c r="M709" s="8"/>
      <c r="N709" s="8"/>
      <c r="O709" s="8"/>
      <c r="P709" s="8"/>
      <c r="Q709" s="8"/>
      <c r="R709" s="8"/>
      <c r="S709" s="2"/>
      <c r="T709" s="8"/>
      <c r="U709" s="8"/>
      <c r="V709" s="8"/>
      <c r="W709" s="8"/>
      <c r="X709" s="8"/>
      <c r="Y709" s="8"/>
      <c r="Z709" s="8"/>
    </row>
    <row r="710" spans="1:26" ht="15" x14ac:dyDescent="0.2">
      <c r="A710" s="2"/>
      <c r="B710" s="2"/>
      <c r="C710" s="2"/>
      <c r="D710" s="2"/>
      <c r="E710" s="2"/>
      <c r="F710" s="2"/>
      <c r="G710" s="8"/>
      <c r="H710" s="8"/>
      <c r="I710" s="8"/>
      <c r="J710" s="8"/>
      <c r="K710" s="8"/>
      <c r="L710" s="8"/>
      <c r="M710" s="8"/>
      <c r="N710" s="8"/>
      <c r="O710" s="8"/>
      <c r="P710" s="8"/>
      <c r="Q710" s="8"/>
      <c r="R710" s="8"/>
      <c r="S710" s="2"/>
      <c r="T710" s="8"/>
      <c r="U710" s="8"/>
      <c r="V710" s="8"/>
      <c r="W710" s="8"/>
      <c r="X710" s="8"/>
      <c r="Y710" s="8"/>
      <c r="Z710" s="8"/>
    </row>
    <row r="711" spans="1:26" ht="15" x14ac:dyDescent="0.2">
      <c r="A711" s="2"/>
      <c r="B711" s="2"/>
      <c r="C711" s="2"/>
      <c r="D711" s="2"/>
      <c r="E711" s="2"/>
      <c r="F711" s="2"/>
      <c r="G711" s="8"/>
      <c r="H711" s="8"/>
      <c r="I711" s="8"/>
      <c r="J711" s="8"/>
      <c r="K711" s="8"/>
      <c r="L711" s="8"/>
      <c r="M711" s="8"/>
      <c r="N711" s="8"/>
      <c r="O711" s="8"/>
      <c r="P711" s="8"/>
      <c r="Q711" s="8"/>
      <c r="R711" s="8"/>
      <c r="S711" s="2"/>
      <c r="T711" s="8"/>
      <c r="U711" s="8"/>
      <c r="V711" s="8"/>
      <c r="W711" s="8"/>
      <c r="X711" s="8"/>
      <c r="Y711" s="8"/>
      <c r="Z711" s="8"/>
    </row>
    <row r="712" spans="1:26" ht="15" x14ac:dyDescent="0.2">
      <c r="A712" s="2"/>
      <c r="B712" s="2"/>
      <c r="C712" s="2"/>
      <c r="D712" s="2"/>
      <c r="E712" s="2"/>
      <c r="F712" s="2"/>
      <c r="G712" s="8"/>
      <c r="H712" s="8"/>
      <c r="I712" s="8"/>
      <c r="J712" s="8"/>
      <c r="K712" s="8"/>
      <c r="L712" s="8"/>
      <c r="M712" s="8"/>
      <c r="N712" s="8"/>
      <c r="O712" s="8"/>
      <c r="P712" s="8"/>
      <c r="Q712" s="8"/>
      <c r="R712" s="8"/>
      <c r="S712" s="2"/>
      <c r="T712" s="8"/>
      <c r="U712" s="8"/>
      <c r="V712" s="8"/>
      <c r="W712" s="8"/>
      <c r="X712" s="8"/>
      <c r="Y712" s="8"/>
      <c r="Z712" s="8"/>
    </row>
    <row r="713" spans="1:26" ht="15" x14ac:dyDescent="0.2">
      <c r="A713" s="2"/>
      <c r="B713" s="2"/>
      <c r="C713" s="2"/>
      <c r="D713" s="2"/>
      <c r="E713" s="2"/>
      <c r="F713" s="2"/>
      <c r="G713" s="8"/>
      <c r="H713" s="8"/>
      <c r="I713" s="8"/>
      <c r="J713" s="8"/>
      <c r="K713" s="8"/>
      <c r="L713" s="8"/>
      <c r="M713" s="8"/>
      <c r="N713" s="8"/>
      <c r="O713" s="8"/>
      <c r="P713" s="8"/>
      <c r="Q713" s="8"/>
      <c r="R713" s="8"/>
      <c r="S713" s="2"/>
      <c r="T713" s="8"/>
      <c r="U713" s="8"/>
      <c r="V713" s="8"/>
      <c r="W713" s="8"/>
      <c r="X713" s="8"/>
      <c r="Y713" s="8"/>
      <c r="Z713" s="8"/>
    </row>
    <row r="714" spans="1:26" ht="15" x14ac:dyDescent="0.2">
      <c r="A714" s="2"/>
      <c r="B714" s="2"/>
      <c r="C714" s="2"/>
      <c r="D714" s="2"/>
      <c r="E714" s="2"/>
      <c r="F714" s="2"/>
      <c r="G714" s="8"/>
      <c r="H714" s="8"/>
      <c r="I714" s="8"/>
      <c r="J714" s="8"/>
      <c r="K714" s="8"/>
      <c r="L714" s="8"/>
      <c r="M714" s="8"/>
      <c r="N714" s="8"/>
      <c r="O714" s="8"/>
      <c r="P714" s="8"/>
      <c r="Q714" s="8"/>
      <c r="R714" s="8"/>
      <c r="S714" s="2"/>
      <c r="T714" s="8"/>
      <c r="U714" s="8"/>
      <c r="V714" s="8"/>
      <c r="W714" s="8"/>
      <c r="X714" s="8"/>
      <c r="Y714" s="8"/>
      <c r="Z714" s="8"/>
    </row>
    <row r="715" spans="1:26" ht="15" x14ac:dyDescent="0.2">
      <c r="A715" s="2"/>
      <c r="B715" s="2"/>
      <c r="C715" s="2"/>
      <c r="D715" s="2"/>
      <c r="E715" s="2"/>
      <c r="F715" s="2"/>
      <c r="G715" s="8"/>
      <c r="H715" s="8"/>
      <c r="I715" s="8"/>
      <c r="J715" s="8"/>
      <c r="K715" s="8"/>
      <c r="L715" s="8"/>
      <c r="M715" s="8"/>
      <c r="N715" s="8"/>
      <c r="O715" s="8"/>
      <c r="P715" s="8"/>
      <c r="Q715" s="8"/>
      <c r="R715" s="8"/>
      <c r="S715" s="2"/>
      <c r="T715" s="8"/>
      <c r="U715" s="8"/>
      <c r="V715" s="8"/>
      <c r="W715" s="8"/>
      <c r="X715" s="8"/>
      <c r="Y715" s="8"/>
      <c r="Z715" s="8"/>
    </row>
    <row r="716" spans="1:26" ht="15" x14ac:dyDescent="0.2">
      <c r="A716" s="2"/>
      <c r="B716" s="2"/>
      <c r="C716" s="2"/>
      <c r="D716" s="2"/>
      <c r="E716" s="2"/>
      <c r="F716" s="2"/>
      <c r="G716" s="8"/>
      <c r="H716" s="8"/>
      <c r="I716" s="8"/>
      <c r="J716" s="8"/>
      <c r="K716" s="8"/>
      <c r="L716" s="8"/>
      <c r="M716" s="8"/>
      <c r="N716" s="8"/>
      <c r="O716" s="8"/>
      <c r="P716" s="8"/>
      <c r="Q716" s="8"/>
      <c r="R716" s="8"/>
      <c r="S716" s="2"/>
      <c r="T716" s="8"/>
      <c r="U716" s="8"/>
      <c r="V716" s="8"/>
      <c r="W716" s="8"/>
      <c r="X716" s="8"/>
      <c r="Y716" s="8"/>
      <c r="Z716" s="8"/>
    </row>
    <row r="717" spans="1:26" ht="15" x14ac:dyDescent="0.2">
      <c r="A717" s="2"/>
      <c r="B717" s="2"/>
      <c r="C717" s="2"/>
      <c r="D717" s="2"/>
      <c r="E717" s="2"/>
      <c r="F717" s="2"/>
      <c r="G717" s="8"/>
      <c r="H717" s="8"/>
      <c r="I717" s="8"/>
      <c r="J717" s="8"/>
      <c r="K717" s="8"/>
      <c r="L717" s="8"/>
      <c r="M717" s="8"/>
      <c r="N717" s="8"/>
      <c r="O717" s="8"/>
      <c r="P717" s="8"/>
      <c r="Q717" s="8"/>
      <c r="R717" s="8"/>
      <c r="S717" s="2"/>
      <c r="T717" s="8"/>
      <c r="U717" s="8"/>
      <c r="V717" s="8"/>
      <c r="W717" s="8"/>
      <c r="X717" s="8"/>
      <c r="Y717" s="8"/>
      <c r="Z717" s="8"/>
    </row>
    <row r="718" spans="1:26" ht="15" x14ac:dyDescent="0.2">
      <c r="A718" s="2"/>
      <c r="B718" s="2"/>
      <c r="C718" s="2"/>
      <c r="D718" s="2"/>
      <c r="E718" s="2"/>
      <c r="F718" s="2"/>
      <c r="G718" s="8"/>
      <c r="H718" s="8"/>
      <c r="I718" s="8"/>
      <c r="J718" s="8"/>
      <c r="K718" s="8"/>
      <c r="L718" s="8"/>
      <c r="M718" s="8"/>
      <c r="N718" s="8"/>
      <c r="O718" s="8"/>
      <c r="P718" s="8"/>
      <c r="Q718" s="8"/>
      <c r="R718" s="8"/>
      <c r="S718" s="2"/>
      <c r="T718" s="8"/>
      <c r="U718" s="8"/>
      <c r="V718" s="8"/>
      <c r="W718" s="8"/>
      <c r="X718" s="8"/>
      <c r="Y718" s="8"/>
      <c r="Z718" s="8"/>
    </row>
    <row r="719" spans="1:26" ht="15" x14ac:dyDescent="0.2">
      <c r="A719" s="2"/>
      <c r="B719" s="2"/>
      <c r="C719" s="2"/>
      <c r="D719" s="2"/>
      <c r="E719" s="2"/>
      <c r="F719" s="2"/>
      <c r="G719" s="8"/>
      <c r="H719" s="8"/>
      <c r="I719" s="8"/>
      <c r="J719" s="8"/>
      <c r="K719" s="8"/>
      <c r="L719" s="8"/>
      <c r="M719" s="8"/>
      <c r="N719" s="8"/>
      <c r="O719" s="8"/>
      <c r="P719" s="8"/>
      <c r="Q719" s="8"/>
      <c r="R719" s="8"/>
      <c r="S719" s="2"/>
      <c r="T719" s="8"/>
      <c r="U719" s="8"/>
      <c r="V719" s="8"/>
      <c r="W719" s="8"/>
      <c r="X719" s="8"/>
      <c r="Y719" s="8"/>
      <c r="Z719" s="8"/>
    </row>
    <row r="720" spans="1:26" ht="15" x14ac:dyDescent="0.2">
      <c r="A720" s="2"/>
      <c r="B720" s="2"/>
      <c r="C720" s="2"/>
      <c r="D720" s="2"/>
      <c r="E720" s="2"/>
      <c r="F720" s="2"/>
      <c r="G720" s="8"/>
      <c r="H720" s="8"/>
      <c r="I720" s="8"/>
      <c r="J720" s="8"/>
      <c r="K720" s="8"/>
      <c r="L720" s="8"/>
      <c r="M720" s="8"/>
      <c r="N720" s="8"/>
      <c r="O720" s="8"/>
      <c r="P720" s="8"/>
      <c r="Q720" s="8"/>
      <c r="R720" s="8"/>
      <c r="S720" s="2"/>
      <c r="T720" s="8"/>
      <c r="U720" s="8"/>
      <c r="V720" s="8"/>
      <c r="W720" s="8"/>
      <c r="X720" s="8"/>
      <c r="Y720" s="8"/>
      <c r="Z720" s="8"/>
    </row>
    <row r="721" spans="1:26" ht="15" x14ac:dyDescent="0.2">
      <c r="A721" s="2"/>
      <c r="B721" s="2"/>
      <c r="C721" s="2"/>
      <c r="D721" s="2"/>
      <c r="E721" s="2"/>
      <c r="F721" s="2"/>
      <c r="G721" s="8"/>
      <c r="H721" s="8"/>
      <c r="I721" s="8"/>
      <c r="J721" s="8"/>
      <c r="K721" s="8"/>
      <c r="L721" s="8"/>
      <c r="M721" s="8"/>
      <c r="N721" s="8"/>
      <c r="O721" s="8"/>
      <c r="P721" s="8"/>
      <c r="Q721" s="8"/>
      <c r="R721" s="8"/>
      <c r="S721" s="2"/>
      <c r="T721" s="8"/>
      <c r="U721" s="8"/>
      <c r="V721" s="8"/>
      <c r="W721" s="8"/>
      <c r="X721" s="8"/>
      <c r="Y721" s="8"/>
      <c r="Z721" s="8"/>
    </row>
    <row r="722" spans="1:26" ht="15" x14ac:dyDescent="0.2">
      <c r="A722" s="2"/>
      <c r="B722" s="2"/>
      <c r="C722" s="2"/>
      <c r="D722" s="2"/>
      <c r="E722" s="2"/>
      <c r="F722" s="2"/>
      <c r="G722" s="8"/>
      <c r="H722" s="8"/>
      <c r="I722" s="8"/>
      <c r="J722" s="8"/>
      <c r="K722" s="8"/>
      <c r="L722" s="8"/>
      <c r="M722" s="8"/>
      <c r="N722" s="8"/>
      <c r="O722" s="8"/>
      <c r="P722" s="8"/>
      <c r="Q722" s="8"/>
      <c r="R722" s="8"/>
      <c r="S722" s="2"/>
      <c r="T722" s="8"/>
      <c r="U722" s="8"/>
      <c r="V722" s="8"/>
      <c r="W722" s="8"/>
      <c r="X722" s="8"/>
      <c r="Y722" s="8"/>
      <c r="Z722" s="8"/>
    </row>
    <row r="723" spans="1:26" ht="15" x14ac:dyDescent="0.2">
      <c r="A723" s="2"/>
      <c r="B723" s="2"/>
      <c r="C723" s="2"/>
      <c r="D723" s="2"/>
      <c r="E723" s="2"/>
      <c r="F723" s="2"/>
      <c r="G723" s="8"/>
      <c r="H723" s="8"/>
      <c r="I723" s="8"/>
      <c r="J723" s="8"/>
      <c r="K723" s="8"/>
      <c r="L723" s="8"/>
      <c r="M723" s="8"/>
      <c r="N723" s="8"/>
      <c r="O723" s="8"/>
      <c r="P723" s="8"/>
      <c r="Q723" s="8"/>
      <c r="R723" s="8"/>
      <c r="S723" s="2"/>
      <c r="T723" s="8"/>
      <c r="U723" s="8"/>
      <c r="V723" s="8"/>
      <c r="W723" s="8"/>
      <c r="X723" s="8"/>
      <c r="Y723" s="8"/>
      <c r="Z723" s="8"/>
    </row>
    <row r="724" spans="1:26" ht="15" x14ac:dyDescent="0.2">
      <c r="A724" s="2"/>
      <c r="B724" s="2"/>
      <c r="C724" s="2"/>
      <c r="D724" s="2"/>
      <c r="E724" s="2"/>
      <c r="F724" s="2"/>
      <c r="G724" s="8"/>
      <c r="H724" s="8"/>
      <c r="I724" s="8"/>
      <c r="J724" s="8"/>
      <c r="K724" s="8"/>
      <c r="L724" s="8"/>
      <c r="M724" s="8"/>
      <c r="N724" s="8"/>
      <c r="O724" s="8"/>
      <c r="P724" s="8"/>
      <c r="Q724" s="8"/>
      <c r="R724" s="8"/>
      <c r="S724" s="2"/>
      <c r="T724" s="8"/>
      <c r="U724" s="8"/>
      <c r="V724" s="8"/>
      <c r="W724" s="8"/>
      <c r="X724" s="8"/>
      <c r="Y724" s="8"/>
      <c r="Z724" s="8"/>
    </row>
    <row r="725" spans="1:26" ht="15" x14ac:dyDescent="0.2">
      <c r="A725" s="2"/>
      <c r="B725" s="2"/>
      <c r="C725" s="2"/>
      <c r="D725" s="2"/>
      <c r="E725" s="2"/>
      <c r="F725" s="2"/>
      <c r="G725" s="8"/>
      <c r="H725" s="8"/>
      <c r="I725" s="8"/>
      <c r="J725" s="8"/>
      <c r="K725" s="8"/>
      <c r="L725" s="8"/>
      <c r="M725" s="8"/>
      <c r="N725" s="8"/>
      <c r="O725" s="8"/>
      <c r="P725" s="8"/>
      <c r="Q725" s="8"/>
      <c r="R725" s="8"/>
      <c r="S725" s="2"/>
      <c r="T725" s="8"/>
      <c r="U725" s="8"/>
      <c r="V725" s="8"/>
      <c r="W725" s="8"/>
      <c r="X725" s="8"/>
      <c r="Y725" s="8"/>
      <c r="Z725" s="8"/>
    </row>
    <row r="726" spans="1:26" ht="15" x14ac:dyDescent="0.2">
      <c r="A726" s="2"/>
      <c r="B726" s="2"/>
      <c r="C726" s="2"/>
      <c r="D726" s="2"/>
      <c r="E726" s="2"/>
      <c r="F726" s="2"/>
      <c r="G726" s="8"/>
      <c r="H726" s="8"/>
      <c r="I726" s="8"/>
      <c r="J726" s="8"/>
      <c r="K726" s="8"/>
      <c r="L726" s="8"/>
      <c r="M726" s="8"/>
      <c r="N726" s="8"/>
      <c r="O726" s="8"/>
      <c r="P726" s="8"/>
      <c r="Q726" s="8"/>
      <c r="R726" s="8"/>
      <c r="S726" s="2"/>
      <c r="T726" s="8"/>
      <c r="U726" s="8"/>
      <c r="V726" s="8"/>
      <c r="W726" s="8"/>
      <c r="X726" s="8"/>
      <c r="Y726" s="8"/>
      <c r="Z726" s="8"/>
    </row>
    <row r="727" spans="1:26" ht="15" x14ac:dyDescent="0.2">
      <c r="A727" s="2"/>
      <c r="B727" s="2"/>
      <c r="C727" s="2"/>
      <c r="D727" s="2"/>
      <c r="E727" s="2"/>
      <c r="F727" s="2"/>
      <c r="G727" s="8"/>
      <c r="H727" s="8"/>
      <c r="I727" s="8"/>
      <c r="J727" s="8"/>
      <c r="K727" s="8"/>
      <c r="L727" s="8"/>
      <c r="M727" s="8"/>
      <c r="N727" s="8"/>
      <c r="O727" s="8"/>
      <c r="P727" s="8"/>
      <c r="Q727" s="8"/>
      <c r="R727" s="8"/>
      <c r="S727" s="2"/>
      <c r="T727" s="8"/>
      <c r="U727" s="8"/>
      <c r="V727" s="8"/>
      <c r="W727" s="8"/>
      <c r="X727" s="8"/>
      <c r="Y727" s="8"/>
      <c r="Z727" s="8"/>
    </row>
    <row r="728" spans="1:26" ht="15" x14ac:dyDescent="0.2">
      <c r="A728" s="2"/>
      <c r="B728" s="2"/>
      <c r="C728" s="2"/>
      <c r="D728" s="2"/>
      <c r="E728" s="2"/>
      <c r="F728" s="2"/>
      <c r="G728" s="8"/>
      <c r="H728" s="8"/>
      <c r="I728" s="8"/>
      <c r="J728" s="8"/>
      <c r="K728" s="8"/>
      <c r="L728" s="8"/>
      <c r="M728" s="8"/>
      <c r="N728" s="8"/>
      <c r="O728" s="8"/>
      <c r="P728" s="8"/>
      <c r="Q728" s="8"/>
      <c r="R728" s="8"/>
      <c r="S728" s="2"/>
      <c r="T728" s="8"/>
      <c r="U728" s="8"/>
      <c r="V728" s="8"/>
      <c r="W728" s="8"/>
      <c r="X728" s="8"/>
      <c r="Y728" s="8"/>
      <c r="Z728" s="8"/>
    </row>
    <row r="729" spans="1:26" ht="15" x14ac:dyDescent="0.2">
      <c r="A729" s="2"/>
      <c r="B729" s="2"/>
      <c r="C729" s="2"/>
      <c r="D729" s="2"/>
      <c r="E729" s="2"/>
      <c r="F729" s="2"/>
      <c r="G729" s="8"/>
      <c r="H729" s="8"/>
      <c r="I729" s="8"/>
      <c r="J729" s="8"/>
      <c r="K729" s="8"/>
      <c r="L729" s="8"/>
      <c r="M729" s="8"/>
      <c r="N729" s="8"/>
      <c r="O729" s="8"/>
      <c r="P729" s="8"/>
      <c r="Q729" s="8"/>
      <c r="R729" s="8"/>
      <c r="S729" s="2"/>
      <c r="T729" s="8"/>
      <c r="U729" s="8"/>
      <c r="V729" s="8"/>
      <c r="W729" s="8"/>
      <c r="X729" s="8"/>
      <c r="Y729" s="8"/>
      <c r="Z729" s="8"/>
    </row>
    <row r="730" spans="1:26" ht="15" x14ac:dyDescent="0.2">
      <c r="A730" s="2"/>
      <c r="B730" s="2"/>
      <c r="C730" s="2"/>
      <c r="D730" s="2"/>
      <c r="E730" s="2"/>
      <c r="F730" s="2"/>
      <c r="G730" s="8"/>
      <c r="H730" s="8"/>
      <c r="I730" s="8"/>
      <c r="J730" s="8"/>
      <c r="K730" s="8"/>
      <c r="L730" s="8"/>
      <c r="M730" s="8"/>
      <c r="N730" s="8"/>
      <c r="O730" s="8"/>
      <c r="P730" s="8"/>
      <c r="Q730" s="8"/>
      <c r="R730" s="8"/>
      <c r="S730" s="2"/>
      <c r="T730" s="8"/>
      <c r="U730" s="8"/>
      <c r="V730" s="8"/>
      <c r="W730" s="8"/>
      <c r="X730" s="8"/>
      <c r="Y730" s="8"/>
      <c r="Z730" s="8"/>
    </row>
    <row r="731" spans="1:26" ht="15" x14ac:dyDescent="0.2">
      <c r="A731" s="2"/>
      <c r="B731" s="2"/>
      <c r="C731" s="2"/>
      <c r="D731" s="2"/>
      <c r="E731" s="2"/>
      <c r="F731" s="2"/>
      <c r="G731" s="8"/>
      <c r="H731" s="8"/>
      <c r="I731" s="8"/>
      <c r="J731" s="8"/>
      <c r="K731" s="8"/>
      <c r="L731" s="8"/>
      <c r="M731" s="8"/>
      <c r="N731" s="8"/>
      <c r="O731" s="8"/>
      <c r="P731" s="8"/>
      <c r="Q731" s="8"/>
      <c r="R731" s="8"/>
      <c r="S731" s="2"/>
      <c r="T731" s="8"/>
      <c r="U731" s="8"/>
      <c r="V731" s="8"/>
      <c r="W731" s="8"/>
      <c r="X731" s="8"/>
      <c r="Y731" s="8"/>
      <c r="Z731" s="8"/>
    </row>
    <row r="732" spans="1:26" ht="15" x14ac:dyDescent="0.2">
      <c r="A732" s="2"/>
      <c r="B732" s="2"/>
      <c r="C732" s="2"/>
      <c r="D732" s="2"/>
      <c r="E732" s="2"/>
      <c r="F732" s="2"/>
      <c r="G732" s="8"/>
      <c r="H732" s="8"/>
      <c r="I732" s="8"/>
      <c r="J732" s="8"/>
      <c r="K732" s="8"/>
      <c r="L732" s="8"/>
      <c r="M732" s="8"/>
      <c r="N732" s="8"/>
      <c r="O732" s="8"/>
      <c r="P732" s="8"/>
      <c r="Q732" s="8"/>
      <c r="R732" s="8"/>
      <c r="S732" s="2"/>
      <c r="T732" s="8"/>
      <c r="U732" s="8"/>
      <c r="V732" s="8"/>
      <c r="W732" s="8"/>
      <c r="X732" s="8"/>
      <c r="Y732" s="8"/>
      <c r="Z732" s="8"/>
    </row>
    <row r="733" spans="1:26" ht="15" x14ac:dyDescent="0.2">
      <c r="A733" s="2"/>
      <c r="B733" s="2"/>
      <c r="C733" s="2"/>
      <c r="D733" s="2"/>
      <c r="E733" s="2"/>
      <c r="F733" s="2"/>
      <c r="G733" s="8"/>
      <c r="H733" s="8"/>
      <c r="I733" s="8"/>
      <c r="J733" s="8"/>
      <c r="K733" s="8"/>
      <c r="L733" s="8"/>
      <c r="M733" s="8"/>
      <c r="N733" s="8"/>
      <c r="O733" s="8"/>
      <c r="P733" s="8"/>
      <c r="Q733" s="8"/>
      <c r="R733" s="8"/>
      <c r="S733" s="2"/>
      <c r="T733" s="8"/>
      <c r="U733" s="8"/>
      <c r="V733" s="8"/>
      <c r="W733" s="8"/>
      <c r="X733" s="8"/>
      <c r="Y733" s="8"/>
      <c r="Z733" s="8"/>
    </row>
    <row r="734" spans="1:26" ht="15" x14ac:dyDescent="0.2">
      <c r="A734" s="2"/>
      <c r="B734" s="2"/>
      <c r="C734" s="2"/>
      <c r="D734" s="2"/>
      <c r="E734" s="2"/>
      <c r="F734" s="2"/>
      <c r="G734" s="8"/>
      <c r="H734" s="8"/>
      <c r="I734" s="8"/>
      <c r="J734" s="8"/>
      <c r="K734" s="8"/>
      <c r="L734" s="8"/>
      <c r="M734" s="8"/>
      <c r="N734" s="8"/>
      <c r="O734" s="8"/>
      <c r="P734" s="8"/>
      <c r="Q734" s="8"/>
      <c r="R734" s="8"/>
      <c r="S734" s="2"/>
      <c r="T734" s="8"/>
      <c r="U734" s="8"/>
      <c r="V734" s="8"/>
      <c r="W734" s="8"/>
      <c r="X734" s="8"/>
      <c r="Y734" s="8"/>
      <c r="Z734" s="8"/>
    </row>
    <row r="735" spans="1:26" ht="15" x14ac:dyDescent="0.2">
      <c r="A735" s="2"/>
      <c r="B735" s="2"/>
      <c r="C735" s="2"/>
      <c r="D735" s="2"/>
      <c r="E735" s="2"/>
      <c r="F735" s="2"/>
      <c r="G735" s="8"/>
      <c r="H735" s="8"/>
      <c r="I735" s="8"/>
      <c r="J735" s="8"/>
      <c r="K735" s="8"/>
      <c r="L735" s="8"/>
      <c r="M735" s="8"/>
      <c r="N735" s="8"/>
      <c r="O735" s="8"/>
      <c r="P735" s="8"/>
      <c r="Q735" s="8"/>
      <c r="R735" s="8"/>
      <c r="S735" s="2"/>
      <c r="T735" s="8"/>
      <c r="U735" s="8"/>
      <c r="V735" s="8"/>
      <c r="W735" s="8"/>
      <c r="X735" s="8"/>
      <c r="Y735" s="8"/>
      <c r="Z735" s="8"/>
    </row>
    <row r="736" spans="1:26" ht="15" x14ac:dyDescent="0.2">
      <c r="A736" s="2"/>
      <c r="B736" s="2"/>
      <c r="C736" s="2"/>
      <c r="D736" s="2"/>
      <c r="E736" s="2"/>
      <c r="F736" s="2"/>
      <c r="G736" s="8"/>
      <c r="H736" s="8"/>
      <c r="I736" s="8"/>
      <c r="J736" s="8"/>
      <c r="K736" s="8"/>
      <c r="L736" s="8"/>
      <c r="M736" s="8"/>
      <c r="N736" s="8"/>
      <c r="O736" s="8"/>
      <c r="P736" s="8"/>
      <c r="Q736" s="8"/>
      <c r="R736" s="8"/>
      <c r="S736" s="2"/>
      <c r="T736" s="8"/>
      <c r="U736" s="8"/>
      <c r="V736" s="8"/>
      <c r="W736" s="8"/>
      <c r="X736" s="8"/>
      <c r="Y736" s="8"/>
      <c r="Z736" s="8"/>
    </row>
    <row r="737" spans="1:26" ht="15" x14ac:dyDescent="0.2">
      <c r="A737" s="2"/>
      <c r="B737" s="2"/>
      <c r="C737" s="2"/>
      <c r="D737" s="2"/>
      <c r="E737" s="2"/>
      <c r="F737" s="2"/>
      <c r="G737" s="8"/>
      <c r="H737" s="8"/>
      <c r="I737" s="8"/>
      <c r="J737" s="8"/>
      <c r="K737" s="8"/>
      <c r="L737" s="8"/>
      <c r="M737" s="8"/>
      <c r="N737" s="8"/>
      <c r="O737" s="8"/>
      <c r="P737" s="8"/>
      <c r="Q737" s="8"/>
      <c r="R737" s="8"/>
      <c r="S737" s="2"/>
      <c r="T737" s="8"/>
      <c r="U737" s="8"/>
      <c r="V737" s="8"/>
      <c r="W737" s="8"/>
      <c r="X737" s="8"/>
      <c r="Y737" s="8"/>
      <c r="Z737" s="8"/>
    </row>
    <row r="738" spans="1:26" ht="15" x14ac:dyDescent="0.2">
      <c r="A738" s="2"/>
      <c r="B738" s="2"/>
      <c r="C738" s="2"/>
      <c r="D738" s="2"/>
      <c r="E738" s="2"/>
      <c r="F738" s="2"/>
      <c r="G738" s="8"/>
      <c r="H738" s="8"/>
      <c r="I738" s="8"/>
      <c r="J738" s="8"/>
      <c r="K738" s="8"/>
      <c r="L738" s="8"/>
      <c r="M738" s="8"/>
      <c r="N738" s="8"/>
      <c r="O738" s="8"/>
      <c r="P738" s="8"/>
      <c r="Q738" s="8"/>
      <c r="R738" s="8"/>
      <c r="S738" s="2"/>
      <c r="T738" s="8"/>
      <c r="U738" s="8"/>
      <c r="V738" s="8"/>
      <c r="W738" s="8"/>
      <c r="X738" s="8"/>
      <c r="Y738" s="8"/>
      <c r="Z738" s="8"/>
    </row>
    <row r="739" spans="1:26" ht="15" x14ac:dyDescent="0.2">
      <c r="A739" s="2"/>
      <c r="B739" s="2"/>
      <c r="C739" s="2"/>
      <c r="D739" s="2"/>
      <c r="E739" s="2"/>
      <c r="F739" s="2"/>
      <c r="G739" s="8"/>
      <c r="H739" s="8"/>
      <c r="I739" s="8"/>
      <c r="J739" s="8"/>
      <c r="K739" s="8"/>
      <c r="L739" s="8"/>
      <c r="M739" s="8"/>
      <c r="N739" s="8"/>
      <c r="O739" s="8"/>
      <c r="P739" s="8"/>
      <c r="Q739" s="8"/>
      <c r="R739" s="8"/>
      <c r="S739" s="2"/>
      <c r="T739" s="8"/>
      <c r="U739" s="8"/>
      <c r="V739" s="8"/>
      <c r="W739" s="8"/>
      <c r="X739" s="8"/>
      <c r="Y739" s="8"/>
      <c r="Z739" s="8"/>
    </row>
    <row r="740" spans="1:26" ht="15" x14ac:dyDescent="0.2">
      <c r="A740" s="2"/>
      <c r="B740" s="2"/>
      <c r="C740" s="2"/>
      <c r="D740" s="2"/>
      <c r="E740" s="2"/>
      <c r="F740" s="2"/>
      <c r="G740" s="8"/>
      <c r="H740" s="8"/>
      <c r="I740" s="8"/>
      <c r="J740" s="8"/>
      <c r="K740" s="8"/>
      <c r="L740" s="8"/>
      <c r="M740" s="8"/>
      <c r="N740" s="8"/>
      <c r="O740" s="8"/>
      <c r="P740" s="8"/>
      <c r="Q740" s="8"/>
      <c r="R740" s="8"/>
      <c r="S740" s="2"/>
      <c r="T740" s="8"/>
      <c r="U740" s="8"/>
      <c r="V740" s="8"/>
      <c r="W740" s="8"/>
      <c r="X740" s="8"/>
      <c r="Y740" s="8"/>
      <c r="Z740" s="8"/>
    </row>
    <row r="741" spans="1:26" ht="15" x14ac:dyDescent="0.2">
      <c r="A741" s="2"/>
      <c r="B741" s="2"/>
      <c r="C741" s="2"/>
      <c r="D741" s="2"/>
      <c r="E741" s="2"/>
      <c r="F741" s="2"/>
      <c r="G741" s="8"/>
      <c r="H741" s="8"/>
      <c r="I741" s="8"/>
      <c r="J741" s="8"/>
      <c r="K741" s="8"/>
      <c r="L741" s="8"/>
      <c r="M741" s="8"/>
      <c r="N741" s="8"/>
      <c r="O741" s="8"/>
      <c r="P741" s="8"/>
      <c r="Q741" s="8"/>
      <c r="R741" s="8"/>
      <c r="S741" s="2"/>
      <c r="T741" s="8"/>
      <c r="U741" s="8"/>
      <c r="V741" s="8"/>
      <c r="W741" s="8"/>
      <c r="X741" s="8"/>
      <c r="Y741" s="8"/>
      <c r="Z741" s="8"/>
    </row>
    <row r="742" spans="1:26" ht="15" x14ac:dyDescent="0.2">
      <c r="A742" s="2"/>
      <c r="B742" s="2"/>
      <c r="C742" s="2"/>
      <c r="D742" s="2"/>
      <c r="E742" s="2"/>
      <c r="F742" s="2"/>
      <c r="G742" s="8"/>
      <c r="H742" s="8"/>
      <c r="I742" s="8"/>
      <c r="J742" s="8"/>
      <c r="K742" s="8"/>
      <c r="L742" s="8"/>
      <c r="M742" s="8"/>
      <c r="N742" s="8"/>
      <c r="O742" s="8"/>
      <c r="P742" s="8"/>
      <c r="Q742" s="8"/>
      <c r="R742" s="8"/>
      <c r="S742" s="2"/>
      <c r="T742" s="8"/>
      <c r="U742" s="8"/>
      <c r="V742" s="8"/>
      <c r="W742" s="8"/>
      <c r="X742" s="8"/>
      <c r="Y742" s="8"/>
      <c r="Z742" s="8"/>
    </row>
    <row r="743" spans="1:26" ht="15" x14ac:dyDescent="0.2">
      <c r="A743" s="2"/>
      <c r="B743" s="2"/>
      <c r="C743" s="2"/>
      <c r="D743" s="2"/>
      <c r="E743" s="2"/>
      <c r="F743" s="2"/>
      <c r="G743" s="8"/>
      <c r="H743" s="8"/>
      <c r="I743" s="8"/>
      <c r="J743" s="8"/>
      <c r="K743" s="8"/>
      <c r="L743" s="8"/>
      <c r="M743" s="8"/>
      <c r="N743" s="8"/>
      <c r="O743" s="8"/>
      <c r="P743" s="8"/>
      <c r="Q743" s="8"/>
      <c r="R743" s="8"/>
      <c r="S743" s="2"/>
      <c r="T743" s="8"/>
      <c r="U743" s="8"/>
      <c r="V743" s="8"/>
      <c r="W743" s="8"/>
      <c r="X743" s="8"/>
      <c r="Y743" s="8"/>
      <c r="Z743" s="8"/>
    </row>
    <row r="744" spans="1:26" ht="15" x14ac:dyDescent="0.2">
      <c r="A744" s="2"/>
      <c r="B744" s="2"/>
      <c r="C744" s="2"/>
      <c r="D744" s="2"/>
      <c r="E744" s="2"/>
      <c r="F744" s="2"/>
      <c r="G744" s="8"/>
      <c r="H744" s="8"/>
      <c r="I744" s="8"/>
      <c r="J744" s="8"/>
      <c r="K744" s="8"/>
      <c r="L744" s="8"/>
      <c r="M744" s="8"/>
      <c r="N744" s="8"/>
      <c r="O744" s="8"/>
      <c r="P744" s="8"/>
      <c r="Q744" s="8"/>
      <c r="R744" s="8"/>
      <c r="S744" s="2"/>
      <c r="T744" s="8"/>
      <c r="U744" s="8"/>
      <c r="V744" s="8"/>
      <c r="W744" s="8"/>
      <c r="X744" s="8"/>
      <c r="Y744" s="8"/>
      <c r="Z744" s="8"/>
    </row>
    <row r="745" spans="1:26" ht="15" x14ac:dyDescent="0.2">
      <c r="A745" s="2"/>
      <c r="B745" s="2"/>
      <c r="C745" s="2"/>
      <c r="D745" s="2"/>
      <c r="E745" s="2"/>
      <c r="F745" s="2"/>
      <c r="G745" s="8"/>
      <c r="H745" s="8"/>
      <c r="I745" s="8"/>
      <c r="J745" s="8"/>
      <c r="K745" s="8"/>
      <c r="L745" s="8"/>
      <c r="M745" s="8"/>
      <c r="N745" s="8"/>
      <c r="O745" s="8"/>
      <c r="P745" s="8"/>
      <c r="Q745" s="8"/>
      <c r="R745" s="8"/>
      <c r="S745" s="2"/>
      <c r="T745" s="8"/>
      <c r="U745" s="8"/>
      <c r="V745" s="8"/>
      <c r="W745" s="8"/>
      <c r="X745" s="8"/>
      <c r="Y745" s="8"/>
      <c r="Z745" s="8"/>
    </row>
    <row r="746" spans="1:26" ht="15" x14ac:dyDescent="0.2">
      <c r="A746" s="2"/>
      <c r="B746" s="2"/>
      <c r="C746" s="2"/>
      <c r="D746" s="2"/>
      <c r="E746" s="2"/>
      <c r="F746" s="2"/>
      <c r="G746" s="8"/>
      <c r="H746" s="8"/>
      <c r="I746" s="8"/>
      <c r="J746" s="8"/>
      <c r="K746" s="8"/>
      <c r="L746" s="8"/>
      <c r="M746" s="8"/>
      <c r="N746" s="8"/>
      <c r="O746" s="8"/>
      <c r="P746" s="8"/>
      <c r="Q746" s="8"/>
      <c r="R746" s="8"/>
      <c r="S746" s="2"/>
      <c r="T746" s="8"/>
      <c r="U746" s="8"/>
      <c r="V746" s="8"/>
      <c r="W746" s="8"/>
      <c r="X746" s="8"/>
      <c r="Y746" s="8"/>
      <c r="Z746" s="8"/>
    </row>
    <row r="747" spans="1:26" ht="15" x14ac:dyDescent="0.2">
      <c r="A747" s="2"/>
      <c r="B747" s="2"/>
      <c r="C747" s="2"/>
      <c r="D747" s="2"/>
      <c r="E747" s="2"/>
      <c r="F747" s="2"/>
      <c r="G747" s="8"/>
      <c r="H747" s="8"/>
      <c r="I747" s="8"/>
      <c r="J747" s="8"/>
      <c r="K747" s="8"/>
      <c r="L747" s="8"/>
      <c r="M747" s="8"/>
      <c r="N747" s="8"/>
      <c r="O747" s="8"/>
      <c r="P747" s="8"/>
      <c r="Q747" s="8"/>
      <c r="R747" s="8"/>
      <c r="S747" s="2"/>
      <c r="T747" s="8"/>
      <c r="U747" s="8"/>
      <c r="V747" s="8"/>
      <c r="W747" s="8"/>
      <c r="X747" s="8"/>
      <c r="Y747" s="8"/>
      <c r="Z747" s="8"/>
    </row>
    <row r="748" spans="1:26" ht="15" x14ac:dyDescent="0.2">
      <c r="A748" s="2"/>
      <c r="B748" s="2"/>
      <c r="C748" s="2"/>
      <c r="D748" s="2"/>
      <c r="E748" s="2"/>
      <c r="F748" s="2"/>
      <c r="G748" s="8"/>
      <c r="H748" s="8"/>
      <c r="I748" s="8"/>
      <c r="J748" s="8"/>
      <c r="K748" s="8"/>
      <c r="L748" s="8"/>
      <c r="M748" s="8"/>
      <c r="N748" s="8"/>
      <c r="O748" s="8"/>
      <c r="P748" s="8"/>
      <c r="Q748" s="8"/>
      <c r="R748" s="8"/>
      <c r="S748" s="2"/>
      <c r="T748" s="8"/>
      <c r="U748" s="8"/>
      <c r="V748" s="8"/>
      <c r="W748" s="8"/>
      <c r="X748" s="8"/>
      <c r="Y748" s="8"/>
      <c r="Z748" s="8"/>
    </row>
    <row r="749" spans="1:26" ht="15" x14ac:dyDescent="0.2">
      <c r="A749" s="2"/>
      <c r="B749" s="2"/>
      <c r="C749" s="2"/>
      <c r="D749" s="2"/>
      <c r="E749" s="2"/>
      <c r="F749" s="2"/>
      <c r="G749" s="8"/>
      <c r="H749" s="8"/>
      <c r="I749" s="8"/>
      <c r="J749" s="8"/>
      <c r="K749" s="8"/>
      <c r="L749" s="8"/>
      <c r="M749" s="8"/>
      <c r="N749" s="8"/>
      <c r="O749" s="8"/>
      <c r="P749" s="8"/>
      <c r="Q749" s="8"/>
      <c r="R749" s="8"/>
      <c r="S749" s="2"/>
      <c r="T749" s="8"/>
      <c r="U749" s="8"/>
      <c r="V749" s="8"/>
      <c r="W749" s="8"/>
      <c r="X749" s="8"/>
      <c r="Y749" s="8"/>
      <c r="Z749" s="8"/>
    </row>
    <row r="750" spans="1:26" ht="15" x14ac:dyDescent="0.2">
      <c r="A750" s="2"/>
      <c r="B750" s="2"/>
      <c r="C750" s="2"/>
      <c r="D750" s="2"/>
      <c r="E750" s="2"/>
      <c r="F750" s="2"/>
      <c r="G750" s="8"/>
      <c r="H750" s="8"/>
      <c r="I750" s="8"/>
      <c r="J750" s="8"/>
      <c r="K750" s="8"/>
      <c r="L750" s="8"/>
      <c r="M750" s="8"/>
      <c r="N750" s="8"/>
      <c r="O750" s="8"/>
      <c r="P750" s="8"/>
      <c r="Q750" s="8"/>
      <c r="R750" s="8"/>
      <c r="S750" s="2"/>
      <c r="T750" s="8"/>
      <c r="U750" s="8"/>
      <c r="V750" s="8"/>
      <c r="W750" s="8"/>
      <c r="X750" s="8"/>
      <c r="Y750" s="8"/>
      <c r="Z750" s="8"/>
    </row>
    <row r="751" spans="1:26" ht="15" x14ac:dyDescent="0.2">
      <c r="A751" s="2"/>
      <c r="B751" s="2"/>
      <c r="C751" s="2"/>
      <c r="D751" s="2"/>
      <c r="E751" s="2"/>
      <c r="F751" s="2"/>
      <c r="G751" s="8"/>
      <c r="H751" s="8"/>
      <c r="I751" s="8"/>
      <c r="J751" s="8"/>
      <c r="K751" s="8"/>
      <c r="L751" s="8"/>
      <c r="M751" s="8"/>
      <c r="N751" s="8"/>
      <c r="O751" s="8"/>
      <c r="P751" s="8"/>
      <c r="Q751" s="8"/>
      <c r="R751" s="8"/>
      <c r="S751" s="2"/>
      <c r="T751" s="8"/>
      <c r="U751" s="8"/>
      <c r="V751" s="8"/>
      <c r="W751" s="8"/>
      <c r="X751" s="8"/>
      <c r="Y751" s="8"/>
      <c r="Z751" s="8"/>
    </row>
    <row r="752" spans="1:26" ht="15" x14ac:dyDescent="0.2">
      <c r="A752" s="2"/>
      <c r="B752" s="2"/>
      <c r="C752" s="2"/>
      <c r="D752" s="2"/>
      <c r="E752" s="2"/>
      <c r="F752" s="2"/>
      <c r="G752" s="8"/>
      <c r="H752" s="8"/>
      <c r="I752" s="8"/>
      <c r="J752" s="8"/>
      <c r="K752" s="8"/>
      <c r="L752" s="8"/>
      <c r="M752" s="8"/>
      <c r="N752" s="8"/>
      <c r="O752" s="8"/>
      <c r="P752" s="8"/>
      <c r="Q752" s="8"/>
      <c r="R752" s="8"/>
      <c r="S752" s="2"/>
      <c r="T752" s="8"/>
      <c r="U752" s="8"/>
      <c r="V752" s="8"/>
      <c r="W752" s="8"/>
      <c r="X752" s="8"/>
      <c r="Y752" s="8"/>
      <c r="Z752" s="8"/>
    </row>
    <row r="753" spans="1:26" ht="15" x14ac:dyDescent="0.2">
      <c r="A753" s="2"/>
      <c r="B753" s="2"/>
      <c r="C753" s="2"/>
      <c r="D753" s="2"/>
      <c r="E753" s="2"/>
      <c r="F753" s="2"/>
      <c r="G753" s="8"/>
      <c r="H753" s="8"/>
      <c r="I753" s="8"/>
      <c r="J753" s="8"/>
      <c r="K753" s="8"/>
      <c r="L753" s="8"/>
      <c r="M753" s="8"/>
      <c r="N753" s="8"/>
      <c r="O753" s="8"/>
      <c r="P753" s="8"/>
      <c r="Q753" s="8"/>
      <c r="R753" s="8"/>
      <c r="S753" s="2"/>
      <c r="T753" s="8"/>
      <c r="U753" s="8"/>
      <c r="V753" s="8"/>
      <c r="W753" s="8"/>
      <c r="X753" s="8"/>
      <c r="Y753" s="8"/>
      <c r="Z753" s="8"/>
    </row>
    <row r="754" spans="1:26" ht="15" x14ac:dyDescent="0.2">
      <c r="A754" s="2"/>
      <c r="B754" s="2"/>
      <c r="C754" s="2"/>
      <c r="D754" s="2"/>
      <c r="E754" s="2"/>
      <c r="F754" s="2"/>
      <c r="G754" s="8"/>
      <c r="H754" s="8"/>
      <c r="I754" s="8"/>
      <c r="J754" s="8"/>
      <c r="K754" s="8"/>
      <c r="L754" s="8"/>
      <c r="M754" s="8"/>
      <c r="N754" s="8"/>
      <c r="O754" s="8"/>
      <c r="P754" s="8"/>
      <c r="Q754" s="8"/>
      <c r="R754" s="8"/>
      <c r="S754" s="2"/>
      <c r="T754" s="8"/>
      <c r="U754" s="8"/>
      <c r="V754" s="8"/>
      <c r="W754" s="8"/>
      <c r="X754" s="8"/>
      <c r="Y754" s="8"/>
      <c r="Z754" s="8"/>
    </row>
    <row r="755" spans="1:26" ht="15" x14ac:dyDescent="0.2">
      <c r="A755" s="2"/>
      <c r="B755" s="2"/>
      <c r="C755" s="2"/>
      <c r="D755" s="2"/>
      <c r="E755" s="2"/>
      <c r="F755" s="2"/>
      <c r="G755" s="8"/>
      <c r="H755" s="8"/>
      <c r="I755" s="8"/>
      <c r="J755" s="8"/>
      <c r="K755" s="8"/>
      <c r="L755" s="8"/>
      <c r="M755" s="8"/>
      <c r="N755" s="8"/>
      <c r="O755" s="8"/>
      <c r="P755" s="8"/>
      <c r="Q755" s="8"/>
      <c r="R755" s="8"/>
      <c r="S755" s="2"/>
      <c r="T755" s="8"/>
      <c r="U755" s="8"/>
      <c r="V755" s="8"/>
      <c r="W755" s="8"/>
      <c r="X755" s="8"/>
      <c r="Y755" s="8"/>
      <c r="Z755" s="8"/>
    </row>
    <row r="756" spans="1:26" ht="15" x14ac:dyDescent="0.2">
      <c r="A756" s="2"/>
      <c r="B756" s="2"/>
      <c r="C756" s="2"/>
      <c r="D756" s="2"/>
      <c r="E756" s="2"/>
      <c r="F756" s="2"/>
      <c r="G756" s="8"/>
      <c r="H756" s="8"/>
      <c r="I756" s="8"/>
      <c r="J756" s="8"/>
      <c r="K756" s="8"/>
      <c r="L756" s="8"/>
      <c r="M756" s="8"/>
      <c r="N756" s="8"/>
      <c r="O756" s="8"/>
      <c r="P756" s="8"/>
      <c r="Q756" s="8"/>
      <c r="R756" s="8"/>
      <c r="S756" s="2"/>
      <c r="T756" s="8"/>
      <c r="U756" s="8"/>
      <c r="V756" s="8"/>
      <c r="W756" s="8"/>
      <c r="X756" s="8"/>
      <c r="Y756" s="8"/>
      <c r="Z756" s="8"/>
    </row>
    <row r="757" spans="1:26" ht="15" x14ac:dyDescent="0.2">
      <c r="A757" s="2"/>
      <c r="B757" s="2"/>
      <c r="C757" s="2"/>
      <c r="D757" s="2"/>
      <c r="E757" s="2"/>
      <c r="F757" s="2"/>
      <c r="G757" s="8"/>
      <c r="H757" s="8"/>
      <c r="I757" s="8"/>
      <c r="J757" s="8"/>
      <c r="K757" s="8"/>
      <c r="L757" s="8"/>
      <c r="M757" s="8"/>
      <c r="N757" s="8"/>
      <c r="O757" s="8"/>
      <c r="P757" s="8"/>
      <c r="Q757" s="8"/>
      <c r="R757" s="8"/>
      <c r="S757" s="2"/>
      <c r="T757" s="8"/>
      <c r="U757" s="8"/>
      <c r="V757" s="8"/>
      <c r="W757" s="8"/>
      <c r="X757" s="8"/>
      <c r="Y757" s="8"/>
      <c r="Z757" s="8"/>
    </row>
    <row r="758" spans="1:26" ht="15" x14ac:dyDescent="0.2">
      <c r="A758" s="2"/>
      <c r="B758" s="2"/>
      <c r="C758" s="2"/>
      <c r="D758" s="2"/>
      <c r="E758" s="2"/>
      <c r="F758" s="2"/>
      <c r="G758" s="8"/>
      <c r="H758" s="8"/>
      <c r="I758" s="8"/>
      <c r="J758" s="8"/>
      <c r="K758" s="8"/>
      <c r="L758" s="8"/>
      <c r="M758" s="8"/>
      <c r="N758" s="8"/>
      <c r="O758" s="8"/>
      <c r="P758" s="8"/>
      <c r="Q758" s="8"/>
      <c r="R758" s="8"/>
      <c r="S758" s="2"/>
      <c r="T758" s="8"/>
      <c r="U758" s="8"/>
      <c r="V758" s="8"/>
      <c r="W758" s="8"/>
      <c r="X758" s="8"/>
      <c r="Y758" s="8"/>
      <c r="Z758" s="8"/>
    </row>
    <row r="759" spans="1:26" ht="15" x14ac:dyDescent="0.2">
      <c r="A759" s="2"/>
      <c r="B759" s="2"/>
      <c r="C759" s="2"/>
      <c r="D759" s="2"/>
      <c r="E759" s="2"/>
      <c r="F759" s="2"/>
      <c r="G759" s="8"/>
      <c r="H759" s="8"/>
      <c r="I759" s="8"/>
      <c r="J759" s="8"/>
      <c r="K759" s="8"/>
      <c r="L759" s="8"/>
      <c r="M759" s="8"/>
      <c r="N759" s="8"/>
      <c r="O759" s="8"/>
      <c r="P759" s="8"/>
      <c r="Q759" s="8"/>
      <c r="R759" s="8"/>
      <c r="S759" s="2"/>
      <c r="T759" s="8"/>
      <c r="U759" s="8"/>
      <c r="V759" s="8"/>
      <c r="W759" s="8"/>
      <c r="X759" s="8"/>
      <c r="Y759" s="8"/>
      <c r="Z759" s="8"/>
    </row>
    <row r="760" spans="1:26" ht="15" x14ac:dyDescent="0.2">
      <c r="A760" s="2"/>
      <c r="B760" s="2"/>
      <c r="C760" s="2"/>
      <c r="D760" s="2"/>
      <c r="E760" s="2"/>
      <c r="F760" s="2"/>
      <c r="G760" s="8"/>
      <c r="H760" s="8"/>
      <c r="I760" s="8"/>
      <c r="J760" s="8"/>
      <c r="K760" s="8"/>
      <c r="L760" s="8"/>
      <c r="M760" s="8"/>
      <c r="N760" s="8"/>
      <c r="O760" s="8"/>
      <c r="P760" s="8"/>
      <c r="Q760" s="8"/>
      <c r="R760" s="8"/>
      <c r="S760" s="2"/>
      <c r="T760" s="8"/>
      <c r="U760" s="8"/>
      <c r="V760" s="8"/>
      <c r="W760" s="8"/>
      <c r="X760" s="8"/>
      <c r="Y760" s="8"/>
      <c r="Z760" s="8"/>
    </row>
    <row r="761" spans="1:26" ht="15" x14ac:dyDescent="0.2">
      <c r="A761" s="2"/>
      <c r="B761" s="2"/>
      <c r="C761" s="2"/>
      <c r="D761" s="2"/>
      <c r="E761" s="2"/>
      <c r="F761" s="2"/>
      <c r="G761" s="8"/>
      <c r="H761" s="8"/>
      <c r="I761" s="8"/>
      <c r="J761" s="8"/>
      <c r="K761" s="8"/>
      <c r="L761" s="8"/>
      <c r="M761" s="8"/>
      <c r="N761" s="8"/>
      <c r="O761" s="8"/>
      <c r="P761" s="8"/>
      <c r="Q761" s="8"/>
      <c r="R761" s="8"/>
      <c r="S761" s="2"/>
      <c r="T761" s="8"/>
      <c r="U761" s="8"/>
      <c r="V761" s="8"/>
      <c r="W761" s="8"/>
      <c r="X761" s="8"/>
      <c r="Y761" s="8"/>
      <c r="Z761" s="8"/>
    </row>
    <row r="762" spans="1:26" ht="15" x14ac:dyDescent="0.2">
      <c r="A762" s="2"/>
      <c r="B762" s="2"/>
      <c r="C762" s="2"/>
      <c r="D762" s="2"/>
      <c r="E762" s="2"/>
      <c r="F762" s="2"/>
      <c r="G762" s="8"/>
      <c r="H762" s="8"/>
      <c r="I762" s="8"/>
      <c r="J762" s="8"/>
      <c r="K762" s="8"/>
      <c r="L762" s="8"/>
      <c r="M762" s="8"/>
      <c r="N762" s="8"/>
      <c r="O762" s="8"/>
      <c r="P762" s="8"/>
      <c r="Q762" s="8"/>
      <c r="R762" s="8"/>
      <c r="S762" s="2"/>
      <c r="T762" s="8"/>
      <c r="U762" s="8"/>
      <c r="V762" s="8"/>
      <c r="W762" s="8"/>
      <c r="X762" s="8"/>
      <c r="Y762" s="8"/>
      <c r="Z762" s="8"/>
    </row>
    <row r="763" spans="1:26" ht="15" x14ac:dyDescent="0.2">
      <c r="A763" s="2"/>
      <c r="B763" s="2"/>
      <c r="C763" s="2"/>
      <c r="D763" s="2"/>
      <c r="E763" s="2"/>
      <c r="F763" s="2"/>
      <c r="G763" s="8"/>
      <c r="H763" s="8"/>
      <c r="I763" s="8"/>
      <c r="J763" s="8"/>
      <c r="K763" s="8"/>
      <c r="L763" s="8"/>
      <c r="M763" s="8"/>
      <c r="N763" s="8"/>
      <c r="O763" s="8"/>
      <c r="P763" s="8"/>
      <c r="Q763" s="8"/>
      <c r="R763" s="8"/>
      <c r="S763" s="2"/>
      <c r="T763" s="8"/>
      <c r="U763" s="8"/>
      <c r="V763" s="8"/>
      <c r="W763" s="8"/>
      <c r="X763" s="8"/>
      <c r="Y763" s="8"/>
      <c r="Z763" s="8"/>
    </row>
    <row r="764" spans="1:26" ht="15" x14ac:dyDescent="0.2">
      <c r="A764" s="2"/>
      <c r="B764" s="2"/>
      <c r="C764" s="2"/>
      <c r="D764" s="2"/>
      <c r="E764" s="2"/>
      <c r="F764" s="2"/>
      <c r="G764" s="8"/>
      <c r="H764" s="8"/>
      <c r="I764" s="8"/>
      <c r="J764" s="8"/>
      <c r="K764" s="8"/>
      <c r="L764" s="8"/>
      <c r="M764" s="8"/>
      <c r="N764" s="8"/>
      <c r="O764" s="8"/>
      <c r="P764" s="8"/>
      <c r="Q764" s="8"/>
      <c r="R764" s="8"/>
      <c r="S764" s="2"/>
      <c r="T764" s="8"/>
      <c r="U764" s="8"/>
      <c r="V764" s="8"/>
      <c r="W764" s="8"/>
      <c r="X764" s="8"/>
      <c r="Y764" s="8"/>
      <c r="Z764" s="8"/>
    </row>
    <row r="765" spans="1:26" ht="15" x14ac:dyDescent="0.2">
      <c r="A765" s="2"/>
      <c r="B765" s="2"/>
      <c r="C765" s="2"/>
      <c r="D765" s="2"/>
      <c r="E765" s="2"/>
      <c r="F765" s="2"/>
      <c r="G765" s="8"/>
      <c r="H765" s="8"/>
      <c r="I765" s="8"/>
      <c r="J765" s="8"/>
      <c r="K765" s="8"/>
      <c r="L765" s="8"/>
      <c r="M765" s="8"/>
      <c r="N765" s="8"/>
      <c r="O765" s="8"/>
      <c r="P765" s="8"/>
      <c r="Q765" s="8"/>
      <c r="R765" s="8"/>
      <c r="S765" s="2"/>
      <c r="T765" s="8"/>
      <c r="U765" s="8"/>
      <c r="V765" s="8"/>
      <c r="W765" s="8"/>
      <c r="X765" s="8"/>
      <c r="Y765" s="8"/>
      <c r="Z765" s="8"/>
    </row>
    <row r="766" spans="1:26" ht="15" x14ac:dyDescent="0.2">
      <c r="A766" s="2"/>
      <c r="B766" s="2"/>
      <c r="C766" s="2"/>
      <c r="D766" s="2"/>
      <c r="E766" s="2"/>
      <c r="F766" s="2"/>
      <c r="G766" s="8"/>
      <c r="H766" s="8"/>
      <c r="I766" s="8"/>
      <c r="J766" s="8"/>
      <c r="K766" s="8"/>
      <c r="L766" s="8"/>
      <c r="M766" s="8"/>
      <c r="N766" s="8"/>
      <c r="O766" s="8"/>
      <c r="P766" s="8"/>
      <c r="Q766" s="8"/>
      <c r="R766" s="8"/>
      <c r="S766" s="2"/>
      <c r="T766" s="8"/>
      <c r="U766" s="8"/>
      <c r="V766" s="8"/>
      <c r="W766" s="8"/>
      <c r="X766" s="8"/>
      <c r="Y766" s="8"/>
      <c r="Z766" s="8"/>
    </row>
    <row r="767" spans="1:26" ht="15" x14ac:dyDescent="0.2">
      <c r="A767" s="2"/>
      <c r="B767" s="2"/>
      <c r="C767" s="2"/>
      <c r="D767" s="2"/>
      <c r="E767" s="2"/>
      <c r="F767" s="2"/>
      <c r="G767" s="8"/>
      <c r="H767" s="8"/>
      <c r="I767" s="8"/>
      <c r="J767" s="8"/>
      <c r="K767" s="8"/>
      <c r="L767" s="8"/>
      <c r="M767" s="8"/>
      <c r="N767" s="8"/>
      <c r="O767" s="8"/>
      <c r="P767" s="8"/>
      <c r="Q767" s="8"/>
      <c r="R767" s="8"/>
      <c r="S767" s="2"/>
      <c r="T767" s="8"/>
      <c r="U767" s="8"/>
      <c r="V767" s="8"/>
      <c r="W767" s="8"/>
      <c r="X767" s="8"/>
      <c r="Y767" s="8"/>
      <c r="Z767" s="8"/>
    </row>
    <row r="768" spans="1:26" ht="15" x14ac:dyDescent="0.2">
      <c r="A768" s="2"/>
      <c r="B768" s="2"/>
      <c r="C768" s="2"/>
      <c r="D768" s="2"/>
      <c r="E768" s="2"/>
      <c r="F768" s="2"/>
      <c r="G768" s="8"/>
      <c r="H768" s="8"/>
      <c r="I768" s="8"/>
      <c r="J768" s="8"/>
      <c r="K768" s="8"/>
      <c r="L768" s="8"/>
      <c r="M768" s="8"/>
      <c r="N768" s="8"/>
      <c r="O768" s="8"/>
      <c r="P768" s="8"/>
      <c r="Q768" s="8"/>
      <c r="R768" s="8"/>
      <c r="S768" s="2"/>
      <c r="T768" s="8"/>
      <c r="U768" s="8"/>
      <c r="V768" s="8"/>
      <c r="W768" s="8"/>
      <c r="X768" s="8"/>
      <c r="Y768" s="8"/>
      <c r="Z768" s="8"/>
    </row>
    <row r="769" spans="1:26" ht="15" x14ac:dyDescent="0.2">
      <c r="A769" s="2"/>
      <c r="B769" s="2"/>
      <c r="C769" s="2"/>
      <c r="D769" s="2"/>
      <c r="E769" s="2"/>
      <c r="F769" s="2"/>
      <c r="G769" s="8"/>
      <c r="H769" s="8"/>
      <c r="I769" s="8"/>
      <c r="J769" s="8"/>
      <c r="K769" s="8"/>
      <c r="L769" s="8"/>
      <c r="M769" s="8"/>
      <c r="N769" s="8"/>
      <c r="O769" s="8"/>
      <c r="P769" s="8"/>
      <c r="Q769" s="8"/>
      <c r="R769" s="8"/>
      <c r="S769" s="2"/>
      <c r="T769" s="8"/>
      <c r="U769" s="8"/>
      <c r="V769" s="8"/>
      <c r="W769" s="8"/>
      <c r="X769" s="8"/>
      <c r="Y769" s="8"/>
      <c r="Z769" s="8"/>
    </row>
    <row r="770" spans="1:26" ht="15" x14ac:dyDescent="0.2">
      <c r="A770" s="2"/>
      <c r="B770" s="2"/>
      <c r="C770" s="2"/>
      <c r="D770" s="2"/>
      <c r="E770" s="2"/>
      <c r="F770" s="2"/>
      <c r="G770" s="8"/>
      <c r="H770" s="8"/>
      <c r="I770" s="8"/>
      <c r="J770" s="8"/>
      <c r="K770" s="8"/>
      <c r="L770" s="8"/>
      <c r="M770" s="8"/>
      <c r="N770" s="8"/>
      <c r="O770" s="8"/>
      <c r="P770" s="8"/>
      <c r="Q770" s="8"/>
      <c r="R770" s="8"/>
      <c r="S770" s="2"/>
      <c r="T770" s="8"/>
      <c r="U770" s="8"/>
      <c r="V770" s="8"/>
      <c r="W770" s="8"/>
      <c r="X770" s="8"/>
      <c r="Y770" s="8"/>
      <c r="Z770" s="8"/>
    </row>
    <row r="771" spans="1:26" ht="15" x14ac:dyDescent="0.2">
      <c r="A771" s="2"/>
      <c r="B771" s="2"/>
      <c r="C771" s="2"/>
      <c r="D771" s="2"/>
      <c r="E771" s="2"/>
      <c r="F771" s="2"/>
      <c r="G771" s="8"/>
      <c r="H771" s="8"/>
      <c r="I771" s="8"/>
      <c r="J771" s="8"/>
      <c r="K771" s="8"/>
      <c r="L771" s="8"/>
      <c r="M771" s="8"/>
      <c r="N771" s="8"/>
      <c r="O771" s="8"/>
      <c r="P771" s="8"/>
      <c r="Q771" s="8"/>
      <c r="R771" s="8"/>
      <c r="S771" s="2"/>
      <c r="T771" s="8"/>
      <c r="U771" s="8"/>
      <c r="V771" s="8"/>
      <c r="W771" s="8"/>
      <c r="X771" s="8"/>
      <c r="Y771" s="8"/>
      <c r="Z771" s="8"/>
    </row>
    <row r="772" spans="1:26" ht="15" x14ac:dyDescent="0.2">
      <c r="A772" s="2"/>
      <c r="B772" s="2"/>
      <c r="C772" s="2"/>
      <c r="D772" s="2"/>
      <c r="E772" s="2"/>
      <c r="F772" s="2"/>
      <c r="G772" s="8"/>
      <c r="H772" s="8"/>
      <c r="I772" s="8"/>
      <c r="J772" s="8"/>
      <c r="K772" s="8"/>
      <c r="L772" s="8"/>
      <c r="M772" s="8"/>
      <c r="N772" s="8"/>
      <c r="O772" s="8"/>
      <c r="P772" s="8"/>
      <c r="Q772" s="8"/>
      <c r="R772" s="8"/>
      <c r="S772" s="2"/>
      <c r="T772" s="8"/>
      <c r="U772" s="8"/>
      <c r="V772" s="8"/>
      <c r="W772" s="8"/>
      <c r="X772" s="8"/>
      <c r="Y772" s="8"/>
      <c r="Z772" s="8"/>
    </row>
    <row r="773" spans="1:26" ht="15" x14ac:dyDescent="0.2">
      <c r="A773" s="2"/>
      <c r="B773" s="2"/>
      <c r="C773" s="2"/>
      <c r="D773" s="2"/>
      <c r="E773" s="2"/>
      <c r="F773" s="2"/>
      <c r="G773" s="8"/>
      <c r="H773" s="8"/>
      <c r="I773" s="8"/>
      <c r="J773" s="8"/>
      <c r="K773" s="8"/>
      <c r="L773" s="8"/>
      <c r="M773" s="8"/>
      <c r="N773" s="8"/>
      <c r="O773" s="8"/>
      <c r="P773" s="8"/>
      <c r="Q773" s="8"/>
      <c r="R773" s="8"/>
      <c r="S773" s="2"/>
      <c r="T773" s="8"/>
      <c r="U773" s="8"/>
      <c r="V773" s="8"/>
      <c r="W773" s="8"/>
      <c r="X773" s="8"/>
      <c r="Y773" s="8"/>
      <c r="Z773" s="8"/>
    </row>
    <row r="774" spans="1:26" ht="15" x14ac:dyDescent="0.2">
      <c r="A774" s="2"/>
      <c r="B774" s="2"/>
      <c r="C774" s="2"/>
      <c r="D774" s="2"/>
      <c r="E774" s="2"/>
      <c r="F774" s="2"/>
      <c r="G774" s="8"/>
      <c r="H774" s="8"/>
      <c r="I774" s="8"/>
      <c r="J774" s="8"/>
      <c r="K774" s="8"/>
      <c r="L774" s="8"/>
      <c r="M774" s="8"/>
      <c r="N774" s="8"/>
      <c r="O774" s="8"/>
      <c r="P774" s="8"/>
      <c r="Q774" s="8"/>
      <c r="R774" s="8"/>
      <c r="S774" s="2"/>
      <c r="T774" s="8"/>
      <c r="U774" s="8"/>
      <c r="V774" s="8"/>
      <c r="W774" s="8"/>
      <c r="X774" s="8"/>
      <c r="Y774" s="8"/>
      <c r="Z774" s="8"/>
    </row>
    <row r="775" spans="1:26" ht="15" x14ac:dyDescent="0.2">
      <c r="A775" s="2"/>
      <c r="B775" s="2"/>
      <c r="C775" s="2"/>
      <c r="D775" s="2"/>
      <c r="E775" s="2"/>
      <c r="F775" s="2"/>
      <c r="G775" s="8"/>
      <c r="H775" s="8"/>
      <c r="I775" s="8"/>
      <c r="J775" s="8"/>
      <c r="K775" s="8"/>
      <c r="L775" s="8"/>
      <c r="M775" s="8"/>
      <c r="N775" s="8"/>
      <c r="O775" s="8"/>
      <c r="P775" s="8"/>
      <c r="Q775" s="8"/>
      <c r="R775" s="8"/>
      <c r="S775" s="2"/>
      <c r="T775" s="8"/>
      <c r="U775" s="8"/>
      <c r="V775" s="8"/>
      <c r="W775" s="8"/>
      <c r="X775" s="8"/>
      <c r="Y775" s="8"/>
      <c r="Z775" s="8"/>
    </row>
    <row r="776" spans="1:26" ht="15" x14ac:dyDescent="0.2">
      <c r="A776" s="2"/>
      <c r="B776" s="2"/>
      <c r="C776" s="2"/>
      <c r="D776" s="2"/>
      <c r="E776" s="2"/>
      <c r="F776" s="2"/>
      <c r="G776" s="8"/>
      <c r="H776" s="8"/>
      <c r="I776" s="8"/>
      <c r="J776" s="8"/>
      <c r="K776" s="8"/>
      <c r="L776" s="8"/>
      <c r="M776" s="8"/>
      <c r="N776" s="8"/>
      <c r="O776" s="8"/>
      <c r="P776" s="8"/>
      <c r="Q776" s="8"/>
      <c r="R776" s="8"/>
      <c r="S776" s="2"/>
      <c r="T776" s="8"/>
      <c r="U776" s="8"/>
      <c r="V776" s="8"/>
      <c r="W776" s="8"/>
      <c r="X776" s="8"/>
      <c r="Y776" s="8"/>
      <c r="Z776" s="8"/>
    </row>
    <row r="777" spans="1:26" ht="15" x14ac:dyDescent="0.2">
      <c r="A777" s="2"/>
      <c r="B777" s="2"/>
      <c r="C777" s="2"/>
      <c r="D777" s="2"/>
      <c r="E777" s="2"/>
      <c r="F777" s="2"/>
      <c r="G777" s="8"/>
      <c r="H777" s="8"/>
      <c r="I777" s="8"/>
      <c r="J777" s="8"/>
      <c r="K777" s="8"/>
      <c r="L777" s="8"/>
      <c r="M777" s="8"/>
      <c r="N777" s="8"/>
      <c r="O777" s="8"/>
      <c r="P777" s="8"/>
      <c r="Q777" s="8"/>
      <c r="R777" s="8"/>
      <c r="S777" s="2"/>
      <c r="T777" s="8"/>
      <c r="U777" s="8"/>
      <c r="V777" s="8"/>
      <c r="W777" s="8"/>
      <c r="X777" s="8"/>
      <c r="Y777" s="8"/>
      <c r="Z777" s="8"/>
    </row>
    <row r="778" spans="1:26" ht="15" x14ac:dyDescent="0.2">
      <c r="A778" s="2"/>
      <c r="B778" s="2"/>
      <c r="C778" s="2"/>
      <c r="D778" s="2"/>
      <c r="E778" s="2"/>
      <c r="F778" s="2"/>
      <c r="G778" s="8"/>
      <c r="H778" s="8"/>
      <c r="I778" s="8"/>
      <c r="J778" s="8"/>
      <c r="K778" s="8"/>
      <c r="L778" s="8"/>
      <c r="M778" s="8"/>
      <c r="N778" s="8"/>
      <c r="O778" s="8"/>
      <c r="P778" s="8"/>
      <c r="Q778" s="8"/>
      <c r="R778" s="8"/>
      <c r="S778" s="2"/>
      <c r="T778" s="8"/>
      <c r="U778" s="8"/>
      <c r="V778" s="8"/>
      <c r="W778" s="8"/>
      <c r="X778" s="8"/>
      <c r="Y778" s="8"/>
      <c r="Z778" s="8"/>
    </row>
    <row r="779" spans="1:26" ht="15" x14ac:dyDescent="0.2">
      <c r="A779" s="2"/>
      <c r="B779" s="2"/>
      <c r="C779" s="2"/>
      <c r="D779" s="2"/>
      <c r="E779" s="2"/>
      <c r="F779" s="2"/>
      <c r="G779" s="8"/>
      <c r="H779" s="8"/>
      <c r="I779" s="8"/>
      <c r="J779" s="8"/>
      <c r="K779" s="8"/>
      <c r="L779" s="8"/>
      <c r="M779" s="8"/>
      <c r="N779" s="8"/>
      <c r="O779" s="8"/>
      <c r="P779" s="8"/>
      <c r="Q779" s="8"/>
      <c r="R779" s="8"/>
      <c r="S779" s="2"/>
      <c r="T779" s="8"/>
      <c r="U779" s="8"/>
      <c r="V779" s="8"/>
      <c r="W779" s="8"/>
      <c r="X779" s="8"/>
      <c r="Y779" s="8"/>
      <c r="Z779" s="8"/>
    </row>
    <row r="780" spans="1:26" ht="15" x14ac:dyDescent="0.2">
      <c r="A780" s="2"/>
      <c r="B780" s="2"/>
      <c r="C780" s="2"/>
      <c r="D780" s="2"/>
      <c r="E780" s="2"/>
      <c r="F780" s="2"/>
      <c r="G780" s="8"/>
      <c r="H780" s="8"/>
      <c r="I780" s="8"/>
      <c r="J780" s="8"/>
      <c r="K780" s="8"/>
      <c r="L780" s="8"/>
      <c r="M780" s="8"/>
      <c r="N780" s="8"/>
      <c r="O780" s="8"/>
      <c r="P780" s="8"/>
      <c r="Q780" s="8"/>
      <c r="R780" s="8"/>
      <c r="S780" s="2"/>
      <c r="T780" s="8"/>
      <c r="U780" s="8"/>
      <c r="V780" s="8"/>
      <c r="W780" s="8"/>
      <c r="X780" s="8"/>
      <c r="Y780" s="8"/>
      <c r="Z780" s="8"/>
    </row>
    <row r="781" spans="1:26" ht="15" x14ac:dyDescent="0.2">
      <c r="A781" s="2"/>
      <c r="B781" s="2"/>
      <c r="C781" s="2"/>
      <c r="D781" s="2"/>
      <c r="E781" s="2"/>
      <c r="F781" s="2"/>
      <c r="G781" s="8"/>
      <c r="H781" s="8"/>
      <c r="I781" s="8"/>
      <c r="J781" s="8"/>
      <c r="K781" s="8"/>
      <c r="L781" s="8"/>
      <c r="M781" s="8"/>
      <c r="N781" s="8"/>
      <c r="O781" s="8"/>
      <c r="P781" s="8"/>
      <c r="Q781" s="8"/>
      <c r="R781" s="8"/>
      <c r="S781" s="2"/>
      <c r="T781" s="8"/>
      <c r="U781" s="8"/>
      <c r="V781" s="8"/>
      <c r="W781" s="8"/>
      <c r="X781" s="8"/>
      <c r="Y781" s="8"/>
      <c r="Z781" s="8"/>
    </row>
    <row r="782" spans="1:26" ht="15" x14ac:dyDescent="0.2">
      <c r="A782" s="2"/>
      <c r="B782" s="2"/>
      <c r="C782" s="2"/>
      <c r="D782" s="2"/>
      <c r="E782" s="2"/>
      <c r="F782" s="2"/>
      <c r="G782" s="8"/>
      <c r="H782" s="8"/>
      <c r="I782" s="8"/>
      <c r="J782" s="8"/>
      <c r="K782" s="8"/>
      <c r="L782" s="8"/>
      <c r="M782" s="8"/>
      <c r="N782" s="8"/>
      <c r="O782" s="8"/>
      <c r="P782" s="8"/>
      <c r="Q782" s="8"/>
      <c r="R782" s="8"/>
      <c r="S782" s="2"/>
      <c r="T782" s="8"/>
      <c r="U782" s="8"/>
      <c r="V782" s="8"/>
      <c r="W782" s="8"/>
      <c r="X782" s="8"/>
      <c r="Y782" s="8"/>
      <c r="Z782" s="8"/>
    </row>
    <row r="783" spans="1:26" ht="15" x14ac:dyDescent="0.2">
      <c r="A783" s="2"/>
      <c r="B783" s="2"/>
      <c r="C783" s="2"/>
      <c r="D783" s="2"/>
      <c r="E783" s="2"/>
      <c r="F783" s="2"/>
      <c r="G783" s="8"/>
      <c r="H783" s="8"/>
      <c r="I783" s="8"/>
      <c r="J783" s="8"/>
      <c r="K783" s="8"/>
      <c r="L783" s="8"/>
      <c r="M783" s="8"/>
      <c r="N783" s="8"/>
      <c r="O783" s="8"/>
      <c r="P783" s="8"/>
      <c r="Q783" s="8"/>
      <c r="R783" s="8"/>
      <c r="S783" s="2"/>
      <c r="T783" s="8"/>
      <c r="U783" s="8"/>
      <c r="V783" s="8"/>
      <c r="W783" s="8"/>
      <c r="X783" s="8"/>
      <c r="Y783" s="8"/>
      <c r="Z783" s="8"/>
    </row>
    <row r="784" spans="1:26" ht="15" x14ac:dyDescent="0.2">
      <c r="A784" s="2"/>
      <c r="B784" s="2"/>
      <c r="C784" s="2"/>
      <c r="D784" s="2"/>
      <c r="E784" s="2"/>
      <c r="F784" s="2"/>
      <c r="G784" s="8"/>
      <c r="H784" s="8"/>
      <c r="I784" s="8"/>
      <c r="J784" s="8"/>
      <c r="K784" s="8"/>
      <c r="L784" s="8"/>
      <c r="M784" s="8"/>
      <c r="N784" s="8"/>
      <c r="O784" s="8"/>
      <c r="P784" s="8"/>
      <c r="Q784" s="8"/>
      <c r="R784" s="8"/>
      <c r="S784" s="2"/>
      <c r="T784" s="8"/>
      <c r="U784" s="8"/>
      <c r="V784" s="8"/>
      <c r="W784" s="8"/>
      <c r="X784" s="8"/>
      <c r="Y784" s="8"/>
      <c r="Z784" s="8"/>
    </row>
    <row r="785" spans="1:26" ht="15" x14ac:dyDescent="0.2">
      <c r="A785" s="2"/>
      <c r="B785" s="2"/>
      <c r="C785" s="2"/>
      <c r="D785" s="2"/>
      <c r="E785" s="2"/>
      <c r="F785" s="2"/>
      <c r="G785" s="8"/>
      <c r="H785" s="8"/>
      <c r="I785" s="8"/>
      <c r="J785" s="8"/>
      <c r="K785" s="8"/>
      <c r="L785" s="8"/>
      <c r="M785" s="8"/>
      <c r="N785" s="8"/>
      <c r="O785" s="8"/>
      <c r="P785" s="8"/>
      <c r="Q785" s="8"/>
      <c r="R785" s="8"/>
      <c r="S785" s="2"/>
      <c r="T785" s="8"/>
      <c r="U785" s="8"/>
      <c r="V785" s="8"/>
      <c r="W785" s="8"/>
      <c r="X785" s="8"/>
      <c r="Y785" s="8"/>
      <c r="Z785" s="8"/>
    </row>
    <row r="786" spans="1:26" ht="15" x14ac:dyDescent="0.2">
      <c r="A786" s="2"/>
      <c r="B786" s="2"/>
      <c r="C786" s="2"/>
      <c r="D786" s="2"/>
      <c r="E786" s="2"/>
      <c r="F786" s="2"/>
      <c r="G786" s="8"/>
      <c r="H786" s="8"/>
      <c r="I786" s="8"/>
      <c r="J786" s="8"/>
      <c r="K786" s="8"/>
      <c r="L786" s="8"/>
      <c r="M786" s="8"/>
      <c r="N786" s="8"/>
      <c r="O786" s="8"/>
      <c r="P786" s="8"/>
      <c r="Q786" s="8"/>
      <c r="R786" s="8"/>
      <c r="S786" s="2"/>
      <c r="T786" s="8"/>
      <c r="U786" s="8"/>
      <c r="V786" s="8"/>
      <c r="W786" s="8"/>
      <c r="X786" s="8"/>
      <c r="Y786" s="8"/>
      <c r="Z786" s="8"/>
    </row>
    <row r="787" spans="1:26" ht="15" x14ac:dyDescent="0.2">
      <c r="A787" s="2"/>
      <c r="B787" s="2"/>
      <c r="C787" s="2"/>
      <c r="D787" s="2"/>
      <c r="E787" s="2"/>
      <c r="F787" s="2"/>
      <c r="G787" s="8"/>
      <c r="H787" s="8"/>
      <c r="I787" s="8"/>
      <c r="J787" s="8"/>
      <c r="K787" s="8"/>
      <c r="L787" s="8"/>
      <c r="M787" s="8"/>
      <c r="N787" s="8"/>
      <c r="O787" s="8"/>
      <c r="P787" s="8"/>
      <c r="Q787" s="8"/>
      <c r="R787" s="8"/>
      <c r="S787" s="2"/>
      <c r="T787" s="8"/>
      <c r="U787" s="8"/>
      <c r="V787" s="8"/>
      <c r="W787" s="8"/>
      <c r="X787" s="8"/>
      <c r="Y787" s="8"/>
      <c r="Z787" s="8"/>
    </row>
    <row r="788" spans="1:26" ht="15" x14ac:dyDescent="0.2">
      <c r="A788" s="2"/>
      <c r="B788" s="2"/>
      <c r="C788" s="2"/>
      <c r="D788" s="2"/>
      <c r="E788" s="2"/>
      <c r="F788" s="2"/>
      <c r="G788" s="8"/>
      <c r="H788" s="8"/>
      <c r="I788" s="8"/>
      <c r="J788" s="8"/>
      <c r="K788" s="8"/>
      <c r="L788" s="8"/>
      <c r="M788" s="8"/>
      <c r="N788" s="8"/>
      <c r="O788" s="8"/>
      <c r="P788" s="8"/>
      <c r="Q788" s="8"/>
      <c r="R788" s="8"/>
      <c r="S788" s="2"/>
      <c r="T788" s="8"/>
      <c r="U788" s="8"/>
      <c r="V788" s="8"/>
      <c r="W788" s="8"/>
      <c r="X788" s="8"/>
      <c r="Y788" s="8"/>
      <c r="Z788" s="8"/>
    </row>
    <row r="789" spans="1:26" ht="15" x14ac:dyDescent="0.2">
      <c r="A789" s="2"/>
      <c r="B789" s="2"/>
      <c r="C789" s="2"/>
      <c r="D789" s="2"/>
      <c r="E789" s="2"/>
      <c r="F789" s="2"/>
      <c r="G789" s="8"/>
      <c r="H789" s="8"/>
      <c r="I789" s="8"/>
      <c r="J789" s="8"/>
      <c r="K789" s="8"/>
      <c r="L789" s="8"/>
      <c r="M789" s="8"/>
      <c r="N789" s="8"/>
      <c r="O789" s="8"/>
      <c r="P789" s="8"/>
      <c r="Q789" s="8"/>
      <c r="R789" s="8"/>
      <c r="S789" s="2"/>
      <c r="T789" s="8"/>
      <c r="U789" s="8"/>
      <c r="V789" s="8"/>
      <c r="W789" s="8"/>
      <c r="X789" s="8"/>
      <c r="Y789" s="8"/>
      <c r="Z789" s="8"/>
    </row>
    <row r="790" spans="1:26" ht="15" x14ac:dyDescent="0.2">
      <c r="A790" s="2"/>
      <c r="B790" s="2"/>
      <c r="C790" s="2"/>
      <c r="D790" s="2"/>
      <c r="E790" s="2"/>
      <c r="F790" s="2"/>
      <c r="G790" s="8"/>
      <c r="H790" s="8"/>
      <c r="I790" s="8"/>
      <c r="J790" s="8"/>
      <c r="K790" s="8"/>
      <c r="L790" s="8"/>
      <c r="M790" s="8"/>
      <c r="N790" s="8"/>
      <c r="O790" s="8"/>
      <c r="P790" s="8"/>
      <c r="Q790" s="8"/>
      <c r="R790" s="8"/>
      <c r="S790" s="2"/>
      <c r="T790" s="8"/>
      <c r="U790" s="8"/>
      <c r="V790" s="8"/>
      <c r="W790" s="8"/>
      <c r="X790" s="8"/>
      <c r="Y790" s="8"/>
      <c r="Z790" s="8"/>
    </row>
    <row r="791" spans="1:26" ht="15" x14ac:dyDescent="0.2">
      <c r="A791" s="2"/>
      <c r="B791" s="2"/>
      <c r="C791" s="2"/>
      <c r="D791" s="2"/>
      <c r="E791" s="2"/>
      <c r="F791" s="2"/>
      <c r="G791" s="8"/>
      <c r="H791" s="8"/>
      <c r="I791" s="8"/>
      <c r="J791" s="8"/>
      <c r="K791" s="8"/>
      <c r="L791" s="8"/>
      <c r="M791" s="8"/>
      <c r="N791" s="8"/>
      <c r="O791" s="8"/>
      <c r="P791" s="8"/>
      <c r="Q791" s="8"/>
      <c r="R791" s="8"/>
      <c r="S791" s="2"/>
      <c r="T791" s="8"/>
      <c r="U791" s="8"/>
      <c r="V791" s="8"/>
      <c r="W791" s="8"/>
      <c r="X791" s="8"/>
      <c r="Y791" s="8"/>
      <c r="Z791" s="8"/>
    </row>
    <row r="792" spans="1:26" ht="15" x14ac:dyDescent="0.2">
      <c r="A792" s="2"/>
      <c r="B792" s="2"/>
      <c r="C792" s="2"/>
      <c r="D792" s="2"/>
      <c r="E792" s="2"/>
      <c r="F792" s="2"/>
      <c r="G792" s="8"/>
      <c r="H792" s="8"/>
      <c r="I792" s="8"/>
      <c r="J792" s="8"/>
      <c r="K792" s="8"/>
      <c r="L792" s="8"/>
      <c r="M792" s="8"/>
      <c r="N792" s="8"/>
      <c r="O792" s="8"/>
      <c r="P792" s="8"/>
      <c r="Q792" s="8"/>
      <c r="R792" s="8"/>
      <c r="S792" s="2"/>
      <c r="T792" s="8"/>
      <c r="U792" s="8"/>
      <c r="V792" s="8"/>
      <c r="W792" s="8"/>
      <c r="X792" s="8"/>
      <c r="Y792" s="8"/>
      <c r="Z792" s="8"/>
    </row>
    <row r="793" spans="1:26" ht="15" x14ac:dyDescent="0.2">
      <c r="A793" s="2"/>
      <c r="B793" s="2"/>
      <c r="C793" s="2"/>
      <c r="D793" s="2"/>
      <c r="E793" s="2"/>
      <c r="F793" s="2"/>
      <c r="G793" s="8"/>
      <c r="H793" s="8"/>
      <c r="I793" s="8"/>
      <c r="J793" s="8"/>
      <c r="K793" s="8"/>
      <c r="L793" s="8"/>
      <c r="M793" s="8"/>
      <c r="N793" s="8"/>
      <c r="O793" s="8"/>
      <c r="P793" s="8"/>
      <c r="Q793" s="8"/>
      <c r="R793" s="8"/>
      <c r="S793" s="2"/>
      <c r="T793" s="8"/>
      <c r="U793" s="8"/>
      <c r="V793" s="8"/>
      <c r="W793" s="8"/>
      <c r="X793" s="8"/>
      <c r="Y793" s="8"/>
      <c r="Z793" s="8"/>
    </row>
    <row r="794" spans="1:26" ht="15" x14ac:dyDescent="0.2">
      <c r="A794" s="2"/>
      <c r="B794" s="2"/>
      <c r="C794" s="2"/>
      <c r="D794" s="2"/>
      <c r="E794" s="2"/>
      <c r="F794" s="2"/>
      <c r="G794" s="8"/>
      <c r="H794" s="8"/>
      <c r="I794" s="8"/>
      <c r="J794" s="8"/>
      <c r="K794" s="8"/>
      <c r="L794" s="8"/>
      <c r="M794" s="8"/>
      <c r="N794" s="8"/>
      <c r="O794" s="8"/>
      <c r="P794" s="8"/>
      <c r="Q794" s="8"/>
      <c r="R794" s="8"/>
      <c r="S794" s="2"/>
      <c r="T794" s="8"/>
      <c r="U794" s="8"/>
      <c r="V794" s="8"/>
      <c r="W794" s="8"/>
      <c r="X794" s="8"/>
      <c r="Y794" s="8"/>
      <c r="Z794" s="8"/>
    </row>
    <row r="795" spans="1:26" ht="15" x14ac:dyDescent="0.2">
      <c r="A795" s="2"/>
      <c r="B795" s="2"/>
      <c r="C795" s="2"/>
      <c r="D795" s="2"/>
      <c r="E795" s="2"/>
      <c r="F795" s="2"/>
      <c r="G795" s="8"/>
      <c r="H795" s="8"/>
      <c r="I795" s="8"/>
      <c r="J795" s="8"/>
      <c r="K795" s="8"/>
      <c r="L795" s="8"/>
      <c r="M795" s="8"/>
      <c r="N795" s="8"/>
      <c r="O795" s="8"/>
      <c r="P795" s="8"/>
      <c r="Q795" s="8"/>
      <c r="R795" s="8"/>
      <c r="S795" s="2"/>
      <c r="T795" s="8"/>
      <c r="U795" s="8"/>
      <c r="V795" s="8"/>
      <c r="W795" s="8"/>
      <c r="X795" s="8"/>
      <c r="Y795" s="8"/>
      <c r="Z795" s="8"/>
    </row>
    <row r="796" spans="1:26" ht="15" x14ac:dyDescent="0.2">
      <c r="A796" s="2"/>
      <c r="B796" s="2"/>
      <c r="C796" s="2"/>
      <c r="D796" s="2"/>
      <c r="E796" s="2"/>
      <c r="F796" s="2"/>
      <c r="G796" s="8"/>
      <c r="H796" s="8"/>
      <c r="I796" s="8"/>
      <c r="J796" s="8"/>
      <c r="K796" s="8"/>
      <c r="L796" s="8"/>
      <c r="M796" s="8"/>
      <c r="N796" s="8"/>
      <c r="O796" s="8"/>
      <c r="P796" s="8"/>
      <c r="Q796" s="8"/>
      <c r="R796" s="8"/>
      <c r="S796" s="2"/>
      <c r="T796" s="8"/>
      <c r="U796" s="8"/>
      <c r="V796" s="8"/>
      <c r="W796" s="8"/>
      <c r="X796" s="8"/>
      <c r="Y796" s="8"/>
      <c r="Z796" s="8"/>
    </row>
    <row r="797" spans="1:26" ht="15" x14ac:dyDescent="0.2">
      <c r="A797" s="2"/>
      <c r="B797" s="2"/>
      <c r="C797" s="2"/>
      <c r="D797" s="2"/>
      <c r="E797" s="2"/>
      <c r="F797" s="2"/>
      <c r="G797" s="8"/>
      <c r="H797" s="8"/>
      <c r="I797" s="8"/>
      <c r="J797" s="8"/>
      <c r="K797" s="8"/>
      <c r="L797" s="8"/>
      <c r="M797" s="8"/>
      <c r="N797" s="8"/>
      <c r="O797" s="8"/>
      <c r="P797" s="8"/>
      <c r="Q797" s="8"/>
      <c r="R797" s="8"/>
      <c r="S797" s="2"/>
      <c r="T797" s="8"/>
      <c r="U797" s="8"/>
      <c r="V797" s="8"/>
      <c r="W797" s="8"/>
      <c r="X797" s="8"/>
      <c r="Y797" s="8"/>
      <c r="Z797" s="8"/>
    </row>
    <row r="798" spans="1:26" ht="15" x14ac:dyDescent="0.2">
      <c r="A798" s="2"/>
      <c r="B798" s="2"/>
      <c r="C798" s="2"/>
      <c r="D798" s="2"/>
      <c r="E798" s="2"/>
      <c r="F798" s="2"/>
      <c r="G798" s="8"/>
      <c r="H798" s="8"/>
      <c r="I798" s="8"/>
      <c r="J798" s="8"/>
      <c r="K798" s="8"/>
      <c r="L798" s="8"/>
      <c r="M798" s="8"/>
      <c r="N798" s="8"/>
      <c r="O798" s="8"/>
      <c r="P798" s="8"/>
      <c r="Q798" s="8"/>
      <c r="R798" s="8"/>
      <c r="S798" s="2"/>
      <c r="T798" s="8"/>
      <c r="U798" s="8"/>
      <c r="V798" s="8"/>
      <c r="W798" s="8"/>
      <c r="X798" s="8"/>
      <c r="Y798" s="8"/>
      <c r="Z798" s="8"/>
    </row>
    <row r="799" spans="1:26" ht="15" x14ac:dyDescent="0.2">
      <c r="A799" s="2"/>
      <c r="B799" s="2"/>
      <c r="C799" s="2"/>
      <c r="D799" s="2"/>
      <c r="E799" s="2"/>
      <c r="F799" s="2"/>
      <c r="G799" s="8"/>
      <c r="H799" s="8"/>
      <c r="I799" s="8"/>
      <c r="J799" s="8"/>
      <c r="K799" s="8"/>
      <c r="L799" s="8"/>
      <c r="M799" s="8"/>
      <c r="N799" s="8"/>
      <c r="O799" s="8"/>
      <c r="P799" s="8"/>
      <c r="Q799" s="8"/>
      <c r="R799" s="8"/>
      <c r="S799" s="2"/>
      <c r="T799" s="8"/>
      <c r="U799" s="8"/>
      <c r="V799" s="8"/>
      <c r="W799" s="8"/>
      <c r="X799" s="8"/>
      <c r="Y799" s="8"/>
      <c r="Z799" s="8"/>
    </row>
    <row r="800" spans="1:26" ht="15" x14ac:dyDescent="0.2">
      <c r="A800" s="2"/>
      <c r="B800" s="2"/>
      <c r="C800" s="2"/>
      <c r="D800" s="2"/>
      <c r="E800" s="2"/>
      <c r="F800" s="2"/>
      <c r="G800" s="8"/>
      <c r="H800" s="8"/>
      <c r="I800" s="8"/>
      <c r="J800" s="8"/>
      <c r="K800" s="8"/>
      <c r="L800" s="8"/>
      <c r="M800" s="8"/>
      <c r="N800" s="8"/>
      <c r="O800" s="8"/>
      <c r="P800" s="8"/>
      <c r="Q800" s="8"/>
      <c r="R800" s="8"/>
      <c r="S800" s="2"/>
      <c r="T800" s="8"/>
      <c r="U800" s="8"/>
      <c r="V800" s="8"/>
      <c r="W800" s="8"/>
      <c r="X800" s="8"/>
      <c r="Y800" s="8"/>
      <c r="Z800" s="8"/>
    </row>
    <row r="801" spans="1:26" ht="15" x14ac:dyDescent="0.2">
      <c r="A801" s="2"/>
      <c r="B801" s="2"/>
      <c r="C801" s="2"/>
      <c r="D801" s="2"/>
      <c r="E801" s="2"/>
      <c r="F801" s="2"/>
      <c r="G801" s="8"/>
      <c r="H801" s="8"/>
      <c r="I801" s="8"/>
      <c r="J801" s="8"/>
      <c r="K801" s="8"/>
      <c r="L801" s="8"/>
      <c r="M801" s="8"/>
      <c r="N801" s="8"/>
      <c r="O801" s="8"/>
      <c r="P801" s="8"/>
      <c r="Q801" s="8"/>
      <c r="R801" s="8"/>
      <c r="S801" s="2"/>
      <c r="T801" s="8"/>
      <c r="U801" s="8"/>
      <c r="V801" s="8"/>
      <c r="W801" s="8"/>
      <c r="X801" s="8"/>
      <c r="Y801" s="8"/>
      <c r="Z801" s="8"/>
    </row>
    <row r="802" spans="1:26" ht="15" x14ac:dyDescent="0.2">
      <c r="A802" s="2"/>
      <c r="B802" s="2"/>
      <c r="C802" s="2"/>
      <c r="D802" s="2"/>
      <c r="E802" s="2"/>
      <c r="F802" s="2"/>
      <c r="G802" s="8"/>
      <c r="H802" s="8"/>
      <c r="I802" s="8"/>
      <c r="J802" s="8"/>
      <c r="K802" s="8"/>
      <c r="L802" s="8"/>
      <c r="M802" s="8"/>
      <c r="N802" s="8"/>
      <c r="O802" s="8"/>
      <c r="P802" s="8"/>
      <c r="Q802" s="8"/>
      <c r="R802" s="8"/>
      <c r="S802" s="2"/>
      <c r="T802" s="8"/>
      <c r="U802" s="8"/>
      <c r="V802" s="8"/>
      <c r="W802" s="8"/>
      <c r="X802" s="8"/>
      <c r="Y802" s="8"/>
      <c r="Z802" s="8"/>
    </row>
    <row r="803" spans="1:26" ht="15" x14ac:dyDescent="0.2">
      <c r="A803" s="2"/>
      <c r="B803" s="2"/>
      <c r="C803" s="2"/>
      <c r="D803" s="2"/>
      <c r="E803" s="2"/>
      <c r="F803" s="2"/>
      <c r="G803" s="8"/>
      <c r="H803" s="8"/>
      <c r="I803" s="8"/>
      <c r="J803" s="8"/>
      <c r="K803" s="8"/>
      <c r="L803" s="8"/>
      <c r="M803" s="8"/>
      <c r="N803" s="8"/>
      <c r="O803" s="8"/>
      <c r="P803" s="8"/>
      <c r="Q803" s="8"/>
      <c r="R803" s="8"/>
      <c r="S803" s="2"/>
      <c r="T803" s="8"/>
      <c r="U803" s="8"/>
      <c r="V803" s="8"/>
      <c r="W803" s="8"/>
      <c r="X803" s="8"/>
      <c r="Y803" s="8"/>
      <c r="Z803" s="8"/>
    </row>
    <row r="804" spans="1:26" ht="15" x14ac:dyDescent="0.2">
      <c r="A804" s="2"/>
      <c r="B804" s="2"/>
      <c r="C804" s="2"/>
      <c r="D804" s="2"/>
      <c r="E804" s="2"/>
      <c r="F804" s="2"/>
      <c r="G804" s="8"/>
      <c r="H804" s="8"/>
      <c r="I804" s="8"/>
      <c r="J804" s="8"/>
      <c r="K804" s="8"/>
      <c r="L804" s="8"/>
      <c r="M804" s="8"/>
      <c r="N804" s="8"/>
      <c r="O804" s="8"/>
      <c r="P804" s="8"/>
      <c r="Q804" s="8"/>
      <c r="R804" s="8"/>
      <c r="S804" s="2"/>
      <c r="T804" s="8"/>
      <c r="U804" s="8"/>
      <c r="V804" s="8"/>
      <c r="W804" s="8"/>
      <c r="X804" s="8"/>
      <c r="Y804" s="8"/>
      <c r="Z804" s="8"/>
    </row>
    <row r="805" spans="1:26" ht="15" x14ac:dyDescent="0.2">
      <c r="A805" s="2"/>
      <c r="B805" s="2"/>
      <c r="C805" s="2"/>
      <c r="D805" s="2"/>
      <c r="E805" s="2"/>
      <c r="F805" s="2"/>
      <c r="G805" s="8"/>
      <c r="H805" s="8"/>
      <c r="I805" s="8"/>
      <c r="J805" s="8"/>
      <c r="K805" s="8"/>
      <c r="L805" s="8"/>
      <c r="M805" s="8"/>
      <c r="N805" s="8"/>
      <c r="O805" s="8"/>
      <c r="P805" s="8"/>
      <c r="Q805" s="8"/>
      <c r="R805" s="8"/>
      <c r="S805" s="2"/>
      <c r="T805" s="8"/>
      <c r="U805" s="8"/>
      <c r="V805" s="8"/>
      <c r="W805" s="8"/>
      <c r="X805" s="8"/>
      <c r="Y805" s="8"/>
      <c r="Z805" s="8"/>
    </row>
    <row r="806" spans="1:26" ht="15" x14ac:dyDescent="0.2">
      <c r="A806" s="2"/>
      <c r="B806" s="2"/>
      <c r="C806" s="2"/>
      <c r="D806" s="2"/>
      <c r="E806" s="2"/>
      <c r="F806" s="2"/>
      <c r="G806" s="8"/>
      <c r="H806" s="8"/>
      <c r="I806" s="8"/>
      <c r="J806" s="8"/>
      <c r="K806" s="8"/>
      <c r="L806" s="8"/>
      <c r="M806" s="8"/>
      <c r="N806" s="8"/>
      <c r="O806" s="8"/>
      <c r="P806" s="8"/>
      <c r="Q806" s="8"/>
      <c r="R806" s="8"/>
      <c r="S806" s="2"/>
      <c r="T806" s="8"/>
      <c r="U806" s="8"/>
      <c r="V806" s="8"/>
      <c r="W806" s="8"/>
      <c r="X806" s="8"/>
      <c r="Y806" s="8"/>
      <c r="Z806" s="8"/>
    </row>
    <row r="807" spans="1:26" ht="15" x14ac:dyDescent="0.2">
      <c r="A807" s="2"/>
      <c r="B807" s="2"/>
      <c r="C807" s="2"/>
      <c r="D807" s="2"/>
      <c r="E807" s="2"/>
      <c r="F807" s="2"/>
      <c r="G807" s="8"/>
      <c r="H807" s="8"/>
      <c r="I807" s="8"/>
      <c r="J807" s="8"/>
      <c r="K807" s="8"/>
      <c r="L807" s="8"/>
      <c r="M807" s="8"/>
      <c r="N807" s="8"/>
      <c r="O807" s="8"/>
      <c r="P807" s="8"/>
      <c r="Q807" s="8"/>
      <c r="R807" s="8"/>
      <c r="S807" s="2"/>
      <c r="T807" s="8"/>
      <c r="U807" s="8"/>
      <c r="V807" s="8"/>
      <c r="W807" s="8"/>
      <c r="X807" s="8"/>
      <c r="Y807" s="8"/>
      <c r="Z807" s="8"/>
    </row>
    <row r="808" spans="1:26" ht="15" x14ac:dyDescent="0.2">
      <c r="A808" s="2"/>
      <c r="B808" s="2"/>
      <c r="C808" s="2"/>
      <c r="D808" s="2"/>
      <c r="E808" s="2"/>
      <c r="F808" s="2"/>
      <c r="G808" s="8"/>
      <c r="H808" s="8"/>
      <c r="I808" s="8"/>
      <c r="J808" s="8"/>
      <c r="K808" s="8"/>
      <c r="L808" s="8"/>
      <c r="M808" s="8"/>
      <c r="N808" s="8"/>
      <c r="O808" s="8"/>
      <c r="P808" s="8"/>
      <c r="Q808" s="8"/>
      <c r="R808" s="8"/>
      <c r="S808" s="2"/>
      <c r="T808" s="8"/>
      <c r="U808" s="8"/>
      <c r="V808" s="8"/>
      <c r="W808" s="8"/>
      <c r="X808" s="8"/>
      <c r="Y808" s="8"/>
      <c r="Z808" s="8"/>
    </row>
    <row r="809" spans="1:26" ht="15" x14ac:dyDescent="0.2">
      <c r="A809" s="2"/>
      <c r="B809" s="2"/>
      <c r="C809" s="2"/>
      <c r="D809" s="2"/>
      <c r="E809" s="2"/>
      <c r="F809" s="2"/>
      <c r="G809" s="8"/>
      <c r="H809" s="8"/>
      <c r="I809" s="8"/>
      <c r="J809" s="8"/>
      <c r="K809" s="8"/>
      <c r="L809" s="8"/>
      <c r="M809" s="8"/>
      <c r="N809" s="8"/>
      <c r="O809" s="8"/>
      <c r="P809" s="8"/>
      <c r="Q809" s="8"/>
      <c r="R809" s="8"/>
      <c r="S809" s="2"/>
      <c r="T809" s="8"/>
      <c r="U809" s="8"/>
      <c r="V809" s="8"/>
      <c r="W809" s="8"/>
      <c r="X809" s="8"/>
      <c r="Y809" s="8"/>
      <c r="Z809" s="8"/>
    </row>
    <row r="810" spans="1:26" ht="15" x14ac:dyDescent="0.2">
      <c r="A810" s="2"/>
      <c r="B810" s="2"/>
      <c r="C810" s="2"/>
      <c r="D810" s="2"/>
      <c r="E810" s="2"/>
      <c r="F810" s="2"/>
      <c r="G810" s="8"/>
      <c r="H810" s="8"/>
      <c r="I810" s="8"/>
      <c r="J810" s="8"/>
      <c r="K810" s="8"/>
      <c r="L810" s="8"/>
      <c r="M810" s="8"/>
      <c r="N810" s="8"/>
      <c r="O810" s="8"/>
      <c r="P810" s="8"/>
      <c r="Q810" s="8"/>
      <c r="R810" s="8"/>
      <c r="S810" s="2"/>
      <c r="T810" s="8"/>
      <c r="U810" s="8"/>
      <c r="V810" s="8"/>
      <c r="W810" s="8"/>
      <c r="X810" s="8"/>
      <c r="Y810" s="8"/>
      <c r="Z810" s="8"/>
    </row>
    <row r="811" spans="1:26" ht="15" x14ac:dyDescent="0.2">
      <c r="A811" s="2"/>
      <c r="B811" s="2"/>
      <c r="C811" s="2"/>
      <c r="D811" s="2"/>
      <c r="E811" s="2"/>
      <c r="F811" s="2"/>
      <c r="G811" s="8"/>
      <c r="H811" s="8"/>
      <c r="I811" s="8"/>
      <c r="J811" s="8"/>
      <c r="K811" s="8"/>
      <c r="L811" s="8"/>
      <c r="M811" s="8"/>
      <c r="N811" s="8"/>
      <c r="O811" s="8"/>
      <c r="P811" s="8"/>
      <c r="Q811" s="8"/>
      <c r="R811" s="8"/>
      <c r="S811" s="2"/>
      <c r="T811" s="8"/>
      <c r="U811" s="8"/>
      <c r="V811" s="8"/>
      <c r="W811" s="8"/>
      <c r="X811" s="8"/>
      <c r="Y811" s="8"/>
      <c r="Z811" s="8"/>
    </row>
    <row r="812" spans="1:26" ht="15" x14ac:dyDescent="0.2">
      <c r="A812" s="2"/>
      <c r="B812" s="2"/>
      <c r="C812" s="2"/>
      <c r="D812" s="2"/>
      <c r="E812" s="2"/>
      <c r="F812" s="2"/>
      <c r="G812" s="8"/>
      <c r="H812" s="8"/>
      <c r="I812" s="8"/>
      <c r="J812" s="8"/>
      <c r="K812" s="8"/>
      <c r="L812" s="8"/>
      <c r="M812" s="8"/>
      <c r="N812" s="8"/>
      <c r="O812" s="8"/>
      <c r="P812" s="8"/>
      <c r="Q812" s="8"/>
      <c r="R812" s="8"/>
      <c r="S812" s="2"/>
      <c r="T812" s="8"/>
      <c r="U812" s="8"/>
      <c r="V812" s="8"/>
      <c r="W812" s="8"/>
      <c r="X812" s="8"/>
      <c r="Y812" s="8"/>
      <c r="Z812" s="8"/>
    </row>
    <row r="813" spans="1:26" ht="15" x14ac:dyDescent="0.2">
      <c r="A813" s="2"/>
      <c r="B813" s="2"/>
      <c r="C813" s="2"/>
      <c r="D813" s="2"/>
      <c r="E813" s="2"/>
      <c r="F813" s="2"/>
      <c r="G813" s="8"/>
      <c r="H813" s="8"/>
      <c r="I813" s="8"/>
      <c r="J813" s="8"/>
      <c r="K813" s="8"/>
      <c r="L813" s="8"/>
      <c r="M813" s="8"/>
      <c r="N813" s="8"/>
      <c r="O813" s="8"/>
      <c r="P813" s="8"/>
      <c r="Q813" s="8"/>
      <c r="R813" s="8"/>
      <c r="S813" s="2"/>
      <c r="T813" s="8"/>
      <c r="U813" s="8"/>
      <c r="V813" s="8"/>
      <c r="W813" s="8"/>
      <c r="X813" s="8"/>
      <c r="Y813" s="8"/>
      <c r="Z813" s="8"/>
    </row>
    <row r="814" spans="1:26" ht="15" x14ac:dyDescent="0.2">
      <c r="A814" s="2"/>
      <c r="B814" s="2"/>
      <c r="C814" s="2"/>
      <c r="D814" s="2"/>
      <c r="E814" s="2"/>
      <c r="F814" s="2"/>
      <c r="G814" s="8"/>
      <c r="H814" s="8"/>
      <c r="I814" s="8"/>
      <c r="J814" s="8"/>
      <c r="K814" s="8"/>
      <c r="L814" s="8"/>
      <c r="M814" s="8"/>
      <c r="N814" s="8"/>
      <c r="O814" s="8"/>
      <c r="P814" s="8"/>
      <c r="Q814" s="8"/>
      <c r="R814" s="8"/>
      <c r="S814" s="2"/>
      <c r="T814" s="8"/>
      <c r="U814" s="8"/>
      <c r="V814" s="8"/>
      <c r="W814" s="8"/>
      <c r="X814" s="8"/>
      <c r="Y814" s="8"/>
      <c r="Z814" s="8"/>
    </row>
    <row r="815" spans="1:26" ht="15" x14ac:dyDescent="0.2">
      <c r="A815" s="2"/>
      <c r="B815" s="2"/>
      <c r="C815" s="2"/>
      <c r="D815" s="2"/>
      <c r="E815" s="2"/>
      <c r="F815" s="2"/>
      <c r="G815" s="8"/>
      <c r="H815" s="8"/>
      <c r="I815" s="8"/>
      <c r="J815" s="8"/>
      <c r="K815" s="8"/>
      <c r="L815" s="8"/>
      <c r="M815" s="8"/>
      <c r="N815" s="8"/>
      <c r="O815" s="8"/>
      <c r="P815" s="8"/>
      <c r="Q815" s="8"/>
      <c r="R815" s="8"/>
      <c r="S815" s="2"/>
      <c r="T815" s="8"/>
      <c r="U815" s="8"/>
      <c r="V815" s="8"/>
      <c r="W815" s="8"/>
      <c r="X815" s="8"/>
      <c r="Y815" s="8"/>
      <c r="Z815" s="8"/>
    </row>
    <row r="816" spans="1:26" ht="15" x14ac:dyDescent="0.2">
      <c r="A816" s="2"/>
      <c r="B816" s="2"/>
      <c r="C816" s="2"/>
      <c r="D816" s="2"/>
      <c r="E816" s="2"/>
      <c r="F816" s="2"/>
      <c r="G816" s="8"/>
      <c r="H816" s="8"/>
      <c r="I816" s="8"/>
      <c r="J816" s="8"/>
      <c r="K816" s="8"/>
      <c r="L816" s="8"/>
      <c r="M816" s="8"/>
      <c r="N816" s="8"/>
      <c r="O816" s="8"/>
      <c r="P816" s="8"/>
      <c r="Q816" s="8"/>
      <c r="R816" s="8"/>
      <c r="S816" s="2"/>
      <c r="T816" s="8"/>
      <c r="U816" s="8"/>
      <c r="V816" s="8"/>
      <c r="W816" s="8"/>
      <c r="X816" s="8"/>
      <c r="Y816" s="8"/>
      <c r="Z816" s="8"/>
    </row>
    <row r="817" spans="1:26" ht="15" x14ac:dyDescent="0.2">
      <c r="A817" s="2"/>
      <c r="B817" s="2"/>
      <c r="C817" s="2"/>
      <c r="D817" s="2"/>
      <c r="E817" s="2"/>
      <c r="F817" s="2"/>
      <c r="G817" s="8"/>
      <c r="H817" s="8"/>
      <c r="I817" s="8"/>
      <c r="J817" s="8"/>
      <c r="K817" s="8"/>
      <c r="L817" s="8"/>
      <c r="M817" s="8"/>
      <c r="N817" s="8"/>
      <c r="O817" s="8"/>
      <c r="P817" s="8"/>
      <c r="Q817" s="8"/>
      <c r="R817" s="8"/>
      <c r="S817" s="2"/>
      <c r="T817" s="8"/>
      <c r="U817" s="8"/>
      <c r="V817" s="8"/>
      <c r="W817" s="8"/>
      <c r="X817" s="8"/>
      <c r="Y817" s="8"/>
      <c r="Z817" s="8"/>
    </row>
    <row r="818" spans="1:26" ht="15" x14ac:dyDescent="0.2">
      <c r="A818" s="2"/>
      <c r="B818" s="2"/>
      <c r="C818" s="2"/>
      <c r="D818" s="2"/>
      <c r="E818" s="2"/>
      <c r="F818" s="2"/>
      <c r="G818" s="8"/>
      <c r="H818" s="8"/>
      <c r="I818" s="8"/>
      <c r="J818" s="8"/>
      <c r="K818" s="8"/>
      <c r="L818" s="8"/>
      <c r="M818" s="8"/>
      <c r="N818" s="8"/>
      <c r="O818" s="8"/>
      <c r="P818" s="8"/>
      <c r="Q818" s="8"/>
      <c r="R818" s="8"/>
      <c r="S818" s="2"/>
      <c r="T818" s="8"/>
      <c r="U818" s="8"/>
      <c r="V818" s="8"/>
      <c r="W818" s="8"/>
      <c r="X818" s="8"/>
      <c r="Y818" s="8"/>
      <c r="Z818" s="8"/>
    </row>
    <row r="819" spans="1:26" ht="15" x14ac:dyDescent="0.2">
      <c r="A819" s="2"/>
      <c r="B819" s="2"/>
      <c r="C819" s="2"/>
      <c r="D819" s="2"/>
      <c r="E819" s="2"/>
      <c r="F819" s="2"/>
      <c r="G819" s="8"/>
      <c r="H819" s="8"/>
      <c r="I819" s="8"/>
      <c r="J819" s="8"/>
      <c r="K819" s="8"/>
      <c r="L819" s="8"/>
      <c r="M819" s="8"/>
      <c r="N819" s="8"/>
      <c r="O819" s="8"/>
      <c r="P819" s="8"/>
      <c r="Q819" s="8"/>
      <c r="R819" s="8"/>
      <c r="S819" s="2"/>
      <c r="T819" s="8"/>
      <c r="U819" s="8"/>
      <c r="V819" s="8"/>
      <c r="W819" s="8"/>
      <c r="X819" s="8"/>
      <c r="Y819" s="8"/>
      <c r="Z819" s="8"/>
    </row>
    <row r="820" spans="1:26" ht="15" x14ac:dyDescent="0.2">
      <c r="A820" s="2"/>
      <c r="B820" s="2"/>
      <c r="C820" s="2"/>
      <c r="D820" s="2"/>
      <c r="E820" s="2"/>
      <c r="F820" s="2"/>
      <c r="G820" s="8"/>
      <c r="H820" s="8"/>
      <c r="I820" s="8"/>
      <c r="J820" s="8"/>
      <c r="K820" s="8"/>
      <c r="L820" s="8"/>
      <c r="M820" s="8"/>
      <c r="N820" s="8"/>
      <c r="O820" s="8"/>
      <c r="P820" s="8"/>
      <c r="Q820" s="8"/>
      <c r="R820" s="8"/>
      <c r="S820" s="2"/>
      <c r="T820" s="8"/>
      <c r="U820" s="8"/>
      <c r="V820" s="8"/>
      <c r="W820" s="8"/>
      <c r="X820" s="8"/>
      <c r="Y820" s="8"/>
      <c r="Z820" s="8"/>
    </row>
    <row r="821" spans="1:26" ht="15" x14ac:dyDescent="0.2">
      <c r="A821" s="2"/>
      <c r="B821" s="2"/>
      <c r="C821" s="2"/>
      <c r="D821" s="2"/>
      <c r="E821" s="2"/>
      <c r="F821" s="2"/>
      <c r="G821" s="8"/>
      <c r="H821" s="8"/>
      <c r="I821" s="8"/>
      <c r="J821" s="8"/>
      <c r="K821" s="8"/>
      <c r="L821" s="8"/>
      <c r="M821" s="8"/>
      <c r="N821" s="8"/>
      <c r="O821" s="8"/>
      <c r="P821" s="8"/>
      <c r="Q821" s="8"/>
      <c r="R821" s="8"/>
      <c r="S821" s="2"/>
      <c r="T821" s="8"/>
      <c r="U821" s="8"/>
      <c r="V821" s="8"/>
      <c r="W821" s="8"/>
      <c r="X821" s="8"/>
      <c r="Y821" s="8"/>
      <c r="Z821" s="8"/>
    </row>
    <row r="822" spans="1:26" ht="15" x14ac:dyDescent="0.2">
      <c r="A822" s="2"/>
      <c r="B822" s="2"/>
      <c r="C822" s="2"/>
      <c r="D822" s="2"/>
      <c r="E822" s="2"/>
      <c r="F822" s="2"/>
      <c r="G822" s="8"/>
      <c r="H822" s="8"/>
      <c r="I822" s="8"/>
      <c r="J822" s="8"/>
      <c r="K822" s="8"/>
      <c r="L822" s="8"/>
      <c r="M822" s="8"/>
      <c r="N822" s="8"/>
      <c r="O822" s="8"/>
      <c r="P822" s="8"/>
      <c r="Q822" s="8"/>
      <c r="R822" s="8"/>
      <c r="S822" s="2"/>
      <c r="T822" s="8"/>
      <c r="U822" s="8"/>
      <c r="V822" s="8"/>
      <c r="W822" s="8"/>
      <c r="X822" s="8"/>
      <c r="Y822" s="8"/>
      <c r="Z822" s="8"/>
    </row>
    <row r="823" spans="1:26" ht="15" x14ac:dyDescent="0.2">
      <c r="A823" s="2"/>
      <c r="B823" s="2"/>
      <c r="C823" s="2"/>
      <c r="D823" s="2"/>
      <c r="E823" s="2"/>
      <c r="F823" s="2"/>
      <c r="G823" s="8"/>
      <c r="H823" s="8"/>
      <c r="I823" s="8"/>
      <c r="J823" s="8"/>
      <c r="K823" s="8"/>
      <c r="L823" s="8"/>
      <c r="M823" s="8"/>
      <c r="N823" s="8"/>
      <c r="O823" s="8"/>
      <c r="P823" s="8"/>
      <c r="Q823" s="8"/>
      <c r="R823" s="8"/>
      <c r="S823" s="2"/>
      <c r="T823" s="8"/>
      <c r="U823" s="8"/>
      <c r="V823" s="8"/>
      <c r="W823" s="8"/>
      <c r="X823" s="8"/>
      <c r="Y823" s="8"/>
      <c r="Z823" s="8"/>
    </row>
    <row r="824" spans="1:26" ht="15" x14ac:dyDescent="0.2">
      <c r="A824" s="2"/>
      <c r="B824" s="2"/>
      <c r="C824" s="2"/>
      <c r="D824" s="2"/>
      <c r="E824" s="2"/>
      <c r="F824" s="2"/>
      <c r="G824" s="8"/>
      <c r="H824" s="8"/>
      <c r="I824" s="8"/>
      <c r="J824" s="8"/>
      <c r="K824" s="8"/>
      <c r="L824" s="8"/>
      <c r="M824" s="8"/>
      <c r="N824" s="8"/>
      <c r="O824" s="8"/>
      <c r="P824" s="8"/>
      <c r="Q824" s="8"/>
      <c r="R824" s="8"/>
      <c r="S824" s="2"/>
      <c r="T824" s="8"/>
      <c r="U824" s="8"/>
      <c r="V824" s="8"/>
      <c r="W824" s="8"/>
      <c r="X824" s="8"/>
      <c r="Y824" s="8"/>
      <c r="Z824" s="8"/>
    </row>
    <row r="825" spans="1:26" ht="15" x14ac:dyDescent="0.2">
      <c r="A825" s="2"/>
      <c r="B825" s="2"/>
      <c r="C825" s="2"/>
      <c r="D825" s="2"/>
      <c r="E825" s="2"/>
      <c r="F825" s="2"/>
      <c r="G825" s="8"/>
      <c r="H825" s="8"/>
      <c r="I825" s="8"/>
      <c r="J825" s="8"/>
      <c r="K825" s="8"/>
      <c r="L825" s="8"/>
      <c r="M825" s="8"/>
      <c r="N825" s="8"/>
      <c r="O825" s="8"/>
      <c r="P825" s="8"/>
      <c r="Q825" s="8"/>
      <c r="R825" s="8"/>
      <c r="S825" s="2"/>
      <c r="T825" s="8"/>
      <c r="U825" s="8"/>
      <c r="V825" s="8"/>
      <c r="W825" s="8"/>
      <c r="X825" s="8"/>
      <c r="Y825" s="8"/>
      <c r="Z825" s="8"/>
    </row>
    <row r="826" spans="1:26" ht="15" x14ac:dyDescent="0.2">
      <c r="A826" s="2"/>
      <c r="B826" s="2"/>
      <c r="C826" s="2"/>
      <c r="D826" s="2"/>
      <c r="E826" s="2"/>
      <c r="F826" s="2"/>
      <c r="G826" s="8"/>
      <c r="H826" s="8"/>
      <c r="I826" s="8"/>
      <c r="J826" s="8"/>
      <c r="K826" s="8"/>
      <c r="L826" s="8"/>
      <c r="M826" s="8"/>
      <c r="N826" s="8"/>
      <c r="O826" s="8"/>
      <c r="P826" s="8"/>
      <c r="Q826" s="8"/>
      <c r="R826" s="8"/>
      <c r="S826" s="2"/>
      <c r="T826" s="8"/>
      <c r="U826" s="8"/>
      <c r="V826" s="8"/>
      <c r="W826" s="8"/>
      <c r="X826" s="8"/>
      <c r="Y826" s="8"/>
      <c r="Z826" s="8"/>
    </row>
    <row r="827" spans="1:26" ht="15" x14ac:dyDescent="0.2">
      <c r="A827" s="2"/>
      <c r="B827" s="2"/>
      <c r="C827" s="2"/>
      <c r="D827" s="2"/>
      <c r="E827" s="2"/>
      <c r="F827" s="2"/>
      <c r="G827" s="8"/>
      <c r="H827" s="8"/>
      <c r="I827" s="8"/>
      <c r="J827" s="8"/>
      <c r="K827" s="8"/>
      <c r="L827" s="8"/>
      <c r="M827" s="8"/>
      <c r="N827" s="8"/>
      <c r="O827" s="8"/>
      <c r="P827" s="8"/>
      <c r="Q827" s="8"/>
      <c r="R827" s="8"/>
      <c r="S827" s="2"/>
      <c r="T827" s="8"/>
      <c r="U827" s="8"/>
      <c r="V827" s="8"/>
      <c r="W827" s="8"/>
      <c r="X827" s="8"/>
      <c r="Y827" s="8"/>
      <c r="Z827" s="8"/>
    </row>
    <row r="828" spans="1:26" ht="15" x14ac:dyDescent="0.2">
      <c r="A828" s="2"/>
      <c r="B828" s="2"/>
      <c r="C828" s="2"/>
      <c r="D828" s="2"/>
      <c r="E828" s="2"/>
      <c r="F828" s="2"/>
      <c r="G828" s="8"/>
      <c r="H828" s="8"/>
      <c r="I828" s="8"/>
      <c r="J828" s="8"/>
      <c r="K828" s="8"/>
      <c r="L828" s="8"/>
      <c r="M828" s="8"/>
      <c r="N828" s="8"/>
      <c r="O828" s="8"/>
      <c r="P828" s="8"/>
      <c r="Q828" s="8"/>
      <c r="R828" s="8"/>
      <c r="S828" s="2"/>
      <c r="T828" s="8"/>
      <c r="U828" s="8"/>
      <c r="V828" s="8"/>
      <c r="W828" s="8"/>
      <c r="X828" s="8"/>
      <c r="Y828" s="8"/>
      <c r="Z828" s="8"/>
    </row>
    <row r="829" spans="1:26" ht="15" x14ac:dyDescent="0.2">
      <c r="A829" s="2"/>
      <c r="B829" s="2"/>
      <c r="C829" s="2"/>
      <c r="D829" s="2"/>
      <c r="E829" s="2"/>
      <c r="F829" s="2"/>
      <c r="G829" s="8"/>
      <c r="H829" s="8"/>
      <c r="I829" s="8"/>
      <c r="J829" s="8"/>
      <c r="K829" s="8"/>
      <c r="L829" s="8"/>
      <c r="M829" s="8"/>
      <c r="N829" s="8"/>
      <c r="O829" s="8"/>
      <c r="P829" s="8"/>
      <c r="Q829" s="8"/>
      <c r="R829" s="8"/>
      <c r="S829" s="2"/>
      <c r="T829" s="8"/>
      <c r="U829" s="8"/>
      <c r="V829" s="8"/>
      <c r="W829" s="8"/>
      <c r="X829" s="8"/>
      <c r="Y829" s="8"/>
      <c r="Z829" s="8"/>
    </row>
    <row r="830" spans="1:26" ht="15" x14ac:dyDescent="0.2">
      <c r="A830" s="2"/>
      <c r="B830" s="2"/>
      <c r="C830" s="2"/>
      <c r="D830" s="2"/>
      <c r="E830" s="2"/>
      <c r="F830" s="2"/>
      <c r="G830" s="8"/>
      <c r="H830" s="8"/>
      <c r="I830" s="8"/>
      <c r="J830" s="8"/>
      <c r="K830" s="8"/>
      <c r="L830" s="8"/>
      <c r="M830" s="8"/>
      <c r="N830" s="8"/>
      <c r="O830" s="8"/>
      <c r="P830" s="8"/>
      <c r="Q830" s="8"/>
      <c r="R830" s="8"/>
      <c r="S830" s="2"/>
      <c r="T830" s="8"/>
      <c r="U830" s="8"/>
      <c r="V830" s="8"/>
      <c r="W830" s="8"/>
      <c r="X830" s="8"/>
      <c r="Y830" s="8"/>
      <c r="Z830" s="8"/>
    </row>
    <row r="831" spans="1:26" ht="15" x14ac:dyDescent="0.2">
      <c r="A831" s="2"/>
      <c r="B831" s="2"/>
      <c r="C831" s="2"/>
      <c r="D831" s="2"/>
      <c r="E831" s="2"/>
      <c r="F831" s="2"/>
      <c r="G831" s="8"/>
      <c r="H831" s="8"/>
      <c r="I831" s="8"/>
      <c r="J831" s="8"/>
      <c r="K831" s="8"/>
      <c r="L831" s="8"/>
      <c r="M831" s="8"/>
      <c r="N831" s="8"/>
      <c r="O831" s="8"/>
      <c r="P831" s="8"/>
      <c r="Q831" s="8"/>
      <c r="R831" s="8"/>
      <c r="S831" s="2"/>
      <c r="T831" s="8"/>
      <c r="U831" s="8"/>
      <c r="V831" s="8"/>
      <c r="W831" s="8"/>
      <c r="X831" s="8"/>
      <c r="Y831" s="8"/>
      <c r="Z831" s="8"/>
    </row>
    <row r="832" spans="1:26" ht="15" x14ac:dyDescent="0.2">
      <c r="A832" s="2"/>
      <c r="B832" s="2"/>
      <c r="C832" s="2"/>
      <c r="D832" s="2"/>
      <c r="E832" s="2"/>
      <c r="F832" s="2"/>
      <c r="G832" s="8"/>
      <c r="H832" s="8"/>
      <c r="I832" s="8"/>
      <c r="J832" s="8"/>
      <c r="K832" s="8"/>
      <c r="L832" s="8"/>
      <c r="M832" s="8"/>
      <c r="N832" s="8"/>
      <c r="O832" s="8"/>
      <c r="P832" s="8"/>
      <c r="Q832" s="8"/>
      <c r="R832" s="8"/>
      <c r="S832" s="2"/>
      <c r="T832" s="8"/>
      <c r="U832" s="8"/>
      <c r="V832" s="8"/>
      <c r="W832" s="8"/>
      <c r="X832" s="8"/>
      <c r="Y832" s="8"/>
      <c r="Z832" s="8"/>
    </row>
    <row r="833" spans="1:26" ht="15" x14ac:dyDescent="0.2">
      <c r="A833" s="2"/>
      <c r="B833" s="2"/>
      <c r="C833" s="2"/>
      <c r="D833" s="2"/>
      <c r="E833" s="2"/>
      <c r="F833" s="2"/>
      <c r="G833" s="8"/>
      <c r="H833" s="8"/>
      <c r="I833" s="8"/>
      <c r="J833" s="8"/>
      <c r="K833" s="8"/>
      <c r="L833" s="8"/>
      <c r="M833" s="8"/>
      <c r="N833" s="8"/>
      <c r="O833" s="8"/>
      <c r="P833" s="8"/>
      <c r="Q833" s="8"/>
      <c r="R833" s="8"/>
      <c r="S833" s="2"/>
      <c r="T833" s="8"/>
      <c r="U833" s="8"/>
      <c r="V833" s="8"/>
      <c r="W833" s="8"/>
      <c r="X833" s="8"/>
      <c r="Y833" s="8"/>
      <c r="Z833" s="8"/>
    </row>
    <row r="834" spans="1:26" ht="15" x14ac:dyDescent="0.2">
      <c r="A834" s="2"/>
      <c r="B834" s="2"/>
      <c r="C834" s="2"/>
      <c r="D834" s="2"/>
      <c r="E834" s="2"/>
      <c r="F834" s="2"/>
      <c r="G834" s="8"/>
      <c r="H834" s="8"/>
      <c r="I834" s="8"/>
      <c r="J834" s="8"/>
      <c r="K834" s="8"/>
      <c r="L834" s="8"/>
      <c r="M834" s="8"/>
      <c r="N834" s="8"/>
      <c r="O834" s="8"/>
      <c r="P834" s="8"/>
      <c r="Q834" s="8"/>
      <c r="R834" s="8"/>
      <c r="S834" s="2"/>
      <c r="T834" s="8"/>
      <c r="U834" s="8"/>
      <c r="V834" s="8"/>
      <c r="W834" s="8"/>
      <c r="X834" s="8"/>
      <c r="Y834" s="8"/>
      <c r="Z834" s="8"/>
    </row>
    <row r="835" spans="1:26" ht="15" x14ac:dyDescent="0.2">
      <c r="A835" s="2"/>
      <c r="B835" s="2"/>
      <c r="C835" s="2"/>
      <c r="D835" s="2"/>
      <c r="E835" s="2"/>
      <c r="F835" s="2"/>
      <c r="G835" s="8"/>
      <c r="H835" s="8"/>
      <c r="I835" s="8"/>
      <c r="J835" s="8"/>
      <c r="K835" s="8"/>
      <c r="L835" s="8"/>
      <c r="M835" s="8"/>
      <c r="N835" s="8"/>
      <c r="O835" s="8"/>
      <c r="P835" s="8"/>
      <c r="Q835" s="8"/>
      <c r="R835" s="8"/>
      <c r="S835" s="2"/>
      <c r="T835" s="8"/>
      <c r="U835" s="8"/>
      <c r="V835" s="8"/>
      <c r="W835" s="8"/>
      <c r="X835" s="8"/>
      <c r="Y835" s="8"/>
      <c r="Z835" s="8"/>
    </row>
    <row r="836" spans="1:26" ht="15" x14ac:dyDescent="0.2">
      <c r="A836" s="2"/>
      <c r="B836" s="2"/>
      <c r="C836" s="2"/>
      <c r="D836" s="2"/>
      <c r="E836" s="2"/>
      <c r="F836" s="2"/>
      <c r="G836" s="8"/>
      <c r="H836" s="8"/>
      <c r="I836" s="8"/>
      <c r="J836" s="8"/>
      <c r="K836" s="8"/>
      <c r="L836" s="8"/>
      <c r="M836" s="8"/>
      <c r="N836" s="8"/>
      <c r="O836" s="8"/>
      <c r="P836" s="8"/>
      <c r="Q836" s="8"/>
      <c r="R836" s="8"/>
      <c r="S836" s="2"/>
      <c r="T836" s="8"/>
      <c r="U836" s="8"/>
      <c r="V836" s="8"/>
      <c r="W836" s="8"/>
      <c r="X836" s="8"/>
      <c r="Y836" s="8"/>
      <c r="Z836" s="8"/>
    </row>
    <row r="837" spans="1:26" ht="15" x14ac:dyDescent="0.2">
      <c r="A837" s="2"/>
      <c r="B837" s="2"/>
      <c r="C837" s="2"/>
      <c r="D837" s="2"/>
      <c r="E837" s="2"/>
      <c r="F837" s="2"/>
      <c r="G837" s="8"/>
      <c r="H837" s="8"/>
      <c r="I837" s="8"/>
      <c r="J837" s="8"/>
      <c r="K837" s="8"/>
      <c r="L837" s="8"/>
      <c r="M837" s="8"/>
      <c r="N837" s="8"/>
      <c r="O837" s="8"/>
      <c r="P837" s="8"/>
      <c r="Q837" s="8"/>
      <c r="R837" s="8"/>
      <c r="S837" s="2"/>
      <c r="T837" s="8"/>
      <c r="U837" s="8"/>
      <c r="V837" s="8"/>
      <c r="W837" s="8"/>
      <c r="X837" s="8"/>
      <c r="Y837" s="8"/>
      <c r="Z837" s="8"/>
    </row>
    <row r="838" spans="1:26" ht="15" x14ac:dyDescent="0.2">
      <c r="A838" s="2"/>
      <c r="B838" s="2"/>
      <c r="C838" s="2"/>
      <c r="D838" s="2"/>
      <c r="E838" s="2"/>
      <c r="F838" s="2"/>
      <c r="G838" s="8"/>
      <c r="H838" s="8"/>
      <c r="I838" s="8"/>
      <c r="J838" s="8"/>
      <c r="K838" s="8"/>
      <c r="L838" s="8"/>
      <c r="M838" s="8"/>
      <c r="N838" s="8"/>
      <c r="O838" s="8"/>
      <c r="P838" s="8"/>
      <c r="Q838" s="8"/>
      <c r="R838" s="8"/>
      <c r="S838" s="2"/>
      <c r="T838" s="8"/>
      <c r="U838" s="8"/>
      <c r="V838" s="8"/>
      <c r="W838" s="8"/>
      <c r="X838" s="8"/>
      <c r="Y838" s="8"/>
      <c r="Z838" s="8"/>
    </row>
    <row r="839" spans="1:26" ht="15" x14ac:dyDescent="0.2">
      <c r="A839" s="2"/>
      <c r="B839" s="2"/>
      <c r="C839" s="2"/>
      <c r="D839" s="2"/>
      <c r="E839" s="2"/>
      <c r="F839" s="2"/>
      <c r="G839" s="8"/>
      <c r="H839" s="8"/>
      <c r="I839" s="8"/>
      <c r="J839" s="8"/>
      <c r="K839" s="8"/>
      <c r="L839" s="8"/>
      <c r="M839" s="8"/>
      <c r="N839" s="8"/>
      <c r="O839" s="8"/>
      <c r="P839" s="8"/>
      <c r="Q839" s="8"/>
      <c r="R839" s="8"/>
      <c r="S839" s="2"/>
      <c r="T839" s="8"/>
      <c r="U839" s="8"/>
      <c r="V839" s="8"/>
      <c r="W839" s="8"/>
      <c r="X839" s="8"/>
      <c r="Y839" s="8"/>
      <c r="Z839" s="8"/>
    </row>
    <row r="840" spans="1:26" ht="15" x14ac:dyDescent="0.2">
      <c r="A840" s="2"/>
      <c r="B840" s="2"/>
      <c r="C840" s="2"/>
      <c r="D840" s="2"/>
      <c r="E840" s="2"/>
      <c r="F840" s="2"/>
      <c r="G840" s="8"/>
      <c r="H840" s="8"/>
      <c r="I840" s="8"/>
      <c r="J840" s="8"/>
      <c r="K840" s="8"/>
      <c r="L840" s="8"/>
      <c r="M840" s="8"/>
      <c r="N840" s="8"/>
      <c r="O840" s="8"/>
      <c r="P840" s="8"/>
      <c r="Q840" s="8"/>
      <c r="R840" s="8"/>
      <c r="S840" s="2"/>
      <c r="T840" s="8"/>
      <c r="U840" s="8"/>
      <c r="V840" s="8"/>
      <c r="W840" s="8"/>
      <c r="X840" s="8"/>
      <c r="Y840" s="8"/>
      <c r="Z840" s="8"/>
    </row>
    <row r="841" spans="1:26" ht="15" x14ac:dyDescent="0.2">
      <c r="A841" s="2"/>
      <c r="B841" s="2"/>
      <c r="C841" s="2"/>
      <c r="D841" s="2"/>
      <c r="E841" s="2"/>
      <c r="F841" s="2"/>
      <c r="G841" s="8"/>
      <c r="H841" s="8"/>
      <c r="I841" s="8"/>
      <c r="J841" s="8"/>
      <c r="K841" s="8"/>
      <c r="L841" s="8"/>
      <c r="M841" s="8"/>
      <c r="N841" s="8"/>
      <c r="O841" s="8"/>
      <c r="P841" s="8"/>
      <c r="Q841" s="8"/>
      <c r="R841" s="8"/>
      <c r="S841" s="2"/>
      <c r="T841" s="8"/>
      <c r="U841" s="8"/>
      <c r="V841" s="8"/>
      <c r="W841" s="8"/>
      <c r="X841" s="8"/>
      <c r="Y841" s="8"/>
      <c r="Z841" s="8"/>
    </row>
    <row r="842" spans="1:26" ht="15" x14ac:dyDescent="0.2">
      <c r="A842" s="2"/>
      <c r="B842" s="2"/>
      <c r="C842" s="2"/>
      <c r="D842" s="2"/>
      <c r="E842" s="2"/>
      <c r="F842" s="2"/>
      <c r="G842" s="8"/>
      <c r="H842" s="8"/>
      <c r="I842" s="8"/>
      <c r="J842" s="8"/>
      <c r="K842" s="8"/>
      <c r="L842" s="8"/>
      <c r="M842" s="8"/>
      <c r="N842" s="8"/>
      <c r="O842" s="8"/>
      <c r="P842" s="8"/>
      <c r="Q842" s="8"/>
      <c r="R842" s="8"/>
      <c r="S842" s="2"/>
      <c r="T842" s="8"/>
      <c r="U842" s="8"/>
      <c r="V842" s="8"/>
      <c r="W842" s="8"/>
      <c r="X842" s="8"/>
      <c r="Y842" s="8"/>
      <c r="Z842" s="8"/>
    </row>
    <row r="843" spans="1:26" ht="15" x14ac:dyDescent="0.2">
      <c r="A843" s="2"/>
      <c r="B843" s="2"/>
      <c r="C843" s="2"/>
      <c r="D843" s="2"/>
      <c r="E843" s="2"/>
      <c r="F843" s="2"/>
      <c r="G843" s="8"/>
      <c r="H843" s="8"/>
      <c r="I843" s="8"/>
      <c r="J843" s="8"/>
      <c r="K843" s="8"/>
      <c r="L843" s="8"/>
      <c r="M843" s="8"/>
      <c r="N843" s="8"/>
      <c r="O843" s="8"/>
      <c r="P843" s="8"/>
      <c r="Q843" s="8"/>
      <c r="R843" s="8"/>
      <c r="S843" s="2"/>
      <c r="T843" s="8"/>
      <c r="U843" s="8"/>
      <c r="V843" s="8"/>
      <c r="W843" s="8"/>
      <c r="X843" s="8"/>
      <c r="Y843" s="8"/>
      <c r="Z843" s="8"/>
    </row>
    <row r="844" spans="1:26" ht="15" x14ac:dyDescent="0.2">
      <c r="A844" s="2"/>
      <c r="B844" s="2"/>
      <c r="C844" s="2"/>
      <c r="D844" s="2"/>
      <c r="E844" s="2"/>
      <c r="F844" s="2"/>
      <c r="G844" s="8"/>
      <c r="H844" s="8"/>
      <c r="I844" s="8"/>
      <c r="J844" s="8"/>
      <c r="K844" s="8"/>
      <c r="L844" s="8"/>
      <c r="M844" s="8"/>
      <c r="N844" s="8"/>
      <c r="O844" s="8"/>
      <c r="P844" s="8"/>
      <c r="Q844" s="8"/>
      <c r="R844" s="8"/>
      <c r="S844" s="2"/>
      <c r="T844" s="8"/>
      <c r="U844" s="8"/>
      <c r="V844" s="8"/>
      <c r="W844" s="8"/>
      <c r="X844" s="8"/>
      <c r="Y844" s="8"/>
      <c r="Z844" s="8"/>
    </row>
    <row r="845" spans="1:26" ht="15" x14ac:dyDescent="0.2">
      <c r="A845" s="2"/>
      <c r="B845" s="2"/>
      <c r="C845" s="2"/>
      <c r="D845" s="2"/>
      <c r="E845" s="2"/>
      <c r="F845" s="2"/>
      <c r="G845" s="8"/>
      <c r="H845" s="8"/>
      <c r="I845" s="8"/>
      <c r="J845" s="8"/>
      <c r="K845" s="8"/>
      <c r="L845" s="8"/>
      <c r="M845" s="8"/>
      <c r="N845" s="8"/>
      <c r="O845" s="8"/>
      <c r="P845" s="8"/>
      <c r="Q845" s="8"/>
      <c r="R845" s="8"/>
      <c r="S845" s="2"/>
      <c r="T845" s="8"/>
      <c r="U845" s="8"/>
      <c r="V845" s="8"/>
      <c r="W845" s="8"/>
      <c r="X845" s="8"/>
      <c r="Y845" s="8"/>
      <c r="Z845" s="8"/>
    </row>
    <row r="846" spans="1:26" ht="15" x14ac:dyDescent="0.2">
      <c r="A846" s="2"/>
      <c r="B846" s="2"/>
      <c r="C846" s="2"/>
      <c r="D846" s="2"/>
      <c r="E846" s="2"/>
      <c r="F846" s="2"/>
      <c r="G846" s="8"/>
      <c r="H846" s="8"/>
      <c r="I846" s="8"/>
      <c r="J846" s="8"/>
      <c r="K846" s="8"/>
      <c r="L846" s="8"/>
      <c r="M846" s="8"/>
      <c r="N846" s="8"/>
      <c r="O846" s="8"/>
      <c r="P846" s="8"/>
      <c r="Q846" s="8"/>
      <c r="R846" s="8"/>
      <c r="S846" s="2"/>
      <c r="T846" s="8"/>
      <c r="U846" s="8"/>
      <c r="V846" s="8"/>
      <c r="W846" s="8"/>
      <c r="X846" s="8"/>
      <c r="Y846" s="8"/>
      <c r="Z846" s="8"/>
    </row>
    <row r="847" spans="1:26" ht="15" x14ac:dyDescent="0.2">
      <c r="A847" s="2"/>
      <c r="B847" s="2"/>
      <c r="C847" s="2"/>
      <c r="D847" s="2"/>
      <c r="E847" s="2"/>
      <c r="F847" s="2"/>
      <c r="G847" s="8"/>
      <c r="H847" s="8"/>
      <c r="I847" s="8"/>
      <c r="J847" s="8"/>
      <c r="K847" s="8"/>
      <c r="L847" s="8"/>
      <c r="M847" s="8"/>
      <c r="N847" s="8"/>
      <c r="O847" s="8"/>
      <c r="P847" s="8"/>
      <c r="Q847" s="8"/>
      <c r="R847" s="8"/>
      <c r="S847" s="2"/>
      <c r="T847" s="8"/>
      <c r="U847" s="8"/>
      <c r="V847" s="8"/>
      <c r="W847" s="8"/>
      <c r="X847" s="8"/>
      <c r="Y847" s="8"/>
      <c r="Z847" s="8"/>
    </row>
    <row r="848" spans="1:26" ht="15" x14ac:dyDescent="0.2">
      <c r="A848" s="2"/>
      <c r="B848" s="2"/>
      <c r="C848" s="2"/>
      <c r="D848" s="2"/>
      <c r="E848" s="2"/>
      <c r="F848" s="2"/>
      <c r="G848" s="8"/>
      <c r="H848" s="8"/>
      <c r="I848" s="8"/>
      <c r="J848" s="8"/>
      <c r="K848" s="8"/>
      <c r="L848" s="8"/>
      <c r="M848" s="8"/>
      <c r="N848" s="8"/>
      <c r="O848" s="8"/>
      <c r="P848" s="8"/>
      <c r="Q848" s="8"/>
      <c r="R848" s="8"/>
      <c r="S848" s="2"/>
      <c r="T848" s="8"/>
      <c r="U848" s="8"/>
      <c r="V848" s="8"/>
      <c r="W848" s="8"/>
      <c r="X848" s="8"/>
      <c r="Y848" s="8"/>
      <c r="Z848" s="8"/>
    </row>
    <row r="849" spans="1:26" ht="15" x14ac:dyDescent="0.2">
      <c r="A849" s="2"/>
      <c r="B849" s="2"/>
      <c r="C849" s="2"/>
      <c r="D849" s="2"/>
      <c r="E849" s="2"/>
      <c r="F849" s="2"/>
      <c r="G849" s="8"/>
      <c r="H849" s="8"/>
      <c r="I849" s="8"/>
      <c r="J849" s="8"/>
      <c r="K849" s="8"/>
      <c r="L849" s="8"/>
      <c r="M849" s="8"/>
      <c r="N849" s="8"/>
      <c r="O849" s="8"/>
      <c r="P849" s="8"/>
      <c r="Q849" s="8"/>
      <c r="R849" s="8"/>
      <c r="S849" s="2"/>
      <c r="T849" s="8"/>
      <c r="U849" s="8"/>
      <c r="V849" s="8"/>
      <c r="W849" s="8"/>
      <c r="X849" s="8"/>
      <c r="Y849" s="8"/>
      <c r="Z849" s="8"/>
    </row>
    <row r="850" spans="1:26" ht="15" x14ac:dyDescent="0.2">
      <c r="A850" s="2"/>
      <c r="B850" s="2"/>
      <c r="C850" s="2"/>
      <c r="D850" s="2"/>
      <c r="E850" s="2"/>
      <c r="F850" s="2"/>
      <c r="G850" s="8"/>
      <c r="H850" s="8"/>
      <c r="I850" s="8"/>
      <c r="J850" s="8"/>
      <c r="K850" s="8"/>
      <c r="L850" s="8"/>
      <c r="M850" s="8"/>
      <c r="N850" s="8"/>
      <c r="O850" s="8"/>
      <c r="P850" s="8"/>
      <c r="Q850" s="8"/>
      <c r="R850" s="8"/>
      <c r="S850" s="2"/>
      <c r="T850" s="8"/>
      <c r="U850" s="8"/>
      <c r="V850" s="8"/>
      <c r="W850" s="8"/>
      <c r="X850" s="8"/>
      <c r="Y850" s="8"/>
      <c r="Z850" s="8"/>
    </row>
    <row r="851" spans="1:26" ht="15" x14ac:dyDescent="0.2">
      <c r="A851" s="2"/>
      <c r="B851" s="2"/>
      <c r="C851" s="2"/>
      <c r="D851" s="2"/>
      <c r="E851" s="2"/>
      <c r="F851" s="2"/>
      <c r="G851" s="8"/>
      <c r="H851" s="8"/>
      <c r="I851" s="8"/>
      <c r="J851" s="8"/>
      <c r="K851" s="8"/>
      <c r="L851" s="8"/>
      <c r="M851" s="8"/>
      <c r="N851" s="8"/>
      <c r="O851" s="8"/>
      <c r="P851" s="8"/>
      <c r="Q851" s="8"/>
      <c r="R851" s="8"/>
      <c r="S851" s="2"/>
      <c r="T851" s="8"/>
      <c r="U851" s="8"/>
      <c r="V851" s="8"/>
      <c r="W851" s="8"/>
      <c r="X851" s="8"/>
      <c r="Y851" s="8"/>
      <c r="Z851" s="8"/>
    </row>
    <row r="852" spans="1:26" ht="15" x14ac:dyDescent="0.2">
      <c r="A852" s="2"/>
      <c r="B852" s="2"/>
      <c r="C852" s="2"/>
      <c r="D852" s="2"/>
      <c r="E852" s="2"/>
      <c r="F852" s="2"/>
      <c r="G852" s="8"/>
      <c r="H852" s="8"/>
      <c r="I852" s="8"/>
      <c r="J852" s="8"/>
      <c r="K852" s="8"/>
      <c r="L852" s="8"/>
      <c r="M852" s="8"/>
      <c r="N852" s="8"/>
      <c r="O852" s="8"/>
      <c r="P852" s="8"/>
      <c r="Q852" s="8"/>
      <c r="R852" s="8"/>
      <c r="S852" s="2"/>
      <c r="T852" s="8"/>
      <c r="U852" s="8"/>
      <c r="V852" s="8"/>
      <c r="W852" s="8"/>
      <c r="X852" s="8"/>
      <c r="Y852" s="8"/>
      <c r="Z852" s="8"/>
    </row>
    <row r="853" spans="1:26" ht="15" x14ac:dyDescent="0.2">
      <c r="A853" s="2"/>
      <c r="B853" s="2"/>
      <c r="C853" s="2"/>
      <c r="D853" s="2"/>
      <c r="E853" s="2"/>
      <c r="F853" s="2"/>
      <c r="G853" s="8"/>
      <c r="H853" s="8"/>
      <c r="I853" s="8"/>
      <c r="J853" s="8"/>
      <c r="K853" s="8"/>
      <c r="L853" s="8"/>
      <c r="M853" s="8"/>
      <c r="N853" s="8"/>
      <c r="O853" s="8"/>
      <c r="P853" s="8"/>
      <c r="Q853" s="8"/>
      <c r="R853" s="8"/>
      <c r="S853" s="2"/>
      <c r="T853" s="8"/>
      <c r="U853" s="8"/>
      <c r="V853" s="8"/>
      <c r="W853" s="8"/>
      <c r="X853" s="8"/>
      <c r="Y853" s="8"/>
      <c r="Z853" s="8"/>
    </row>
    <row r="854" spans="1:26" ht="15" x14ac:dyDescent="0.2">
      <c r="A854" s="2"/>
      <c r="B854" s="2"/>
      <c r="C854" s="2"/>
      <c r="D854" s="2"/>
      <c r="E854" s="2"/>
      <c r="F854" s="2"/>
      <c r="G854" s="8"/>
      <c r="H854" s="8"/>
      <c r="I854" s="8"/>
      <c r="J854" s="8"/>
      <c r="K854" s="8"/>
      <c r="L854" s="8"/>
      <c r="M854" s="8"/>
      <c r="N854" s="8"/>
      <c r="O854" s="8"/>
      <c r="P854" s="8"/>
      <c r="Q854" s="8"/>
      <c r="R854" s="8"/>
      <c r="S854" s="2"/>
      <c r="T854" s="8"/>
      <c r="U854" s="8"/>
      <c r="V854" s="8"/>
      <c r="W854" s="8"/>
      <c r="X854" s="8"/>
      <c r="Y854" s="8"/>
      <c r="Z854" s="8"/>
    </row>
    <row r="855" spans="1:26" ht="15" x14ac:dyDescent="0.2">
      <c r="A855" s="2"/>
      <c r="B855" s="2"/>
      <c r="C855" s="2"/>
      <c r="D855" s="2"/>
      <c r="E855" s="2"/>
      <c r="F855" s="2"/>
      <c r="G855" s="8"/>
      <c r="H855" s="8"/>
      <c r="I855" s="8"/>
      <c r="J855" s="8"/>
      <c r="K855" s="8"/>
      <c r="L855" s="8"/>
      <c r="M855" s="8"/>
      <c r="N855" s="8"/>
      <c r="O855" s="8"/>
      <c r="P855" s="8"/>
      <c r="Q855" s="8"/>
      <c r="R855" s="8"/>
      <c r="S855" s="2"/>
      <c r="T855" s="8"/>
      <c r="U855" s="8"/>
      <c r="V855" s="8"/>
      <c r="W855" s="8"/>
      <c r="X855" s="8"/>
      <c r="Y855" s="8"/>
      <c r="Z855" s="8"/>
    </row>
    <row r="856" spans="1:26" ht="15" x14ac:dyDescent="0.2">
      <c r="A856" s="2"/>
      <c r="B856" s="2"/>
      <c r="C856" s="2"/>
      <c r="D856" s="2"/>
      <c r="E856" s="2"/>
      <c r="F856" s="2"/>
      <c r="G856" s="8"/>
      <c r="H856" s="8"/>
      <c r="I856" s="8"/>
      <c r="J856" s="8"/>
      <c r="K856" s="8"/>
      <c r="L856" s="8"/>
      <c r="M856" s="8"/>
      <c r="N856" s="8"/>
      <c r="O856" s="8"/>
      <c r="P856" s="8"/>
      <c r="Q856" s="8"/>
      <c r="R856" s="8"/>
      <c r="S856" s="2"/>
      <c r="T856" s="8"/>
      <c r="U856" s="8"/>
      <c r="V856" s="8"/>
      <c r="W856" s="8"/>
      <c r="X856" s="8"/>
      <c r="Y856" s="8"/>
      <c r="Z856" s="8"/>
    </row>
    <row r="857" spans="1:26" ht="15" x14ac:dyDescent="0.2">
      <c r="A857" s="2"/>
      <c r="B857" s="2"/>
      <c r="C857" s="2"/>
      <c r="D857" s="2"/>
      <c r="E857" s="2"/>
      <c r="F857" s="2"/>
      <c r="G857" s="8"/>
      <c r="H857" s="8"/>
      <c r="I857" s="8"/>
      <c r="J857" s="8"/>
      <c r="K857" s="8"/>
      <c r="L857" s="8"/>
      <c r="M857" s="8"/>
      <c r="N857" s="8"/>
      <c r="O857" s="8"/>
      <c r="P857" s="8"/>
      <c r="Q857" s="8"/>
      <c r="R857" s="8"/>
      <c r="S857" s="2"/>
      <c r="T857" s="8"/>
      <c r="U857" s="8"/>
      <c r="V857" s="8"/>
      <c r="W857" s="8"/>
      <c r="X857" s="8"/>
      <c r="Y857" s="8"/>
      <c r="Z857" s="8"/>
    </row>
    <row r="858" spans="1:26" ht="15" x14ac:dyDescent="0.2">
      <c r="A858" s="2"/>
      <c r="B858" s="2"/>
      <c r="C858" s="2"/>
      <c r="D858" s="2"/>
      <c r="E858" s="2"/>
      <c r="F858" s="2"/>
      <c r="G858" s="8"/>
      <c r="H858" s="8"/>
      <c r="I858" s="8"/>
      <c r="J858" s="8"/>
      <c r="K858" s="8"/>
      <c r="L858" s="8"/>
      <c r="M858" s="8"/>
      <c r="N858" s="8"/>
      <c r="O858" s="8"/>
      <c r="P858" s="8"/>
      <c r="Q858" s="8"/>
      <c r="R858" s="8"/>
      <c r="S858" s="2"/>
      <c r="T858" s="8"/>
      <c r="U858" s="8"/>
      <c r="V858" s="8"/>
      <c r="W858" s="8"/>
      <c r="X858" s="8"/>
      <c r="Y858" s="8"/>
      <c r="Z858" s="8"/>
    </row>
    <row r="859" spans="1:26" ht="15" x14ac:dyDescent="0.2">
      <c r="A859" s="2"/>
      <c r="B859" s="2"/>
      <c r="C859" s="2"/>
      <c r="D859" s="2"/>
      <c r="E859" s="2"/>
      <c r="F859" s="2"/>
      <c r="G859" s="8"/>
      <c r="H859" s="8"/>
      <c r="I859" s="8"/>
      <c r="J859" s="8"/>
      <c r="K859" s="8"/>
      <c r="L859" s="8"/>
      <c r="M859" s="8"/>
      <c r="N859" s="8"/>
      <c r="O859" s="8"/>
      <c r="P859" s="8"/>
      <c r="Q859" s="8"/>
      <c r="R859" s="8"/>
      <c r="S859" s="2"/>
      <c r="T859" s="8"/>
      <c r="U859" s="8"/>
      <c r="V859" s="8"/>
      <c r="W859" s="8"/>
      <c r="X859" s="8"/>
      <c r="Y859" s="8"/>
      <c r="Z859" s="8"/>
    </row>
    <row r="860" spans="1:26" ht="15" x14ac:dyDescent="0.2">
      <c r="A860" s="2"/>
      <c r="B860" s="2"/>
      <c r="C860" s="2"/>
      <c r="D860" s="2"/>
      <c r="E860" s="2"/>
      <c r="F860" s="2"/>
      <c r="G860" s="8"/>
      <c r="H860" s="8"/>
      <c r="I860" s="8"/>
      <c r="J860" s="8"/>
      <c r="K860" s="8"/>
      <c r="L860" s="8"/>
      <c r="M860" s="8"/>
      <c r="N860" s="8"/>
      <c r="O860" s="8"/>
      <c r="P860" s="8"/>
      <c r="Q860" s="8"/>
      <c r="R860" s="8"/>
      <c r="S860" s="2"/>
      <c r="T860" s="8"/>
      <c r="U860" s="8"/>
      <c r="V860" s="8"/>
      <c r="W860" s="8"/>
      <c r="X860" s="8"/>
      <c r="Y860" s="8"/>
      <c r="Z860" s="8"/>
    </row>
    <row r="861" spans="1:26" ht="15" x14ac:dyDescent="0.2">
      <c r="A861" s="2"/>
      <c r="B861" s="2"/>
      <c r="C861" s="2"/>
      <c r="D861" s="2"/>
      <c r="E861" s="2"/>
      <c r="F861" s="2"/>
      <c r="G861" s="8"/>
      <c r="H861" s="8"/>
      <c r="I861" s="8"/>
      <c r="J861" s="8"/>
      <c r="K861" s="8"/>
      <c r="L861" s="8"/>
      <c r="M861" s="8"/>
      <c r="N861" s="8"/>
      <c r="O861" s="8"/>
      <c r="P861" s="8"/>
      <c r="Q861" s="8"/>
      <c r="R861" s="8"/>
      <c r="S861" s="2"/>
      <c r="T861" s="8"/>
      <c r="U861" s="8"/>
      <c r="V861" s="8"/>
      <c r="W861" s="8"/>
      <c r="X861" s="8"/>
      <c r="Y861" s="8"/>
      <c r="Z861" s="8"/>
    </row>
    <row r="862" spans="1:26" ht="15" x14ac:dyDescent="0.2">
      <c r="A862" s="2"/>
      <c r="B862" s="2"/>
      <c r="C862" s="2"/>
      <c r="D862" s="2"/>
      <c r="E862" s="2"/>
      <c r="F862" s="2"/>
      <c r="G862" s="8"/>
      <c r="H862" s="8"/>
      <c r="I862" s="8"/>
      <c r="J862" s="8"/>
      <c r="K862" s="8"/>
      <c r="L862" s="8"/>
      <c r="M862" s="8"/>
      <c r="N862" s="8"/>
      <c r="O862" s="8"/>
      <c r="P862" s="8"/>
      <c r="Q862" s="8"/>
      <c r="R862" s="8"/>
      <c r="S862" s="2"/>
      <c r="T862" s="8"/>
      <c r="U862" s="8"/>
      <c r="V862" s="8"/>
      <c r="W862" s="8"/>
      <c r="X862" s="8"/>
      <c r="Y862" s="8"/>
      <c r="Z862" s="8"/>
    </row>
    <row r="863" spans="1:26" ht="15" x14ac:dyDescent="0.2">
      <c r="A863" s="2"/>
      <c r="B863" s="2"/>
      <c r="C863" s="2"/>
      <c r="D863" s="2"/>
      <c r="E863" s="2"/>
      <c r="F863" s="2"/>
      <c r="G863" s="8"/>
      <c r="H863" s="8"/>
      <c r="I863" s="8"/>
      <c r="J863" s="8"/>
      <c r="K863" s="8"/>
      <c r="L863" s="8"/>
      <c r="M863" s="8"/>
      <c r="N863" s="8"/>
      <c r="O863" s="8"/>
      <c r="P863" s="8"/>
      <c r="Q863" s="8"/>
      <c r="R863" s="8"/>
      <c r="S863" s="2"/>
      <c r="T863" s="8"/>
      <c r="U863" s="8"/>
      <c r="V863" s="8"/>
      <c r="W863" s="8"/>
      <c r="X863" s="8"/>
      <c r="Y863" s="8"/>
      <c r="Z863" s="8"/>
    </row>
    <row r="864" spans="1:26" ht="15" x14ac:dyDescent="0.2">
      <c r="A864" s="2"/>
      <c r="B864" s="2"/>
      <c r="C864" s="2"/>
      <c r="D864" s="2"/>
      <c r="E864" s="2"/>
      <c r="F864" s="2"/>
      <c r="G864" s="8"/>
      <c r="H864" s="8"/>
      <c r="I864" s="8"/>
      <c r="J864" s="8"/>
      <c r="K864" s="8"/>
      <c r="L864" s="8"/>
      <c r="M864" s="8"/>
      <c r="N864" s="8"/>
      <c r="O864" s="8"/>
      <c r="P864" s="8"/>
      <c r="Q864" s="8"/>
      <c r="R864" s="8"/>
      <c r="S864" s="2"/>
      <c r="T864" s="8"/>
      <c r="U864" s="8"/>
      <c r="V864" s="8"/>
      <c r="W864" s="8"/>
      <c r="X864" s="8"/>
      <c r="Y864" s="8"/>
      <c r="Z864" s="8"/>
    </row>
    <row r="865" spans="1:26" ht="15" x14ac:dyDescent="0.2">
      <c r="A865" s="2"/>
      <c r="B865" s="2"/>
      <c r="C865" s="2"/>
      <c r="D865" s="2"/>
      <c r="E865" s="2"/>
      <c r="F865" s="2"/>
      <c r="G865" s="8"/>
      <c r="H865" s="8"/>
      <c r="I865" s="8"/>
      <c r="J865" s="8"/>
      <c r="K865" s="8"/>
      <c r="L865" s="8"/>
      <c r="M865" s="8"/>
      <c r="N865" s="8"/>
      <c r="O865" s="8"/>
      <c r="P865" s="8"/>
      <c r="Q865" s="8"/>
      <c r="R865" s="8"/>
      <c r="S865" s="2"/>
      <c r="T865" s="8"/>
      <c r="U865" s="8"/>
      <c r="V865" s="8"/>
      <c r="W865" s="8"/>
      <c r="X865" s="8"/>
      <c r="Y865" s="8"/>
      <c r="Z865" s="8"/>
    </row>
    <row r="866" spans="1:26" ht="15" x14ac:dyDescent="0.2">
      <c r="A866" s="2"/>
      <c r="B866" s="2"/>
      <c r="C866" s="2"/>
      <c r="D866" s="2"/>
      <c r="E866" s="2"/>
      <c r="F866" s="2"/>
      <c r="G866" s="8"/>
      <c r="H866" s="8"/>
      <c r="I866" s="8"/>
      <c r="J866" s="8"/>
      <c r="K866" s="8"/>
      <c r="L866" s="8"/>
      <c r="M866" s="8"/>
      <c r="N866" s="8"/>
      <c r="O866" s="8"/>
      <c r="P866" s="8"/>
      <c r="Q866" s="8"/>
      <c r="R866" s="8"/>
      <c r="S866" s="2"/>
      <c r="T866" s="8"/>
      <c r="U866" s="8"/>
      <c r="V866" s="8"/>
      <c r="W866" s="8"/>
      <c r="X866" s="8"/>
      <c r="Y866" s="8"/>
      <c r="Z866" s="8"/>
    </row>
    <row r="867" spans="1:26" ht="15" x14ac:dyDescent="0.2">
      <c r="A867" s="2"/>
      <c r="B867" s="2"/>
      <c r="C867" s="2"/>
      <c r="D867" s="2"/>
      <c r="E867" s="2"/>
      <c r="F867" s="2"/>
      <c r="G867" s="8"/>
      <c r="H867" s="8"/>
      <c r="I867" s="8"/>
      <c r="J867" s="8"/>
      <c r="K867" s="8"/>
      <c r="L867" s="8"/>
      <c r="M867" s="8"/>
      <c r="N867" s="8"/>
      <c r="O867" s="8"/>
      <c r="P867" s="8"/>
      <c r="Q867" s="8"/>
      <c r="R867" s="8"/>
      <c r="S867" s="2"/>
      <c r="T867" s="8"/>
      <c r="U867" s="8"/>
      <c r="V867" s="8"/>
      <c r="W867" s="8"/>
      <c r="X867" s="8"/>
      <c r="Y867" s="8"/>
      <c r="Z867" s="8"/>
    </row>
    <row r="868" spans="1:26" ht="15" x14ac:dyDescent="0.2">
      <c r="A868" s="2"/>
      <c r="B868" s="2"/>
      <c r="C868" s="2"/>
      <c r="D868" s="2"/>
      <c r="E868" s="2"/>
      <c r="F868" s="2"/>
      <c r="G868" s="8"/>
      <c r="H868" s="8"/>
      <c r="I868" s="8"/>
      <c r="J868" s="8"/>
      <c r="K868" s="8"/>
      <c r="L868" s="8"/>
      <c r="M868" s="8"/>
      <c r="N868" s="8"/>
      <c r="O868" s="8"/>
      <c r="P868" s="8"/>
      <c r="Q868" s="8"/>
      <c r="R868" s="8"/>
      <c r="S868" s="2"/>
      <c r="T868" s="8"/>
      <c r="U868" s="8"/>
      <c r="V868" s="8"/>
      <c r="W868" s="8"/>
      <c r="X868" s="8"/>
      <c r="Y868" s="8"/>
      <c r="Z868" s="8"/>
    </row>
    <row r="869" spans="1:26" ht="15" x14ac:dyDescent="0.2">
      <c r="A869" s="2"/>
      <c r="B869" s="2"/>
      <c r="C869" s="2"/>
      <c r="D869" s="2"/>
      <c r="E869" s="2"/>
      <c r="F869" s="2"/>
      <c r="G869" s="8"/>
      <c r="H869" s="8"/>
      <c r="I869" s="8"/>
      <c r="J869" s="8"/>
      <c r="K869" s="8"/>
      <c r="L869" s="8"/>
      <c r="M869" s="8"/>
      <c r="N869" s="8"/>
      <c r="O869" s="8"/>
      <c r="P869" s="8"/>
      <c r="Q869" s="8"/>
      <c r="R869" s="8"/>
      <c r="S869" s="2"/>
      <c r="T869" s="8"/>
      <c r="U869" s="8"/>
      <c r="V869" s="8"/>
      <c r="W869" s="8"/>
      <c r="X869" s="8"/>
      <c r="Y869" s="8"/>
      <c r="Z869" s="8"/>
    </row>
    <row r="870" spans="1:26" ht="15" x14ac:dyDescent="0.2">
      <c r="A870" s="2"/>
      <c r="B870" s="2"/>
      <c r="C870" s="2"/>
      <c r="D870" s="2"/>
      <c r="E870" s="2"/>
      <c r="F870" s="2"/>
      <c r="G870" s="8"/>
      <c r="H870" s="8"/>
      <c r="I870" s="8"/>
      <c r="J870" s="8"/>
      <c r="K870" s="8"/>
      <c r="L870" s="8"/>
      <c r="M870" s="8"/>
      <c r="N870" s="8"/>
      <c r="O870" s="8"/>
      <c r="P870" s="8"/>
      <c r="Q870" s="8"/>
      <c r="R870" s="8"/>
      <c r="S870" s="2"/>
      <c r="T870" s="8"/>
      <c r="U870" s="8"/>
      <c r="V870" s="8"/>
      <c r="W870" s="8"/>
      <c r="X870" s="8"/>
      <c r="Y870" s="8"/>
      <c r="Z870" s="8"/>
    </row>
    <row r="871" spans="1:26" ht="15" x14ac:dyDescent="0.2">
      <c r="A871" s="2"/>
      <c r="B871" s="2"/>
      <c r="C871" s="2"/>
      <c r="D871" s="2"/>
      <c r="E871" s="2"/>
      <c r="F871" s="2"/>
      <c r="G871" s="8"/>
      <c r="H871" s="8"/>
      <c r="I871" s="8"/>
      <c r="J871" s="8"/>
      <c r="K871" s="8"/>
      <c r="L871" s="8"/>
      <c r="M871" s="8"/>
      <c r="N871" s="8"/>
      <c r="O871" s="8"/>
      <c r="P871" s="8"/>
      <c r="Q871" s="8"/>
      <c r="R871" s="8"/>
      <c r="S871" s="2"/>
      <c r="T871" s="8"/>
      <c r="U871" s="8"/>
      <c r="V871" s="8"/>
      <c r="W871" s="8"/>
      <c r="X871" s="8"/>
      <c r="Y871" s="8"/>
      <c r="Z871" s="8"/>
    </row>
    <row r="872" spans="1:26" ht="15" x14ac:dyDescent="0.2">
      <c r="A872" s="2"/>
      <c r="B872" s="2"/>
      <c r="C872" s="2"/>
      <c r="D872" s="2"/>
      <c r="E872" s="2"/>
      <c r="F872" s="2"/>
      <c r="G872" s="8"/>
      <c r="H872" s="8"/>
      <c r="I872" s="8"/>
      <c r="J872" s="8"/>
      <c r="K872" s="8"/>
      <c r="L872" s="8"/>
      <c r="M872" s="8"/>
      <c r="N872" s="8"/>
      <c r="O872" s="8"/>
      <c r="P872" s="8"/>
      <c r="Q872" s="8"/>
      <c r="R872" s="8"/>
      <c r="S872" s="2"/>
      <c r="T872" s="8"/>
      <c r="U872" s="8"/>
      <c r="V872" s="8"/>
      <c r="W872" s="8"/>
      <c r="X872" s="8"/>
      <c r="Y872" s="8"/>
      <c r="Z872" s="8"/>
    </row>
    <row r="873" spans="1:26" ht="15" x14ac:dyDescent="0.2">
      <c r="A873" s="2"/>
      <c r="B873" s="2"/>
      <c r="C873" s="2"/>
      <c r="D873" s="2"/>
      <c r="E873" s="2"/>
      <c r="F873" s="2"/>
      <c r="G873" s="8"/>
      <c r="H873" s="8"/>
      <c r="I873" s="8"/>
      <c r="J873" s="8"/>
      <c r="K873" s="8"/>
      <c r="L873" s="8"/>
      <c r="M873" s="8"/>
      <c r="N873" s="8"/>
      <c r="O873" s="8"/>
      <c r="P873" s="8"/>
      <c r="Q873" s="8"/>
      <c r="R873" s="8"/>
      <c r="S873" s="2"/>
      <c r="T873" s="8"/>
      <c r="U873" s="8"/>
      <c r="V873" s="8"/>
      <c r="W873" s="8"/>
      <c r="X873" s="8"/>
      <c r="Y873" s="8"/>
      <c r="Z873" s="8"/>
    </row>
    <row r="874" spans="1:26" ht="15" x14ac:dyDescent="0.2">
      <c r="A874" s="2"/>
      <c r="B874" s="2"/>
      <c r="C874" s="2"/>
      <c r="D874" s="2"/>
      <c r="E874" s="2"/>
      <c r="F874" s="2"/>
      <c r="G874" s="8"/>
      <c r="H874" s="8"/>
      <c r="I874" s="8"/>
      <c r="J874" s="8"/>
      <c r="K874" s="8"/>
      <c r="L874" s="8"/>
      <c r="M874" s="8"/>
      <c r="N874" s="8"/>
      <c r="O874" s="8"/>
      <c r="P874" s="8"/>
      <c r="Q874" s="8"/>
      <c r="R874" s="8"/>
      <c r="S874" s="2"/>
      <c r="T874" s="8"/>
      <c r="U874" s="8"/>
      <c r="V874" s="8"/>
      <c r="W874" s="8"/>
      <c r="X874" s="8"/>
      <c r="Y874" s="8"/>
      <c r="Z874" s="8"/>
    </row>
    <row r="875" spans="1:26" ht="15" x14ac:dyDescent="0.2">
      <c r="A875" s="2"/>
      <c r="B875" s="2"/>
      <c r="C875" s="2"/>
      <c r="D875" s="2"/>
      <c r="E875" s="2"/>
      <c r="F875" s="2"/>
      <c r="G875" s="8"/>
      <c r="H875" s="8"/>
      <c r="I875" s="8"/>
      <c r="J875" s="8"/>
      <c r="K875" s="8"/>
      <c r="L875" s="8"/>
      <c r="M875" s="8"/>
      <c r="N875" s="8"/>
      <c r="O875" s="8"/>
      <c r="P875" s="8"/>
      <c r="Q875" s="8"/>
      <c r="R875" s="8"/>
      <c r="S875" s="2"/>
      <c r="T875" s="8"/>
      <c r="U875" s="8"/>
      <c r="V875" s="8"/>
      <c r="W875" s="8"/>
      <c r="X875" s="8"/>
      <c r="Y875" s="8"/>
      <c r="Z875" s="8"/>
    </row>
    <row r="876" spans="1:26" ht="15" x14ac:dyDescent="0.2">
      <c r="A876" s="2"/>
      <c r="B876" s="2"/>
      <c r="C876" s="2"/>
      <c r="D876" s="2"/>
      <c r="E876" s="2"/>
      <c r="F876" s="2"/>
      <c r="G876" s="8"/>
      <c r="H876" s="8"/>
      <c r="I876" s="8"/>
      <c r="J876" s="8"/>
      <c r="K876" s="8"/>
      <c r="L876" s="8"/>
      <c r="M876" s="8"/>
      <c r="N876" s="8"/>
      <c r="O876" s="8"/>
      <c r="P876" s="8"/>
      <c r="Q876" s="8"/>
      <c r="R876" s="8"/>
      <c r="S876" s="2"/>
      <c r="T876" s="8"/>
      <c r="U876" s="8"/>
      <c r="V876" s="8"/>
      <c r="W876" s="8"/>
      <c r="X876" s="8"/>
      <c r="Y876" s="8"/>
      <c r="Z876" s="8"/>
    </row>
    <row r="877" spans="1:26" ht="15" x14ac:dyDescent="0.2">
      <c r="A877" s="2"/>
      <c r="B877" s="2"/>
      <c r="C877" s="2"/>
      <c r="D877" s="2"/>
      <c r="E877" s="2"/>
      <c r="F877" s="2"/>
      <c r="G877" s="8"/>
      <c r="H877" s="8"/>
      <c r="I877" s="8"/>
      <c r="J877" s="8"/>
      <c r="K877" s="8"/>
      <c r="L877" s="8"/>
      <c r="M877" s="8"/>
      <c r="N877" s="8"/>
      <c r="O877" s="8"/>
      <c r="P877" s="8"/>
      <c r="Q877" s="8"/>
      <c r="R877" s="8"/>
      <c r="S877" s="2"/>
      <c r="T877" s="8"/>
      <c r="U877" s="8"/>
      <c r="V877" s="8"/>
      <c r="W877" s="8"/>
      <c r="X877" s="8"/>
      <c r="Y877" s="8"/>
      <c r="Z877" s="8"/>
    </row>
    <row r="878" spans="1:26" ht="15" x14ac:dyDescent="0.2">
      <c r="A878" s="2"/>
      <c r="B878" s="2"/>
      <c r="C878" s="2"/>
      <c r="D878" s="2"/>
      <c r="E878" s="2"/>
      <c r="F878" s="2"/>
      <c r="G878" s="8"/>
      <c r="H878" s="8"/>
      <c r="I878" s="8"/>
      <c r="J878" s="8"/>
      <c r="K878" s="8"/>
      <c r="L878" s="8"/>
      <c r="M878" s="8"/>
      <c r="N878" s="8"/>
      <c r="O878" s="8"/>
      <c r="P878" s="8"/>
      <c r="Q878" s="8"/>
      <c r="R878" s="8"/>
      <c r="S878" s="2"/>
      <c r="T878" s="8"/>
      <c r="U878" s="8"/>
      <c r="V878" s="8"/>
      <c r="W878" s="8"/>
      <c r="X878" s="8"/>
      <c r="Y878" s="8"/>
      <c r="Z878" s="8"/>
    </row>
    <row r="879" spans="1:26" ht="15" x14ac:dyDescent="0.2">
      <c r="A879" s="2"/>
      <c r="B879" s="2"/>
      <c r="C879" s="2"/>
      <c r="D879" s="2"/>
      <c r="E879" s="2"/>
      <c r="F879" s="2"/>
      <c r="G879" s="8"/>
      <c r="H879" s="8"/>
      <c r="I879" s="8"/>
      <c r="J879" s="8"/>
      <c r="K879" s="8"/>
      <c r="L879" s="8"/>
      <c r="M879" s="8"/>
      <c r="N879" s="8"/>
      <c r="O879" s="8"/>
      <c r="P879" s="8"/>
      <c r="Q879" s="8"/>
      <c r="R879" s="8"/>
      <c r="S879" s="2"/>
      <c r="T879" s="8"/>
      <c r="U879" s="8"/>
      <c r="V879" s="8"/>
      <c r="W879" s="8"/>
      <c r="X879" s="8"/>
      <c r="Y879" s="8"/>
      <c r="Z879" s="8"/>
    </row>
    <row r="880" spans="1:26" ht="15" x14ac:dyDescent="0.2">
      <c r="A880" s="2"/>
      <c r="B880" s="2"/>
      <c r="C880" s="2"/>
      <c r="D880" s="2"/>
      <c r="E880" s="2"/>
      <c r="F880" s="2"/>
      <c r="G880" s="8"/>
      <c r="H880" s="8"/>
      <c r="I880" s="8"/>
      <c r="J880" s="8"/>
      <c r="K880" s="8"/>
      <c r="L880" s="8"/>
      <c r="M880" s="8"/>
      <c r="N880" s="8"/>
      <c r="O880" s="8"/>
      <c r="P880" s="8"/>
      <c r="Q880" s="8"/>
      <c r="R880" s="8"/>
      <c r="S880" s="2"/>
      <c r="T880" s="8"/>
      <c r="U880" s="8"/>
      <c r="V880" s="8"/>
      <c r="W880" s="8"/>
      <c r="X880" s="8"/>
      <c r="Y880" s="8"/>
      <c r="Z880" s="8"/>
    </row>
    <row r="881" spans="1:26" ht="15" x14ac:dyDescent="0.2">
      <c r="A881" s="2"/>
      <c r="B881" s="2"/>
      <c r="C881" s="2"/>
      <c r="D881" s="2"/>
      <c r="E881" s="2"/>
      <c r="F881" s="2"/>
      <c r="G881" s="8"/>
      <c r="H881" s="8"/>
      <c r="I881" s="8"/>
      <c r="J881" s="8"/>
      <c r="K881" s="8"/>
      <c r="L881" s="8"/>
      <c r="M881" s="8"/>
      <c r="N881" s="8"/>
      <c r="O881" s="8"/>
      <c r="P881" s="8"/>
      <c r="Q881" s="8"/>
      <c r="R881" s="8"/>
      <c r="S881" s="2"/>
      <c r="T881" s="8"/>
      <c r="U881" s="8"/>
      <c r="V881" s="8"/>
      <c r="W881" s="8"/>
      <c r="X881" s="8"/>
      <c r="Y881" s="8"/>
      <c r="Z881" s="8"/>
    </row>
    <row r="882" spans="1:26" ht="15" x14ac:dyDescent="0.2">
      <c r="A882" s="2"/>
      <c r="B882" s="2"/>
      <c r="C882" s="2"/>
      <c r="D882" s="2"/>
      <c r="E882" s="2"/>
      <c r="F882" s="2"/>
      <c r="G882" s="8"/>
      <c r="H882" s="8"/>
      <c r="I882" s="8"/>
      <c r="J882" s="8"/>
      <c r="K882" s="8"/>
      <c r="L882" s="8"/>
      <c r="M882" s="8"/>
      <c r="N882" s="8"/>
      <c r="O882" s="8"/>
      <c r="P882" s="8"/>
      <c r="Q882" s="8"/>
      <c r="R882" s="8"/>
      <c r="S882" s="2"/>
      <c r="T882" s="8"/>
      <c r="U882" s="8"/>
      <c r="V882" s="8"/>
      <c r="W882" s="8"/>
      <c r="X882" s="8"/>
      <c r="Y882" s="8"/>
      <c r="Z882" s="8"/>
    </row>
    <row r="883" spans="1:26" ht="15" x14ac:dyDescent="0.2">
      <c r="A883" s="2"/>
      <c r="B883" s="2"/>
      <c r="C883" s="2"/>
      <c r="D883" s="2"/>
      <c r="E883" s="2"/>
      <c r="F883" s="2"/>
      <c r="G883" s="8"/>
      <c r="H883" s="8"/>
      <c r="I883" s="8"/>
      <c r="J883" s="8"/>
      <c r="K883" s="8"/>
      <c r="L883" s="8"/>
      <c r="M883" s="8"/>
      <c r="N883" s="8"/>
      <c r="O883" s="8"/>
      <c r="P883" s="8"/>
      <c r="Q883" s="8"/>
      <c r="R883" s="8"/>
      <c r="S883" s="2"/>
      <c r="T883" s="8"/>
      <c r="U883" s="8"/>
      <c r="V883" s="8"/>
      <c r="W883" s="8"/>
      <c r="X883" s="8"/>
      <c r="Y883" s="8"/>
      <c r="Z883" s="8"/>
    </row>
    <row r="884" spans="1:26" ht="15" x14ac:dyDescent="0.2">
      <c r="A884" s="2"/>
      <c r="B884" s="2"/>
      <c r="C884" s="2"/>
      <c r="D884" s="2"/>
      <c r="E884" s="2"/>
      <c r="F884" s="2"/>
      <c r="G884" s="8"/>
      <c r="H884" s="8"/>
      <c r="I884" s="8"/>
      <c r="J884" s="8"/>
      <c r="K884" s="8"/>
      <c r="L884" s="8"/>
      <c r="M884" s="8"/>
      <c r="N884" s="8"/>
      <c r="O884" s="8"/>
      <c r="P884" s="8"/>
      <c r="Q884" s="8"/>
      <c r="R884" s="8"/>
      <c r="S884" s="2"/>
      <c r="T884" s="8"/>
      <c r="U884" s="8"/>
      <c r="V884" s="8"/>
      <c r="W884" s="8"/>
      <c r="X884" s="8"/>
      <c r="Y884" s="8"/>
      <c r="Z884" s="8"/>
    </row>
    <row r="885" spans="1:26" ht="15" x14ac:dyDescent="0.2">
      <c r="A885" s="2"/>
      <c r="B885" s="2"/>
      <c r="C885" s="2"/>
      <c r="D885" s="2"/>
      <c r="E885" s="2"/>
      <c r="F885" s="2"/>
      <c r="G885" s="8"/>
      <c r="H885" s="8"/>
      <c r="I885" s="8"/>
      <c r="J885" s="8"/>
      <c r="K885" s="8"/>
      <c r="L885" s="8"/>
      <c r="M885" s="8"/>
      <c r="N885" s="8"/>
      <c r="O885" s="8"/>
      <c r="P885" s="8"/>
      <c r="Q885" s="8"/>
      <c r="R885" s="8"/>
      <c r="S885" s="2"/>
      <c r="T885" s="8"/>
      <c r="U885" s="8"/>
      <c r="V885" s="8"/>
      <c r="W885" s="8"/>
      <c r="X885" s="8"/>
      <c r="Y885" s="8"/>
      <c r="Z885" s="8"/>
    </row>
    <row r="886" spans="1:26" ht="15" x14ac:dyDescent="0.2">
      <c r="A886" s="2"/>
      <c r="B886" s="2"/>
      <c r="C886" s="2"/>
      <c r="D886" s="2"/>
      <c r="E886" s="2"/>
      <c r="F886" s="2"/>
      <c r="G886" s="8"/>
      <c r="H886" s="8"/>
      <c r="I886" s="8"/>
      <c r="J886" s="8"/>
      <c r="K886" s="8"/>
      <c r="L886" s="8"/>
      <c r="M886" s="8"/>
      <c r="N886" s="8"/>
      <c r="O886" s="8"/>
      <c r="P886" s="8"/>
      <c r="Q886" s="8"/>
      <c r="R886" s="8"/>
      <c r="S886" s="2"/>
      <c r="T886" s="8"/>
      <c r="U886" s="8"/>
      <c r="V886" s="8"/>
      <c r="W886" s="8"/>
      <c r="X886" s="8"/>
      <c r="Y886" s="8"/>
      <c r="Z886" s="8"/>
    </row>
    <row r="887" spans="1:26" ht="15" x14ac:dyDescent="0.2">
      <c r="A887" s="2"/>
      <c r="B887" s="2"/>
      <c r="C887" s="2"/>
      <c r="D887" s="2"/>
      <c r="E887" s="2"/>
      <c r="F887" s="2"/>
      <c r="G887" s="8"/>
      <c r="H887" s="8"/>
      <c r="I887" s="8"/>
      <c r="J887" s="8"/>
      <c r="K887" s="8"/>
      <c r="L887" s="8"/>
      <c r="M887" s="8"/>
      <c r="N887" s="8"/>
      <c r="O887" s="8"/>
      <c r="P887" s="8"/>
      <c r="Q887" s="8"/>
      <c r="R887" s="8"/>
      <c r="S887" s="2"/>
      <c r="T887" s="8"/>
      <c r="U887" s="8"/>
      <c r="V887" s="8"/>
      <c r="W887" s="8"/>
      <c r="X887" s="8"/>
      <c r="Y887" s="8"/>
      <c r="Z887" s="8"/>
    </row>
    <row r="888" spans="1:26" ht="15" x14ac:dyDescent="0.2">
      <c r="A888" s="2"/>
      <c r="B888" s="2"/>
      <c r="C888" s="2"/>
      <c r="D888" s="2"/>
      <c r="E888" s="2"/>
      <c r="F888" s="2"/>
      <c r="G888" s="8"/>
      <c r="H888" s="8"/>
      <c r="I888" s="8"/>
      <c r="J888" s="8"/>
      <c r="K888" s="8"/>
      <c r="L888" s="8"/>
      <c r="M888" s="8"/>
      <c r="N888" s="8"/>
      <c r="O888" s="8"/>
      <c r="P888" s="8"/>
      <c r="Q888" s="8"/>
      <c r="R888" s="8"/>
      <c r="S888" s="2"/>
      <c r="T888" s="8"/>
      <c r="U888" s="8"/>
      <c r="V888" s="8"/>
      <c r="W888" s="8"/>
      <c r="X888" s="8"/>
      <c r="Y888" s="8"/>
      <c r="Z888" s="8"/>
    </row>
    <row r="889" spans="1:26" ht="15" x14ac:dyDescent="0.2">
      <c r="A889" s="2"/>
      <c r="B889" s="2"/>
      <c r="C889" s="2"/>
      <c r="D889" s="2"/>
      <c r="E889" s="2"/>
      <c r="F889" s="2"/>
      <c r="G889" s="8"/>
      <c r="H889" s="8"/>
      <c r="I889" s="8"/>
      <c r="J889" s="8"/>
      <c r="K889" s="8"/>
      <c r="L889" s="8"/>
      <c r="M889" s="8"/>
      <c r="N889" s="8"/>
      <c r="O889" s="8"/>
      <c r="P889" s="8"/>
      <c r="Q889" s="8"/>
      <c r="R889" s="8"/>
      <c r="S889" s="2"/>
      <c r="T889" s="8"/>
      <c r="U889" s="8"/>
      <c r="V889" s="8"/>
      <c r="W889" s="8"/>
      <c r="X889" s="8"/>
      <c r="Y889" s="8"/>
      <c r="Z889" s="8"/>
    </row>
    <row r="890" spans="1:26" ht="15" x14ac:dyDescent="0.2">
      <c r="A890" s="2"/>
      <c r="B890" s="2"/>
      <c r="C890" s="2"/>
      <c r="D890" s="2"/>
      <c r="E890" s="2"/>
      <c r="F890" s="2"/>
      <c r="G890" s="8"/>
      <c r="H890" s="8"/>
      <c r="I890" s="8"/>
      <c r="J890" s="8"/>
      <c r="K890" s="8"/>
      <c r="L890" s="8"/>
      <c r="M890" s="8"/>
      <c r="N890" s="8"/>
      <c r="O890" s="8"/>
      <c r="P890" s="8"/>
      <c r="Q890" s="8"/>
      <c r="R890" s="8"/>
      <c r="S890" s="2"/>
      <c r="T890" s="8"/>
      <c r="U890" s="8"/>
      <c r="V890" s="8"/>
      <c r="W890" s="8"/>
      <c r="X890" s="8"/>
      <c r="Y890" s="8"/>
      <c r="Z890" s="8"/>
    </row>
    <row r="891" spans="1:26" ht="15" x14ac:dyDescent="0.2">
      <c r="A891" s="2"/>
      <c r="B891" s="2"/>
      <c r="C891" s="2"/>
      <c r="D891" s="2"/>
      <c r="E891" s="2"/>
      <c r="F891" s="2"/>
      <c r="G891" s="8"/>
      <c r="H891" s="8"/>
      <c r="I891" s="8"/>
      <c r="J891" s="8"/>
      <c r="K891" s="8"/>
      <c r="L891" s="8"/>
      <c r="M891" s="8"/>
      <c r="N891" s="8"/>
      <c r="O891" s="8"/>
      <c r="P891" s="8"/>
      <c r="Q891" s="8"/>
      <c r="R891" s="8"/>
      <c r="S891" s="2"/>
      <c r="T891" s="8"/>
      <c r="U891" s="8"/>
      <c r="V891" s="8"/>
      <c r="W891" s="8"/>
      <c r="X891" s="8"/>
      <c r="Y891" s="8"/>
      <c r="Z891" s="8"/>
    </row>
    <row r="892" spans="1:26" ht="15" x14ac:dyDescent="0.2">
      <c r="A892" s="2"/>
      <c r="B892" s="2"/>
      <c r="C892" s="2"/>
      <c r="D892" s="2"/>
      <c r="E892" s="2"/>
      <c r="F892" s="2"/>
      <c r="G892" s="8"/>
      <c r="H892" s="8"/>
      <c r="I892" s="8"/>
      <c r="J892" s="8"/>
      <c r="K892" s="8"/>
      <c r="L892" s="8"/>
      <c r="M892" s="8"/>
      <c r="N892" s="8"/>
      <c r="O892" s="8"/>
      <c r="P892" s="8"/>
      <c r="Q892" s="8"/>
      <c r="R892" s="8"/>
      <c r="S892" s="2"/>
      <c r="T892" s="8"/>
      <c r="U892" s="8"/>
      <c r="V892" s="8"/>
      <c r="W892" s="8"/>
      <c r="X892" s="8"/>
      <c r="Y892" s="8"/>
      <c r="Z892" s="8"/>
    </row>
    <row r="893" spans="1:26" ht="15" x14ac:dyDescent="0.2">
      <c r="A893" s="2"/>
      <c r="B893" s="2"/>
      <c r="C893" s="2"/>
      <c r="D893" s="2"/>
      <c r="E893" s="2"/>
      <c r="F893" s="2"/>
      <c r="G893" s="8"/>
      <c r="H893" s="8"/>
      <c r="I893" s="8"/>
      <c r="J893" s="8"/>
      <c r="K893" s="8"/>
      <c r="L893" s="8"/>
      <c r="M893" s="8"/>
      <c r="N893" s="8"/>
      <c r="O893" s="8"/>
      <c r="P893" s="8"/>
      <c r="Q893" s="8"/>
      <c r="R893" s="8"/>
      <c r="S893" s="2"/>
      <c r="T893" s="8"/>
      <c r="U893" s="8"/>
      <c r="V893" s="8"/>
      <c r="W893" s="8"/>
      <c r="X893" s="8"/>
      <c r="Y893" s="8"/>
      <c r="Z893" s="8"/>
    </row>
    <row r="894" spans="1:26" ht="15" x14ac:dyDescent="0.2">
      <c r="A894" s="2"/>
      <c r="B894" s="2"/>
      <c r="C894" s="2"/>
      <c r="D894" s="2"/>
      <c r="E894" s="2"/>
      <c r="F894" s="2"/>
      <c r="G894" s="8"/>
      <c r="H894" s="8"/>
      <c r="I894" s="8"/>
      <c r="J894" s="8"/>
      <c r="K894" s="8"/>
      <c r="L894" s="8"/>
      <c r="M894" s="8"/>
      <c r="N894" s="8"/>
      <c r="O894" s="8"/>
      <c r="P894" s="8"/>
      <c r="Q894" s="8"/>
      <c r="R894" s="8"/>
      <c r="S894" s="2"/>
      <c r="T894" s="8"/>
      <c r="U894" s="8"/>
      <c r="V894" s="8"/>
      <c r="W894" s="8"/>
      <c r="X894" s="8"/>
      <c r="Y894" s="8"/>
      <c r="Z894" s="8"/>
    </row>
    <row r="895" spans="1:26" ht="15" x14ac:dyDescent="0.2">
      <c r="A895" s="2"/>
      <c r="B895" s="2"/>
      <c r="C895" s="2"/>
      <c r="D895" s="2"/>
      <c r="E895" s="2"/>
      <c r="F895" s="2"/>
      <c r="G895" s="8"/>
      <c r="H895" s="8"/>
      <c r="I895" s="8"/>
      <c r="J895" s="8"/>
      <c r="K895" s="8"/>
      <c r="L895" s="8"/>
      <c r="M895" s="8"/>
      <c r="N895" s="8"/>
      <c r="O895" s="8"/>
      <c r="P895" s="8"/>
      <c r="Q895" s="8"/>
      <c r="R895" s="8"/>
      <c r="S895" s="2"/>
      <c r="T895" s="8"/>
      <c r="U895" s="8"/>
      <c r="V895" s="8"/>
      <c r="W895" s="8"/>
      <c r="X895" s="8"/>
      <c r="Y895" s="8"/>
      <c r="Z895" s="8"/>
    </row>
    <row r="896" spans="1:26" ht="15" x14ac:dyDescent="0.2">
      <c r="A896" s="2"/>
      <c r="B896" s="2"/>
      <c r="C896" s="2"/>
      <c r="D896" s="2"/>
      <c r="E896" s="2"/>
      <c r="F896" s="2"/>
      <c r="G896" s="8"/>
      <c r="H896" s="8"/>
      <c r="I896" s="8"/>
      <c r="J896" s="8"/>
      <c r="K896" s="8"/>
      <c r="L896" s="8"/>
      <c r="M896" s="8"/>
      <c r="N896" s="8"/>
      <c r="O896" s="8"/>
      <c r="P896" s="8"/>
      <c r="Q896" s="8"/>
      <c r="R896" s="8"/>
      <c r="S896" s="2"/>
      <c r="T896" s="8"/>
      <c r="U896" s="8"/>
      <c r="V896" s="8"/>
      <c r="W896" s="8"/>
      <c r="X896" s="8"/>
      <c r="Y896" s="8"/>
      <c r="Z896" s="8"/>
    </row>
    <row r="897" spans="1:26" ht="15" x14ac:dyDescent="0.2">
      <c r="A897" s="2"/>
      <c r="B897" s="2"/>
      <c r="C897" s="2"/>
      <c r="D897" s="2"/>
      <c r="E897" s="2"/>
      <c r="F897" s="2"/>
      <c r="G897" s="8"/>
      <c r="H897" s="8"/>
      <c r="I897" s="8"/>
      <c r="J897" s="8"/>
      <c r="K897" s="8"/>
      <c r="L897" s="8"/>
      <c r="M897" s="8"/>
      <c r="N897" s="8"/>
      <c r="O897" s="8"/>
      <c r="P897" s="8"/>
      <c r="Q897" s="8"/>
      <c r="R897" s="8"/>
      <c r="S897" s="2"/>
      <c r="T897" s="8"/>
      <c r="U897" s="8"/>
      <c r="V897" s="8"/>
      <c r="W897" s="8"/>
      <c r="X897" s="8"/>
      <c r="Y897" s="8"/>
      <c r="Z897" s="8"/>
    </row>
    <row r="898" spans="1:26" ht="15" x14ac:dyDescent="0.2">
      <c r="A898" s="2"/>
      <c r="B898" s="2"/>
      <c r="C898" s="2"/>
      <c r="D898" s="2"/>
      <c r="E898" s="2"/>
      <c r="F898" s="2"/>
      <c r="G898" s="8"/>
      <c r="H898" s="8"/>
      <c r="I898" s="8"/>
      <c r="J898" s="8"/>
      <c r="K898" s="8"/>
      <c r="L898" s="8"/>
      <c r="M898" s="8"/>
      <c r="N898" s="8"/>
      <c r="O898" s="8"/>
      <c r="P898" s="8"/>
      <c r="Q898" s="8"/>
      <c r="R898" s="8"/>
      <c r="S898" s="2"/>
      <c r="T898" s="8"/>
      <c r="U898" s="8"/>
      <c r="V898" s="8"/>
      <c r="W898" s="8"/>
      <c r="X898" s="8"/>
      <c r="Y898" s="8"/>
      <c r="Z898" s="8"/>
    </row>
    <row r="899" spans="1:26" ht="15" x14ac:dyDescent="0.2">
      <c r="A899" s="2"/>
      <c r="B899" s="2"/>
      <c r="C899" s="2"/>
      <c r="D899" s="2"/>
      <c r="E899" s="2"/>
      <c r="F899" s="2"/>
      <c r="G899" s="8"/>
      <c r="H899" s="8"/>
      <c r="I899" s="8"/>
      <c r="J899" s="8"/>
      <c r="K899" s="8"/>
      <c r="L899" s="8"/>
      <c r="M899" s="8"/>
      <c r="N899" s="8"/>
      <c r="O899" s="8"/>
      <c r="P899" s="8"/>
      <c r="Q899" s="8"/>
      <c r="R899" s="8"/>
      <c r="S899" s="2"/>
      <c r="T899" s="8"/>
      <c r="U899" s="8"/>
      <c r="V899" s="8"/>
      <c r="W899" s="8"/>
      <c r="X899" s="8"/>
      <c r="Y899" s="8"/>
      <c r="Z899" s="8"/>
    </row>
    <row r="900" spans="1:26" ht="15" x14ac:dyDescent="0.2">
      <c r="A900" s="2"/>
      <c r="B900" s="2"/>
      <c r="C900" s="2"/>
      <c r="D900" s="2"/>
      <c r="E900" s="2"/>
      <c r="F900" s="2"/>
      <c r="G900" s="8"/>
      <c r="H900" s="8"/>
      <c r="I900" s="8"/>
      <c r="J900" s="8"/>
      <c r="K900" s="8"/>
      <c r="L900" s="8"/>
      <c r="M900" s="8"/>
      <c r="N900" s="8"/>
      <c r="O900" s="8"/>
      <c r="P900" s="8"/>
      <c r="Q900" s="8"/>
      <c r="R900" s="8"/>
      <c r="S900" s="2"/>
      <c r="T900" s="8"/>
      <c r="U900" s="8"/>
      <c r="V900" s="8"/>
      <c r="W900" s="8"/>
      <c r="X900" s="8"/>
      <c r="Y900" s="8"/>
      <c r="Z900" s="8"/>
    </row>
    <row r="901" spans="1:26" ht="15" x14ac:dyDescent="0.2">
      <c r="A901" s="2"/>
      <c r="B901" s="2"/>
      <c r="C901" s="2"/>
      <c r="D901" s="2"/>
      <c r="E901" s="2"/>
      <c r="F901" s="2"/>
      <c r="G901" s="8"/>
      <c r="H901" s="8"/>
      <c r="I901" s="8"/>
      <c r="J901" s="8"/>
      <c r="K901" s="8"/>
      <c r="L901" s="8"/>
      <c r="M901" s="8"/>
      <c r="N901" s="8"/>
      <c r="O901" s="8"/>
      <c r="P901" s="8"/>
      <c r="Q901" s="8"/>
      <c r="R901" s="8"/>
      <c r="S901" s="2"/>
      <c r="T901" s="8"/>
      <c r="U901" s="8"/>
      <c r="V901" s="8"/>
      <c r="W901" s="8"/>
      <c r="X901" s="8"/>
      <c r="Y901" s="8"/>
      <c r="Z901" s="8"/>
    </row>
    <row r="902" spans="1:26" ht="15" x14ac:dyDescent="0.2">
      <c r="A902" s="2"/>
      <c r="B902" s="2"/>
      <c r="C902" s="2"/>
      <c r="D902" s="2"/>
      <c r="E902" s="2"/>
      <c r="F902" s="2"/>
      <c r="G902" s="8"/>
      <c r="H902" s="8"/>
      <c r="I902" s="8"/>
      <c r="J902" s="8"/>
      <c r="K902" s="8"/>
      <c r="L902" s="8"/>
      <c r="M902" s="8"/>
      <c r="N902" s="8"/>
      <c r="O902" s="8"/>
      <c r="P902" s="8"/>
      <c r="Q902" s="8"/>
      <c r="R902" s="8"/>
      <c r="S902" s="2"/>
      <c r="T902" s="8"/>
      <c r="U902" s="8"/>
      <c r="V902" s="8"/>
      <c r="W902" s="8"/>
      <c r="X902" s="8"/>
      <c r="Y902" s="8"/>
      <c r="Z902" s="8"/>
    </row>
    <row r="903" spans="1:26" ht="15" x14ac:dyDescent="0.2">
      <c r="A903" s="2"/>
      <c r="B903" s="2"/>
      <c r="C903" s="2"/>
      <c r="D903" s="2"/>
      <c r="E903" s="2"/>
      <c r="F903" s="2"/>
      <c r="G903" s="8"/>
      <c r="H903" s="8"/>
      <c r="I903" s="8"/>
      <c r="J903" s="8"/>
      <c r="K903" s="8"/>
      <c r="L903" s="8"/>
      <c r="M903" s="8"/>
      <c r="N903" s="8"/>
      <c r="O903" s="8"/>
      <c r="P903" s="8"/>
      <c r="Q903" s="8"/>
      <c r="R903" s="8"/>
      <c r="S903" s="2"/>
      <c r="T903" s="8"/>
      <c r="U903" s="8"/>
      <c r="V903" s="8"/>
      <c r="W903" s="8"/>
      <c r="X903" s="8"/>
      <c r="Y903" s="8"/>
      <c r="Z903" s="8"/>
    </row>
    <row r="904" spans="1:26" ht="15" x14ac:dyDescent="0.2">
      <c r="A904" s="2"/>
      <c r="B904" s="2"/>
      <c r="C904" s="2"/>
      <c r="D904" s="2"/>
      <c r="E904" s="2"/>
      <c r="F904" s="2"/>
      <c r="G904" s="8"/>
      <c r="H904" s="8"/>
      <c r="I904" s="8"/>
      <c r="J904" s="8"/>
      <c r="K904" s="8"/>
      <c r="L904" s="8"/>
      <c r="M904" s="8"/>
      <c r="N904" s="8"/>
      <c r="O904" s="8"/>
      <c r="P904" s="8"/>
      <c r="Q904" s="8"/>
      <c r="R904" s="8"/>
      <c r="S904" s="2"/>
      <c r="T904" s="8"/>
      <c r="U904" s="8"/>
      <c r="V904" s="8"/>
      <c r="W904" s="8"/>
      <c r="X904" s="8"/>
      <c r="Y904" s="8"/>
      <c r="Z904" s="8"/>
    </row>
    <row r="905" spans="1:26" ht="15" x14ac:dyDescent="0.2">
      <c r="A905" s="2"/>
      <c r="B905" s="2"/>
      <c r="C905" s="2"/>
      <c r="D905" s="2"/>
      <c r="E905" s="2"/>
      <c r="F905" s="2"/>
      <c r="G905" s="8"/>
      <c r="H905" s="8"/>
      <c r="I905" s="8"/>
      <c r="J905" s="8"/>
      <c r="K905" s="8"/>
      <c r="L905" s="8"/>
      <c r="M905" s="8"/>
      <c r="N905" s="8"/>
      <c r="O905" s="8"/>
      <c r="P905" s="8"/>
      <c r="Q905" s="8"/>
      <c r="R905" s="8"/>
      <c r="S905" s="2"/>
      <c r="T905" s="8"/>
      <c r="U905" s="8"/>
      <c r="V905" s="8"/>
      <c r="W905" s="8"/>
      <c r="X905" s="8"/>
      <c r="Y905" s="8"/>
      <c r="Z905" s="8"/>
    </row>
    <row r="906" spans="1:26" ht="15" x14ac:dyDescent="0.2">
      <c r="A906" s="2"/>
      <c r="B906" s="2"/>
      <c r="C906" s="2"/>
      <c r="D906" s="2"/>
      <c r="E906" s="2"/>
      <c r="F906" s="2"/>
      <c r="G906" s="8"/>
      <c r="H906" s="8"/>
      <c r="I906" s="8"/>
      <c r="J906" s="8"/>
      <c r="K906" s="8"/>
      <c r="L906" s="8"/>
      <c r="M906" s="8"/>
      <c r="N906" s="8"/>
      <c r="O906" s="8"/>
      <c r="P906" s="8"/>
      <c r="Q906" s="8"/>
      <c r="R906" s="8"/>
      <c r="S906" s="2"/>
      <c r="T906" s="8"/>
      <c r="U906" s="8"/>
      <c r="V906" s="8"/>
      <c r="W906" s="8"/>
      <c r="X906" s="8"/>
      <c r="Y906" s="8"/>
      <c r="Z906" s="8"/>
    </row>
    <row r="907" spans="1:26" ht="15" x14ac:dyDescent="0.2">
      <c r="A907" s="2"/>
      <c r="B907" s="2"/>
      <c r="C907" s="2"/>
      <c r="D907" s="2"/>
      <c r="E907" s="2"/>
      <c r="F907" s="2"/>
      <c r="G907" s="8"/>
      <c r="H907" s="8"/>
      <c r="I907" s="8"/>
      <c r="J907" s="8"/>
      <c r="K907" s="8"/>
      <c r="L907" s="8"/>
      <c r="M907" s="8"/>
      <c r="N907" s="8"/>
      <c r="O907" s="8"/>
      <c r="P907" s="8"/>
      <c r="Q907" s="8"/>
      <c r="R907" s="8"/>
      <c r="S907" s="2"/>
      <c r="T907" s="8"/>
      <c r="U907" s="8"/>
      <c r="V907" s="8"/>
      <c r="W907" s="8"/>
      <c r="X907" s="8"/>
      <c r="Y907" s="8"/>
      <c r="Z907" s="8"/>
    </row>
    <row r="908" spans="1:26" ht="15" x14ac:dyDescent="0.2">
      <c r="A908" s="2"/>
      <c r="B908" s="2"/>
      <c r="C908" s="2"/>
      <c r="D908" s="2"/>
      <c r="E908" s="2"/>
      <c r="F908" s="2"/>
      <c r="G908" s="8"/>
      <c r="H908" s="8"/>
      <c r="I908" s="8"/>
      <c r="J908" s="8"/>
      <c r="K908" s="8"/>
      <c r="L908" s="8"/>
      <c r="M908" s="8"/>
      <c r="N908" s="8"/>
      <c r="O908" s="8"/>
      <c r="P908" s="8"/>
      <c r="Q908" s="8"/>
      <c r="R908" s="8"/>
      <c r="S908" s="2"/>
      <c r="T908" s="8"/>
      <c r="U908" s="8"/>
      <c r="V908" s="8"/>
      <c r="W908" s="8"/>
      <c r="X908" s="8"/>
      <c r="Y908" s="8"/>
      <c r="Z908" s="8"/>
    </row>
    <row r="909" spans="1:26" ht="15" x14ac:dyDescent="0.2">
      <c r="A909" s="2"/>
      <c r="B909" s="2"/>
      <c r="C909" s="2"/>
      <c r="D909" s="2"/>
      <c r="E909" s="2"/>
      <c r="F909" s="2"/>
      <c r="G909" s="8"/>
      <c r="H909" s="8"/>
      <c r="I909" s="8"/>
      <c r="J909" s="8"/>
      <c r="K909" s="8"/>
      <c r="L909" s="8"/>
      <c r="M909" s="8"/>
      <c r="N909" s="8"/>
      <c r="O909" s="8"/>
      <c r="P909" s="8"/>
      <c r="Q909" s="8"/>
      <c r="R909" s="8"/>
      <c r="S909" s="2"/>
      <c r="T909" s="8"/>
      <c r="U909" s="8"/>
      <c r="V909" s="8"/>
      <c r="W909" s="8"/>
      <c r="X909" s="8"/>
      <c r="Y909" s="8"/>
      <c r="Z909" s="8"/>
    </row>
    <row r="910" spans="1:26" ht="15" x14ac:dyDescent="0.2">
      <c r="A910" s="2"/>
      <c r="B910" s="2"/>
      <c r="C910" s="2"/>
      <c r="D910" s="2"/>
      <c r="E910" s="2"/>
      <c r="F910" s="2"/>
      <c r="G910" s="8"/>
      <c r="H910" s="8"/>
      <c r="I910" s="8"/>
      <c r="J910" s="8"/>
      <c r="K910" s="8"/>
      <c r="L910" s="8"/>
      <c r="M910" s="8"/>
      <c r="N910" s="8"/>
      <c r="O910" s="8"/>
      <c r="P910" s="8"/>
      <c r="Q910" s="8"/>
      <c r="R910" s="8"/>
      <c r="S910" s="2"/>
      <c r="T910" s="8"/>
      <c r="U910" s="8"/>
      <c r="V910" s="8"/>
      <c r="W910" s="8"/>
      <c r="X910" s="8"/>
      <c r="Y910" s="8"/>
      <c r="Z910" s="8"/>
    </row>
    <row r="911" spans="1:26" ht="15" x14ac:dyDescent="0.2">
      <c r="A911" s="2"/>
      <c r="B911" s="2"/>
      <c r="C911" s="2"/>
      <c r="D911" s="2"/>
      <c r="E911" s="2"/>
      <c r="F911" s="2"/>
      <c r="G911" s="8"/>
      <c r="H911" s="8"/>
      <c r="I911" s="8"/>
      <c r="J911" s="8"/>
      <c r="K911" s="8"/>
      <c r="L911" s="8"/>
      <c r="M911" s="8"/>
      <c r="N911" s="8"/>
      <c r="O911" s="8"/>
      <c r="P911" s="8"/>
      <c r="Q911" s="8"/>
      <c r="R911" s="8"/>
      <c r="S911" s="2"/>
      <c r="T911" s="8"/>
      <c r="U911" s="8"/>
      <c r="V911" s="8"/>
      <c r="W911" s="8"/>
      <c r="X911" s="8"/>
      <c r="Y911" s="8"/>
      <c r="Z911" s="8"/>
    </row>
    <row r="912" spans="1:26" ht="15" x14ac:dyDescent="0.2">
      <c r="A912" s="2"/>
      <c r="B912" s="2"/>
      <c r="C912" s="2"/>
      <c r="D912" s="2"/>
      <c r="E912" s="2"/>
      <c r="F912" s="2"/>
      <c r="G912" s="8"/>
      <c r="H912" s="8"/>
      <c r="I912" s="8"/>
      <c r="J912" s="8"/>
      <c r="K912" s="8"/>
      <c r="L912" s="8"/>
      <c r="M912" s="8"/>
      <c r="N912" s="8"/>
      <c r="O912" s="8"/>
      <c r="P912" s="8"/>
      <c r="Q912" s="8"/>
      <c r="R912" s="8"/>
      <c r="S912" s="2"/>
      <c r="T912" s="8"/>
      <c r="U912" s="8"/>
      <c r="V912" s="8"/>
      <c r="W912" s="8"/>
      <c r="X912" s="8"/>
      <c r="Y912" s="8"/>
      <c r="Z912" s="8"/>
    </row>
    <row r="913" spans="1:26" ht="15" x14ac:dyDescent="0.2">
      <c r="A913" s="2"/>
      <c r="B913" s="2"/>
      <c r="C913" s="2"/>
      <c r="D913" s="2"/>
      <c r="E913" s="2"/>
      <c r="F913" s="2"/>
      <c r="G913" s="8"/>
      <c r="H913" s="8"/>
      <c r="I913" s="8"/>
      <c r="J913" s="8"/>
      <c r="K913" s="8"/>
      <c r="L913" s="8"/>
      <c r="M913" s="8"/>
      <c r="N913" s="8"/>
      <c r="O913" s="8"/>
      <c r="P913" s="8"/>
      <c r="Q913" s="8"/>
      <c r="R913" s="8"/>
      <c r="S913" s="2"/>
      <c r="T913" s="8"/>
      <c r="U913" s="8"/>
      <c r="V913" s="8"/>
      <c r="W913" s="8"/>
      <c r="X913" s="8"/>
      <c r="Y913" s="8"/>
      <c r="Z913" s="8"/>
    </row>
    <row r="914" spans="1:26" ht="15" x14ac:dyDescent="0.2">
      <c r="A914" s="2"/>
      <c r="B914" s="2"/>
      <c r="C914" s="2"/>
      <c r="D914" s="2"/>
      <c r="E914" s="2"/>
      <c r="F914" s="2"/>
      <c r="G914" s="8"/>
      <c r="H914" s="8"/>
      <c r="I914" s="8"/>
      <c r="J914" s="8"/>
      <c r="K914" s="8"/>
      <c r="L914" s="8"/>
      <c r="M914" s="8"/>
      <c r="N914" s="8"/>
      <c r="O914" s="8"/>
      <c r="P914" s="8"/>
      <c r="Q914" s="8"/>
      <c r="R914" s="8"/>
      <c r="S914" s="2"/>
      <c r="T914" s="8"/>
      <c r="U914" s="8"/>
      <c r="V914" s="8"/>
      <c r="W914" s="8"/>
      <c r="X914" s="8"/>
      <c r="Y914" s="8"/>
      <c r="Z914" s="8"/>
    </row>
    <row r="915" spans="1:26" ht="15" x14ac:dyDescent="0.2">
      <c r="A915" s="2"/>
      <c r="B915" s="2"/>
      <c r="C915" s="2"/>
      <c r="D915" s="2"/>
      <c r="E915" s="2"/>
      <c r="F915" s="2"/>
      <c r="G915" s="8"/>
      <c r="H915" s="8"/>
      <c r="I915" s="8"/>
      <c r="J915" s="8"/>
      <c r="K915" s="8"/>
      <c r="L915" s="8"/>
      <c r="M915" s="8"/>
      <c r="N915" s="8"/>
      <c r="O915" s="8"/>
      <c r="P915" s="8"/>
      <c r="Q915" s="8"/>
      <c r="R915" s="8"/>
      <c r="S915" s="2"/>
      <c r="T915" s="8"/>
      <c r="U915" s="8"/>
      <c r="V915" s="8"/>
      <c r="W915" s="8"/>
      <c r="X915" s="8"/>
      <c r="Y915" s="8"/>
      <c r="Z915" s="8"/>
    </row>
    <row r="916" spans="1:26" ht="15" x14ac:dyDescent="0.2">
      <c r="A916" s="2"/>
      <c r="B916" s="2"/>
      <c r="C916" s="2"/>
      <c r="D916" s="2"/>
      <c r="E916" s="2"/>
      <c r="F916" s="2"/>
      <c r="G916" s="8"/>
      <c r="H916" s="8"/>
      <c r="I916" s="8"/>
      <c r="J916" s="8"/>
      <c r="K916" s="8"/>
      <c r="L916" s="8"/>
      <c r="M916" s="8"/>
      <c r="N916" s="8"/>
      <c r="O916" s="8"/>
      <c r="P916" s="8"/>
      <c r="Q916" s="8"/>
      <c r="R916" s="8"/>
      <c r="S916" s="2"/>
      <c r="T916" s="8"/>
      <c r="U916" s="8"/>
      <c r="V916" s="8"/>
      <c r="W916" s="8"/>
      <c r="X916" s="8"/>
      <c r="Y916" s="8"/>
      <c r="Z916" s="8"/>
    </row>
    <row r="917" spans="1:26" ht="15" x14ac:dyDescent="0.2">
      <c r="A917" s="2"/>
      <c r="B917" s="2"/>
      <c r="C917" s="2"/>
      <c r="D917" s="2"/>
      <c r="E917" s="2"/>
      <c r="F917" s="2"/>
      <c r="G917" s="8"/>
      <c r="H917" s="8"/>
      <c r="I917" s="8"/>
      <c r="J917" s="8"/>
      <c r="K917" s="8"/>
      <c r="L917" s="8"/>
      <c r="M917" s="8"/>
      <c r="N917" s="8"/>
      <c r="O917" s="8"/>
      <c r="P917" s="8"/>
      <c r="Q917" s="8"/>
      <c r="R917" s="8"/>
      <c r="S917" s="2"/>
      <c r="T917" s="8"/>
      <c r="U917" s="8"/>
      <c r="V917" s="8"/>
      <c r="W917" s="8"/>
      <c r="X917" s="8"/>
      <c r="Y917" s="8"/>
      <c r="Z917" s="8"/>
    </row>
    <row r="918" spans="1:26" ht="15" x14ac:dyDescent="0.2">
      <c r="A918" s="2"/>
      <c r="B918" s="2"/>
      <c r="C918" s="2"/>
      <c r="D918" s="2"/>
      <c r="E918" s="2"/>
      <c r="F918" s="2"/>
      <c r="G918" s="8"/>
      <c r="H918" s="8"/>
      <c r="I918" s="8"/>
      <c r="J918" s="8"/>
      <c r="K918" s="8"/>
      <c r="L918" s="8"/>
      <c r="M918" s="8"/>
      <c r="N918" s="8"/>
      <c r="O918" s="8"/>
      <c r="P918" s="8"/>
      <c r="Q918" s="8"/>
      <c r="R918" s="8"/>
      <c r="S918" s="2"/>
      <c r="T918" s="8"/>
      <c r="U918" s="8"/>
      <c r="V918" s="8"/>
      <c r="W918" s="8"/>
      <c r="X918" s="8"/>
      <c r="Y918" s="8"/>
      <c r="Z918" s="8"/>
    </row>
    <row r="919" spans="1:26" ht="15" x14ac:dyDescent="0.2">
      <c r="A919" s="2"/>
      <c r="B919" s="2"/>
      <c r="C919" s="2"/>
      <c r="D919" s="2"/>
      <c r="E919" s="2"/>
      <c r="F919" s="2"/>
      <c r="G919" s="8"/>
      <c r="H919" s="8"/>
      <c r="I919" s="8"/>
      <c r="J919" s="8"/>
      <c r="K919" s="8"/>
      <c r="L919" s="8"/>
      <c r="M919" s="8"/>
      <c r="N919" s="8"/>
      <c r="O919" s="8"/>
      <c r="P919" s="8"/>
      <c r="Q919" s="8"/>
      <c r="R919" s="8"/>
      <c r="S919" s="2"/>
      <c r="T919" s="8"/>
      <c r="U919" s="8"/>
      <c r="V919" s="8"/>
      <c r="W919" s="8"/>
      <c r="X919" s="8"/>
      <c r="Y919" s="8"/>
      <c r="Z919" s="8"/>
    </row>
    <row r="920" spans="1:26" ht="15" x14ac:dyDescent="0.2">
      <c r="A920" s="2"/>
      <c r="B920" s="2"/>
      <c r="C920" s="2"/>
      <c r="D920" s="2"/>
      <c r="E920" s="2"/>
      <c r="F920" s="2"/>
      <c r="G920" s="8"/>
      <c r="H920" s="8"/>
      <c r="I920" s="8"/>
      <c r="J920" s="8"/>
      <c r="K920" s="8"/>
      <c r="L920" s="8"/>
      <c r="M920" s="8"/>
      <c r="N920" s="8"/>
      <c r="O920" s="8"/>
      <c r="P920" s="8"/>
      <c r="Q920" s="8"/>
      <c r="R920" s="8"/>
      <c r="S920" s="2"/>
      <c r="T920" s="8"/>
      <c r="U920" s="8"/>
      <c r="V920" s="8"/>
      <c r="W920" s="8"/>
      <c r="X920" s="8"/>
      <c r="Y920" s="8"/>
      <c r="Z920" s="8"/>
    </row>
    <row r="921" spans="1:26" ht="15" x14ac:dyDescent="0.2">
      <c r="A921" s="2"/>
      <c r="B921" s="2"/>
      <c r="C921" s="2"/>
      <c r="D921" s="2"/>
      <c r="E921" s="2"/>
      <c r="F921" s="2"/>
      <c r="G921" s="8"/>
      <c r="H921" s="8"/>
      <c r="I921" s="8"/>
      <c r="J921" s="8"/>
      <c r="K921" s="8"/>
      <c r="L921" s="8"/>
      <c r="M921" s="8"/>
      <c r="N921" s="8"/>
      <c r="O921" s="8"/>
      <c r="P921" s="8"/>
      <c r="Q921" s="8"/>
      <c r="R921" s="8"/>
      <c r="S921" s="2"/>
      <c r="T921" s="8"/>
      <c r="U921" s="8"/>
      <c r="V921" s="8"/>
      <c r="W921" s="8"/>
      <c r="X921" s="8"/>
      <c r="Y921" s="8"/>
      <c r="Z921" s="8"/>
    </row>
    <row r="922" spans="1:26" ht="15" x14ac:dyDescent="0.2">
      <c r="A922" s="2"/>
      <c r="B922" s="2"/>
      <c r="C922" s="2"/>
      <c r="D922" s="2"/>
      <c r="E922" s="2"/>
      <c r="F922" s="2"/>
      <c r="G922" s="8"/>
      <c r="H922" s="8"/>
      <c r="I922" s="8"/>
      <c r="J922" s="8"/>
      <c r="K922" s="8"/>
      <c r="L922" s="8"/>
      <c r="M922" s="8"/>
      <c r="N922" s="8"/>
      <c r="O922" s="8"/>
      <c r="P922" s="8"/>
      <c r="Q922" s="8"/>
      <c r="R922" s="8"/>
      <c r="S922" s="2"/>
      <c r="T922" s="8"/>
      <c r="U922" s="8"/>
      <c r="V922" s="8"/>
      <c r="W922" s="8"/>
      <c r="X922" s="8"/>
      <c r="Y922" s="8"/>
      <c r="Z922" s="8"/>
    </row>
    <row r="923" spans="1:26" ht="15" x14ac:dyDescent="0.2">
      <c r="A923" s="2"/>
      <c r="B923" s="2"/>
      <c r="C923" s="2"/>
      <c r="D923" s="2"/>
      <c r="E923" s="2"/>
      <c r="F923" s="2"/>
      <c r="G923" s="8"/>
      <c r="H923" s="8"/>
      <c r="I923" s="8"/>
      <c r="J923" s="8"/>
      <c r="K923" s="8"/>
      <c r="L923" s="8"/>
      <c r="M923" s="8"/>
      <c r="N923" s="8"/>
      <c r="O923" s="8"/>
      <c r="P923" s="8"/>
      <c r="Q923" s="8"/>
      <c r="R923" s="8"/>
      <c r="S923" s="2"/>
      <c r="T923" s="8"/>
      <c r="U923" s="8"/>
      <c r="V923" s="8"/>
      <c r="W923" s="8"/>
      <c r="X923" s="8"/>
      <c r="Y923" s="8"/>
      <c r="Z923" s="8"/>
    </row>
    <row r="924" spans="1:26" ht="15" x14ac:dyDescent="0.2">
      <c r="A924" s="2"/>
      <c r="B924" s="2"/>
      <c r="C924" s="2"/>
      <c r="D924" s="2"/>
      <c r="E924" s="2"/>
      <c r="F924" s="2"/>
      <c r="G924" s="8"/>
      <c r="H924" s="8"/>
      <c r="I924" s="8"/>
      <c r="J924" s="8"/>
      <c r="K924" s="8"/>
      <c r="L924" s="8"/>
      <c r="M924" s="8"/>
      <c r="N924" s="8"/>
      <c r="O924" s="8"/>
      <c r="P924" s="8"/>
      <c r="Q924" s="8"/>
      <c r="R924" s="8"/>
      <c r="S924" s="2"/>
      <c r="T924" s="8"/>
      <c r="U924" s="8"/>
      <c r="V924" s="8"/>
      <c r="W924" s="8"/>
      <c r="X924" s="8"/>
      <c r="Y924" s="8"/>
      <c r="Z924" s="8"/>
    </row>
    <row r="925" spans="1:26" ht="15" x14ac:dyDescent="0.2">
      <c r="A925" s="2"/>
      <c r="B925" s="2"/>
      <c r="C925" s="2"/>
      <c r="D925" s="2"/>
      <c r="E925" s="2"/>
      <c r="F925" s="2"/>
      <c r="G925" s="8"/>
      <c r="H925" s="8"/>
      <c r="I925" s="8"/>
      <c r="J925" s="8"/>
      <c r="K925" s="8"/>
      <c r="L925" s="8"/>
      <c r="M925" s="8"/>
      <c r="N925" s="8"/>
      <c r="O925" s="8"/>
      <c r="P925" s="8"/>
      <c r="Q925" s="8"/>
      <c r="R925" s="8"/>
      <c r="S925" s="2"/>
      <c r="T925" s="8"/>
      <c r="U925" s="8"/>
      <c r="V925" s="8"/>
      <c r="W925" s="8"/>
      <c r="X925" s="8"/>
      <c r="Y925" s="8"/>
      <c r="Z925" s="8"/>
    </row>
    <row r="926" spans="1:26" ht="15" x14ac:dyDescent="0.2">
      <c r="A926" s="2"/>
      <c r="B926" s="2"/>
      <c r="C926" s="2"/>
      <c r="D926" s="2"/>
      <c r="E926" s="2"/>
      <c r="F926" s="2"/>
      <c r="G926" s="8"/>
      <c r="H926" s="8"/>
      <c r="I926" s="8"/>
      <c r="J926" s="8"/>
      <c r="K926" s="8"/>
      <c r="L926" s="8"/>
      <c r="M926" s="8"/>
      <c r="N926" s="8"/>
      <c r="O926" s="8"/>
      <c r="P926" s="8"/>
      <c r="Q926" s="8"/>
      <c r="R926" s="8"/>
      <c r="S926" s="2"/>
      <c r="T926" s="8"/>
      <c r="U926" s="8"/>
      <c r="V926" s="8"/>
      <c r="W926" s="8"/>
      <c r="X926" s="8"/>
      <c r="Y926" s="8"/>
      <c r="Z926" s="8"/>
    </row>
    <row r="927" spans="1:26" ht="15" x14ac:dyDescent="0.2">
      <c r="A927" s="2"/>
      <c r="B927" s="2"/>
      <c r="C927" s="2"/>
      <c r="D927" s="2"/>
      <c r="E927" s="2"/>
      <c r="F927" s="2"/>
      <c r="G927" s="8"/>
      <c r="H927" s="8"/>
      <c r="I927" s="8"/>
      <c r="J927" s="8"/>
      <c r="K927" s="8"/>
      <c r="L927" s="8"/>
      <c r="M927" s="8"/>
      <c r="N927" s="8"/>
      <c r="O927" s="8"/>
      <c r="P927" s="8"/>
      <c r="Q927" s="8"/>
      <c r="R927" s="8"/>
      <c r="S927" s="2"/>
      <c r="T927" s="8"/>
      <c r="U927" s="8"/>
      <c r="V927" s="8"/>
      <c r="W927" s="8"/>
      <c r="X927" s="8"/>
      <c r="Y927" s="8"/>
      <c r="Z927" s="8"/>
    </row>
    <row r="928" spans="1:26" ht="15" x14ac:dyDescent="0.2">
      <c r="A928" s="2"/>
      <c r="B928" s="2"/>
      <c r="C928" s="2"/>
      <c r="D928" s="2"/>
      <c r="E928" s="2"/>
      <c r="F928" s="2"/>
      <c r="G928" s="8"/>
      <c r="H928" s="8"/>
      <c r="I928" s="8"/>
      <c r="J928" s="8"/>
      <c r="K928" s="8"/>
      <c r="L928" s="8"/>
      <c r="M928" s="8"/>
      <c r="N928" s="8"/>
      <c r="O928" s="8"/>
      <c r="P928" s="8"/>
      <c r="Q928" s="8"/>
      <c r="R928" s="8"/>
      <c r="S928" s="2"/>
      <c r="T928" s="8"/>
      <c r="U928" s="8"/>
      <c r="V928" s="8"/>
      <c r="W928" s="8"/>
      <c r="X928" s="8"/>
      <c r="Y928" s="8"/>
      <c r="Z928" s="8"/>
    </row>
    <row r="929" spans="1:26" ht="15" x14ac:dyDescent="0.2">
      <c r="A929" s="2"/>
      <c r="B929" s="2"/>
      <c r="C929" s="2"/>
      <c r="D929" s="2"/>
      <c r="E929" s="2"/>
      <c r="F929" s="2"/>
      <c r="G929" s="8"/>
      <c r="H929" s="8"/>
      <c r="I929" s="8"/>
      <c r="J929" s="8"/>
      <c r="K929" s="8"/>
      <c r="L929" s="8"/>
      <c r="M929" s="8"/>
      <c r="N929" s="8"/>
      <c r="O929" s="8"/>
      <c r="P929" s="8"/>
      <c r="Q929" s="8"/>
      <c r="R929" s="8"/>
      <c r="S929" s="2"/>
      <c r="T929" s="8"/>
      <c r="U929" s="8"/>
      <c r="V929" s="8"/>
      <c r="W929" s="8"/>
      <c r="X929" s="8"/>
      <c r="Y929" s="8"/>
      <c r="Z929" s="8"/>
    </row>
    <row r="930" spans="1:26" ht="15" x14ac:dyDescent="0.2">
      <c r="A930" s="2"/>
      <c r="B930" s="2"/>
      <c r="C930" s="2"/>
      <c r="D930" s="2"/>
      <c r="E930" s="2"/>
      <c r="F930" s="2"/>
      <c r="G930" s="8"/>
      <c r="H930" s="8"/>
      <c r="I930" s="8"/>
      <c r="J930" s="8"/>
      <c r="K930" s="8"/>
      <c r="L930" s="8"/>
      <c r="M930" s="8"/>
      <c r="N930" s="8"/>
      <c r="O930" s="8"/>
      <c r="P930" s="8"/>
      <c r="Q930" s="8"/>
      <c r="R930" s="8"/>
      <c r="S930" s="2"/>
      <c r="T930" s="8"/>
      <c r="U930" s="8"/>
      <c r="V930" s="8"/>
      <c r="W930" s="8"/>
      <c r="X930" s="8"/>
      <c r="Y930" s="8"/>
      <c r="Z930" s="8"/>
    </row>
    <row r="931" spans="1:26" ht="15" x14ac:dyDescent="0.2">
      <c r="A931" s="2"/>
      <c r="B931" s="2"/>
      <c r="C931" s="2"/>
      <c r="D931" s="2"/>
      <c r="E931" s="2"/>
      <c r="F931" s="2"/>
      <c r="G931" s="8"/>
      <c r="H931" s="8"/>
      <c r="I931" s="8"/>
      <c r="J931" s="8"/>
      <c r="K931" s="8"/>
      <c r="L931" s="8"/>
      <c r="M931" s="8"/>
      <c r="N931" s="8"/>
      <c r="O931" s="8"/>
      <c r="P931" s="8"/>
      <c r="Q931" s="8"/>
      <c r="R931" s="8"/>
      <c r="S931" s="2"/>
      <c r="T931" s="8"/>
      <c r="U931" s="8"/>
      <c r="V931" s="8"/>
      <c r="W931" s="8"/>
      <c r="X931" s="8"/>
      <c r="Y931" s="8"/>
      <c r="Z931" s="8"/>
    </row>
    <row r="932" spans="1:26" ht="15" x14ac:dyDescent="0.2">
      <c r="A932" s="2"/>
      <c r="B932" s="2"/>
      <c r="C932" s="2"/>
      <c r="D932" s="2"/>
      <c r="E932" s="2"/>
      <c r="F932" s="2"/>
      <c r="G932" s="8"/>
      <c r="H932" s="8"/>
      <c r="I932" s="8"/>
      <c r="J932" s="8"/>
      <c r="K932" s="8"/>
      <c r="L932" s="8"/>
      <c r="M932" s="8"/>
      <c r="N932" s="8"/>
      <c r="O932" s="8"/>
      <c r="P932" s="8"/>
      <c r="Q932" s="8"/>
      <c r="R932" s="8"/>
      <c r="S932" s="2"/>
      <c r="T932" s="8"/>
      <c r="U932" s="8"/>
      <c r="V932" s="8"/>
      <c r="W932" s="8"/>
      <c r="X932" s="8"/>
      <c r="Y932" s="8"/>
      <c r="Z932" s="8"/>
    </row>
    <row r="933" spans="1:26" ht="15" x14ac:dyDescent="0.2">
      <c r="A933" s="2"/>
      <c r="B933" s="2"/>
      <c r="C933" s="2"/>
      <c r="D933" s="2"/>
      <c r="E933" s="2"/>
      <c r="F933" s="2"/>
      <c r="G933" s="8"/>
      <c r="H933" s="8"/>
      <c r="I933" s="8"/>
      <c r="J933" s="8"/>
      <c r="K933" s="8"/>
      <c r="L933" s="8"/>
      <c r="M933" s="8"/>
      <c r="N933" s="8"/>
      <c r="O933" s="8"/>
      <c r="P933" s="8"/>
      <c r="Q933" s="8"/>
      <c r="R933" s="8"/>
      <c r="S933" s="2"/>
      <c r="T933" s="8"/>
      <c r="U933" s="8"/>
      <c r="V933" s="8"/>
      <c r="W933" s="8"/>
      <c r="X933" s="8"/>
      <c r="Y933" s="8"/>
      <c r="Z933" s="8"/>
    </row>
    <row r="934" spans="1:26" ht="15" x14ac:dyDescent="0.2">
      <c r="A934" s="2"/>
      <c r="B934" s="2"/>
      <c r="C934" s="2"/>
      <c r="D934" s="2"/>
      <c r="E934" s="2"/>
      <c r="F934" s="2"/>
      <c r="G934" s="8"/>
      <c r="H934" s="8"/>
      <c r="I934" s="8"/>
      <c r="J934" s="8"/>
      <c r="K934" s="8"/>
      <c r="L934" s="8"/>
      <c r="M934" s="8"/>
      <c r="N934" s="8"/>
      <c r="O934" s="8"/>
      <c r="P934" s="8"/>
      <c r="Q934" s="8"/>
      <c r="R934" s="8"/>
      <c r="S934" s="2"/>
      <c r="T934" s="8"/>
      <c r="U934" s="8"/>
      <c r="V934" s="8"/>
      <c r="W934" s="8"/>
      <c r="X934" s="8"/>
      <c r="Y934" s="8"/>
      <c r="Z934" s="8"/>
    </row>
    <row r="935" spans="1:26" ht="15" x14ac:dyDescent="0.2">
      <c r="A935" s="2"/>
      <c r="B935" s="2"/>
      <c r="C935" s="2"/>
      <c r="D935" s="2"/>
      <c r="E935" s="2"/>
      <c r="F935" s="2"/>
      <c r="G935" s="8"/>
      <c r="H935" s="8"/>
      <c r="I935" s="8"/>
      <c r="J935" s="8"/>
      <c r="K935" s="8"/>
      <c r="L935" s="8"/>
      <c r="M935" s="8"/>
      <c r="N935" s="8"/>
      <c r="O935" s="8"/>
      <c r="P935" s="8"/>
      <c r="Q935" s="8"/>
      <c r="R935" s="8"/>
      <c r="S935" s="2"/>
      <c r="T935" s="8"/>
      <c r="U935" s="8"/>
      <c r="V935" s="8"/>
      <c r="W935" s="8"/>
      <c r="X935" s="8"/>
      <c r="Y935" s="8"/>
      <c r="Z935" s="8"/>
    </row>
    <row r="936" spans="1:26" ht="15" x14ac:dyDescent="0.2">
      <c r="A936" s="2"/>
      <c r="B936" s="2"/>
      <c r="C936" s="2"/>
      <c r="D936" s="2"/>
      <c r="E936" s="2"/>
      <c r="F936" s="2"/>
      <c r="G936" s="8"/>
      <c r="H936" s="8"/>
      <c r="I936" s="8"/>
      <c r="J936" s="8"/>
      <c r="K936" s="8"/>
      <c r="L936" s="8"/>
      <c r="M936" s="8"/>
      <c r="N936" s="8"/>
      <c r="O936" s="8"/>
      <c r="P936" s="8"/>
      <c r="Q936" s="8"/>
      <c r="R936" s="8"/>
      <c r="S936" s="2"/>
      <c r="T936" s="8"/>
      <c r="U936" s="8"/>
      <c r="V936" s="8"/>
      <c r="W936" s="8"/>
      <c r="X936" s="8"/>
      <c r="Y936" s="8"/>
      <c r="Z936" s="8"/>
    </row>
    <row r="937" spans="1:26" ht="15" x14ac:dyDescent="0.2">
      <c r="A937" s="2"/>
      <c r="B937" s="2"/>
      <c r="C937" s="2"/>
      <c r="D937" s="2"/>
      <c r="E937" s="2"/>
      <c r="F937" s="2"/>
      <c r="G937" s="8"/>
      <c r="H937" s="8"/>
      <c r="I937" s="8"/>
      <c r="J937" s="8"/>
      <c r="K937" s="8"/>
      <c r="L937" s="8"/>
      <c r="M937" s="8"/>
      <c r="N937" s="8"/>
      <c r="O937" s="8"/>
      <c r="P937" s="8"/>
      <c r="Q937" s="8"/>
      <c r="R937" s="8"/>
      <c r="S937" s="2"/>
      <c r="T937" s="8"/>
      <c r="U937" s="8"/>
      <c r="V937" s="8"/>
      <c r="W937" s="8"/>
      <c r="X937" s="8"/>
      <c r="Y937" s="8"/>
      <c r="Z937" s="8"/>
    </row>
    <row r="938" spans="1:26" ht="15" x14ac:dyDescent="0.2">
      <c r="A938" s="2"/>
      <c r="B938" s="2"/>
      <c r="C938" s="2"/>
      <c r="D938" s="2"/>
      <c r="E938" s="2"/>
      <c r="F938" s="2"/>
      <c r="G938" s="8"/>
      <c r="H938" s="8"/>
      <c r="I938" s="8"/>
      <c r="J938" s="8"/>
      <c r="K938" s="8"/>
      <c r="L938" s="8"/>
      <c r="M938" s="8"/>
      <c r="N938" s="8"/>
      <c r="O938" s="8"/>
      <c r="P938" s="8"/>
      <c r="Q938" s="8"/>
      <c r="R938" s="8"/>
      <c r="S938" s="2"/>
      <c r="T938" s="8"/>
      <c r="U938" s="8"/>
      <c r="V938" s="8"/>
      <c r="W938" s="8"/>
      <c r="X938" s="8"/>
      <c r="Y938" s="8"/>
      <c r="Z938" s="8"/>
    </row>
    <row r="939" spans="1:26" ht="15" x14ac:dyDescent="0.2">
      <c r="A939" s="2"/>
      <c r="B939" s="2"/>
      <c r="C939" s="2"/>
      <c r="D939" s="2"/>
      <c r="E939" s="2"/>
      <c r="F939" s="2"/>
      <c r="G939" s="8"/>
      <c r="H939" s="8"/>
      <c r="I939" s="8"/>
      <c r="J939" s="8"/>
      <c r="K939" s="8"/>
      <c r="L939" s="8"/>
      <c r="M939" s="8"/>
      <c r="N939" s="8"/>
      <c r="O939" s="8"/>
      <c r="P939" s="8"/>
      <c r="Q939" s="8"/>
      <c r="R939" s="8"/>
      <c r="S939" s="2"/>
      <c r="T939" s="8"/>
      <c r="U939" s="8"/>
      <c r="V939" s="8"/>
      <c r="W939" s="8"/>
      <c r="X939" s="8"/>
      <c r="Y939" s="8"/>
      <c r="Z939" s="8"/>
    </row>
    <row r="940" spans="1:26" ht="15" x14ac:dyDescent="0.2">
      <c r="A940" s="2"/>
      <c r="B940" s="2"/>
      <c r="C940" s="2"/>
      <c r="D940" s="2"/>
      <c r="E940" s="2"/>
      <c r="F940" s="2"/>
      <c r="G940" s="8"/>
      <c r="H940" s="8"/>
      <c r="I940" s="8"/>
      <c r="J940" s="8"/>
      <c r="K940" s="8"/>
      <c r="L940" s="8"/>
      <c r="M940" s="8"/>
      <c r="N940" s="8"/>
      <c r="O940" s="8"/>
      <c r="P940" s="8"/>
      <c r="Q940" s="8"/>
      <c r="R940" s="8"/>
      <c r="S940" s="2"/>
      <c r="T940" s="8"/>
      <c r="U940" s="8"/>
      <c r="V940" s="8"/>
      <c r="W940" s="8"/>
      <c r="X940" s="8"/>
      <c r="Y940" s="8"/>
      <c r="Z940" s="8"/>
    </row>
    <row r="941" spans="1:26" ht="15" x14ac:dyDescent="0.2">
      <c r="A941" s="2"/>
      <c r="B941" s="2"/>
      <c r="C941" s="2"/>
      <c r="D941" s="2"/>
      <c r="E941" s="2"/>
      <c r="F941" s="2"/>
      <c r="G941" s="8"/>
      <c r="H941" s="8"/>
      <c r="I941" s="8"/>
      <c r="J941" s="8"/>
      <c r="K941" s="8"/>
      <c r="L941" s="8"/>
      <c r="M941" s="8"/>
      <c r="N941" s="8"/>
      <c r="O941" s="8"/>
      <c r="P941" s="8"/>
      <c r="Q941" s="8"/>
      <c r="R941" s="8"/>
      <c r="S941" s="2"/>
      <c r="T941" s="8"/>
      <c r="U941" s="8"/>
      <c r="V941" s="8"/>
      <c r="W941" s="8"/>
      <c r="X941" s="8"/>
      <c r="Y941" s="8"/>
      <c r="Z941" s="8"/>
    </row>
    <row r="942" spans="1:26" ht="15" x14ac:dyDescent="0.2">
      <c r="A942" s="2"/>
      <c r="B942" s="2"/>
      <c r="C942" s="2"/>
      <c r="D942" s="2"/>
      <c r="E942" s="2"/>
      <c r="F942" s="2"/>
      <c r="G942" s="8"/>
      <c r="H942" s="8"/>
      <c r="I942" s="8"/>
      <c r="J942" s="8"/>
      <c r="K942" s="8"/>
      <c r="L942" s="8"/>
      <c r="M942" s="8"/>
      <c r="N942" s="8"/>
      <c r="O942" s="8"/>
      <c r="P942" s="8"/>
      <c r="Q942" s="8"/>
      <c r="R942" s="8"/>
      <c r="S942" s="2"/>
      <c r="T942" s="8"/>
      <c r="U942" s="8"/>
      <c r="V942" s="8"/>
      <c r="W942" s="8"/>
      <c r="X942" s="8"/>
      <c r="Y942" s="8"/>
      <c r="Z942" s="8"/>
    </row>
    <row r="943" spans="1:26" ht="15" x14ac:dyDescent="0.2">
      <c r="A943" s="2"/>
      <c r="B943" s="2"/>
      <c r="C943" s="2"/>
      <c r="D943" s="2"/>
      <c r="E943" s="2"/>
      <c r="F943" s="2"/>
      <c r="G943" s="8"/>
      <c r="H943" s="8"/>
      <c r="I943" s="8"/>
      <c r="J943" s="8"/>
      <c r="K943" s="8"/>
      <c r="L943" s="8"/>
      <c r="M943" s="8"/>
      <c r="N943" s="8"/>
      <c r="O943" s="8"/>
      <c r="P943" s="8"/>
      <c r="Q943" s="8"/>
      <c r="R943" s="8"/>
      <c r="S943" s="2"/>
      <c r="T943" s="8"/>
      <c r="U943" s="8"/>
      <c r="V943" s="8"/>
      <c r="W943" s="8"/>
      <c r="X943" s="8"/>
      <c r="Y943" s="8"/>
      <c r="Z943" s="8"/>
    </row>
    <row r="944" spans="1:26" ht="15" x14ac:dyDescent="0.2">
      <c r="A944" s="2"/>
      <c r="B944" s="2"/>
      <c r="C944" s="2"/>
      <c r="D944" s="2"/>
      <c r="E944" s="2"/>
      <c r="F944" s="2"/>
      <c r="G944" s="8"/>
      <c r="H944" s="8"/>
      <c r="I944" s="8"/>
      <c r="J944" s="8"/>
      <c r="K944" s="8"/>
      <c r="L944" s="8"/>
      <c r="M944" s="8"/>
      <c r="N944" s="8"/>
      <c r="O944" s="8"/>
      <c r="P944" s="8"/>
      <c r="Q944" s="8"/>
      <c r="R944" s="8"/>
      <c r="S944" s="2"/>
      <c r="T944" s="8"/>
      <c r="U944" s="8"/>
      <c r="V944" s="8"/>
      <c r="W944" s="8"/>
      <c r="X944" s="8"/>
      <c r="Y944" s="8"/>
      <c r="Z944" s="8"/>
    </row>
    <row r="945" spans="1:26" ht="15" x14ac:dyDescent="0.2">
      <c r="A945" s="2"/>
      <c r="B945" s="2"/>
      <c r="C945" s="2"/>
      <c r="D945" s="2"/>
      <c r="E945" s="2"/>
      <c r="F945" s="2"/>
      <c r="G945" s="8"/>
      <c r="H945" s="8"/>
      <c r="I945" s="8"/>
      <c r="J945" s="8"/>
      <c r="K945" s="8"/>
      <c r="L945" s="8"/>
      <c r="M945" s="8"/>
      <c r="N945" s="8"/>
      <c r="O945" s="8"/>
      <c r="P945" s="8"/>
      <c r="Q945" s="8"/>
      <c r="R945" s="8"/>
      <c r="S945" s="2"/>
      <c r="T945" s="8"/>
      <c r="U945" s="8"/>
      <c r="V945" s="8"/>
      <c r="W945" s="8"/>
      <c r="X945" s="8"/>
      <c r="Y945" s="8"/>
      <c r="Z945" s="8"/>
    </row>
    <row r="946" spans="1:26" ht="15" x14ac:dyDescent="0.2">
      <c r="A946" s="2"/>
      <c r="B946" s="2"/>
      <c r="C946" s="2"/>
      <c r="D946" s="2"/>
      <c r="E946" s="2"/>
      <c r="F946" s="2"/>
      <c r="G946" s="8"/>
      <c r="H946" s="8"/>
      <c r="I946" s="8"/>
      <c r="J946" s="8"/>
      <c r="K946" s="8"/>
      <c r="L946" s="8"/>
      <c r="M946" s="8"/>
      <c r="N946" s="8"/>
      <c r="O946" s="8"/>
      <c r="P946" s="8"/>
      <c r="Q946" s="8"/>
      <c r="R946" s="8"/>
      <c r="S946" s="2"/>
      <c r="T946" s="8"/>
      <c r="U946" s="8"/>
      <c r="V946" s="8"/>
      <c r="W946" s="8"/>
      <c r="X946" s="8"/>
      <c r="Y946" s="8"/>
      <c r="Z946" s="8"/>
    </row>
    <row r="947" spans="1:26" ht="15" x14ac:dyDescent="0.2">
      <c r="A947" s="2"/>
      <c r="B947" s="2"/>
      <c r="C947" s="2"/>
      <c r="D947" s="2"/>
      <c r="E947" s="2"/>
      <c r="F947" s="2"/>
      <c r="G947" s="8"/>
      <c r="H947" s="8"/>
      <c r="I947" s="8"/>
      <c r="J947" s="8"/>
      <c r="K947" s="8"/>
      <c r="L947" s="8"/>
      <c r="M947" s="8"/>
      <c r="N947" s="8"/>
      <c r="O947" s="8"/>
      <c r="P947" s="8"/>
      <c r="Q947" s="8"/>
      <c r="R947" s="8"/>
      <c r="S947" s="2"/>
      <c r="T947" s="8"/>
      <c r="U947" s="8"/>
      <c r="V947" s="8"/>
      <c r="W947" s="8"/>
      <c r="X947" s="8"/>
      <c r="Y947" s="8"/>
      <c r="Z947" s="8"/>
    </row>
    <row r="948" spans="1:26" ht="15" x14ac:dyDescent="0.2">
      <c r="A948" s="2"/>
      <c r="B948" s="2"/>
      <c r="C948" s="2"/>
      <c r="D948" s="2"/>
      <c r="E948" s="2"/>
      <c r="F948" s="2"/>
      <c r="G948" s="8"/>
      <c r="H948" s="8"/>
      <c r="I948" s="8"/>
      <c r="J948" s="8"/>
      <c r="K948" s="8"/>
      <c r="L948" s="8"/>
      <c r="M948" s="8"/>
      <c r="N948" s="8"/>
      <c r="O948" s="8"/>
      <c r="P948" s="8"/>
      <c r="Q948" s="8"/>
      <c r="R948" s="8"/>
      <c r="S948" s="2"/>
      <c r="T948" s="8"/>
      <c r="U948" s="8"/>
      <c r="V948" s="8"/>
      <c r="W948" s="8"/>
      <c r="X948" s="8"/>
      <c r="Y948" s="8"/>
      <c r="Z948" s="8"/>
    </row>
    <row r="949" spans="1:26" ht="15" x14ac:dyDescent="0.2">
      <c r="A949" s="2"/>
      <c r="B949" s="2"/>
      <c r="C949" s="2"/>
      <c r="D949" s="2"/>
      <c r="E949" s="2"/>
      <c r="F949" s="2"/>
      <c r="G949" s="8"/>
      <c r="H949" s="8"/>
      <c r="I949" s="8"/>
      <c r="J949" s="8"/>
      <c r="K949" s="8"/>
      <c r="L949" s="8"/>
      <c r="M949" s="8"/>
      <c r="N949" s="8"/>
      <c r="O949" s="8"/>
      <c r="P949" s="8"/>
      <c r="Q949" s="8"/>
      <c r="R949" s="8"/>
      <c r="S949" s="2"/>
      <c r="T949" s="8"/>
      <c r="U949" s="8"/>
      <c r="V949" s="8"/>
      <c r="W949" s="8"/>
      <c r="X949" s="8"/>
      <c r="Y949" s="8"/>
      <c r="Z949" s="8"/>
    </row>
    <row r="950" spans="1:26" ht="15" x14ac:dyDescent="0.2">
      <c r="A950" s="2"/>
      <c r="B950" s="2"/>
      <c r="C950" s="2"/>
      <c r="D950" s="2"/>
      <c r="E950" s="2"/>
      <c r="F950" s="2"/>
      <c r="G950" s="8"/>
      <c r="H950" s="8"/>
      <c r="I950" s="8"/>
      <c r="J950" s="8"/>
      <c r="K950" s="8"/>
      <c r="L950" s="8"/>
      <c r="M950" s="8"/>
      <c r="N950" s="8"/>
      <c r="O950" s="8"/>
      <c r="P950" s="8"/>
      <c r="Q950" s="8"/>
      <c r="R950" s="8"/>
      <c r="S950" s="2"/>
      <c r="T950" s="8"/>
      <c r="U950" s="8"/>
      <c r="V950" s="8"/>
      <c r="W950" s="8"/>
      <c r="X950" s="8"/>
      <c r="Y950" s="8"/>
      <c r="Z950" s="8"/>
    </row>
    <row r="951" spans="1:26" ht="15" x14ac:dyDescent="0.2">
      <c r="A951" s="2"/>
      <c r="B951" s="2"/>
      <c r="C951" s="2"/>
      <c r="D951" s="2"/>
      <c r="E951" s="2"/>
      <c r="F951" s="2"/>
      <c r="G951" s="8"/>
      <c r="H951" s="8"/>
      <c r="I951" s="8"/>
      <c r="J951" s="8"/>
      <c r="K951" s="8"/>
      <c r="L951" s="8"/>
      <c r="M951" s="8"/>
      <c r="N951" s="8"/>
      <c r="O951" s="8"/>
      <c r="P951" s="8"/>
      <c r="Q951" s="8"/>
      <c r="R951" s="8"/>
      <c r="S951" s="2"/>
      <c r="T951" s="8"/>
      <c r="U951" s="8"/>
      <c r="V951" s="8"/>
      <c r="W951" s="8"/>
      <c r="X951" s="8"/>
      <c r="Y951" s="8"/>
      <c r="Z951" s="8"/>
    </row>
    <row r="952" spans="1:26" ht="15" x14ac:dyDescent="0.2">
      <c r="A952" s="2"/>
      <c r="B952" s="2"/>
      <c r="C952" s="2"/>
      <c r="D952" s="2"/>
      <c r="E952" s="2"/>
      <c r="F952" s="2"/>
      <c r="G952" s="8"/>
      <c r="H952" s="8"/>
      <c r="I952" s="8"/>
      <c r="J952" s="8"/>
      <c r="K952" s="8"/>
      <c r="L952" s="8"/>
      <c r="M952" s="8"/>
      <c r="N952" s="8"/>
      <c r="O952" s="8"/>
      <c r="P952" s="8"/>
      <c r="Q952" s="8"/>
      <c r="R952" s="8"/>
      <c r="S952" s="2"/>
      <c r="T952" s="8"/>
      <c r="U952" s="8"/>
      <c r="V952" s="8"/>
      <c r="W952" s="8"/>
      <c r="X952" s="8"/>
      <c r="Y952" s="8"/>
      <c r="Z952" s="8"/>
    </row>
    <row r="953" spans="1:26" ht="15" x14ac:dyDescent="0.2">
      <c r="A953" s="2"/>
      <c r="B953" s="2"/>
      <c r="C953" s="2"/>
      <c r="D953" s="2"/>
      <c r="E953" s="2"/>
      <c r="F953" s="2"/>
      <c r="G953" s="8"/>
      <c r="H953" s="8"/>
      <c r="I953" s="8"/>
      <c r="J953" s="8"/>
      <c r="K953" s="8"/>
      <c r="L953" s="8"/>
      <c r="M953" s="8"/>
      <c r="N953" s="8"/>
      <c r="O953" s="8"/>
      <c r="P953" s="8"/>
      <c r="Q953" s="8"/>
      <c r="R953" s="8"/>
      <c r="S953" s="2"/>
      <c r="T953" s="8"/>
      <c r="U953" s="8"/>
      <c r="V953" s="8"/>
      <c r="W953" s="8"/>
      <c r="X953" s="8"/>
      <c r="Y953" s="8"/>
      <c r="Z953" s="8"/>
    </row>
    <row r="954" spans="1:26" ht="15" x14ac:dyDescent="0.2">
      <c r="A954" s="2"/>
      <c r="B954" s="2"/>
      <c r="C954" s="2"/>
      <c r="D954" s="2"/>
      <c r="E954" s="2"/>
      <c r="F954" s="2"/>
      <c r="G954" s="8"/>
      <c r="H954" s="8"/>
      <c r="I954" s="8"/>
      <c r="J954" s="8"/>
      <c r="K954" s="8"/>
      <c r="L954" s="8"/>
      <c r="M954" s="8"/>
      <c r="N954" s="8"/>
      <c r="O954" s="8"/>
      <c r="P954" s="8"/>
      <c r="Q954" s="8"/>
      <c r="R954" s="8"/>
      <c r="S954" s="2"/>
      <c r="T954" s="8"/>
      <c r="U954" s="8"/>
      <c r="V954" s="8"/>
      <c r="W954" s="8"/>
      <c r="X954" s="8"/>
      <c r="Y954" s="8"/>
      <c r="Z954" s="8"/>
    </row>
    <row r="955" spans="1:26" ht="15" x14ac:dyDescent="0.2">
      <c r="A955" s="2"/>
      <c r="B955" s="2"/>
      <c r="C955" s="2"/>
      <c r="D955" s="2"/>
      <c r="E955" s="2"/>
      <c r="F955" s="2"/>
      <c r="G955" s="8"/>
      <c r="H955" s="8"/>
      <c r="I955" s="8"/>
      <c r="J955" s="8"/>
      <c r="K955" s="8"/>
      <c r="L955" s="8"/>
      <c r="M955" s="8"/>
      <c r="N955" s="8"/>
      <c r="O955" s="8"/>
      <c r="P955" s="8"/>
      <c r="Q955" s="8"/>
      <c r="R955" s="8"/>
      <c r="S955" s="2"/>
      <c r="T955" s="8"/>
      <c r="U955" s="8"/>
      <c r="V955" s="8"/>
      <c r="W955" s="8"/>
      <c r="X955" s="8"/>
      <c r="Y955" s="8"/>
      <c r="Z955" s="8"/>
    </row>
    <row r="956" spans="1:26" ht="15" x14ac:dyDescent="0.2">
      <c r="A956" s="2"/>
      <c r="B956" s="2"/>
      <c r="C956" s="2"/>
      <c r="D956" s="2"/>
      <c r="E956" s="2"/>
      <c r="F956" s="2"/>
      <c r="G956" s="8"/>
      <c r="H956" s="8"/>
      <c r="I956" s="8"/>
      <c r="J956" s="8"/>
      <c r="K956" s="8"/>
      <c r="L956" s="8"/>
      <c r="M956" s="8"/>
      <c r="N956" s="8"/>
      <c r="O956" s="8"/>
      <c r="P956" s="8"/>
      <c r="Q956" s="8"/>
      <c r="R956" s="8"/>
      <c r="S956" s="2"/>
      <c r="T956" s="8"/>
      <c r="U956" s="8"/>
      <c r="V956" s="8"/>
      <c r="W956" s="8"/>
      <c r="X956" s="8"/>
      <c r="Y956" s="8"/>
      <c r="Z956" s="8"/>
    </row>
    <row r="957" spans="1:26" ht="15" x14ac:dyDescent="0.2">
      <c r="A957" s="2"/>
      <c r="B957" s="2"/>
      <c r="C957" s="2"/>
      <c r="D957" s="2"/>
      <c r="E957" s="2"/>
      <c r="F957" s="2"/>
      <c r="G957" s="8"/>
      <c r="H957" s="8"/>
      <c r="I957" s="8"/>
      <c r="J957" s="8"/>
      <c r="K957" s="8"/>
      <c r="L957" s="8"/>
      <c r="M957" s="8"/>
      <c r="N957" s="8"/>
      <c r="O957" s="8"/>
      <c r="P957" s="8"/>
      <c r="Q957" s="8"/>
      <c r="R957" s="8"/>
      <c r="S957" s="2"/>
      <c r="T957" s="8"/>
      <c r="U957" s="8"/>
      <c r="V957" s="8"/>
      <c r="W957" s="8"/>
      <c r="X957" s="8"/>
      <c r="Y957" s="8"/>
      <c r="Z957" s="8"/>
    </row>
    <row r="958" spans="1:26" ht="15" x14ac:dyDescent="0.2">
      <c r="A958" s="2"/>
      <c r="B958" s="2"/>
      <c r="C958" s="2"/>
      <c r="D958" s="2"/>
      <c r="E958" s="2"/>
      <c r="F958" s="2"/>
      <c r="G958" s="8"/>
      <c r="H958" s="8"/>
      <c r="I958" s="8"/>
      <c r="J958" s="8"/>
      <c r="K958" s="8"/>
      <c r="L958" s="8"/>
      <c r="M958" s="8"/>
      <c r="N958" s="8"/>
      <c r="O958" s="8"/>
      <c r="P958" s="8"/>
      <c r="Q958" s="8"/>
      <c r="R958" s="8"/>
      <c r="S958" s="2"/>
      <c r="T958" s="8"/>
      <c r="U958" s="8"/>
      <c r="V958" s="8"/>
      <c r="W958" s="8"/>
      <c r="X958" s="8"/>
      <c r="Y958" s="8"/>
      <c r="Z958" s="8"/>
    </row>
    <row r="959" spans="1:26" ht="15" x14ac:dyDescent="0.2">
      <c r="A959" s="2"/>
      <c r="B959" s="2"/>
      <c r="C959" s="2"/>
      <c r="D959" s="2"/>
      <c r="E959" s="2"/>
      <c r="F959" s="2"/>
      <c r="G959" s="8"/>
      <c r="H959" s="8"/>
      <c r="I959" s="8"/>
      <c r="J959" s="8"/>
      <c r="K959" s="8"/>
      <c r="L959" s="8"/>
      <c r="M959" s="8"/>
      <c r="N959" s="8"/>
      <c r="O959" s="8"/>
      <c r="P959" s="8"/>
      <c r="Q959" s="8"/>
      <c r="R959" s="8"/>
      <c r="S959" s="2"/>
      <c r="T959" s="8"/>
      <c r="U959" s="8"/>
      <c r="V959" s="8"/>
      <c r="W959" s="8"/>
      <c r="X959" s="8"/>
      <c r="Y959" s="8"/>
      <c r="Z959" s="8"/>
    </row>
    <row r="960" spans="1:26" ht="15" x14ac:dyDescent="0.2">
      <c r="A960" s="2"/>
      <c r="B960" s="2"/>
      <c r="C960" s="2"/>
      <c r="D960" s="2"/>
      <c r="E960" s="2"/>
      <c r="F960" s="2"/>
      <c r="G960" s="8"/>
      <c r="H960" s="8"/>
      <c r="I960" s="8"/>
      <c r="J960" s="8"/>
      <c r="K960" s="8"/>
      <c r="L960" s="8"/>
      <c r="M960" s="8"/>
      <c r="N960" s="8"/>
      <c r="O960" s="8"/>
      <c r="P960" s="8"/>
      <c r="Q960" s="8"/>
      <c r="R960" s="8"/>
      <c r="S960" s="2"/>
      <c r="T960" s="8"/>
      <c r="U960" s="8"/>
      <c r="V960" s="8"/>
      <c r="W960" s="8"/>
      <c r="X960" s="8"/>
      <c r="Y960" s="8"/>
      <c r="Z960" s="8"/>
    </row>
    <row r="961" spans="1:26" ht="15" x14ac:dyDescent="0.2">
      <c r="A961" s="2"/>
      <c r="B961" s="2"/>
      <c r="C961" s="2"/>
      <c r="D961" s="2"/>
      <c r="E961" s="2"/>
      <c r="F961" s="2"/>
      <c r="G961" s="8"/>
      <c r="H961" s="8"/>
      <c r="I961" s="8"/>
      <c r="J961" s="8"/>
      <c r="K961" s="8"/>
      <c r="L961" s="8"/>
      <c r="M961" s="8"/>
      <c r="N961" s="8"/>
      <c r="O961" s="8"/>
      <c r="P961" s="8"/>
      <c r="Q961" s="8"/>
      <c r="R961" s="8"/>
      <c r="S961" s="2"/>
      <c r="T961" s="8"/>
      <c r="U961" s="8"/>
      <c r="V961" s="8"/>
      <c r="W961" s="8"/>
      <c r="X961" s="8"/>
      <c r="Y961" s="8"/>
      <c r="Z961" s="8"/>
    </row>
    <row r="962" spans="1:26" ht="15" x14ac:dyDescent="0.2">
      <c r="A962" s="2"/>
      <c r="B962" s="2"/>
      <c r="C962" s="2"/>
      <c r="D962" s="2"/>
      <c r="E962" s="2"/>
      <c r="F962" s="2"/>
      <c r="G962" s="8"/>
      <c r="H962" s="8"/>
      <c r="I962" s="8"/>
      <c r="J962" s="8"/>
      <c r="K962" s="8"/>
      <c r="L962" s="8"/>
      <c r="M962" s="8"/>
      <c r="N962" s="8"/>
      <c r="O962" s="8"/>
      <c r="P962" s="8"/>
      <c r="Q962" s="8"/>
      <c r="R962" s="8"/>
      <c r="S962" s="2"/>
      <c r="T962" s="8"/>
      <c r="U962" s="8"/>
      <c r="V962" s="8"/>
      <c r="W962" s="8"/>
      <c r="X962" s="8"/>
      <c r="Y962" s="8"/>
      <c r="Z962" s="8"/>
    </row>
    <row r="963" spans="1:26" ht="15" x14ac:dyDescent="0.2">
      <c r="A963" s="2"/>
      <c r="B963" s="2"/>
      <c r="C963" s="2"/>
      <c r="D963" s="2"/>
      <c r="E963" s="2"/>
      <c r="F963" s="2"/>
      <c r="G963" s="8"/>
      <c r="H963" s="8"/>
      <c r="I963" s="8"/>
      <c r="J963" s="8"/>
      <c r="K963" s="8"/>
      <c r="L963" s="8"/>
      <c r="M963" s="8"/>
      <c r="N963" s="8"/>
      <c r="O963" s="8"/>
      <c r="P963" s="8"/>
      <c r="Q963" s="8"/>
      <c r="R963" s="8"/>
      <c r="S963" s="2"/>
      <c r="T963" s="8"/>
      <c r="U963" s="8"/>
      <c r="V963" s="8"/>
      <c r="W963" s="8"/>
      <c r="X963" s="8"/>
      <c r="Y963" s="8"/>
      <c r="Z963" s="8"/>
    </row>
    <row r="964" spans="1:26" ht="15" x14ac:dyDescent="0.2">
      <c r="A964" s="2"/>
      <c r="B964" s="2"/>
      <c r="C964" s="2"/>
      <c r="D964" s="2"/>
      <c r="E964" s="2"/>
      <c r="F964" s="2"/>
      <c r="G964" s="8"/>
      <c r="H964" s="8"/>
      <c r="I964" s="8"/>
      <c r="J964" s="8"/>
      <c r="K964" s="8"/>
      <c r="L964" s="8"/>
      <c r="M964" s="8"/>
      <c r="N964" s="8"/>
      <c r="O964" s="8"/>
      <c r="P964" s="8"/>
      <c r="Q964" s="8"/>
      <c r="R964" s="8"/>
      <c r="S964" s="2"/>
      <c r="T964" s="8"/>
      <c r="U964" s="8"/>
      <c r="V964" s="8"/>
      <c r="W964" s="8"/>
      <c r="X964" s="8"/>
      <c r="Y964" s="8"/>
      <c r="Z964" s="8"/>
    </row>
    <row r="965" spans="1:26" ht="15" x14ac:dyDescent="0.2">
      <c r="A965" s="2"/>
      <c r="B965" s="2"/>
      <c r="C965" s="2"/>
      <c r="D965" s="2"/>
      <c r="E965" s="2"/>
      <c r="F965" s="2"/>
      <c r="G965" s="8"/>
      <c r="H965" s="8"/>
      <c r="I965" s="8"/>
      <c r="J965" s="8"/>
      <c r="K965" s="8"/>
      <c r="L965" s="8"/>
      <c r="M965" s="8"/>
      <c r="N965" s="8"/>
      <c r="O965" s="8"/>
      <c r="P965" s="8"/>
      <c r="Q965" s="8"/>
      <c r="R965" s="8"/>
      <c r="S965" s="2"/>
      <c r="T965" s="8"/>
      <c r="U965" s="8"/>
      <c r="V965" s="8"/>
      <c r="W965" s="8"/>
      <c r="X965" s="8"/>
      <c r="Y965" s="8"/>
      <c r="Z965" s="8"/>
    </row>
    <row r="966" spans="1:26" ht="15" x14ac:dyDescent="0.2">
      <c r="A966" s="2"/>
      <c r="B966" s="2"/>
      <c r="C966" s="2"/>
      <c r="D966" s="2"/>
      <c r="E966" s="2"/>
      <c r="F966" s="2"/>
      <c r="G966" s="8"/>
      <c r="H966" s="8"/>
      <c r="I966" s="8"/>
      <c r="J966" s="8"/>
      <c r="K966" s="8"/>
      <c r="L966" s="8"/>
      <c r="M966" s="8"/>
      <c r="N966" s="8"/>
      <c r="O966" s="8"/>
      <c r="P966" s="8"/>
      <c r="Q966" s="8"/>
      <c r="R966" s="8"/>
      <c r="S966" s="2"/>
      <c r="T966" s="8"/>
      <c r="U966" s="8"/>
      <c r="V966" s="8"/>
      <c r="W966" s="8"/>
      <c r="X966" s="8"/>
      <c r="Y966" s="8"/>
      <c r="Z966" s="8"/>
    </row>
    <row r="967" spans="1:26" ht="15" x14ac:dyDescent="0.2">
      <c r="A967" s="2"/>
      <c r="B967" s="2"/>
      <c r="C967" s="2"/>
      <c r="D967" s="2"/>
      <c r="E967" s="2"/>
      <c r="F967" s="2"/>
      <c r="G967" s="8"/>
      <c r="H967" s="8"/>
      <c r="I967" s="8"/>
      <c r="J967" s="8"/>
      <c r="K967" s="8"/>
      <c r="L967" s="8"/>
      <c r="M967" s="8"/>
      <c r="N967" s="8"/>
      <c r="O967" s="8"/>
      <c r="P967" s="8"/>
      <c r="Q967" s="8"/>
      <c r="R967" s="8"/>
      <c r="S967" s="2"/>
      <c r="T967" s="8"/>
      <c r="U967" s="8"/>
      <c r="V967" s="8"/>
      <c r="W967" s="8"/>
      <c r="X967" s="8"/>
      <c r="Y967" s="8"/>
      <c r="Z967" s="8"/>
    </row>
    <row r="968" spans="1:26" ht="15" x14ac:dyDescent="0.2">
      <c r="A968" s="2"/>
      <c r="B968" s="2"/>
      <c r="C968" s="2"/>
      <c r="D968" s="2"/>
      <c r="E968" s="2"/>
      <c r="F968" s="2"/>
      <c r="G968" s="8"/>
      <c r="H968" s="8"/>
      <c r="I968" s="8"/>
      <c r="J968" s="8"/>
      <c r="K968" s="8"/>
      <c r="L968" s="8"/>
      <c r="M968" s="8"/>
      <c r="N968" s="8"/>
      <c r="O968" s="8"/>
      <c r="P968" s="8"/>
      <c r="Q968" s="8"/>
      <c r="R968" s="8"/>
      <c r="S968" s="2"/>
      <c r="T968" s="8"/>
      <c r="U968" s="8"/>
      <c r="V968" s="8"/>
      <c r="W968" s="8"/>
      <c r="X968" s="8"/>
      <c r="Y968" s="8"/>
      <c r="Z968" s="8"/>
    </row>
    <row r="969" spans="1:26" ht="15" x14ac:dyDescent="0.2">
      <c r="A969" s="2"/>
      <c r="B969" s="2"/>
      <c r="C969" s="2"/>
      <c r="D969" s="2"/>
      <c r="E969" s="2"/>
      <c r="F969" s="2"/>
      <c r="G969" s="8"/>
      <c r="H969" s="8"/>
      <c r="I969" s="8"/>
      <c r="J969" s="8"/>
      <c r="K969" s="8"/>
      <c r="L969" s="8"/>
      <c r="M969" s="8"/>
      <c r="N969" s="8"/>
      <c r="O969" s="8"/>
      <c r="P969" s="8"/>
      <c r="Q969" s="8"/>
      <c r="R969" s="8"/>
      <c r="S969" s="2"/>
      <c r="T969" s="8"/>
      <c r="U969" s="8"/>
      <c r="V969" s="8"/>
      <c r="W969" s="8"/>
      <c r="X969" s="8"/>
      <c r="Y969" s="8"/>
      <c r="Z969" s="8"/>
    </row>
    <row r="970" spans="1:26" ht="15" x14ac:dyDescent="0.2">
      <c r="A970" s="2"/>
      <c r="B970" s="2"/>
      <c r="C970" s="2"/>
      <c r="D970" s="2"/>
      <c r="E970" s="2"/>
      <c r="F970" s="2"/>
      <c r="G970" s="8"/>
      <c r="H970" s="8"/>
      <c r="I970" s="8"/>
      <c r="J970" s="8"/>
      <c r="K970" s="8"/>
      <c r="L970" s="8"/>
      <c r="M970" s="8"/>
      <c r="N970" s="8"/>
      <c r="O970" s="8"/>
      <c r="P970" s="8"/>
      <c r="Q970" s="8"/>
      <c r="R970" s="8"/>
      <c r="S970" s="2"/>
      <c r="T970" s="8"/>
      <c r="U970" s="8"/>
      <c r="V970" s="8"/>
      <c r="W970" s="8"/>
      <c r="X970" s="8"/>
      <c r="Y970" s="8"/>
      <c r="Z970" s="8"/>
    </row>
    <row r="971" spans="1:26" ht="15" x14ac:dyDescent="0.2">
      <c r="A971" s="2"/>
      <c r="B971" s="2"/>
      <c r="C971" s="2"/>
      <c r="D971" s="2"/>
      <c r="E971" s="2"/>
      <c r="F971" s="2"/>
      <c r="G971" s="8"/>
      <c r="H971" s="8"/>
      <c r="I971" s="8"/>
      <c r="J971" s="8"/>
      <c r="K971" s="8"/>
      <c r="L971" s="8"/>
      <c r="M971" s="8"/>
      <c r="N971" s="8"/>
      <c r="O971" s="8"/>
      <c r="P971" s="8"/>
      <c r="Q971" s="8"/>
      <c r="R971" s="8"/>
      <c r="S971" s="2"/>
      <c r="T971" s="8"/>
      <c r="U971" s="8"/>
      <c r="V971" s="8"/>
      <c r="W971" s="8"/>
      <c r="X971" s="8"/>
      <c r="Y971" s="8"/>
      <c r="Z971" s="8"/>
    </row>
    <row r="972" spans="1:26" ht="15" x14ac:dyDescent="0.2">
      <c r="A972" s="2"/>
      <c r="B972" s="2"/>
      <c r="C972" s="2"/>
      <c r="D972" s="2"/>
      <c r="E972" s="2"/>
      <c r="F972" s="2"/>
      <c r="G972" s="8"/>
      <c r="H972" s="8"/>
      <c r="I972" s="8"/>
      <c r="J972" s="8"/>
      <c r="K972" s="8"/>
      <c r="L972" s="8"/>
      <c r="M972" s="8"/>
      <c r="N972" s="8"/>
      <c r="O972" s="8"/>
      <c r="P972" s="8"/>
      <c r="Q972" s="8"/>
      <c r="R972" s="8"/>
      <c r="S972" s="2"/>
      <c r="T972" s="8"/>
      <c r="U972" s="8"/>
      <c r="V972" s="8"/>
      <c r="W972" s="8"/>
      <c r="X972" s="8"/>
      <c r="Y972" s="8"/>
      <c r="Z972" s="8"/>
    </row>
    <row r="973" spans="1:26" ht="15" x14ac:dyDescent="0.2">
      <c r="A973" s="2"/>
      <c r="B973" s="2"/>
      <c r="C973" s="2"/>
      <c r="D973" s="2"/>
      <c r="E973" s="2"/>
      <c r="F973" s="2"/>
      <c r="G973" s="8"/>
      <c r="H973" s="8"/>
      <c r="I973" s="8"/>
      <c r="J973" s="8"/>
      <c r="K973" s="8"/>
      <c r="L973" s="8"/>
      <c r="M973" s="8"/>
      <c r="N973" s="8"/>
      <c r="O973" s="8"/>
      <c r="P973" s="8"/>
      <c r="Q973" s="8"/>
      <c r="R973" s="8"/>
      <c r="S973" s="2"/>
      <c r="T973" s="8"/>
      <c r="U973" s="8"/>
      <c r="V973" s="8"/>
      <c r="W973" s="8"/>
      <c r="X973" s="8"/>
      <c r="Y973" s="8"/>
      <c r="Z973" s="8"/>
    </row>
    <row r="974" spans="1:26" ht="15" x14ac:dyDescent="0.2">
      <c r="A974" s="2"/>
      <c r="B974" s="2"/>
      <c r="C974" s="2"/>
      <c r="D974" s="2"/>
      <c r="E974" s="2"/>
      <c r="F974" s="2"/>
      <c r="G974" s="8"/>
      <c r="H974" s="8"/>
      <c r="I974" s="8"/>
      <c r="J974" s="8"/>
      <c r="K974" s="8"/>
      <c r="L974" s="8"/>
      <c r="M974" s="8"/>
      <c r="N974" s="8"/>
      <c r="O974" s="8"/>
      <c r="P974" s="8"/>
      <c r="Q974" s="8"/>
      <c r="R974" s="8"/>
      <c r="S974" s="2"/>
      <c r="T974" s="8"/>
      <c r="U974" s="8"/>
      <c r="V974" s="8"/>
      <c r="W974" s="8"/>
      <c r="X974" s="8"/>
      <c r="Y974" s="8"/>
      <c r="Z974" s="8"/>
    </row>
    <row r="975" spans="1:26" ht="15" x14ac:dyDescent="0.2">
      <c r="A975" s="2"/>
      <c r="B975" s="2"/>
      <c r="C975" s="2"/>
      <c r="D975" s="2"/>
      <c r="E975" s="2"/>
      <c r="F975" s="2"/>
      <c r="G975" s="8"/>
      <c r="H975" s="8"/>
      <c r="I975" s="8"/>
      <c r="J975" s="8"/>
      <c r="K975" s="8"/>
      <c r="L975" s="8"/>
      <c r="M975" s="8"/>
      <c r="N975" s="8"/>
      <c r="O975" s="8"/>
      <c r="P975" s="8"/>
      <c r="Q975" s="8"/>
      <c r="R975" s="8"/>
      <c r="S975" s="2"/>
      <c r="T975" s="8"/>
      <c r="U975" s="8"/>
      <c r="V975" s="8"/>
      <c r="W975" s="8"/>
      <c r="X975" s="8"/>
      <c r="Y975" s="8"/>
      <c r="Z975" s="8"/>
    </row>
    <row r="976" spans="1:26" ht="15" x14ac:dyDescent="0.2">
      <c r="A976" s="2"/>
      <c r="B976" s="2"/>
      <c r="C976" s="2"/>
      <c r="D976" s="2"/>
      <c r="E976" s="2"/>
      <c r="F976" s="2"/>
      <c r="G976" s="8"/>
      <c r="H976" s="8"/>
      <c r="I976" s="8"/>
      <c r="J976" s="8"/>
      <c r="K976" s="8"/>
      <c r="L976" s="8"/>
      <c r="M976" s="8"/>
      <c r="N976" s="8"/>
      <c r="O976" s="8"/>
      <c r="P976" s="8"/>
      <c r="Q976" s="8"/>
      <c r="R976" s="8"/>
      <c r="S976" s="2"/>
      <c r="T976" s="8"/>
      <c r="U976" s="8"/>
      <c r="V976" s="8"/>
      <c r="W976" s="8"/>
      <c r="X976" s="8"/>
      <c r="Y976" s="8"/>
      <c r="Z976" s="8"/>
    </row>
    <row r="977" spans="1:26" ht="15" x14ac:dyDescent="0.2">
      <c r="A977" s="2"/>
      <c r="B977" s="2"/>
      <c r="C977" s="2"/>
      <c r="D977" s="2"/>
      <c r="E977" s="2"/>
      <c r="F977" s="2"/>
      <c r="G977" s="8"/>
      <c r="H977" s="8"/>
      <c r="I977" s="8"/>
      <c r="J977" s="8"/>
      <c r="K977" s="8"/>
      <c r="L977" s="8"/>
      <c r="M977" s="8"/>
      <c r="N977" s="8"/>
      <c r="O977" s="8"/>
      <c r="P977" s="8"/>
      <c r="Q977" s="8"/>
      <c r="R977" s="8"/>
      <c r="S977" s="2"/>
      <c r="T977" s="8"/>
      <c r="U977" s="8"/>
      <c r="V977" s="8"/>
      <c r="W977" s="8"/>
      <c r="X977" s="8"/>
      <c r="Y977" s="8"/>
      <c r="Z977" s="8"/>
    </row>
    <row r="978" spans="1:26" ht="15" x14ac:dyDescent="0.2">
      <c r="A978" s="2"/>
      <c r="B978" s="2"/>
      <c r="C978" s="2"/>
      <c r="D978" s="2"/>
      <c r="E978" s="2"/>
      <c r="F978" s="2"/>
      <c r="G978" s="8"/>
      <c r="H978" s="8"/>
      <c r="I978" s="8"/>
      <c r="J978" s="8"/>
      <c r="K978" s="8"/>
      <c r="L978" s="8"/>
      <c r="M978" s="8"/>
      <c r="N978" s="8"/>
      <c r="O978" s="8"/>
      <c r="P978" s="8"/>
      <c r="Q978" s="8"/>
      <c r="R978" s="8"/>
      <c r="S978" s="2"/>
      <c r="T978" s="8"/>
      <c r="U978" s="8"/>
      <c r="V978" s="8"/>
      <c r="W978" s="8"/>
      <c r="X978" s="8"/>
      <c r="Y978" s="8"/>
      <c r="Z978" s="8"/>
    </row>
    <row r="979" spans="1:26" ht="15" x14ac:dyDescent="0.2">
      <c r="A979" s="2"/>
      <c r="B979" s="2"/>
      <c r="C979" s="2"/>
      <c r="D979" s="2"/>
      <c r="E979" s="2"/>
      <c r="F979" s="2"/>
      <c r="G979" s="8"/>
      <c r="H979" s="8"/>
      <c r="I979" s="8"/>
      <c r="J979" s="8"/>
      <c r="K979" s="8"/>
      <c r="L979" s="8"/>
      <c r="M979" s="8"/>
      <c r="N979" s="8"/>
      <c r="O979" s="8"/>
      <c r="P979" s="8"/>
      <c r="Q979" s="8"/>
      <c r="R979" s="8"/>
      <c r="S979" s="2"/>
      <c r="T979" s="8"/>
      <c r="U979" s="8"/>
      <c r="V979" s="8"/>
      <c r="W979" s="8"/>
      <c r="X979" s="8"/>
      <c r="Y979" s="8"/>
      <c r="Z979" s="8"/>
    </row>
    <row r="980" spans="1:26" ht="15" x14ac:dyDescent="0.2">
      <c r="A980" s="2"/>
      <c r="B980" s="2"/>
      <c r="C980" s="2"/>
      <c r="D980" s="2"/>
      <c r="E980" s="2"/>
      <c r="F980" s="2"/>
      <c r="G980" s="8"/>
      <c r="H980" s="8"/>
      <c r="I980" s="8"/>
      <c r="J980" s="8"/>
      <c r="K980" s="8"/>
      <c r="L980" s="8"/>
      <c r="M980" s="8"/>
      <c r="N980" s="8"/>
      <c r="O980" s="8"/>
      <c r="P980" s="8"/>
      <c r="Q980" s="8"/>
      <c r="R980" s="8"/>
      <c r="S980" s="2"/>
      <c r="T980" s="8"/>
      <c r="U980" s="8"/>
      <c r="V980" s="8"/>
      <c r="W980" s="8"/>
      <c r="X980" s="8"/>
      <c r="Y980" s="8"/>
      <c r="Z980" s="8"/>
    </row>
    <row r="981" spans="1:26" ht="15" x14ac:dyDescent="0.2">
      <c r="A981" s="2"/>
      <c r="B981" s="2"/>
      <c r="C981" s="2"/>
      <c r="D981" s="2"/>
      <c r="E981" s="2"/>
      <c r="F981" s="2"/>
      <c r="G981" s="8"/>
      <c r="H981" s="8"/>
      <c r="I981" s="8"/>
      <c r="J981" s="8"/>
      <c r="K981" s="8"/>
      <c r="L981" s="8"/>
      <c r="M981" s="8"/>
      <c r="N981" s="8"/>
      <c r="O981" s="8"/>
      <c r="P981" s="8"/>
      <c r="Q981" s="8"/>
      <c r="R981" s="8"/>
      <c r="S981" s="2"/>
      <c r="T981" s="8"/>
      <c r="U981" s="8"/>
      <c r="V981" s="8"/>
      <c r="W981" s="8"/>
      <c r="X981" s="8"/>
      <c r="Y981" s="8"/>
      <c r="Z981" s="8"/>
    </row>
    <row r="982" spans="1:26" ht="15" x14ac:dyDescent="0.2">
      <c r="A982" s="2"/>
      <c r="B982" s="2"/>
      <c r="C982" s="2"/>
      <c r="D982" s="2"/>
      <c r="E982" s="2"/>
      <c r="F982" s="2"/>
      <c r="G982" s="8"/>
      <c r="H982" s="8"/>
      <c r="I982" s="8"/>
      <c r="J982" s="8"/>
      <c r="K982" s="8"/>
      <c r="L982" s="8"/>
      <c r="M982" s="8"/>
      <c r="N982" s="8"/>
      <c r="O982" s="8"/>
      <c r="P982" s="8"/>
      <c r="Q982" s="8"/>
      <c r="R982" s="8"/>
      <c r="S982" s="2"/>
      <c r="T982" s="8"/>
      <c r="U982" s="8"/>
      <c r="V982" s="8"/>
      <c r="W982" s="8"/>
      <c r="X982" s="8"/>
      <c r="Y982" s="8"/>
      <c r="Z982" s="8"/>
    </row>
    <row r="983" spans="1:26" ht="15" x14ac:dyDescent="0.2">
      <c r="A983" s="2"/>
      <c r="B983" s="2"/>
      <c r="C983" s="2"/>
      <c r="D983" s="2"/>
      <c r="E983" s="2"/>
      <c r="F983" s="2"/>
      <c r="G983" s="8"/>
      <c r="H983" s="8"/>
      <c r="I983" s="8"/>
      <c r="J983" s="8"/>
      <c r="K983" s="8"/>
      <c r="L983" s="8"/>
      <c r="M983" s="8"/>
      <c r="N983" s="8"/>
      <c r="O983" s="8"/>
      <c r="P983" s="8"/>
      <c r="Q983" s="8"/>
      <c r="R983" s="8"/>
      <c r="S983" s="2"/>
      <c r="T983" s="8"/>
      <c r="U983" s="8"/>
      <c r="V983" s="8"/>
      <c r="W983" s="8"/>
      <c r="X983" s="8"/>
      <c r="Y983" s="8"/>
      <c r="Z983" s="8"/>
    </row>
    <row r="984" spans="1:26" ht="15" x14ac:dyDescent="0.2">
      <c r="A984" s="2"/>
      <c r="B984" s="2"/>
      <c r="C984" s="2"/>
      <c r="D984" s="2"/>
      <c r="E984" s="2"/>
      <c r="F984" s="2"/>
      <c r="G984" s="8"/>
      <c r="H984" s="8"/>
      <c r="I984" s="8"/>
      <c r="J984" s="8"/>
      <c r="K984" s="8"/>
      <c r="L984" s="8"/>
      <c r="M984" s="8"/>
      <c r="N984" s="8"/>
      <c r="O984" s="8"/>
      <c r="P984" s="8"/>
      <c r="Q984" s="8"/>
      <c r="R984" s="8"/>
      <c r="S984" s="2"/>
      <c r="T984" s="8"/>
      <c r="U984" s="8"/>
      <c r="V984" s="8"/>
      <c r="W984" s="8"/>
      <c r="X984" s="8"/>
      <c r="Y984" s="8"/>
      <c r="Z984" s="8"/>
    </row>
    <row r="985" spans="1:26" ht="15" x14ac:dyDescent="0.2">
      <c r="A985" s="2"/>
      <c r="B985" s="2"/>
      <c r="C985" s="2"/>
      <c r="D985" s="2"/>
      <c r="E985" s="2"/>
      <c r="F985" s="2"/>
      <c r="G985" s="8"/>
      <c r="H985" s="8"/>
      <c r="I985" s="8"/>
      <c r="J985" s="8"/>
      <c r="K985" s="8"/>
      <c r="L985" s="8"/>
      <c r="M985" s="8"/>
      <c r="N985" s="8"/>
      <c r="O985" s="8"/>
      <c r="P985" s="8"/>
      <c r="Q985" s="8"/>
      <c r="R985" s="8"/>
      <c r="S985" s="2"/>
      <c r="T985" s="8"/>
      <c r="U985" s="8"/>
      <c r="V985" s="8"/>
      <c r="W985" s="8"/>
      <c r="X985" s="8"/>
      <c r="Y985" s="8"/>
      <c r="Z985" s="8"/>
    </row>
    <row r="986" spans="1:26" ht="15" x14ac:dyDescent="0.2">
      <c r="A986" s="2"/>
      <c r="B986" s="2"/>
      <c r="C986" s="2"/>
      <c r="D986" s="2"/>
      <c r="E986" s="2"/>
      <c r="F986" s="2"/>
      <c r="G986" s="8"/>
      <c r="H986" s="8"/>
      <c r="I986" s="8"/>
      <c r="J986" s="8"/>
      <c r="K986" s="8"/>
      <c r="L986" s="8"/>
      <c r="M986" s="8"/>
      <c r="N986" s="8"/>
      <c r="O986" s="8"/>
      <c r="P986" s="8"/>
      <c r="Q986" s="8"/>
      <c r="R986" s="8"/>
      <c r="S986" s="2"/>
      <c r="T986" s="8"/>
      <c r="U986" s="8"/>
      <c r="V986" s="8"/>
      <c r="W986" s="8"/>
      <c r="X986" s="8"/>
      <c r="Y986" s="8"/>
      <c r="Z986" s="8"/>
    </row>
    <row r="987" spans="1:26" ht="15" x14ac:dyDescent="0.2">
      <c r="A987" s="2"/>
      <c r="B987" s="2"/>
      <c r="C987" s="2"/>
      <c r="D987" s="2"/>
      <c r="E987" s="2"/>
      <c r="F987" s="2"/>
      <c r="G987" s="8"/>
      <c r="H987" s="8"/>
      <c r="I987" s="8"/>
      <c r="J987" s="8"/>
      <c r="K987" s="8"/>
      <c r="L987" s="8"/>
      <c r="M987" s="8"/>
      <c r="N987" s="8"/>
      <c r="O987" s="8"/>
      <c r="P987" s="8"/>
      <c r="Q987" s="8"/>
      <c r="R987" s="8"/>
      <c r="S987" s="2"/>
      <c r="T987" s="8"/>
      <c r="U987" s="8"/>
      <c r="V987" s="8"/>
      <c r="W987" s="8"/>
      <c r="X987" s="8"/>
      <c r="Y987" s="8"/>
      <c r="Z987" s="8"/>
    </row>
    <row r="988" spans="1:26" ht="15" x14ac:dyDescent="0.2">
      <c r="A988" s="2"/>
      <c r="B988" s="2"/>
      <c r="C988" s="2"/>
      <c r="D988" s="2"/>
      <c r="E988" s="2"/>
      <c r="F988" s="2"/>
      <c r="G988" s="8"/>
      <c r="H988" s="8"/>
      <c r="I988" s="8"/>
      <c r="J988" s="8"/>
      <c r="K988" s="8"/>
      <c r="L988" s="8"/>
      <c r="M988" s="8"/>
      <c r="N988" s="8"/>
      <c r="O988" s="8"/>
      <c r="P988" s="8"/>
      <c r="Q988" s="8"/>
      <c r="R988" s="8"/>
      <c r="S988" s="2"/>
      <c r="T988" s="8"/>
      <c r="U988" s="8"/>
      <c r="V988" s="8"/>
      <c r="W988" s="8"/>
      <c r="X988" s="8"/>
      <c r="Y988" s="8"/>
      <c r="Z988" s="8"/>
    </row>
    <row r="989" spans="1:26" ht="15" x14ac:dyDescent="0.2">
      <c r="A989" s="2"/>
      <c r="B989" s="2"/>
      <c r="C989" s="2"/>
      <c r="D989" s="2"/>
      <c r="E989" s="2"/>
      <c r="F989" s="2"/>
      <c r="G989" s="8"/>
      <c r="H989" s="8"/>
      <c r="I989" s="8"/>
      <c r="J989" s="8"/>
      <c r="K989" s="8"/>
      <c r="L989" s="8"/>
      <c r="M989" s="8"/>
      <c r="N989" s="8"/>
      <c r="O989" s="8"/>
      <c r="P989" s="8"/>
      <c r="Q989" s="8"/>
      <c r="R989" s="8"/>
      <c r="S989" s="2"/>
      <c r="T989" s="8"/>
      <c r="U989" s="8"/>
      <c r="V989" s="8"/>
      <c r="W989" s="8"/>
      <c r="X989" s="8"/>
      <c r="Y989" s="8"/>
      <c r="Z989" s="8"/>
    </row>
    <row r="990" spans="1:26" ht="15" x14ac:dyDescent="0.2">
      <c r="A990" s="2"/>
      <c r="B990" s="2"/>
      <c r="C990" s="2"/>
      <c r="D990" s="2"/>
      <c r="E990" s="2"/>
      <c r="F990" s="2"/>
      <c r="G990" s="8"/>
      <c r="H990" s="8"/>
      <c r="I990" s="8"/>
      <c r="J990" s="8"/>
      <c r="K990" s="8"/>
      <c r="L990" s="8"/>
      <c r="M990" s="8"/>
      <c r="N990" s="8"/>
      <c r="O990" s="8"/>
      <c r="P990" s="8"/>
      <c r="Q990" s="8"/>
      <c r="R990" s="8"/>
      <c r="S990" s="2"/>
      <c r="T990" s="8"/>
      <c r="U990" s="8"/>
      <c r="V990" s="8"/>
      <c r="W990" s="8"/>
      <c r="X990" s="8"/>
      <c r="Y990" s="8"/>
      <c r="Z990" s="8"/>
    </row>
    <row r="991" spans="1:26" ht="15" x14ac:dyDescent="0.2">
      <c r="A991" s="2"/>
      <c r="B991" s="2"/>
      <c r="C991" s="2"/>
      <c r="D991" s="2"/>
      <c r="E991" s="2"/>
      <c r="F991" s="2"/>
      <c r="G991" s="8"/>
      <c r="H991" s="8"/>
      <c r="I991" s="8"/>
      <c r="J991" s="8"/>
      <c r="K991" s="8"/>
      <c r="L991" s="8"/>
      <c r="M991" s="8"/>
      <c r="N991" s="8"/>
      <c r="O991" s="8"/>
      <c r="P991" s="8"/>
      <c r="Q991" s="8"/>
      <c r="R991" s="8"/>
      <c r="S991" s="2"/>
      <c r="T991" s="8"/>
      <c r="U991" s="8"/>
      <c r="V991" s="8"/>
      <c r="W991" s="8"/>
      <c r="X991" s="8"/>
      <c r="Y991" s="8"/>
      <c r="Z991" s="8"/>
    </row>
    <row r="992" spans="1:26" ht="15" x14ac:dyDescent="0.2">
      <c r="A992" s="2"/>
      <c r="B992" s="2"/>
      <c r="C992" s="2"/>
      <c r="D992" s="2"/>
      <c r="E992" s="2"/>
      <c r="F992" s="2"/>
      <c r="G992" s="8"/>
      <c r="H992" s="8"/>
      <c r="I992" s="8"/>
      <c r="J992" s="8"/>
      <c r="K992" s="8"/>
      <c r="L992" s="8"/>
      <c r="M992" s="8"/>
      <c r="N992" s="8"/>
      <c r="O992" s="8"/>
      <c r="P992" s="8"/>
      <c r="Q992" s="8"/>
      <c r="R992" s="8"/>
      <c r="S992" s="2"/>
      <c r="T992" s="8"/>
      <c r="U992" s="8"/>
      <c r="V992" s="8"/>
      <c r="W992" s="8"/>
      <c r="X992" s="8"/>
      <c r="Y992" s="8"/>
      <c r="Z992" s="8"/>
    </row>
    <row r="993" spans="1:26" ht="15" x14ac:dyDescent="0.2">
      <c r="A993" s="2"/>
      <c r="B993" s="2"/>
      <c r="C993" s="2"/>
      <c r="D993" s="2"/>
      <c r="E993" s="2"/>
      <c r="F993" s="2"/>
      <c r="G993" s="8"/>
      <c r="H993" s="8"/>
      <c r="I993" s="8"/>
      <c r="J993" s="8"/>
      <c r="K993" s="8"/>
      <c r="L993" s="8"/>
      <c r="M993" s="8"/>
      <c r="N993" s="8"/>
      <c r="O993" s="8"/>
      <c r="P993" s="8"/>
      <c r="Q993" s="8"/>
      <c r="R993" s="8"/>
      <c r="S993" s="2"/>
      <c r="T993" s="8"/>
      <c r="U993" s="8"/>
      <c r="V993" s="8"/>
      <c r="W993" s="8"/>
      <c r="X993" s="8"/>
      <c r="Y993" s="8"/>
      <c r="Z993" s="8"/>
    </row>
    <row r="994" spans="1:26" ht="15" x14ac:dyDescent="0.2">
      <c r="A994" s="2"/>
      <c r="B994" s="2"/>
      <c r="C994" s="2"/>
      <c r="D994" s="2"/>
      <c r="E994" s="2"/>
      <c r="F994" s="2"/>
      <c r="G994" s="8"/>
      <c r="H994" s="8"/>
      <c r="I994" s="8"/>
      <c r="J994" s="8"/>
      <c r="K994" s="8"/>
      <c r="L994" s="8"/>
      <c r="M994" s="8"/>
      <c r="N994" s="8"/>
      <c r="O994" s="8"/>
      <c r="P994" s="8"/>
      <c r="Q994" s="8"/>
      <c r="R994" s="8"/>
      <c r="S994" s="2"/>
      <c r="T994" s="8"/>
      <c r="U994" s="8"/>
      <c r="V994" s="8"/>
      <c r="W994" s="8"/>
      <c r="X994" s="8"/>
      <c r="Y994" s="8"/>
      <c r="Z994" s="8"/>
    </row>
  </sheetData>
  <pageMargins left="0.35" right="0.35" top="1" bottom="0.75" header="0" footer="0"/>
  <pageSetup scale="49" fitToHeight="0" orientation="landscape" r:id="rId1"/>
  <headerFooter>
    <oddHeader>&amp;C Oregon Draft Conceptual Framework (2018)  High School Math</oddHeader>
    <oddFooter>&amp;LDraft High School Math Conceptual Framework DECEMBER 2018&amp;CFor questions, comments, or inquires about this document -- Please contact Mark Freed (ODE Math Specialist) at mark.freed@state.or.us&amp;R&amp;P of</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58"/>
  <sheetViews>
    <sheetView tabSelected="1" workbookViewId="0">
      <selection activeCell="B5" sqref="B5"/>
    </sheetView>
  </sheetViews>
  <sheetFormatPr defaultRowHeight="15" x14ac:dyDescent="0.2"/>
  <cols>
    <col min="1" max="4" width="9" style="260"/>
    <col min="5" max="5" width="11.875" style="260" bestFit="1" customWidth="1"/>
    <col min="6" max="6" width="70.375" style="258" customWidth="1"/>
    <col min="7" max="7" width="20.125" style="258" hidden="1" customWidth="1"/>
    <col min="8" max="8" width="20" style="258" hidden="1" customWidth="1"/>
    <col min="9" max="9" width="20.375" style="260" hidden="1" customWidth="1"/>
    <col min="10" max="10" width="20.25" style="260" hidden="1" customWidth="1"/>
    <col min="11" max="15" width="11" style="260" hidden="1" customWidth="1"/>
    <col min="16" max="16" width="10.25" style="260" hidden="1" customWidth="1"/>
    <col min="17" max="17" width="13.625" style="260" hidden="1" customWidth="1"/>
    <col min="18" max="21" width="9" style="260" hidden="1" customWidth="1"/>
    <col min="22" max="22" width="33" style="260" hidden="1" customWidth="1"/>
    <col min="23" max="23" width="36" style="267" hidden="1" customWidth="1"/>
    <col min="24" max="25" width="7.875" style="267" hidden="1" customWidth="1"/>
    <col min="26" max="26" width="7.875" style="268" hidden="1" customWidth="1"/>
    <col min="27" max="30" width="9" style="260" hidden="1" customWidth="1"/>
    <col min="31" max="31" width="0" style="260" hidden="1" customWidth="1"/>
    <col min="32" max="32" width="32.125" style="258" customWidth="1"/>
    <col min="33" max="33" width="32.125" style="279" customWidth="1"/>
    <col min="34" max="34" width="9" style="281"/>
    <col min="35" max="16384" width="9" style="260"/>
  </cols>
  <sheetData>
    <row r="1" spans="1:34" s="258" customFormat="1" ht="42.75" customHeight="1" x14ac:dyDescent="0.2">
      <c r="A1" s="129" t="s">
        <v>0</v>
      </c>
      <c r="B1" s="130" t="s">
        <v>1</v>
      </c>
      <c r="C1" s="130" t="s">
        <v>2</v>
      </c>
      <c r="D1" s="130" t="s">
        <v>3</v>
      </c>
      <c r="E1" s="130" t="s">
        <v>4</v>
      </c>
      <c r="F1" s="130" t="s">
        <v>5</v>
      </c>
      <c r="G1" s="130" t="s">
        <v>1500</v>
      </c>
      <c r="H1" s="130" t="s">
        <v>1501</v>
      </c>
      <c r="I1" s="130" t="s">
        <v>1502</v>
      </c>
      <c r="J1" s="130" t="s">
        <v>13</v>
      </c>
      <c r="K1" s="130" t="s">
        <v>6</v>
      </c>
      <c r="L1" s="130" t="s">
        <v>7</v>
      </c>
      <c r="M1" s="130" t="s">
        <v>8</v>
      </c>
      <c r="N1" s="130" t="s">
        <v>9</v>
      </c>
      <c r="O1" s="130" t="s">
        <v>10</v>
      </c>
      <c r="P1" s="130" t="s">
        <v>11</v>
      </c>
      <c r="Q1" s="130" t="s">
        <v>12</v>
      </c>
      <c r="R1" s="130" t="s">
        <v>1503</v>
      </c>
      <c r="S1" s="130" t="s">
        <v>1504</v>
      </c>
      <c r="T1" s="130" t="s">
        <v>1505</v>
      </c>
      <c r="U1" s="130" t="s">
        <v>14</v>
      </c>
      <c r="V1" s="130" t="s">
        <v>1506</v>
      </c>
      <c r="W1" s="131" t="s">
        <v>15</v>
      </c>
      <c r="X1" s="132" t="s">
        <v>1507</v>
      </c>
      <c r="Y1" s="133" t="s">
        <v>1508</v>
      </c>
      <c r="Z1" s="132" t="s">
        <v>1509</v>
      </c>
      <c r="AA1" s="134" t="s">
        <v>1510</v>
      </c>
      <c r="AB1" s="130" t="s">
        <v>1511</v>
      </c>
      <c r="AC1" s="130" t="s">
        <v>1512</v>
      </c>
      <c r="AD1" s="130" t="s">
        <v>1513</v>
      </c>
      <c r="AE1" s="130" t="s">
        <v>1514</v>
      </c>
      <c r="AF1" s="130" t="s">
        <v>1515</v>
      </c>
      <c r="AG1" s="275" t="s">
        <v>6561</v>
      </c>
      <c r="AH1" s="280" t="s">
        <v>2008</v>
      </c>
    </row>
    <row r="2" spans="1:34" x14ac:dyDescent="0.2">
      <c r="A2" s="148" t="s">
        <v>2</v>
      </c>
      <c r="B2" s="148">
        <v>1</v>
      </c>
      <c r="C2" s="149" t="s">
        <v>16</v>
      </c>
      <c r="D2" s="149"/>
      <c r="E2" s="149" t="s">
        <v>17</v>
      </c>
      <c r="F2" s="150" t="s">
        <v>18</v>
      </c>
      <c r="G2" s="150"/>
      <c r="H2" s="150"/>
      <c r="I2" s="150"/>
      <c r="J2" s="150" t="s">
        <v>17</v>
      </c>
      <c r="K2" s="149"/>
      <c r="L2" s="149"/>
      <c r="M2" s="149"/>
      <c r="N2" s="149"/>
      <c r="O2" s="149"/>
      <c r="P2" s="149"/>
      <c r="Q2" s="149"/>
      <c r="R2" s="149" t="s">
        <v>17</v>
      </c>
      <c r="S2" s="149" t="s">
        <v>16</v>
      </c>
      <c r="T2" s="149">
        <v>0</v>
      </c>
      <c r="U2" s="149"/>
      <c r="V2" s="148"/>
      <c r="W2" s="148" t="s">
        <v>19</v>
      </c>
      <c r="X2" s="152">
        <f t="shared" ref="X2:X3" si="0">LEN(F2)-LEN(SUBSTITUTE(F2," ",""))+1</f>
        <v>3</v>
      </c>
      <c r="Y2" s="153">
        <f t="shared" ref="Y2:Y3" si="1">LEN(W2)-LEN(SUBSTITUTE(W2," ",""))+1</f>
        <v>5</v>
      </c>
      <c r="Z2" s="152">
        <f>Table2[[#This Row],[OR Word Count]]-Table2[[#This Row],[CCSS Word Count]]</f>
        <v>-2</v>
      </c>
      <c r="AA2" s="154" t="str">
        <f>IF(Table2[[#This Row],[Column6]]="","",IFERROR(Table2[[#This Row],[Column1]]/Table2[[#This Row],[CCSS Word Count]],""))</f>
        <v/>
      </c>
      <c r="AB2" s="259" t="s">
        <v>1516</v>
      </c>
      <c r="AC2" s="260" t="s">
        <v>41</v>
      </c>
      <c r="AF2" s="149"/>
      <c r="AG2" s="276" t="str">
        <f>IF(Table2[[#This Row],[URL Link]]="","",CONCATENATE("&lt;a href=","""",Table2[[#This Row],[URL Link]],"""","&gt;",Table2[[#This Row],[OR INDEX]],"&lt;/a&gt;"))</f>
        <v/>
      </c>
      <c r="AH2" s="280" t="s">
        <v>2008</v>
      </c>
    </row>
    <row r="3" spans="1:34" x14ac:dyDescent="0.2">
      <c r="A3" s="162" t="s">
        <v>3</v>
      </c>
      <c r="B3" s="162">
        <v>2</v>
      </c>
      <c r="C3" s="163" t="s">
        <v>16</v>
      </c>
      <c r="D3" s="163" t="s">
        <v>21</v>
      </c>
      <c r="E3" s="163" t="s">
        <v>22</v>
      </c>
      <c r="F3" s="164" t="s">
        <v>23</v>
      </c>
      <c r="G3" s="164"/>
      <c r="H3" s="164"/>
      <c r="I3" s="164"/>
      <c r="J3" s="164" t="s">
        <v>22</v>
      </c>
      <c r="K3" s="142"/>
      <c r="L3" s="142"/>
      <c r="M3" s="142"/>
      <c r="N3" s="142"/>
      <c r="O3" s="142"/>
      <c r="P3" s="142"/>
      <c r="Q3" s="142"/>
      <c r="R3" s="142" t="s">
        <v>22</v>
      </c>
      <c r="S3" s="142" t="s">
        <v>16</v>
      </c>
      <c r="T3" s="142" t="s">
        <v>21</v>
      </c>
      <c r="U3" s="142">
        <v>0</v>
      </c>
      <c r="V3" s="141"/>
      <c r="W3" s="141" t="s">
        <v>24</v>
      </c>
      <c r="X3" s="145">
        <f t="shared" si="0"/>
        <v>4</v>
      </c>
      <c r="Y3" s="146">
        <f t="shared" si="1"/>
        <v>17</v>
      </c>
      <c r="Z3" s="145">
        <f>Table2[[#This Row],[OR Word Count]]-Table2[[#This Row],[CCSS Word Count]]</f>
        <v>-13</v>
      </c>
      <c r="AA3" s="147" t="str">
        <f>IF(Table2[[#This Row],[Column6]]="","",IFERROR(Table2[[#This Row],[Column1]]/Table2[[#This Row],[CCSS Word Count]],""))</f>
        <v/>
      </c>
      <c r="AB3" s="259" t="s">
        <v>1516</v>
      </c>
      <c r="AC3" s="260" t="s">
        <v>41</v>
      </c>
      <c r="AD3" s="260" t="s">
        <v>21</v>
      </c>
      <c r="AF3" s="163"/>
      <c r="AG3" s="277" t="str">
        <f>IF(Table2[[#This Row],[URL Link]]="","",CONCATENATE("&lt;a href=","""",Table2[[#This Row],[URL Link]],"""","&gt;",Table2[[#This Row],[OR INDEX]],"&lt;/a&gt;"))</f>
        <v/>
      </c>
      <c r="AH3" s="280" t="s">
        <v>2008</v>
      </c>
    </row>
    <row r="4" spans="1:34" ht="30" x14ac:dyDescent="0.2">
      <c r="A4" s="261" t="s">
        <v>25</v>
      </c>
      <c r="B4" s="261">
        <v>3</v>
      </c>
      <c r="C4" s="259" t="s">
        <v>16</v>
      </c>
      <c r="D4" s="259" t="s">
        <v>21</v>
      </c>
      <c r="E4" s="259" t="s">
        <v>26</v>
      </c>
      <c r="F4" s="256" t="s">
        <v>27</v>
      </c>
      <c r="G4" s="256"/>
      <c r="H4" s="256" t="s">
        <v>29</v>
      </c>
      <c r="I4" s="256" t="s">
        <v>51</v>
      </c>
      <c r="J4" s="256" t="s">
        <v>26</v>
      </c>
      <c r="K4" s="259"/>
      <c r="L4" s="259"/>
      <c r="M4" s="259"/>
      <c r="N4" s="259"/>
      <c r="O4" s="259"/>
      <c r="P4" s="259"/>
      <c r="Q4" s="259"/>
      <c r="R4" s="259" t="s">
        <v>26</v>
      </c>
      <c r="S4" s="259" t="s">
        <v>16</v>
      </c>
      <c r="T4" s="259" t="s">
        <v>21</v>
      </c>
      <c r="U4" s="259">
        <v>1</v>
      </c>
      <c r="V4" s="261"/>
      <c r="W4" s="261" t="s">
        <v>28</v>
      </c>
      <c r="X4" s="262">
        <f t="shared" ref="X4:X67" si="2">LEN(F4)-LEN(SUBSTITUTE(F4," ",""))+1</f>
        <v>24</v>
      </c>
      <c r="Y4" s="263">
        <f t="shared" ref="Y4:Y67" si="3">LEN(W4)-LEN(SUBSTITUTE(W4," ",""))+1</f>
        <v>36</v>
      </c>
      <c r="Z4" s="262">
        <f>Table2[[#This Row],[OR Word Count]]-Table2[[#This Row],[CCSS Word Count]]</f>
        <v>-12</v>
      </c>
      <c r="AA4" s="264">
        <f>IF(Table2[[#This Row],[Column6]]="","",IFERROR(Table2[[#This Row],[Column1]]/Table2[[#This Row],[CCSS Word Count]],""))</f>
        <v>-0.33333333333333331</v>
      </c>
      <c r="AB4" s="259" t="s">
        <v>1516</v>
      </c>
      <c r="AC4" s="260" t="s">
        <v>41</v>
      </c>
      <c r="AD4" s="260" t="s">
        <v>21</v>
      </c>
      <c r="AE4" s="260">
        <v>1</v>
      </c>
      <c r="AF4" s="272" t="s">
        <v>6545</v>
      </c>
      <c r="AG4" s="269" t="str">
        <f>IF(Table2[[#This Row],[URL Link]]="","",CONCATENATE("&lt;a href=","""",Table2[[#This Row],[URL Link]],"""","&gt;",Table2[[#This Row],[OR INDEX]],"&lt;/a&gt;"))</f>
        <v>&lt;a href="https://www.oercommons.org/courseware/lesson/104463/student/29085?section=1"&gt;K.OA.A.1&lt;/a&gt;</v>
      </c>
      <c r="AH4" s="280" t="s">
        <v>2008</v>
      </c>
    </row>
    <row r="5" spans="1:34" ht="45" customHeight="1" x14ac:dyDescent="0.2">
      <c r="A5" s="261" t="s">
        <v>25</v>
      </c>
      <c r="B5" s="261">
        <v>4</v>
      </c>
      <c r="C5" s="259" t="s">
        <v>16</v>
      </c>
      <c r="D5" s="259" t="s">
        <v>21</v>
      </c>
      <c r="E5" s="259" t="s">
        <v>29</v>
      </c>
      <c r="F5" s="256" t="s">
        <v>30</v>
      </c>
      <c r="G5" s="256" t="s">
        <v>26</v>
      </c>
      <c r="H5" s="256" t="s">
        <v>1517</v>
      </c>
      <c r="I5" s="256"/>
      <c r="J5" s="256" t="s">
        <v>29</v>
      </c>
      <c r="K5" s="259"/>
      <c r="L5" s="259"/>
      <c r="M5" s="259"/>
      <c r="N5" s="259"/>
      <c r="O5" s="259"/>
      <c r="P5" s="259"/>
      <c r="Q5" s="259"/>
      <c r="R5" s="259" t="s">
        <v>29</v>
      </c>
      <c r="S5" s="259" t="s">
        <v>16</v>
      </c>
      <c r="T5" s="259" t="s">
        <v>21</v>
      </c>
      <c r="U5" s="259">
        <v>2</v>
      </c>
      <c r="V5" s="261"/>
      <c r="W5" s="261" t="s">
        <v>31</v>
      </c>
      <c r="X5" s="262">
        <f t="shared" si="2"/>
        <v>18</v>
      </c>
      <c r="Y5" s="263">
        <f t="shared" si="3"/>
        <v>22</v>
      </c>
      <c r="Z5" s="262">
        <f>Table2[[#This Row],[OR Word Count]]-Table2[[#This Row],[CCSS Word Count]]</f>
        <v>-4</v>
      </c>
      <c r="AA5" s="264">
        <f>IF(Table2[[#This Row],[Column6]]="","",IFERROR(Table2[[#This Row],[Column1]]/Table2[[#This Row],[CCSS Word Count]],""))</f>
        <v>-0.18181818181818182</v>
      </c>
      <c r="AB5" s="259" t="s">
        <v>1516</v>
      </c>
      <c r="AC5" s="260" t="s">
        <v>41</v>
      </c>
      <c r="AD5" s="260" t="s">
        <v>21</v>
      </c>
      <c r="AE5" s="260">
        <v>2</v>
      </c>
      <c r="AF5" s="272" t="s">
        <v>6546</v>
      </c>
      <c r="AG5" s="269" t="str">
        <f>IF(Table2[[#This Row],[URL Link]]="","",CONCATENATE("&lt;a href=","""",Table2[[#This Row],[URL Link]],"""","&gt;",Table2[[#This Row],[OR INDEX]],"&lt;/a&gt;"))</f>
        <v>&lt;a href="https://www.oercommons.org/courseware/lesson/104463/student/29085?section=2"&gt;K.OA.A.2&lt;/a&gt;</v>
      </c>
      <c r="AH5" s="280" t="s">
        <v>2008</v>
      </c>
    </row>
    <row r="6" spans="1:34" ht="30" x14ac:dyDescent="0.2">
      <c r="A6" s="261" t="s">
        <v>25</v>
      </c>
      <c r="B6" s="261">
        <v>5</v>
      </c>
      <c r="C6" s="259" t="s">
        <v>16</v>
      </c>
      <c r="D6" s="259" t="s">
        <v>21</v>
      </c>
      <c r="E6" s="259" t="s">
        <v>32</v>
      </c>
      <c r="F6" s="256" t="s">
        <v>33</v>
      </c>
      <c r="G6" s="256" t="s">
        <v>29</v>
      </c>
      <c r="H6" s="256" t="s">
        <v>1518</v>
      </c>
      <c r="I6" s="256" t="s">
        <v>1519</v>
      </c>
      <c r="J6" s="256" t="s">
        <v>32</v>
      </c>
      <c r="K6" s="259"/>
      <c r="L6" s="259"/>
      <c r="M6" s="259"/>
      <c r="N6" s="259"/>
      <c r="O6" s="259"/>
      <c r="P6" s="259"/>
      <c r="Q6" s="259"/>
      <c r="R6" s="259" t="s">
        <v>32</v>
      </c>
      <c r="S6" s="259" t="s">
        <v>16</v>
      </c>
      <c r="T6" s="259" t="s">
        <v>21</v>
      </c>
      <c r="U6" s="259">
        <v>3</v>
      </c>
      <c r="V6" s="261"/>
      <c r="W6" s="261" t="s">
        <v>34</v>
      </c>
      <c r="X6" s="262">
        <f t="shared" si="2"/>
        <v>21</v>
      </c>
      <c r="Y6" s="263">
        <f t="shared" si="3"/>
        <v>43</v>
      </c>
      <c r="Z6" s="262">
        <f>Table2[[#This Row],[OR Word Count]]-Table2[[#This Row],[CCSS Word Count]]</f>
        <v>-22</v>
      </c>
      <c r="AA6" s="264">
        <f>IF(Table2[[#This Row],[Column6]]="","",IFERROR(Table2[[#This Row],[Column1]]/Table2[[#This Row],[CCSS Word Count]],""))</f>
        <v>-0.51162790697674421</v>
      </c>
      <c r="AB6" s="259" t="s">
        <v>1516</v>
      </c>
      <c r="AC6" s="260" t="s">
        <v>41</v>
      </c>
      <c r="AD6" s="260" t="s">
        <v>21</v>
      </c>
      <c r="AE6" s="260">
        <v>3</v>
      </c>
      <c r="AF6" s="272" t="s">
        <v>6547</v>
      </c>
      <c r="AG6" s="269" t="str">
        <f>IF(Table2[[#This Row],[URL Link]]="","",CONCATENATE("&lt;a href=","""",Table2[[#This Row],[URL Link]],"""","&gt;",Table2[[#This Row],[OR INDEX]],"&lt;/a&gt;"))</f>
        <v>&lt;a href="https://www.oercommons.org/courseware/lesson/104463/student/29085?section=3"&gt;K.OA.A.3&lt;/a&gt;</v>
      </c>
      <c r="AH6" s="280" t="s">
        <v>2008</v>
      </c>
    </row>
    <row r="7" spans="1:34" ht="30" x14ac:dyDescent="0.2">
      <c r="A7" s="261" t="s">
        <v>25</v>
      </c>
      <c r="B7" s="261">
        <v>6</v>
      </c>
      <c r="C7" s="259" t="s">
        <v>16</v>
      </c>
      <c r="D7" s="259" t="s">
        <v>21</v>
      </c>
      <c r="E7" s="259" t="s">
        <v>35</v>
      </c>
      <c r="F7" s="256" t="s">
        <v>36</v>
      </c>
      <c r="G7" s="256" t="s">
        <v>32</v>
      </c>
      <c r="H7" s="256" t="s">
        <v>194</v>
      </c>
      <c r="I7" s="256"/>
      <c r="J7" s="256" t="s">
        <v>35</v>
      </c>
      <c r="K7" s="259"/>
      <c r="L7" s="259"/>
      <c r="M7" s="259"/>
      <c r="N7" s="259"/>
      <c r="O7" s="259"/>
      <c r="P7" s="259"/>
      <c r="Q7" s="259"/>
      <c r="R7" s="259" t="s">
        <v>35</v>
      </c>
      <c r="S7" s="259" t="s">
        <v>16</v>
      </c>
      <c r="T7" s="259" t="s">
        <v>21</v>
      </c>
      <c r="U7" s="259">
        <v>4</v>
      </c>
      <c r="V7" s="261"/>
      <c r="W7" s="261" t="s">
        <v>37</v>
      </c>
      <c r="X7" s="262">
        <f t="shared" si="2"/>
        <v>23</v>
      </c>
      <c r="Y7" s="263">
        <f t="shared" si="3"/>
        <v>34</v>
      </c>
      <c r="Z7" s="262">
        <f>Table2[[#This Row],[OR Word Count]]-Table2[[#This Row],[CCSS Word Count]]</f>
        <v>-11</v>
      </c>
      <c r="AA7" s="264" t="str">
        <f>IF(Table2[[#This Row],[Column6]]="","",IFERROR(Table2[[#This Row],[Column1]]/Table2[[#This Row],[CCSS Word Count]],""))</f>
        <v/>
      </c>
      <c r="AB7" s="259" t="s">
        <v>1516</v>
      </c>
      <c r="AC7" s="260" t="s">
        <v>41</v>
      </c>
      <c r="AD7" s="260" t="s">
        <v>63</v>
      </c>
      <c r="AF7" s="272" t="s">
        <v>6548</v>
      </c>
      <c r="AG7" s="269" t="str">
        <f>IF(Table2[[#This Row],[URL Link]]="","",CONCATENATE("&lt;a href=","""",Table2[[#This Row],[URL Link]],"""","&gt;",Table2[[#This Row],[OR INDEX]],"&lt;/a&gt;"))</f>
        <v>&lt;a href="https://www.oercommons.org/courseware/lesson/104463/student/29085?section=4"&gt;K.OA.A.4&lt;/a&gt;</v>
      </c>
      <c r="AH7" s="280" t="s">
        <v>2008</v>
      </c>
    </row>
    <row r="8" spans="1:34" ht="26.25" customHeight="1" x14ac:dyDescent="0.2">
      <c r="A8" s="261" t="s">
        <v>25</v>
      </c>
      <c r="B8" s="261">
        <v>7</v>
      </c>
      <c r="C8" s="259" t="s">
        <v>16</v>
      </c>
      <c r="D8" s="259" t="s">
        <v>21</v>
      </c>
      <c r="E8" s="259" t="s">
        <v>38</v>
      </c>
      <c r="F8" s="256" t="s">
        <v>39</v>
      </c>
      <c r="G8" s="256" t="s">
        <v>32</v>
      </c>
      <c r="H8" s="256" t="s">
        <v>194</v>
      </c>
      <c r="I8" s="256"/>
      <c r="J8" s="256" t="s">
        <v>38</v>
      </c>
      <c r="K8" s="259"/>
      <c r="L8" s="259"/>
      <c r="M8" s="259"/>
      <c r="N8" s="259"/>
      <c r="O8" s="259"/>
      <c r="P8" s="259"/>
      <c r="Q8" s="259"/>
      <c r="R8" s="259" t="s">
        <v>38</v>
      </c>
      <c r="S8" s="259" t="s">
        <v>16</v>
      </c>
      <c r="T8" s="259" t="s">
        <v>21</v>
      </c>
      <c r="U8" s="259">
        <v>5</v>
      </c>
      <c r="V8" s="261"/>
      <c r="W8" s="261" t="s">
        <v>40</v>
      </c>
      <c r="X8" s="262">
        <f t="shared" si="2"/>
        <v>12</v>
      </c>
      <c r="Y8" s="263">
        <f t="shared" si="3"/>
        <v>6</v>
      </c>
      <c r="Z8" s="262">
        <f>Table2[[#This Row],[OR Word Count]]-Table2[[#This Row],[CCSS Word Count]]</f>
        <v>6</v>
      </c>
      <c r="AA8" s="264">
        <f>IF(Table2[[#This Row],[Column6]]="","",IFERROR(Table2[[#This Row],[Column1]]/Table2[[#This Row],[CCSS Word Count]],""))</f>
        <v>1</v>
      </c>
      <c r="AB8" s="259" t="s">
        <v>1516</v>
      </c>
      <c r="AC8" s="260" t="s">
        <v>41</v>
      </c>
      <c r="AD8" s="260" t="s">
        <v>63</v>
      </c>
      <c r="AE8" s="260">
        <v>4</v>
      </c>
      <c r="AF8" s="272" t="s">
        <v>6549</v>
      </c>
      <c r="AG8" s="269" t="str">
        <f>IF(Table2[[#This Row],[URL Link]]="","",CONCATENATE("&lt;a href=","""",Table2[[#This Row],[URL Link]],"""","&gt;",Table2[[#This Row],[OR INDEX]],"&lt;/a&gt;"))</f>
        <v>&lt;a href="https://www.oercommons.org/courseware/lesson/104463/student/29085?section=5"&gt;K.OA.A.5&lt;/a&gt;</v>
      </c>
      <c r="AH8" s="280" t="s">
        <v>2008</v>
      </c>
    </row>
    <row r="9" spans="1:34" x14ac:dyDescent="0.2">
      <c r="A9" s="148" t="s">
        <v>2</v>
      </c>
      <c r="B9" s="148">
        <v>8</v>
      </c>
      <c r="C9" s="149" t="s">
        <v>41</v>
      </c>
      <c r="D9" s="149"/>
      <c r="E9" s="149" t="s">
        <v>42</v>
      </c>
      <c r="F9" s="150" t="s">
        <v>43</v>
      </c>
      <c r="G9" s="150"/>
      <c r="H9" s="150"/>
      <c r="I9" s="150"/>
      <c r="J9" s="150" t="s">
        <v>44</v>
      </c>
      <c r="K9" s="149"/>
      <c r="L9" s="149"/>
      <c r="M9" s="149"/>
      <c r="N9" s="149"/>
      <c r="O9" s="149"/>
      <c r="P9" s="149"/>
      <c r="Q9" s="149"/>
      <c r="R9" s="149" t="s">
        <v>44</v>
      </c>
      <c r="S9" s="149" t="s">
        <v>45</v>
      </c>
      <c r="T9" s="149">
        <v>0</v>
      </c>
      <c r="U9" s="149"/>
      <c r="V9" s="148"/>
      <c r="W9" s="148" t="s">
        <v>1520</v>
      </c>
      <c r="X9" s="152">
        <f t="shared" si="2"/>
        <v>5</v>
      </c>
      <c r="Y9" s="153">
        <f t="shared" si="3"/>
        <v>3</v>
      </c>
      <c r="Z9" s="152">
        <f>Table2[[#This Row],[OR Word Count]]-Table2[[#This Row],[CCSS Word Count]]</f>
        <v>2</v>
      </c>
      <c r="AA9" s="154">
        <f>IF(Table2[[#This Row],[Column6]]="","",IFERROR(Table2[[#This Row],[Column1]]/Table2[[#This Row],[CCSS Word Count]],""))</f>
        <v>0.66666666666666663</v>
      </c>
      <c r="AB9" s="259" t="s">
        <v>1516</v>
      </c>
      <c r="AC9" s="260" t="s">
        <v>41</v>
      </c>
      <c r="AD9" s="260" t="s">
        <v>63</v>
      </c>
      <c r="AE9" s="260">
        <v>5</v>
      </c>
      <c r="AF9" s="149"/>
      <c r="AG9" s="276" t="str">
        <f>IF(Table2[[#This Row],[URL Link]]="","",CONCATENATE("&lt;a href=","""",Table2[[#This Row],[URL Link]],"""","&gt;",Table2[[#This Row],[OR INDEX]],"&lt;/a&gt;"))</f>
        <v/>
      </c>
      <c r="AH9" s="280" t="s">
        <v>2008</v>
      </c>
    </row>
    <row r="10" spans="1:34" x14ac:dyDescent="0.2">
      <c r="A10" s="162" t="s">
        <v>3</v>
      </c>
      <c r="B10" s="162">
        <v>9</v>
      </c>
      <c r="C10" s="163" t="s">
        <v>41</v>
      </c>
      <c r="D10" s="163" t="s">
        <v>21</v>
      </c>
      <c r="E10" s="163" t="s">
        <v>47</v>
      </c>
      <c r="F10" s="164" t="s">
        <v>48</v>
      </c>
      <c r="G10" s="164"/>
      <c r="H10" s="164"/>
      <c r="I10" s="164"/>
      <c r="J10" s="164" t="s">
        <v>49</v>
      </c>
      <c r="K10" s="142"/>
      <c r="L10" s="142"/>
      <c r="M10" s="142"/>
      <c r="N10" s="142"/>
      <c r="O10" s="142"/>
      <c r="P10" s="142"/>
      <c r="Q10" s="142"/>
      <c r="R10" s="142" t="s">
        <v>49</v>
      </c>
      <c r="S10" s="142" t="s">
        <v>45</v>
      </c>
      <c r="T10" s="142" t="s">
        <v>21</v>
      </c>
      <c r="U10" s="142">
        <v>0</v>
      </c>
      <c r="V10" s="141"/>
      <c r="W10" s="141" t="s">
        <v>48</v>
      </c>
      <c r="X10" s="145">
        <f t="shared" si="2"/>
        <v>7</v>
      </c>
      <c r="Y10" s="146">
        <f t="shared" si="3"/>
        <v>7</v>
      </c>
      <c r="Z10" s="145">
        <f>Table2[[#This Row],[OR Word Count]]-Table2[[#This Row],[CCSS Word Count]]</f>
        <v>0</v>
      </c>
      <c r="AA10" s="147" t="str">
        <f>IF(Table2[[#This Row],[Column6]]="","",IFERROR(Table2[[#This Row],[Column1]]/Table2[[#This Row],[CCSS Word Count]],""))</f>
        <v/>
      </c>
      <c r="AB10" s="259" t="s">
        <v>1516</v>
      </c>
      <c r="AC10" s="260" t="s">
        <v>41</v>
      </c>
      <c r="AD10" s="260" t="s">
        <v>76</v>
      </c>
      <c r="AF10" s="163"/>
      <c r="AG10" s="277" t="str">
        <f>IF(Table2[[#This Row],[URL Link]]="","",CONCATENATE("&lt;a href=","""",Table2[[#This Row],[URL Link]],"""","&gt;",Table2[[#This Row],[OR INDEX]],"&lt;/a&gt;"))</f>
        <v/>
      </c>
      <c r="AH10" s="280" t="s">
        <v>2008</v>
      </c>
    </row>
    <row r="11" spans="1:34" ht="30" x14ac:dyDescent="0.2">
      <c r="A11" s="261" t="s">
        <v>25</v>
      </c>
      <c r="B11" s="261">
        <v>10</v>
      </c>
      <c r="C11" s="259" t="s">
        <v>41</v>
      </c>
      <c r="D11" s="259" t="s">
        <v>21</v>
      </c>
      <c r="E11" s="259" t="s">
        <v>51</v>
      </c>
      <c r="F11" s="256" t="s">
        <v>52</v>
      </c>
      <c r="G11" s="256"/>
      <c r="H11" s="256" t="s">
        <v>1521</v>
      </c>
      <c r="I11" s="256" t="s">
        <v>1522</v>
      </c>
      <c r="J11" s="256" t="s">
        <v>53</v>
      </c>
      <c r="K11" s="259"/>
      <c r="L11" s="259"/>
      <c r="M11" s="259"/>
      <c r="N11" s="259"/>
      <c r="O11" s="259"/>
      <c r="P11" s="259"/>
      <c r="Q11" s="259"/>
      <c r="R11" s="259" t="s">
        <v>53</v>
      </c>
      <c r="S11" s="259" t="s">
        <v>45</v>
      </c>
      <c r="T11" s="259" t="s">
        <v>21</v>
      </c>
      <c r="U11" s="259">
        <v>1</v>
      </c>
      <c r="V11" s="261"/>
      <c r="W11" s="261" t="s">
        <v>1523</v>
      </c>
      <c r="X11" s="262">
        <f t="shared" si="2"/>
        <v>12</v>
      </c>
      <c r="Y11" s="263">
        <f t="shared" si="3"/>
        <v>9</v>
      </c>
      <c r="Z11" s="262">
        <f>Table2[[#This Row],[OR Word Count]]-Table2[[#This Row],[CCSS Word Count]]</f>
        <v>3</v>
      </c>
      <c r="AA11" s="264">
        <f>IF(Table2[[#This Row],[Column6]]="","",IFERROR(Table2[[#This Row],[Column1]]/Table2[[#This Row],[CCSS Word Count]],""))</f>
        <v>0.33333333333333331</v>
      </c>
      <c r="AB11" s="259" t="s">
        <v>1516</v>
      </c>
      <c r="AC11" s="260" t="s">
        <v>41</v>
      </c>
      <c r="AD11" s="260" t="s">
        <v>76</v>
      </c>
      <c r="AE11" s="260">
        <v>6</v>
      </c>
      <c r="AF11" s="272" t="s">
        <v>6550</v>
      </c>
      <c r="AG11" s="269" t="str">
        <f>IF(Table2[[#This Row],[URL Link]]="","",CONCATENATE("&lt;a href=","""",Table2[[#This Row],[URL Link]],"""","&gt;",Table2[[#This Row],[OR INDEX]],"&lt;/a&gt;"))</f>
        <v>&lt;a href="https://oercommons.org/courseware/lesson/104984/student/29085?section=1"&gt;K.NCC.A.1&lt;/a&gt;</v>
      </c>
      <c r="AH11" s="280" t="s">
        <v>2008</v>
      </c>
    </row>
    <row r="12" spans="1:34" ht="60" x14ac:dyDescent="0.2">
      <c r="A12" s="261" t="s">
        <v>25</v>
      </c>
      <c r="B12" s="261">
        <v>11</v>
      </c>
      <c r="C12" s="259" t="s">
        <v>41</v>
      </c>
      <c r="D12" s="259" t="s">
        <v>21</v>
      </c>
      <c r="E12" s="259" t="s">
        <v>55</v>
      </c>
      <c r="F12" s="256" t="s">
        <v>56</v>
      </c>
      <c r="G12" s="256" t="s">
        <v>51</v>
      </c>
      <c r="H12" s="256" t="s">
        <v>68</v>
      </c>
      <c r="I12" s="256"/>
      <c r="J12" s="256" t="s">
        <v>57</v>
      </c>
      <c r="K12" s="259"/>
      <c r="L12" s="259"/>
      <c r="M12" s="259"/>
      <c r="N12" s="259"/>
      <c r="O12" s="259"/>
      <c r="P12" s="259"/>
      <c r="Q12" s="259"/>
      <c r="R12" s="259" t="s">
        <v>57</v>
      </c>
      <c r="S12" s="259" t="s">
        <v>45</v>
      </c>
      <c r="T12" s="259" t="s">
        <v>21</v>
      </c>
      <c r="U12" s="259">
        <v>2</v>
      </c>
      <c r="V12" s="261"/>
      <c r="W12" s="257" t="s">
        <v>1524</v>
      </c>
      <c r="X12" s="262">
        <f t="shared" si="2"/>
        <v>13</v>
      </c>
      <c r="Y12" s="263">
        <f t="shared" si="3"/>
        <v>18</v>
      </c>
      <c r="Z12" s="262">
        <f>Table2[[#This Row],[OR Word Count]]-Table2[[#This Row],[CCSS Word Count]]</f>
        <v>-5</v>
      </c>
      <c r="AA12" s="264">
        <f>IF(Table2[[#This Row],[Column6]]="","",IFERROR(Table2[[#This Row],[Column1]]/Table2[[#This Row],[CCSS Word Count]],""))</f>
        <v>-0.27777777777777779</v>
      </c>
      <c r="AB12" s="259" t="s">
        <v>1516</v>
      </c>
      <c r="AC12" s="260" t="s">
        <v>41</v>
      </c>
      <c r="AD12" s="260" t="s">
        <v>76</v>
      </c>
      <c r="AE12" s="260">
        <v>7</v>
      </c>
      <c r="AF12" s="272" t="s">
        <v>6551</v>
      </c>
      <c r="AG12" s="269" t="str">
        <f>IF(Table2[[#This Row],[URL Link]]="","",CONCATENATE("&lt;a href=","""",Table2[[#This Row],[URL Link]],"""","&gt;",Table2[[#This Row],[OR INDEX]],"&lt;/a&gt;"))</f>
        <v>&lt;a href="https://oercommons.org/courseware/lesson/104984/student/29085?section=2"&gt;K.NCC.A.2&lt;/a&gt;</v>
      </c>
      <c r="AH12" s="280" t="s">
        <v>2008</v>
      </c>
    </row>
    <row r="13" spans="1:34" ht="30" x14ac:dyDescent="0.2">
      <c r="A13" s="261" t="s">
        <v>25</v>
      </c>
      <c r="B13" s="261">
        <v>12</v>
      </c>
      <c r="C13" s="259" t="s">
        <v>41</v>
      </c>
      <c r="D13" s="259" t="s">
        <v>21</v>
      </c>
      <c r="E13" s="259" t="s">
        <v>59</v>
      </c>
      <c r="F13" s="256" t="s">
        <v>60</v>
      </c>
      <c r="G13" s="256" t="s">
        <v>51</v>
      </c>
      <c r="H13" s="256" t="s">
        <v>1525</v>
      </c>
      <c r="I13" s="256"/>
      <c r="J13" s="256" t="s">
        <v>61</v>
      </c>
      <c r="K13" s="259"/>
      <c r="L13" s="259"/>
      <c r="M13" s="259"/>
      <c r="N13" s="259"/>
      <c r="O13" s="259"/>
      <c r="P13" s="259"/>
      <c r="Q13" s="259"/>
      <c r="R13" s="259" t="s">
        <v>61</v>
      </c>
      <c r="S13" s="259" t="s">
        <v>45</v>
      </c>
      <c r="T13" s="259" t="s">
        <v>21</v>
      </c>
      <c r="U13" s="259">
        <v>3</v>
      </c>
      <c r="V13" s="261"/>
      <c r="W13" s="261" t="s">
        <v>1526</v>
      </c>
      <c r="X13" s="262">
        <f t="shared" si="2"/>
        <v>21</v>
      </c>
      <c r="Y13" s="263">
        <f t="shared" si="3"/>
        <v>31</v>
      </c>
      <c r="Z13" s="262">
        <f>Table2[[#This Row],[OR Word Count]]-Table2[[#This Row],[CCSS Word Count]]</f>
        <v>-10</v>
      </c>
      <c r="AA13" s="264" t="str">
        <f>IF(Table2[[#This Row],[Column6]]="","",IFERROR(Table2[[#This Row],[Column1]]/Table2[[#This Row],[CCSS Word Count]],""))</f>
        <v/>
      </c>
      <c r="AB13" s="259" t="s">
        <v>1516</v>
      </c>
      <c r="AC13" s="260" t="s">
        <v>16</v>
      </c>
      <c r="AF13" s="272" t="s">
        <v>6552</v>
      </c>
      <c r="AG13" s="269" t="str">
        <f>IF(Table2[[#This Row],[URL Link]]="","",CONCATENATE("&lt;a href=","""",Table2[[#This Row],[URL Link]],"""","&gt;",Table2[[#This Row],[OR INDEX]],"&lt;/a&gt;"))</f>
        <v>&lt;a href="https://oercommons.org/courseware/lesson/104984/student/29085?section=3"&gt;K.NCC.A.3&lt;/a&gt;</v>
      </c>
      <c r="AH13" s="280" t="s">
        <v>2008</v>
      </c>
    </row>
    <row r="14" spans="1:34" x14ac:dyDescent="0.2">
      <c r="A14" s="162" t="s">
        <v>3</v>
      </c>
      <c r="B14" s="162">
        <v>13</v>
      </c>
      <c r="C14" s="163" t="s">
        <v>41</v>
      </c>
      <c r="D14" s="163" t="s">
        <v>63</v>
      </c>
      <c r="E14" s="163" t="s">
        <v>64</v>
      </c>
      <c r="F14" s="164" t="s">
        <v>65</v>
      </c>
      <c r="G14" s="164"/>
      <c r="H14" s="164"/>
      <c r="I14" s="164"/>
      <c r="J14" s="164" t="s">
        <v>66</v>
      </c>
      <c r="K14" s="142"/>
      <c r="L14" s="142"/>
      <c r="M14" s="142"/>
      <c r="N14" s="142"/>
      <c r="O14" s="142"/>
      <c r="P14" s="142"/>
      <c r="Q14" s="142"/>
      <c r="R14" s="142" t="s">
        <v>66</v>
      </c>
      <c r="S14" s="142" t="s">
        <v>45</v>
      </c>
      <c r="T14" s="142" t="s">
        <v>63</v>
      </c>
      <c r="U14" s="142">
        <v>0</v>
      </c>
      <c r="V14" s="141"/>
      <c r="W14" s="141" t="s">
        <v>65</v>
      </c>
      <c r="X14" s="145">
        <f t="shared" si="2"/>
        <v>7</v>
      </c>
      <c r="Y14" s="146">
        <f t="shared" si="3"/>
        <v>7</v>
      </c>
      <c r="Z14" s="145">
        <f>Table2[[#This Row],[OR Word Count]]-Table2[[#This Row],[CCSS Word Count]]</f>
        <v>0</v>
      </c>
      <c r="AA14" s="147" t="str">
        <f>IF(Table2[[#This Row],[Column6]]="","",IFERROR(Table2[[#This Row],[Column1]]/Table2[[#This Row],[CCSS Word Count]],""))</f>
        <v/>
      </c>
      <c r="AB14" s="259" t="s">
        <v>1516</v>
      </c>
      <c r="AC14" s="260" t="s">
        <v>16</v>
      </c>
      <c r="AD14" s="260" t="s">
        <v>21</v>
      </c>
      <c r="AF14" s="163"/>
      <c r="AG14" s="277" t="str">
        <f>IF(Table2[[#This Row],[URL Link]]="","",CONCATENATE("&lt;a href=","""",Table2[[#This Row],[URL Link]],"""","&gt;",Table2[[#This Row],[OR INDEX]],"&lt;/a&gt;"))</f>
        <v/>
      </c>
      <c r="AH14" s="280" t="s">
        <v>2008</v>
      </c>
    </row>
    <row r="15" spans="1:34" ht="30" x14ac:dyDescent="0.2">
      <c r="A15" s="261" t="s">
        <v>25</v>
      </c>
      <c r="B15" s="261">
        <v>14</v>
      </c>
      <c r="C15" s="259" t="s">
        <v>41</v>
      </c>
      <c r="D15" s="259" t="s">
        <v>63</v>
      </c>
      <c r="E15" s="259" t="s">
        <v>68</v>
      </c>
      <c r="F15" s="256" t="s">
        <v>69</v>
      </c>
      <c r="G15" s="256" t="s">
        <v>1527</v>
      </c>
      <c r="H15" s="256" t="s">
        <v>1528</v>
      </c>
      <c r="I15" s="256" t="s">
        <v>191</v>
      </c>
      <c r="J15" s="256" t="s">
        <v>70</v>
      </c>
      <c r="K15" s="259"/>
      <c r="L15" s="259"/>
      <c r="M15" s="259"/>
      <c r="N15" s="259"/>
      <c r="O15" s="259"/>
      <c r="P15" s="259"/>
      <c r="Q15" s="259"/>
      <c r="R15" s="259" t="s">
        <v>70</v>
      </c>
      <c r="S15" s="259" t="s">
        <v>45</v>
      </c>
      <c r="T15" s="259" t="s">
        <v>63</v>
      </c>
      <c r="U15" s="259">
        <v>4</v>
      </c>
      <c r="V15" s="261"/>
      <c r="W15" s="261" t="s">
        <v>1529</v>
      </c>
      <c r="X15" s="262">
        <f t="shared" si="2"/>
        <v>11</v>
      </c>
      <c r="Y15" s="263">
        <f t="shared" si="3"/>
        <v>90</v>
      </c>
      <c r="Z15" s="262">
        <f>Table2[[#This Row],[OR Word Count]]-Table2[[#This Row],[CCSS Word Count]]</f>
        <v>-79</v>
      </c>
      <c r="AA15" s="264">
        <f>IF(Table2[[#This Row],[Column6]]="","",IFERROR(Table2[[#This Row],[Column1]]/Table2[[#This Row],[CCSS Word Count]],""))</f>
        <v>-0.87777777777777777</v>
      </c>
      <c r="AB15" s="259" t="s">
        <v>1516</v>
      </c>
      <c r="AC15" s="260" t="s">
        <v>16</v>
      </c>
      <c r="AD15" s="260" t="s">
        <v>21</v>
      </c>
      <c r="AE15" s="260">
        <v>1</v>
      </c>
      <c r="AF15" s="272" t="s">
        <v>6553</v>
      </c>
      <c r="AG15" s="269" t="str">
        <f>IF(Table2[[#This Row],[URL Link]]="","",CONCATENATE("&lt;a href=","""",Table2[[#This Row],[URL Link]],"""","&gt;",Table2[[#This Row],[OR INDEX]],"&lt;/a&gt;"))</f>
        <v>&lt;a href="https://oercommons.org/courseware/lesson/104984/student/29085?section=4"&gt;K.NCC.B.4&lt;/a&gt;</v>
      </c>
      <c r="AH15" s="280" t="s">
        <v>2008</v>
      </c>
    </row>
    <row r="16" spans="1:34" ht="45" x14ac:dyDescent="0.2">
      <c r="A16" s="261" t="s">
        <v>25</v>
      </c>
      <c r="B16" s="261">
        <v>15</v>
      </c>
      <c r="C16" s="259" t="s">
        <v>41</v>
      </c>
      <c r="D16" s="259" t="s">
        <v>63</v>
      </c>
      <c r="E16" s="259" t="s">
        <v>72</v>
      </c>
      <c r="F16" s="256" t="s">
        <v>73</v>
      </c>
      <c r="G16" s="256" t="s">
        <v>1525</v>
      </c>
      <c r="H16" s="256" t="s">
        <v>221</v>
      </c>
      <c r="I16" s="256"/>
      <c r="J16" s="256" t="s">
        <v>74</v>
      </c>
      <c r="K16" s="259"/>
      <c r="L16" s="259"/>
      <c r="M16" s="259"/>
      <c r="N16" s="259"/>
      <c r="O16" s="259"/>
      <c r="P16" s="259"/>
      <c r="Q16" s="259"/>
      <c r="R16" s="259" t="s">
        <v>74</v>
      </c>
      <c r="S16" s="259" t="s">
        <v>45</v>
      </c>
      <c r="T16" s="259" t="s">
        <v>63</v>
      </c>
      <c r="U16" s="259">
        <v>5</v>
      </c>
      <c r="V16" s="261"/>
      <c r="W16" s="261" t="s">
        <v>1530</v>
      </c>
      <c r="X16" s="262">
        <f t="shared" si="2"/>
        <v>35</v>
      </c>
      <c r="Y16" s="263">
        <f t="shared" si="3"/>
        <v>42</v>
      </c>
      <c r="Z16" s="262">
        <f>Table2[[#This Row],[OR Word Count]]-Table2[[#This Row],[CCSS Word Count]]</f>
        <v>-7</v>
      </c>
      <c r="AA16" s="264">
        <f>IF(Table2[[#This Row],[Column6]]="","",IFERROR(Table2[[#This Row],[Column1]]/Table2[[#This Row],[CCSS Word Count]],""))</f>
        <v>-0.16666666666666666</v>
      </c>
      <c r="AB16" s="259" t="s">
        <v>1516</v>
      </c>
      <c r="AC16" s="260" t="s">
        <v>16</v>
      </c>
      <c r="AD16" s="260" t="s">
        <v>21</v>
      </c>
      <c r="AE16" s="260">
        <v>2</v>
      </c>
      <c r="AF16" s="272" t="s">
        <v>6554</v>
      </c>
      <c r="AG16" s="269" t="str">
        <f>IF(Table2[[#This Row],[URL Link]]="","",CONCATENATE("&lt;a href=","""",Table2[[#This Row],[URL Link]],"""","&gt;",Table2[[#This Row],[OR INDEX]],"&lt;/a&gt;"))</f>
        <v>&lt;a href="https://oercommons.org/courseware/lesson/104984/student/29085?section=5"&gt;K.NCC.B.5&lt;/a&gt;</v>
      </c>
      <c r="AH16" s="280" t="s">
        <v>2008</v>
      </c>
    </row>
    <row r="17" spans="1:34" x14ac:dyDescent="0.2">
      <c r="A17" s="162" t="s">
        <v>3</v>
      </c>
      <c r="B17" s="162">
        <v>16</v>
      </c>
      <c r="C17" s="163" t="s">
        <v>41</v>
      </c>
      <c r="D17" s="163" t="s">
        <v>76</v>
      </c>
      <c r="E17" s="163" t="s">
        <v>77</v>
      </c>
      <c r="F17" s="164" t="s">
        <v>78</v>
      </c>
      <c r="G17" s="164"/>
      <c r="H17" s="164"/>
      <c r="I17" s="164"/>
      <c r="J17" s="164" t="s">
        <v>79</v>
      </c>
      <c r="K17" s="142"/>
      <c r="L17" s="142"/>
      <c r="M17" s="142"/>
      <c r="N17" s="142"/>
      <c r="O17" s="142"/>
      <c r="P17" s="142"/>
      <c r="Q17" s="142"/>
      <c r="R17" s="142" t="s">
        <v>79</v>
      </c>
      <c r="S17" s="142" t="s">
        <v>45</v>
      </c>
      <c r="T17" s="142" t="s">
        <v>76</v>
      </c>
      <c r="U17" s="142">
        <v>0</v>
      </c>
      <c r="V17" s="141"/>
      <c r="W17" s="141" t="s">
        <v>1531</v>
      </c>
      <c r="X17" s="145">
        <f t="shared" si="2"/>
        <v>2</v>
      </c>
      <c r="Y17" s="146">
        <f t="shared" si="3"/>
        <v>2</v>
      </c>
      <c r="Z17" s="145">
        <f>Table2[[#This Row],[OR Word Count]]-Table2[[#This Row],[CCSS Word Count]]</f>
        <v>0</v>
      </c>
      <c r="AA17" s="147">
        <f>IF(Table2[[#This Row],[Column6]]="","",IFERROR(Table2[[#This Row],[Column1]]/Table2[[#This Row],[CCSS Word Count]],""))</f>
        <v>0</v>
      </c>
      <c r="AB17" s="259" t="s">
        <v>1516</v>
      </c>
      <c r="AC17" s="260" t="s">
        <v>16</v>
      </c>
      <c r="AD17" s="260" t="s">
        <v>21</v>
      </c>
      <c r="AE17" s="260">
        <v>3</v>
      </c>
      <c r="AF17" s="163"/>
      <c r="AG17" s="277" t="str">
        <f>IF(Table2[[#This Row],[URL Link]]="","",CONCATENATE("&lt;a href=","""",Table2[[#This Row],[URL Link]],"""","&gt;",Table2[[#This Row],[OR INDEX]],"&lt;/a&gt;"))</f>
        <v/>
      </c>
      <c r="AH17" s="280" t="s">
        <v>2008</v>
      </c>
    </row>
    <row r="18" spans="1:34" ht="30" x14ac:dyDescent="0.2">
      <c r="A18" s="261" t="s">
        <v>25</v>
      </c>
      <c r="B18" s="261">
        <v>17</v>
      </c>
      <c r="C18" s="259" t="s">
        <v>41</v>
      </c>
      <c r="D18" s="259" t="s">
        <v>76</v>
      </c>
      <c r="E18" s="259" t="s">
        <v>81</v>
      </c>
      <c r="F18" s="256" t="s">
        <v>82</v>
      </c>
      <c r="G18" s="256" t="s">
        <v>1532</v>
      </c>
      <c r="H18" s="256" t="s">
        <v>1533</v>
      </c>
      <c r="I18" s="256" t="s">
        <v>163</v>
      </c>
      <c r="J18" s="256" t="s">
        <v>83</v>
      </c>
      <c r="K18" s="259"/>
      <c r="L18" s="259"/>
      <c r="M18" s="259"/>
      <c r="N18" s="259"/>
      <c r="O18" s="259"/>
      <c r="P18" s="259"/>
      <c r="Q18" s="259"/>
      <c r="R18" s="259" t="s">
        <v>83</v>
      </c>
      <c r="S18" s="259" t="s">
        <v>45</v>
      </c>
      <c r="T18" s="259" t="s">
        <v>76</v>
      </c>
      <c r="U18" s="259">
        <v>6</v>
      </c>
      <c r="V18" s="261"/>
      <c r="W18" s="261" t="s">
        <v>1534</v>
      </c>
      <c r="X18" s="262">
        <f t="shared" si="2"/>
        <v>24</v>
      </c>
      <c r="Y18" s="263">
        <f t="shared" si="3"/>
        <v>39</v>
      </c>
      <c r="Z18" s="262">
        <f>Table2[[#This Row],[OR Word Count]]-Table2[[#This Row],[CCSS Word Count]]</f>
        <v>-15</v>
      </c>
      <c r="AA18" s="264">
        <f>IF(Table2[[#This Row],[Column6]]="","",IFERROR(Table2[[#This Row],[Column1]]/Table2[[#This Row],[CCSS Word Count]],""))</f>
        <v>-0.38461538461538464</v>
      </c>
      <c r="AB18" s="259" t="s">
        <v>1516</v>
      </c>
      <c r="AC18" s="260" t="s">
        <v>16</v>
      </c>
      <c r="AD18" s="260" t="s">
        <v>21</v>
      </c>
      <c r="AE18" s="260">
        <v>4</v>
      </c>
      <c r="AF18" s="272" t="s">
        <v>6555</v>
      </c>
      <c r="AG18" s="269" t="str">
        <f>IF(Table2[[#This Row],[URL Link]]="","",CONCATENATE("&lt;a href=","""",Table2[[#This Row],[URL Link]],"""","&gt;",Table2[[#This Row],[OR INDEX]],"&lt;/a&gt;"))</f>
        <v>&lt;a href="https://oercommons.org/courseware/lesson/104984/student/29085?section=6"&gt;K.NCC.C.6&lt;/a&gt;</v>
      </c>
      <c r="AH18" s="280" t="s">
        <v>2008</v>
      </c>
    </row>
    <row r="19" spans="1:34" x14ac:dyDescent="0.2">
      <c r="A19" s="261" t="s">
        <v>25</v>
      </c>
      <c r="B19" s="261">
        <v>18</v>
      </c>
      <c r="C19" s="259" t="s">
        <v>41</v>
      </c>
      <c r="D19" s="259" t="s">
        <v>76</v>
      </c>
      <c r="E19" s="259" t="s">
        <v>85</v>
      </c>
      <c r="F19" s="256" t="s">
        <v>86</v>
      </c>
      <c r="G19" s="256" t="s">
        <v>81</v>
      </c>
      <c r="H19" s="256" t="s">
        <v>221</v>
      </c>
      <c r="I19" s="256"/>
      <c r="J19" s="256" t="s">
        <v>87</v>
      </c>
      <c r="K19" s="259"/>
      <c r="L19" s="259"/>
      <c r="M19" s="259"/>
      <c r="N19" s="259"/>
      <c r="O19" s="259"/>
      <c r="P19" s="259"/>
      <c r="Q19" s="259"/>
      <c r="R19" s="259" t="s">
        <v>87</v>
      </c>
      <c r="S19" s="259" t="s">
        <v>45</v>
      </c>
      <c r="T19" s="259" t="s">
        <v>76</v>
      </c>
      <c r="U19" s="259">
        <v>7</v>
      </c>
      <c r="V19" s="261"/>
      <c r="W19" s="261" t="s">
        <v>86</v>
      </c>
      <c r="X19" s="262">
        <f t="shared" si="2"/>
        <v>11</v>
      </c>
      <c r="Y19" s="263">
        <f t="shared" si="3"/>
        <v>11</v>
      </c>
      <c r="Z19" s="262">
        <f>Table2[[#This Row],[OR Word Count]]-Table2[[#This Row],[CCSS Word Count]]</f>
        <v>0</v>
      </c>
      <c r="AA19" s="264">
        <f>IF(Table2[[#This Row],[Column6]]="","",IFERROR(Table2[[#This Row],[Column1]]/Table2[[#This Row],[CCSS Word Count]],""))</f>
        <v>0</v>
      </c>
      <c r="AB19" s="259" t="s">
        <v>1516</v>
      </c>
      <c r="AC19" s="260" t="s">
        <v>16</v>
      </c>
      <c r="AD19" s="260" t="s">
        <v>21</v>
      </c>
      <c r="AE19" s="260">
        <v>5</v>
      </c>
      <c r="AF19" s="272" t="s">
        <v>6556</v>
      </c>
      <c r="AG19" s="269" t="str">
        <f>IF(Table2[[#This Row],[URL Link]]="","",CONCATENATE("&lt;a href=","""",Table2[[#This Row],[URL Link]],"""","&gt;",Table2[[#This Row],[OR INDEX]],"&lt;/a&gt;"))</f>
        <v>&lt;a href="https://oercommons.org/courseware/lesson/104984/student/29085?section=7"&gt;K.NCC.C.7&lt;/a&gt;</v>
      </c>
      <c r="AH19" s="280" t="s">
        <v>2008</v>
      </c>
    </row>
    <row r="20" spans="1:34" x14ac:dyDescent="0.2">
      <c r="A20" s="148" t="s">
        <v>2</v>
      </c>
      <c r="B20" s="148">
        <v>19</v>
      </c>
      <c r="C20" s="149" t="s">
        <v>89</v>
      </c>
      <c r="D20" s="149"/>
      <c r="E20" s="149" t="s">
        <v>90</v>
      </c>
      <c r="F20" s="150" t="s">
        <v>91</v>
      </c>
      <c r="G20" s="150"/>
      <c r="H20" s="150"/>
      <c r="I20" s="150"/>
      <c r="J20" s="150" t="s">
        <v>90</v>
      </c>
      <c r="K20" s="149"/>
      <c r="L20" s="149"/>
      <c r="M20" s="149"/>
      <c r="N20" s="149"/>
      <c r="O20" s="149"/>
      <c r="P20" s="149"/>
      <c r="Q20" s="149"/>
      <c r="R20" s="149" t="s">
        <v>90</v>
      </c>
      <c r="S20" s="149" t="s">
        <v>89</v>
      </c>
      <c r="T20" s="149">
        <v>0</v>
      </c>
      <c r="U20" s="149"/>
      <c r="V20" s="148"/>
      <c r="W20" s="148" t="s">
        <v>305</v>
      </c>
      <c r="X20" s="152">
        <f t="shared" si="2"/>
        <v>5</v>
      </c>
      <c r="Y20" s="153">
        <f t="shared" si="3"/>
        <v>8</v>
      </c>
      <c r="Z20" s="152">
        <f>Table2[[#This Row],[OR Word Count]]-Table2[[#This Row],[CCSS Word Count]]</f>
        <v>-3</v>
      </c>
      <c r="AA20" s="154" t="str">
        <f>IF(Table2[[#This Row],[Column6]]="","",IFERROR(Table2[[#This Row],[Column1]]/Table2[[#This Row],[CCSS Word Count]],""))</f>
        <v/>
      </c>
      <c r="AB20" s="259" t="s">
        <v>1516</v>
      </c>
      <c r="AC20" s="260" t="s">
        <v>89</v>
      </c>
      <c r="AF20" s="149"/>
      <c r="AG20" s="276" t="str">
        <f>IF(Table2[[#This Row],[URL Link]]="","",CONCATENATE("&lt;a href=","""",Table2[[#This Row],[URL Link]],"""","&gt;",Table2[[#This Row],[OR INDEX]],"&lt;/a&gt;"))</f>
        <v/>
      </c>
      <c r="AH20" s="280" t="s">
        <v>2008</v>
      </c>
    </row>
    <row r="21" spans="1:34" x14ac:dyDescent="0.2">
      <c r="A21" s="162" t="s">
        <v>3</v>
      </c>
      <c r="B21" s="162">
        <v>20</v>
      </c>
      <c r="C21" s="163" t="s">
        <v>89</v>
      </c>
      <c r="D21" s="163" t="s">
        <v>21</v>
      </c>
      <c r="E21" s="163" t="s">
        <v>93</v>
      </c>
      <c r="F21" s="164" t="s">
        <v>94</v>
      </c>
      <c r="G21" s="164"/>
      <c r="H21" s="164"/>
      <c r="I21" s="164"/>
      <c r="J21" s="164" t="s">
        <v>93</v>
      </c>
      <c r="K21" s="142"/>
      <c r="L21" s="142"/>
      <c r="M21" s="142"/>
      <c r="N21" s="142"/>
      <c r="O21" s="142"/>
      <c r="P21" s="142"/>
      <c r="Q21" s="142"/>
      <c r="R21" s="142" t="s">
        <v>93</v>
      </c>
      <c r="S21" s="142" t="s">
        <v>89</v>
      </c>
      <c r="T21" s="142" t="s">
        <v>21</v>
      </c>
      <c r="U21" s="142">
        <v>0</v>
      </c>
      <c r="V21" s="141"/>
      <c r="W21" s="141" t="s">
        <v>1535</v>
      </c>
      <c r="X21" s="145">
        <f t="shared" si="2"/>
        <v>10</v>
      </c>
      <c r="Y21" s="146">
        <f t="shared" si="3"/>
        <v>11</v>
      </c>
      <c r="Z21" s="145">
        <f>Table2[[#This Row],[OR Word Count]]-Table2[[#This Row],[CCSS Word Count]]</f>
        <v>-1</v>
      </c>
      <c r="AA21" s="147" t="str">
        <f>IF(Table2[[#This Row],[Column6]]="","",IFERROR(Table2[[#This Row],[Column1]]/Table2[[#This Row],[CCSS Word Count]],""))</f>
        <v/>
      </c>
      <c r="AB21" s="259" t="s">
        <v>1516</v>
      </c>
      <c r="AC21" s="260" t="s">
        <v>89</v>
      </c>
      <c r="AD21" s="260" t="s">
        <v>21</v>
      </c>
      <c r="AF21" s="163"/>
      <c r="AG21" s="277" t="str">
        <f>IF(Table2[[#This Row],[URL Link]]="","",CONCATENATE("&lt;a href=","""",Table2[[#This Row],[URL Link]],"""","&gt;",Table2[[#This Row],[OR INDEX]],"&lt;/a&gt;"))</f>
        <v/>
      </c>
      <c r="AH21" s="280" t="s">
        <v>2008</v>
      </c>
    </row>
    <row r="22" spans="1:34" ht="30" x14ac:dyDescent="0.2">
      <c r="A22" s="261" t="s">
        <v>25</v>
      </c>
      <c r="B22" s="261">
        <v>21</v>
      </c>
      <c r="C22" s="259" t="s">
        <v>89</v>
      </c>
      <c r="D22" s="259" t="s">
        <v>21</v>
      </c>
      <c r="E22" s="259" t="s">
        <v>96</v>
      </c>
      <c r="F22" s="256" t="s">
        <v>97</v>
      </c>
      <c r="G22" s="256"/>
      <c r="H22" s="256" t="s">
        <v>1536</v>
      </c>
      <c r="I22" s="256" t="s">
        <v>1522</v>
      </c>
      <c r="J22" s="256" t="s">
        <v>96</v>
      </c>
      <c r="K22" s="259"/>
      <c r="L22" s="259"/>
      <c r="M22" s="259"/>
      <c r="N22" s="259"/>
      <c r="O22" s="259"/>
      <c r="P22" s="259"/>
      <c r="Q22" s="259"/>
      <c r="R22" s="259" t="s">
        <v>96</v>
      </c>
      <c r="S22" s="259" t="s">
        <v>89</v>
      </c>
      <c r="T22" s="259" t="s">
        <v>21</v>
      </c>
      <c r="U22" s="259">
        <v>1</v>
      </c>
      <c r="V22" s="261"/>
      <c r="W22" s="261" t="s">
        <v>1537</v>
      </c>
      <c r="X22" s="262">
        <f t="shared" si="2"/>
        <v>21</v>
      </c>
      <c r="Y22" s="263">
        <f t="shared" si="3"/>
        <v>60</v>
      </c>
      <c r="Z22" s="262">
        <f>Table2[[#This Row],[OR Word Count]]-Table2[[#This Row],[CCSS Word Count]]</f>
        <v>-39</v>
      </c>
      <c r="AA22" s="264">
        <f>IF(Table2[[#This Row],[Column6]]="","",IFERROR(Table2[[#This Row],[Column1]]/Table2[[#This Row],[CCSS Word Count]],""))</f>
        <v>-0.65</v>
      </c>
      <c r="AB22" s="259" t="s">
        <v>1516</v>
      </c>
      <c r="AC22" s="260" t="s">
        <v>89</v>
      </c>
      <c r="AD22" s="260" t="s">
        <v>21</v>
      </c>
      <c r="AE22" s="260">
        <v>1</v>
      </c>
      <c r="AF22" s="272" t="s">
        <v>6557</v>
      </c>
      <c r="AG22" s="269" t="str">
        <f>IF(Table2[[#This Row],[URL Link]]="","",CONCATENATE("&lt;a href=","""",Table2[[#This Row],[URL Link]],"""","&gt;",Table2[[#This Row],[OR INDEX]],"&lt;/a&gt;"))</f>
        <v>&lt;a href="https://oercommons.org/courseware/lesson/105037/student/29085?section=1"&gt;K.NBT.A.1&lt;/a&gt;</v>
      </c>
      <c r="AH22" s="280" t="s">
        <v>2008</v>
      </c>
    </row>
    <row r="23" spans="1:34" x14ac:dyDescent="0.2">
      <c r="A23" s="148" t="s">
        <v>2</v>
      </c>
      <c r="B23" s="148">
        <v>22</v>
      </c>
      <c r="C23" s="149" t="s">
        <v>99</v>
      </c>
      <c r="D23" s="149"/>
      <c r="E23" s="149" t="s">
        <v>100</v>
      </c>
      <c r="F23" s="150" t="s">
        <v>101</v>
      </c>
      <c r="G23" s="150"/>
      <c r="H23" s="150"/>
      <c r="I23" s="150"/>
      <c r="J23" s="150" t="s">
        <v>102</v>
      </c>
      <c r="K23" s="149"/>
      <c r="L23" s="149"/>
      <c r="M23" s="149"/>
      <c r="N23" s="149"/>
      <c r="O23" s="149"/>
      <c r="P23" s="149"/>
      <c r="Q23" s="149"/>
      <c r="R23" s="149" t="s">
        <v>102</v>
      </c>
      <c r="S23" s="149" t="s">
        <v>103</v>
      </c>
      <c r="T23" s="149" t="s">
        <v>104</v>
      </c>
      <c r="U23" s="149"/>
      <c r="V23" s="148"/>
      <c r="W23" s="148" t="s">
        <v>334</v>
      </c>
      <c r="X23" s="152">
        <f t="shared" si="2"/>
        <v>4</v>
      </c>
      <c r="Y23" s="153">
        <f t="shared" si="3"/>
        <v>2</v>
      </c>
      <c r="Z23" s="152">
        <f>Table2[[#This Row],[OR Word Count]]-Table2[[#This Row],[CCSS Word Count]]</f>
        <v>2</v>
      </c>
      <c r="AA23" s="154" t="str">
        <f>IF(Table2[[#This Row],[Column6]]="","",IFERROR(Table2[[#This Row],[Column1]]/Table2[[#This Row],[CCSS Word Count]],""))</f>
        <v/>
      </c>
      <c r="AB23" s="259" t="s">
        <v>1516</v>
      </c>
      <c r="AC23" s="260" t="s">
        <v>99</v>
      </c>
      <c r="AF23" s="149"/>
      <c r="AG23" s="276" t="str">
        <f>IF(Table2[[#This Row],[URL Link]]="","",CONCATENATE("&lt;a href=","""",Table2[[#This Row],[URL Link]],"""","&gt;",Table2[[#This Row],[OR INDEX]],"&lt;/a&gt;"))</f>
        <v/>
      </c>
      <c r="AH23" s="280" t="s">
        <v>2008</v>
      </c>
    </row>
    <row r="24" spans="1:34" x14ac:dyDescent="0.2">
      <c r="A24" s="162" t="s">
        <v>3</v>
      </c>
      <c r="B24" s="162">
        <v>23</v>
      </c>
      <c r="C24" s="163" t="s">
        <v>99</v>
      </c>
      <c r="D24" s="163" t="s">
        <v>21</v>
      </c>
      <c r="E24" s="163" t="s">
        <v>106</v>
      </c>
      <c r="F24" s="164" t="s">
        <v>107</v>
      </c>
      <c r="G24" s="164"/>
      <c r="H24" s="164"/>
      <c r="I24" s="164"/>
      <c r="J24" s="164" t="s">
        <v>108</v>
      </c>
      <c r="K24" s="142"/>
      <c r="L24" s="142"/>
      <c r="M24" s="142"/>
      <c r="N24" s="142"/>
      <c r="O24" s="142"/>
      <c r="P24" s="142"/>
      <c r="Q24" s="142"/>
      <c r="R24" s="142" t="s">
        <v>108</v>
      </c>
      <c r="S24" s="142" t="s">
        <v>103</v>
      </c>
      <c r="T24" s="142" t="s">
        <v>21</v>
      </c>
      <c r="U24" s="142">
        <v>0</v>
      </c>
      <c r="V24" s="141"/>
      <c r="W24" s="141" t="s">
        <v>107</v>
      </c>
      <c r="X24" s="145">
        <f t="shared" si="2"/>
        <v>4</v>
      </c>
      <c r="Y24" s="146">
        <f t="shared" si="3"/>
        <v>4</v>
      </c>
      <c r="Z24" s="145">
        <f>Table2[[#This Row],[OR Word Count]]-Table2[[#This Row],[CCSS Word Count]]</f>
        <v>0</v>
      </c>
      <c r="AA24" s="147" t="str">
        <f>IF(Table2[[#This Row],[Column6]]="","",IFERROR(Table2[[#This Row],[Column1]]/Table2[[#This Row],[CCSS Word Count]],""))</f>
        <v/>
      </c>
      <c r="AB24" s="259" t="s">
        <v>1516</v>
      </c>
      <c r="AC24" s="260" t="s">
        <v>99</v>
      </c>
      <c r="AD24" s="260" t="s">
        <v>21</v>
      </c>
      <c r="AF24" s="163"/>
      <c r="AG24" s="277" t="str">
        <f>IF(Table2[[#This Row],[URL Link]]="","",CONCATENATE("&lt;a href=","""",Table2[[#This Row],[URL Link]],"""","&gt;",Table2[[#This Row],[OR INDEX]],"&lt;/a&gt;"))</f>
        <v/>
      </c>
      <c r="AH24" s="280" t="s">
        <v>2008</v>
      </c>
    </row>
    <row r="25" spans="1:34" ht="30" x14ac:dyDescent="0.2">
      <c r="A25" s="261" t="s">
        <v>25</v>
      </c>
      <c r="B25" s="261">
        <v>24</v>
      </c>
      <c r="C25" s="259" t="s">
        <v>99</v>
      </c>
      <c r="D25" s="259" t="s">
        <v>21</v>
      </c>
      <c r="E25" s="259" t="s">
        <v>110</v>
      </c>
      <c r="F25" s="256" t="s">
        <v>111</v>
      </c>
      <c r="G25" s="256"/>
      <c r="H25" s="256" t="s">
        <v>1538</v>
      </c>
      <c r="I25" s="256"/>
      <c r="J25" s="256" t="s">
        <v>112</v>
      </c>
      <c r="K25" s="259"/>
      <c r="L25" s="259"/>
      <c r="M25" s="259"/>
      <c r="N25" s="259"/>
      <c r="O25" s="259"/>
      <c r="P25" s="259"/>
      <c r="Q25" s="259"/>
      <c r="R25" s="259" t="s">
        <v>112</v>
      </c>
      <c r="S25" s="259" t="s">
        <v>103</v>
      </c>
      <c r="T25" s="259" t="s">
        <v>21</v>
      </c>
      <c r="U25" s="259">
        <v>1</v>
      </c>
      <c r="V25" s="261"/>
      <c r="W25" s="261" t="s">
        <v>1539</v>
      </c>
      <c r="X25" s="262">
        <f t="shared" si="2"/>
        <v>20</v>
      </c>
      <c r="Y25" s="263">
        <f t="shared" si="3"/>
        <v>31</v>
      </c>
      <c r="Z25" s="262">
        <f>Table2[[#This Row],[OR Word Count]]-Table2[[#This Row],[CCSS Word Count]]</f>
        <v>-11</v>
      </c>
      <c r="AA25" s="264">
        <f>IF(Table2[[#This Row],[Column6]]="","",IFERROR(Table2[[#This Row],[Column1]]/Table2[[#This Row],[CCSS Word Count]],""))</f>
        <v>-0.35483870967741937</v>
      </c>
      <c r="AB25" s="259" t="s">
        <v>1516</v>
      </c>
      <c r="AC25" s="260" t="s">
        <v>99</v>
      </c>
      <c r="AD25" s="260" t="s">
        <v>21</v>
      </c>
      <c r="AE25" s="260">
        <v>1</v>
      </c>
      <c r="AF25" s="272" t="s">
        <v>6558</v>
      </c>
      <c r="AG25" s="269" t="str">
        <f>IF(Table2[[#This Row],[URL Link]]="","",CONCATENATE("&lt;a href=","""",Table2[[#This Row],[URL Link]],"""","&gt;",Table2[[#This Row],[OR INDEX]],"&lt;/a&gt;"))</f>
        <v>&lt;a href="https://oercommons.org/courseware/lesson/105038/student/29085?section=1"&gt;K.GM.A.1&lt;/a&gt;</v>
      </c>
      <c r="AH25" s="280" t="s">
        <v>2008</v>
      </c>
    </row>
    <row r="26" spans="1:34" ht="30" x14ac:dyDescent="0.2">
      <c r="A26" s="261" t="s">
        <v>25</v>
      </c>
      <c r="B26" s="261">
        <v>25</v>
      </c>
      <c r="C26" s="259" t="s">
        <v>99</v>
      </c>
      <c r="D26" s="259" t="s">
        <v>21</v>
      </c>
      <c r="E26" s="259" t="s">
        <v>114</v>
      </c>
      <c r="F26" s="256" t="s">
        <v>115</v>
      </c>
      <c r="G26" s="256"/>
      <c r="H26" s="256" t="s">
        <v>1538</v>
      </c>
      <c r="I26" s="256"/>
      <c r="J26" s="256" t="s">
        <v>116</v>
      </c>
      <c r="K26" s="259"/>
      <c r="L26" s="259"/>
      <c r="M26" s="259"/>
      <c r="N26" s="259"/>
      <c r="O26" s="259"/>
      <c r="P26" s="259"/>
      <c r="Q26" s="259"/>
      <c r="R26" s="259" t="s">
        <v>116</v>
      </c>
      <c r="S26" s="259" t="s">
        <v>103</v>
      </c>
      <c r="T26" s="259" t="s">
        <v>21</v>
      </c>
      <c r="U26" s="259">
        <v>2</v>
      </c>
      <c r="V26" s="261"/>
      <c r="W26" s="261" t="s">
        <v>1540</v>
      </c>
      <c r="X26" s="262">
        <f t="shared" si="2"/>
        <v>15</v>
      </c>
      <c r="Y26" s="263">
        <f t="shared" si="3"/>
        <v>10</v>
      </c>
      <c r="Z26" s="262">
        <f>Table2[[#This Row],[OR Word Count]]-Table2[[#This Row],[CCSS Word Count]]</f>
        <v>5</v>
      </c>
      <c r="AA26" s="264">
        <f>IF(Table2[[#This Row],[Column6]]="","",IFERROR(Table2[[#This Row],[Column1]]/Table2[[#This Row],[CCSS Word Count]],""))</f>
        <v>0.5</v>
      </c>
      <c r="AB26" s="259" t="s">
        <v>1516</v>
      </c>
      <c r="AC26" s="260" t="s">
        <v>99</v>
      </c>
      <c r="AD26" s="260" t="s">
        <v>21</v>
      </c>
      <c r="AE26" s="260">
        <v>2</v>
      </c>
      <c r="AF26" s="272" t="s">
        <v>6559</v>
      </c>
      <c r="AG26" s="269" t="str">
        <f>IF(Table2[[#This Row],[URL Link]]="","",CONCATENATE("&lt;a href=","""",Table2[[#This Row],[URL Link]],"""","&gt;",Table2[[#This Row],[OR INDEX]],"&lt;/a&gt;"))</f>
        <v>&lt;a href="https://oercommons.org/courseware/lesson/105038/student/29085?section=2"&gt;K.GM.A.2&lt;/a&gt;</v>
      </c>
      <c r="AH26" s="280" t="s">
        <v>2008</v>
      </c>
    </row>
    <row r="27" spans="1:34" ht="30" x14ac:dyDescent="0.2">
      <c r="A27" s="261" t="s">
        <v>25</v>
      </c>
      <c r="B27" s="261">
        <v>26</v>
      </c>
      <c r="C27" s="259" t="s">
        <v>99</v>
      </c>
      <c r="D27" s="259" t="s">
        <v>21</v>
      </c>
      <c r="E27" s="259" t="s">
        <v>118</v>
      </c>
      <c r="F27" s="256" t="s">
        <v>119</v>
      </c>
      <c r="G27" s="256"/>
      <c r="H27" s="256" t="s">
        <v>1538</v>
      </c>
      <c r="I27" s="256"/>
      <c r="J27" s="256" t="s">
        <v>120</v>
      </c>
      <c r="K27" s="259"/>
      <c r="L27" s="259"/>
      <c r="M27" s="259"/>
      <c r="N27" s="259"/>
      <c r="O27" s="259"/>
      <c r="P27" s="259"/>
      <c r="Q27" s="259"/>
      <c r="R27" s="259" t="s">
        <v>120</v>
      </c>
      <c r="S27" s="259" t="s">
        <v>103</v>
      </c>
      <c r="T27" s="259" t="s">
        <v>21</v>
      </c>
      <c r="U27" s="259">
        <v>3</v>
      </c>
      <c r="V27" s="261"/>
      <c r="W27" s="261" t="s">
        <v>1541</v>
      </c>
      <c r="X27" s="262">
        <f t="shared" si="2"/>
        <v>6</v>
      </c>
      <c r="Y27" s="263">
        <f t="shared" si="3"/>
        <v>12</v>
      </c>
      <c r="Z27" s="262">
        <f>Table2[[#This Row],[OR Word Count]]-Table2[[#This Row],[CCSS Word Count]]</f>
        <v>-6</v>
      </c>
      <c r="AA27" s="264">
        <f>IF(Table2[[#This Row],[Column6]]="","",IFERROR(Table2[[#This Row],[Column1]]/Table2[[#This Row],[CCSS Word Count]],""))</f>
        <v>-0.5</v>
      </c>
      <c r="AB27" s="259" t="s">
        <v>1516</v>
      </c>
      <c r="AC27" s="260" t="s">
        <v>99</v>
      </c>
      <c r="AD27" s="260" t="s">
        <v>21</v>
      </c>
      <c r="AE27" s="260">
        <v>3</v>
      </c>
      <c r="AF27" s="272" t="s">
        <v>6560</v>
      </c>
      <c r="AG27" s="269" t="str">
        <f>IF(Table2[[#This Row],[URL Link]]="","",CONCATENATE("&lt;a href=","""",Table2[[#This Row],[URL Link]],"""","&gt;",Table2[[#This Row],[OR INDEX]],"&lt;/a&gt;"))</f>
        <v>&lt;a href="https://oercommons.org/courseware/lesson/105038/student/29085?section=3"&gt;K.GM.A.3&lt;/a&gt;</v>
      </c>
      <c r="AH27" s="280" t="s">
        <v>2008</v>
      </c>
    </row>
    <row r="28" spans="1:34" x14ac:dyDescent="0.2">
      <c r="A28" s="162" t="s">
        <v>3</v>
      </c>
      <c r="B28" s="162">
        <v>27</v>
      </c>
      <c r="C28" s="163" t="s">
        <v>99</v>
      </c>
      <c r="D28" s="163" t="s">
        <v>63</v>
      </c>
      <c r="E28" s="163" t="s">
        <v>122</v>
      </c>
      <c r="F28" s="164" t="s">
        <v>123</v>
      </c>
      <c r="G28" s="164"/>
      <c r="H28" s="164"/>
      <c r="I28" s="164"/>
      <c r="J28" s="164" t="s">
        <v>124</v>
      </c>
      <c r="K28" s="142"/>
      <c r="L28" s="142"/>
      <c r="M28" s="142"/>
      <c r="N28" s="142"/>
      <c r="O28" s="142"/>
      <c r="P28" s="142"/>
      <c r="Q28" s="142"/>
      <c r="R28" s="142" t="s">
        <v>124</v>
      </c>
      <c r="S28" s="142" t="s">
        <v>103</v>
      </c>
      <c r="T28" s="142" t="s">
        <v>63</v>
      </c>
      <c r="U28" s="142">
        <v>0</v>
      </c>
      <c r="V28" s="141"/>
      <c r="W28" s="141" t="s">
        <v>123</v>
      </c>
      <c r="X28" s="145">
        <f t="shared" si="2"/>
        <v>6</v>
      </c>
      <c r="Y28" s="146">
        <f t="shared" si="3"/>
        <v>6</v>
      </c>
      <c r="Z28" s="145">
        <f>Table2[[#This Row],[OR Word Count]]-Table2[[#This Row],[CCSS Word Count]]</f>
        <v>0</v>
      </c>
      <c r="AA28" s="147" t="str">
        <f>IF(Table2[[#This Row],[Column6]]="","",IFERROR(Table2[[#This Row],[Column1]]/Table2[[#This Row],[CCSS Word Count]],""))</f>
        <v/>
      </c>
      <c r="AB28" s="259" t="s">
        <v>1516</v>
      </c>
      <c r="AC28" s="260" t="s">
        <v>99</v>
      </c>
      <c r="AD28" s="260" t="s">
        <v>63</v>
      </c>
      <c r="AF28" s="163"/>
      <c r="AG28" s="277" t="str">
        <f>IF(Table2[[#This Row],[URL Link]]="","",CONCATENATE("&lt;a href=","""",Table2[[#This Row],[URL Link]],"""","&gt;",Table2[[#This Row],[OR INDEX]],"&lt;/a&gt;"))</f>
        <v/>
      </c>
      <c r="AH28" s="280" t="s">
        <v>2008</v>
      </c>
    </row>
    <row r="29" spans="1:34" ht="45" x14ac:dyDescent="0.2">
      <c r="A29" s="261" t="s">
        <v>25</v>
      </c>
      <c r="B29" s="261">
        <v>28</v>
      </c>
      <c r="C29" s="259" t="s">
        <v>99</v>
      </c>
      <c r="D29" s="259" t="s">
        <v>63</v>
      </c>
      <c r="E29" s="259" t="s">
        <v>126</v>
      </c>
      <c r="F29" s="256" t="s">
        <v>127</v>
      </c>
      <c r="G29" s="256" t="s">
        <v>1542</v>
      </c>
      <c r="H29" s="256" t="s">
        <v>244</v>
      </c>
      <c r="I29" s="256"/>
      <c r="J29" s="256" t="s">
        <v>128</v>
      </c>
      <c r="K29" s="259"/>
      <c r="L29" s="259"/>
      <c r="M29" s="259"/>
      <c r="N29" s="259"/>
      <c r="O29" s="259"/>
      <c r="P29" s="259"/>
      <c r="Q29" s="259"/>
      <c r="R29" s="259" t="s">
        <v>128</v>
      </c>
      <c r="S29" s="259" t="s">
        <v>103</v>
      </c>
      <c r="T29" s="259" t="s">
        <v>63</v>
      </c>
      <c r="U29" s="259">
        <v>4</v>
      </c>
      <c r="V29" s="261"/>
      <c r="W29" s="261" t="s">
        <v>1543</v>
      </c>
      <c r="X29" s="262">
        <f t="shared" si="2"/>
        <v>23</v>
      </c>
      <c r="Y29" s="263">
        <f t="shared" si="3"/>
        <v>36</v>
      </c>
      <c r="Z29" s="262">
        <f>Table2[[#This Row],[OR Word Count]]-Table2[[#This Row],[CCSS Word Count]]</f>
        <v>-13</v>
      </c>
      <c r="AA29" s="264">
        <f>IF(Table2[[#This Row],[Column6]]="","",IFERROR(Table2[[#This Row],[Column1]]/Table2[[#This Row],[CCSS Word Count]],""))</f>
        <v>-0.3611111111111111</v>
      </c>
      <c r="AB29" s="259" t="s">
        <v>1516</v>
      </c>
      <c r="AC29" s="260" t="s">
        <v>99</v>
      </c>
      <c r="AD29" s="260" t="s">
        <v>63</v>
      </c>
      <c r="AE29" s="260">
        <v>4</v>
      </c>
      <c r="AF29" s="272" t="s">
        <v>6562</v>
      </c>
      <c r="AG29" s="269" t="str">
        <f>IF(Table2[[#This Row],[URL Link]]="","",CONCATENATE("&lt;a href=","""",Table2[[#This Row],[URL Link]],"""","&gt;",Table2[[#This Row],[OR INDEX]],"&lt;/a&gt;"))</f>
        <v>&lt;a href="https://oercommons.org/courseware/lesson/105038/student/29085?section=4"&gt;K.GM.B.4&lt;/a&gt;</v>
      </c>
      <c r="AH29" s="280" t="s">
        <v>2008</v>
      </c>
    </row>
    <row r="30" spans="1:34" ht="30" x14ac:dyDescent="0.2">
      <c r="A30" s="261" t="s">
        <v>25</v>
      </c>
      <c r="B30" s="261">
        <v>29</v>
      </c>
      <c r="C30" s="259" t="s">
        <v>99</v>
      </c>
      <c r="D30" s="259" t="s">
        <v>63</v>
      </c>
      <c r="E30" s="259" t="s">
        <v>130</v>
      </c>
      <c r="F30" s="256" t="s">
        <v>131</v>
      </c>
      <c r="G30" s="256" t="s">
        <v>1542</v>
      </c>
      <c r="H30" s="256" t="s">
        <v>244</v>
      </c>
      <c r="I30" s="256"/>
      <c r="J30" s="256" t="s">
        <v>132</v>
      </c>
      <c r="K30" s="259"/>
      <c r="L30" s="259"/>
      <c r="M30" s="259"/>
      <c r="N30" s="259"/>
      <c r="O30" s="259"/>
      <c r="P30" s="259"/>
      <c r="Q30" s="259"/>
      <c r="R30" s="259" t="s">
        <v>132</v>
      </c>
      <c r="S30" s="259" t="s">
        <v>103</v>
      </c>
      <c r="T30" s="259" t="s">
        <v>63</v>
      </c>
      <c r="U30" s="259">
        <v>5</v>
      </c>
      <c r="V30" s="261"/>
      <c r="W30" s="261" t="s">
        <v>1544</v>
      </c>
      <c r="X30" s="262">
        <f t="shared" si="2"/>
        <v>13</v>
      </c>
      <c r="Y30" s="263">
        <f t="shared" si="3"/>
        <v>18</v>
      </c>
      <c r="Z30" s="262">
        <f>Table2[[#This Row],[OR Word Count]]-Table2[[#This Row],[CCSS Word Count]]</f>
        <v>-5</v>
      </c>
      <c r="AA30" s="264">
        <f>IF(Table2[[#This Row],[Column6]]="","",IFERROR(Table2[[#This Row],[Column1]]/Table2[[#This Row],[CCSS Word Count]],""))</f>
        <v>-0.27777777777777779</v>
      </c>
      <c r="AB30" s="259" t="s">
        <v>1516</v>
      </c>
      <c r="AC30" s="260" t="s">
        <v>99</v>
      </c>
      <c r="AD30" s="260" t="s">
        <v>63</v>
      </c>
      <c r="AE30" s="260">
        <v>5</v>
      </c>
      <c r="AF30" s="272" t="s">
        <v>6563</v>
      </c>
      <c r="AG30" s="269" t="str">
        <f>IF(Table2[[#This Row],[URL Link]]="","",CONCATENATE("&lt;a href=","""",Table2[[#This Row],[URL Link]],"""","&gt;",Table2[[#This Row],[OR INDEX]],"&lt;/a&gt;"))</f>
        <v>&lt;a href="https://oercommons.org/courseware/lesson/105038/student/29085?section=5"&gt;K.GM.B.5&lt;/a&gt;</v>
      </c>
      <c r="AH30" s="280" t="s">
        <v>2008</v>
      </c>
    </row>
    <row r="31" spans="1:34" ht="30" x14ac:dyDescent="0.2">
      <c r="A31" s="261" t="s">
        <v>25</v>
      </c>
      <c r="B31" s="261">
        <v>30</v>
      </c>
      <c r="C31" s="259" t="s">
        <v>99</v>
      </c>
      <c r="D31" s="259" t="s">
        <v>63</v>
      </c>
      <c r="E31" s="259" t="s">
        <v>134</v>
      </c>
      <c r="F31" s="256" t="s">
        <v>135</v>
      </c>
      <c r="G31" s="256" t="s">
        <v>1542</v>
      </c>
      <c r="H31" s="256" t="s">
        <v>248</v>
      </c>
      <c r="I31" s="256"/>
      <c r="J31" s="256" t="s">
        <v>136</v>
      </c>
      <c r="K31" s="259"/>
      <c r="L31" s="259"/>
      <c r="M31" s="259"/>
      <c r="N31" s="259"/>
      <c r="O31" s="259"/>
      <c r="P31" s="259"/>
      <c r="Q31" s="259"/>
      <c r="R31" s="259" t="s">
        <v>136</v>
      </c>
      <c r="S31" s="259" t="s">
        <v>103</v>
      </c>
      <c r="T31" s="259" t="s">
        <v>63</v>
      </c>
      <c r="U31" s="259">
        <v>6</v>
      </c>
      <c r="V31" s="261"/>
      <c r="W31" s="261" t="s">
        <v>1545</v>
      </c>
      <c r="X31" s="262">
        <f t="shared" si="2"/>
        <v>7</v>
      </c>
      <c r="Y31" s="263">
        <f t="shared" si="3"/>
        <v>23</v>
      </c>
      <c r="Z31" s="262">
        <f>Table2[[#This Row],[OR Word Count]]-Table2[[#This Row],[CCSS Word Count]]</f>
        <v>-16</v>
      </c>
      <c r="AA31" s="264">
        <f>IF(Table2[[#This Row],[Column6]]="","",IFERROR(Table2[[#This Row],[Column1]]/Table2[[#This Row],[CCSS Word Count]],""))</f>
        <v>-0.69565217391304346</v>
      </c>
      <c r="AB31" s="259" t="s">
        <v>1516</v>
      </c>
      <c r="AC31" s="260" t="s">
        <v>99</v>
      </c>
      <c r="AD31" s="260" t="s">
        <v>63</v>
      </c>
      <c r="AE31" s="260">
        <v>6</v>
      </c>
      <c r="AF31" s="272" t="s">
        <v>6564</v>
      </c>
      <c r="AG31" s="269" t="str">
        <f>IF(Table2[[#This Row],[URL Link]]="","",CONCATENATE("&lt;a href=","""",Table2[[#This Row],[URL Link]],"""","&gt;",Table2[[#This Row],[OR INDEX]],"&lt;/a&gt;"))</f>
        <v>&lt;a href="https://oercommons.org/courseware/lesson/105038/student/29085?section=6"&gt;K.GM.B.6&lt;/a&gt;</v>
      </c>
      <c r="AH31" s="280" t="s">
        <v>2008</v>
      </c>
    </row>
    <row r="32" spans="1:34" x14ac:dyDescent="0.2">
      <c r="A32" s="162" t="s">
        <v>3</v>
      </c>
      <c r="B32" s="162">
        <v>31</v>
      </c>
      <c r="C32" s="163" t="s">
        <v>99</v>
      </c>
      <c r="D32" s="163" t="s">
        <v>76</v>
      </c>
      <c r="E32" s="163" t="s">
        <v>138</v>
      </c>
      <c r="F32" s="164" t="s">
        <v>139</v>
      </c>
      <c r="G32" s="164"/>
      <c r="H32" s="164"/>
      <c r="I32" s="164"/>
      <c r="J32" s="164" t="s">
        <v>140</v>
      </c>
      <c r="K32" s="142"/>
      <c r="L32" s="142"/>
      <c r="M32" s="142"/>
      <c r="N32" s="142"/>
      <c r="O32" s="142"/>
      <c r="P32" s="142"/>
      <c r="Q32" s="142"/>
      <c r="R32" s="142" t="s">
        <v>140</v>
      </c>
      <c r="S32" s="142" t="s">
        <v>141</v>
      </c>
      <c r="T32" s="142" t="s">
        <v>21</v>
      </c>
      <c r="U32" s="142">
        <v>0</v>
      </c>
      <c r="V32" s="141"/>
      <c r="W32" s="141" t="s">
        <v>139</v>
      </c>
      <c r="X32" s="145">
        <f t="shared" si="2"/>
        <v>5</v>
      </c>
      <c r="Y32" s="146">
        <f t="shared" si="3"/>
        <v>5</v>
      </c>
      <c r="Z32" s="145">
        <f>Table2[[#This Row],[OR Word Count]]-Table2[[#This Row],[CCSS Word Count]]</f>
        <v>0</v>
      </c>
      <c r="AA32" s="147" t="str">
        <f>IF(Table2[[#This Row],[Column6]]="","",IFERROR(Table2[[#This Row],[Column1]]/Table2[[#This Row],[CCSS Word Count]],""))</f>
        <v/>
      </c>
      <c r="AB32" s="259" t="s">
        <v>1516</v>
      </c>
      <c r="AC32" s="260" t="s">
        <v>99</v>
      </c>
      <c r="AD32" s="260" t="s">
        <v>76</v>
      </c>
      <c r="AF32" s="163"/>
      <c r="AG32" s="277" t="str">
        <f>IF(Table2[[#This Row],[URL Link]]="","",CONCATENATE("&lt;a href=","""",Table2[[#This Row],[URL Link]],"""","&gt;",Table2[[#This Row],[OR INDEX]],"&lt;/a&gt;"))</f>
        <v/>
      </c>
      <c r="AH32" s="280" t="s">
        <v>2008</v>
      </c>
    </row>
    <row r="33" spans="1:34" ht="30" x14ac:dyDescent="0.2">
      <c r="A33" s="261" t="s">
        <v>25</v>
      </c>
      <c r="B33" s="261">
        <v>32</v>
      </c>
      <c r="C33" s="259" t="s">
        <v>99</v>
      </c>
      <c r="D33" s="259" t="s">
        <v>76</v>
      </c>
      <c r="E33" s="259" t="s">
        <v>143</v>
      </c>
      <c r="F33" s="256" t="s">
        <v>144</v>
      </c>
      <c r="G33" s="256" t="s">
        <v>1546</v>
      </c>
      <c r="H33" s="256" t="s">
        <v>147</v>
      </c>
      <c r="I33" s="256"/>
      <c r="J33" s="256" t="s">
        <v>145</v>
      </c>
      <c r="K33" s="259"/>
      <c r="L33" s="259"/>
      <c r="M33" s="259"/>
      <c r="N33" s="259"/>
      <c r="O33" s="259"/>
      <c r="P33" s="259"/>
      <c r="Q33" s="259"/>
      <c r="R33" s="259" t="s">
        <v>145</v>
      </c>
      <c r="S33" s="259" t="s">
        <v>141</v>
      </c>
      <c r="T33" s="259" t="s">
        <v>21</v>
      </c>
      <c r="U33" s="259">
        <v>1</v>
      </c>
      <c r="V33" s="261"/>
      <c r="W33" s="261" t="s">
        <v>1547</v>
      </c>
      <c r="X33" s="262">
        <f t="shared" si="2"/>
        <v>16</v>
      </c>
      <c r="Y33" s="263">
        <f t="shared" si="3"/>
        <v>18</v>
      </c>
      <c r="Z33" s="262">
        <f>Table2[[#This Row],[OR Word Count]]-Table2[[#This Row],[CCSS Word Count]]</f>
        <v>-2</v>
      </c>
      <c r="AA33" s="264">
        <f>IF(Table2[[#This Row],[Column6]]="","",IFERROR(Table2[[#This Row],[Column1]]/Table2[[#This Row],[CCSS Word Count]],""))</f>
        <v>-0.1111111111111111</v>
      </c>
      <c r="AB33" s="259" t="s">
        <v>1516</v>
      </c>
      <c r="AC33" s="260" t="s">
        <v>99</v>
      </c>
      <c r="AD33" s="260" t="s">
        <v>76</v>
      </c>
      <c r="AE33" s="260">
        <v>7</v>
      </c>
      <c r="AF33" s="272" t="s">
        <v>6565</v>
      </c>
      <c r="AG33" s="269" t="str">
        <f>IF(Table2[[#This Row],[URL Link]]="","",CONCATENATE("&lt;a href=","""",Table2[[#This Row],[URL Link]],"""","&gt;",Table2[[#This Row],[OR INDEX]],"&lt;/a&gt;"))</f>
        <v>&lt;a href="https://oercommons.org/courseware/lesson/105038/student/29085?section=7"&gt;K.GM.C.7&lt;/a&gt;</v>
      </c>
      <c r="AH33" s="280" t="s">
        <v>2008</v>
      </c>
    </row>
    <row r="34" spans="1:34" ht="30" x14ac:dyDescent="0.2">
      <c r="A34" s="261" t="s">
        <v>25</v>
      </c>
      <c r="B34" s="261">
        <v>33</v>
      </c>
      <c r="C34" s="259" t="s">
        <v>99</v>
      </c>
      <c r="D34" s="259" t="s">
        <v>76</v>
      </c>
      <c r="E34" s="259" t="s">
        <v>147</v>
      </c>
      <c r="F34" s="256" t="s">
        <v>148</v>
      </c>
      <c r="G34" s="256" t="s">
        <v>143</v>
      </c>
      <c r="H34" s="256" t="s">
        <v>259</v>
      </c>
      <c r="I34" s="256" t="s">
        <v>1548</v>
      </c>
      <c r="J34" s="256" t="s">
        <v>149</v>
      </c>
      <c r="K34" s="259"/>
      <c r="L34" s="259"/>
      <c r="M34" s="259"/>
      <c r="N34" s="259"/>
      <c r="O34" s="259"/>
      <c r="P34" s="259"/>
      <c r="Q34" s="259"/>
      <c r="R34" s="259" t="s">
        <v>149</v>
      </c>
      <c r="S34" s="259" t="s">
        <v>141</v>
      </c>
      <c r="T34" s="259" t="s">
        <v>21</v>
      </c>
      <c r="U34" s="259">
        <v>2</v>
      </c>
      <c r="V34" s="261"/>
      <c r="W34" s="261" t="s">
        <v>1549</v>
      </c>
      <c r="X34" s="262">
        <f t="shared" si="2"/>
        <v>21</v>
      </c>
      <c r="Y34" s="263">
        <f t="shared" si="3"/>
        <v>39</v>
      </c>
      <c r="Z34" s="262">
        <f>Table2[[#This Row],[OR Word Count]]-Table2[[#This Row],[CCSS Word Count]]</f>
        <v>-18</v>
      </c>
      <c r="AA34" s="264">
        <f>IF(Table2[[#This Row],[Column6]]="","",IFERROR(Table2[[#This Row],[Column1]]/Table2[[#This Row],[CCSS Word Count]],""))</f>
        <v>-0.46153846153846156</v>
      </c>
      <c r="AB34" s="259" t="s">
        <v>1516</v>
      </c>
      <c r="AC34" s="260" t="s">
        <v>99</v>
      </c>
      <c r="AD34" s="260" t="s">
        <v>76</v>
      </c>
      <c r="AE34" s="260">
        <v>8</v>
      </c>
      <c r="AF34" s="272" t="s">
        <v>6566</v>
      </c>
      <c r="AG34" s="269" t="str">
        <f>IF(Table2[[#This Row],[URL Link]]="","",CONCATENATE("&lt;a href=","""",Table2[[#This Row],[URL Link]],"""","&gt;",Table2[[#This Row],[OR INDEX]],"&lt;/a&gt;"))</f>
        <v>&lt;a href="https://oercommons.org/courseware/lesson/105038/student/29085?section=8"&gt;K.GM.C.8&lt;/a&gt;</v>
      </c>
      <c r="AH34" s="280" t="s">
        <v>2008</v>
      </c>
    </row>
    <row r="35" spans="1:34" x14ac:dyDescent="0.2">
      <c r="A35" s="148" t="s">
        <v>2</v>
      </c>
      <c r="B35" s="148">
        <v>34</v>
      </c>
      <c r="C35" s="149" t="s">
        <v>151</v>
      </c>
      <c r="D35" s="149"/>
      <c r="E35" s="149" t="s">
        <v>152</v>
      </c>
      <c r="F35" s="150" t="s">
        <v>153</v>
      </c>
      <c r="G35" s="150"/>
      <c r="H35" s="150"/>
      <c r="I35" s="150"/>
      <c r="J35" s="150" t="s">
        <v>154</v>
      </c>
      <c r="K35" s="149"/>
      <c r="L35" s="149"/>
      <c r="M35" s="149"/>
      <c r="N35" s="149"/>
      <c r="O35" s="149"/>
      <c r="P35" s="149"/>
      <c r="Q35" s="149"/>
      <c r="R35" s="149" t="s">
        <v>154</v>
      </c>
      <c r="S35" s="149" t="s">
        <v>103</v>
      </c>
      <c r="T35" s="149" t="s">
        <v>104</v>
      </c>
      <c r="U35" s="149"/>
      <c r="V35" s="148"/>
      <c r="W35" s="148" t="s">
        <v>1550</v>
      </c>
      <c r="X35" s="152">
        <f t="shared" si="2"/>
        <v>2</v>
      </c>
      <c r="Y35" s="153">
        <f t="shared" si="3"/>
        <v>4</v>
      </c>
      <c r="Z35" s="152">
        <f>Table2[[#This Row],[OR Word Count]]-Table2[[#This Row],[CCSS Word Count]]</f>
        <v>-2</v>
      </c>
      <c r="AA35" s="154" t="str">
        <f>IF(Table2[[#This Row],[Column6]]="","",IFERROR(Table2[[#This Row],[Column1]]/Table2[[#This Row],[CCSS Word Count]],""))</f>
        <v/>
      </c>
      <c r="AB35" s="259" t="s">
        <v>1516</v>
      </c>
      <c r="AC35" s="260" t="s">
        <v>151</v>
      </c>
      <c r="AF35" s="149"/>
      <c r="AG35" s="276" t="str">
        <f>IF(Table2[[#This Row],[URL Link]]="","",CONCATENATE("&lt;a href=","""",Table2[[#This Row],[URL Link]],"""","&gt;",Table2[[#This Row],[OR INDEX]],"&lt;/a&gt;"))</f>
        <v/>
      </c>
      <c r="AH35" s="280" t="s">
        <v>2008</v>
      </c>
    </row>
    <row r="36" spans="1:34" x14ac:dyDescent="0.2">
      <c r="A36" s="162" t="s">
        <v>3</v>
      </c>
      <c r="B36" s="162">
        <v>35</v>
      </c>
      <c r="C36" s="163" t="s">
        <v>151</v>
      </c>
      <c r="D36" s="163" t="s">
        <v>21</v>
      </c>
      <c r="E36" s="163" t="s">
        <v>156</v>
      </c>
      <c r="F36" s="164" t="s">
        <v>157</v>
      </c>
      <c r="G36" s="164"/>
      <c r="H36" s="164"/>
      <c r="I36" s="164"/>
      <c r="J36" s="164"/>
      <c r="K36" s="142"/>
      <c r="L36" s="142"/>
      <c r="M36" s="142"/>
      <c r="N36" s="142"/>
      <c r="O36" s="142"/>
      <c r="P36" s="142"/>
      <c r="Q36" s="142"/>
      <c r="R36" s="142"/>
      <c r="S36" s="142"/>
      <c r="T36" s="142"/>
      <c r="U36" s="142"/>
      <c r="V36" s="141"/>
      <c r="W36" s="141"/>
      <c r="X36" s="145">
        <f t="shared" si="2"/>
        <v>6</v>
      </c>
      <c r="Y36" s="146">
        <f t="shared" si="3"/>
        <v>1</v>
      </c>
      <c r="Z36" s="145">
        <f>Table2[[#This Row],[OR Word Count]]-Table2[[#This Row],[CCSS Word Count]]</f>
        <v>5</v>
      </c>
      <c r="AA36" s="147" t="str">
        <f>IF(Table2[[#This Row],[Column6]]="","",IFERROR(Table2[[#This Row],[Column1]]/Table2[[#This Row],[CCSS Word Count]],""))</f>
        <v/>
      </c>
      <c r="AB36" s="259" t="s">
        <v>1516</v>
      </c>
      <c r="AC36" s="260" t="s">
        <v>151</v>
      </c>
      <c r="AD36" s="260" t="s">
        <v>21</v>
      </c>
      <c r="AF36" s="163"/>
      <c r="AG36" s="277" t="str">
        <f>IF(Table2[[#This Row],[URL Link]]="","",CONCATENATE("&lt;a href=","""",Table2[[#This Row],[URL Link]],"""","&gt;",Table2[[#This Row],[OR INDEX]],"&lt;/a&gt;"))</f>
        <v/>
      </c>
      <c r="AH36" s="280" t="s">
        <v>2008</v>
      </c>
    </row>
    <row r="37" spans="1:34" ht="30" x14ac:dyDescent="0.2">
      <c r="A37" s="261" t="s">
        <v>25</v>
      </c>
      <c r="B37" s="261">
        <v>36</v>
      </c>
      <c r="C37" s="259" t="s">
        <v>151</v>
      </c>
      <c r="D37" s="259" t="s">
        <v>21</v>
      </c>
      <c r="E37" s="259" t="s">
        <v>158</v>
      </c>
      <c r="F37" s="256" t="s">
        <v>159</v>
      </c>
      <c r="G37" s="256"/>
      <c r="H37" s="256" t="s">
        <v>277</v>
      </c>
      <c r="I37" s="256"/>
      <c r="J37" s="256"/>
      <c r="K37" s="259"/>
      <c r="L37" s="259"/>
      <c r="M37" s="259"/>
      <c r="N37" s="259"/>
      <c r="O37" s="259"/>
      <c r="P37" s="259"/>
      <c r="Q37" s="259"/>
      <c r="R37" s="259"/>
      <c r="S37" s="259"/>
      <c r="T37" s="259"/>
      <c r="U37" s="259">
        <v>1</v>
      </c>
      <c r="V37" s="261"/>
      <c r="W37" s="261" t="s">
        <v>160</v>
      </c>
      <c r="X37" s="262">
        <f t="shared" si="2"/>
        <v>21</v>
      </c>
      <c r="Y37" s="263">
        <f t="shared" si="3"/>
        <v>1</v>
      </c>
      <c r="Z37" s="262">
        <f>Table2[[#This Row],[OR Word Count]]-Table2[[#This Row],[CCSS Word Count]]</f>
        <v>20</v>
      </c>
      <c r="AA37" s="264"/>
      <c r="AB37" s="259" t="s">
        <v>1516</v>
      </c>
      <c r="AC37" s="260" t="s">
        <v>151</v>
      </c>
      <c r="AD37" s="260" t="s">
        <v>21</v>
      </c>
      <c r="AE37" s="260">
        <v>1</v>
      </c>
      <c r="AF37" s="272" t="s">
        <v>6567</v>
      </c>
      <c r="AG37" s="269" t="str">
        <f>IF(Table2[[#This Row],[URL Link]]="","",CONCATENATE("&lt;a href=","""",Table2[[#This Row],[URL Link]],"""","&gt;",Table2[[#This Row],[OR INDEX]],"&lt;/a&gt;"))</f>
        <v>&lt;a href="https://oercommons.org/courseware/lesson/105040/student/29085?section=1"&gt;K.DR.A.1&lt;/a&gt;</v>
      </c>
      <c r="AH37" s="280" t="s">
        <v>2008</v>
      </c>
    </row>
    <row r="38" spans="1:34" x14ac:dyDescent="0.2">
      <c r="A38" s="162" t="s">
        <v>3</v>
      </c>
      <c r="B38" s="162">
        <v>37</v>
      </c>
      <c r="C38" s="163" t="s">
        <v>151</v>
      </c>
      <c r="D38" s="163" t="s">
        <v>63</v>
      </c>
      <c r="E38" s="163" t="s">
        <v>161</v>
      </c>
      <c r="F38" s="164" t="s">
        <v>162</v>
      </c>
      <c r="G38" s="164"/>
      <c r="H38" s="164"/>
      <c r="I38" s="164"/>
      <c r="J38" s="164"/>
      <c r="K38" s="142"/>
      <c r="L38" s="142"/>
      <c r="M38" s="142"/>
      <c r="N38" s="142"/>
      <c r="O38" s="142"/>
      <c r="P38" s="142"/>
      <c r="Q38" s="142"/>
      <c r="R38" s="142"/>
      <c r="S38" s="142"/>
      <c r="T38" s="142"/>
      <c r="U38" s="142"/>
      <c r="V38" s="141"/>
      <c r="W38" s="141"/>
      <c r="X38" s="145">
        <f t="shared" si="2"/>
        <v>5</v>
      </c>
      <c r="Y38" s="146">
        <f t="shared" si="3"/>
        <v>1</v>
      </c>
      <c r="Z38" s="145">
        <f>Table2[[#This Row],[OR Word Count]]-Table2[[#This Row],[CCSS Word Count]]</f>
        <v>4</v>
      </c>
      <c r="AA38" s="147" t="str">
        <f>IF(Table2[[#This Row],[Column6]]="","",IFERROR(Table2[[#This Row],[Column1]]/Table2[[#This Row],[CCSS Word Count]],""))</f>
        <v/>
      </c>
      <c r="AB38" s="259" t="s">
        <v>1516</v>
      </c>
      <c r="AC38" s="260" t="s">
        <v>151</v>
      </c>
      <c r="AD38" s="260" t="s">
        <v>63</v>
      </c>
      <c r="AF38" s="163"/>
      <c r="AG38" s="277" t="str">
        <f>IF(Table2[[#This Row],[URL Link]]="","",CONCATENATE("&lt;a href=","""",Table2[[#This Row],[URL Link]],"""","&gt;",Table2[[#This Row],[OR INDEX]],"&lt;/a&gt;"))</f>
        <v/>
      </c>
      <c r="AH38" s="280" t="s">
        <v>2008</v>
      </c>
    </row>
    <row r="39" spans="1:34" ht="30" x14ac:dyDescent="0.2">
      <c r="A39" s="261" t="s">
        <v>25</v>
      </c>
      <c r="B39" s="261">
        <v>38</v>
      </c>
      <c r="C39" s="259" t="s">
        <v>151</v>
      </c>
      <c r="D39" s="259" t="s">
        <v>63</v>
      </c>
      <c r="E39" s="259" t="s">
        <v>163</v>
      </c>
      <c r="F39" s="256" t="s">
        <v>164</v>
      </c>
      <c r="G39" s="256"/>
      <c r="H39" s="256" t="s">
        <v>280</v>
      </c>
      <c r="I39" s="256" t="s">
        <v>147</v>
      </c>
      <c r="J39" s="256" t="s">
        <v>165</v>
      </c>
      <c r="K39" s="259"/>
      <c r="L39" s="259"/>
      <c r="M39" s="259"/>
      <c r="N39" s="259"/>
      <c r="O39" s="259"/>
      <c r="P39" s="259"/>
      <c r="Q39" s="259"/>
      <c r="R39" s="259" t="s">
        <v>165</v>
      </c>
      <c r="S39" s="259" t="s">
        <v>141</v>
      </c>
      <c r="T39" s="259" t="s">
        <v>63</v>
      </c>
      <c r="U39" s="259">
        <v>3</v>
      </c>
      <c r="V39" s="261"/>
      <c r="W39" s="261" t="s">
        <v>1551</v>
      </c>
      <c r="X39" s="262">
        <f t="shared" si="2"/>
        <v>22</v>
      </c>
      <c r="Y39" s="263">
        <f t="shared" si="3"/>
        <v>30</v>
      </c>
      <c r="Z39" s="262">
        <f>Table2[[#This Row],[OR Word Count]]-Table2[[#This Row],[CCSS Word Count]]</f>
        <v>-8</v>
      </c>
      <c r="AA39" s="264"/>
      <c r="AB39" s="259" t="s">
        <v>1516</v>
      </c>
      <c r="AC39" s="260" t="s">
        <v>151</v>
      </c>
      <c r="AD39" s="260" t="s">
        <v>63</v>
      </c>
      <c r="AE39" s="260">
        <v>2</v>
      </c>
      <c r="AF39" s="272" t="s">
        <v>6568</v>
      </c>
      <c r="AG39" s="269" t="str">
        <f>IF(Table2[[#This Row],[URL Link]]="","",CONCATENATE("&lt;a href=","""",Table2[[#This Row],[URL Link]],"""","&gt;",Table2[[#This Row],[OR INDEX]],"&lt;/a&gt;"))</f>
        <v>&lt;a href="https://oercommons.org/courseware/lesson/105040/student/29085?section=2"&gt;K.DR.B.2&lt;/a&gt;</v>
      </c>
      <c r="AH39" s="280" t="s">
        <v>2008</v>
      </c>
    </row>
    <row r="40" spans="1:34" x14ac:dyDescent="0.2">
      <c r="A40" s="148" t="s">
        <v>2</v>
      </c>
      <c r="B40" s="148">
        <v>39</v>
      </c>
      <c r="C40" s="149" t="s">
        <v>16</v>
      </c>
      <c r="D40" s="149"/>
      <c r="E40" s="149" t="s">
        <v>168</v>
      </c>
      <c r="F40" s="150" t="s">
        <v>18</v>
      </c>
      <c r="G40" s="150"/>
      <c r="H40" s="150"/>
      <c r="I40" s="150"/>
      <c r="J40" s="150" t="s">
        <v>168</v>
      </c>
      <c r="K40" s="149"/>
      <c r="L40" s="149"/>
      <c r="M40" s="149"/>
      <c r="N40" s="149"/>
      <c r="O40" s="149"/>
      <c r="P40" s="149"/>
      <c r="Q40" s="149"/>
      <c r="R40" s="149" t="s">
        <v>168</v>
      </c>
      <c r="S40" s="149" t="s">
        <v>16</v>
      </c>
      <c r="T40" s="149" t="s">
        <v>104</v>
      </c>
      <c r="U40" s="149"/>
      <c r="V40" s="148"/>
      <c r="W40" s="148" t="s">
        <v>19</v>
      </c>
      <c r="X40" s="152">
        <f t="shared" si="2"/>
        <v>3</v>
      </c>
      <c r="Y40" s="153">
        <f t="shared" si="3"/>
        <v>5</v>
      </c>
      <c r="Z40" s="152">
        <f>Table2[[#This Row],[OR Word Count]]-Table2[[#This Row],[CCSS Word Count]]</f>
        <v>-2</v>
      </c>
      <c r="AA40" s="154" t="str">
        <f>IF(Table2[[#This Row],[Column6]]="","",IFERROR(Table2[[#This Row],[Column1]]/Table2[[#This Row],[CCSS Word Count]],""))</f>
        <v/>
      </c>
      <c r="AB40" s="259">
        <v>1</v>
      </c>
      <c r="AC40" s="260" t="s">
        <v>16</v>
      </c>
      <c r="AF40" s="149"/>
      <c r="AG40" s="276" t="str">
        <f>IF(Table2[[#This Row],[URL Link]]="","",CONCATENATE("&lt;a href=","""",Table2[[#This Row],[URL Link]],"""","&gt;",Table2[[#This Row],[OR INDEX]],"&lt;/a&gt;"))</f>
        <v/>
      </c>
      <c r="AH40" s="280" t="s">
        <v>2008</v>
      </c>
    </row>
    <row r="41" spans="1:34" x14ac:dyDescent="0.2">
      <c r="A41" s="162" t="s">
        <v>3</v>
      </c>
      <c r="B41" s="162">
        <v>40</v>
      </c>
      <c r="C41" s="163" t="s">
        <v>16</v>
      </c>
      <c r="D41" s="163" t="s">
        <v>21</v>
      </c>
      <c r="E41" s="163" t="s">
        <v>170</v>
      </c>
      <c r="F41" s="164" t="s">
        <v>171</v>
      </c>
      <c r="G41" s="164"/>
      <c r="H41" s="164"/>
      <c r="I41" s="164"/>
      <c r="J41" s="164" t="s">
        <v>170</v>
      </c>
      <c r="K41" s="142"/>
      <c r="L41" s="142"/>
      <c r="M41" s="142"/>
      <c r="N41" s="142"/>
      <c r="O41" s="142"/>
      <c r="P41" s="142"/>
      <c r="Q41" s="142"/>
      <c r="R41" s="142" t="s">
        <v>170</v>
      </c>
      <c r="S41" s="142" t="s">
        <v>16</v>
      </c>
      <c r="T41" s="142" t="s">
        <v>21</v>
      </c>
      <c r="U41" s="142">
        <v>0</v>
      </c>
      <c r="V41" s="141"/>
      <c r="W41" s="141" t="s">
        <v>171</v>
      </c>
      <c r="X41" s="145">
        <f t="shared" si="2"/>
        <v>8</v>
      </c>
      <c r="Y41" s="146">
        <f t="shared" si="3"/>
        <v>8</v>
      </c>
      <c r="Z41" s="145">
        <f>Table2[[#This Row],[OR Word Count]]-Table2[[#This Row],[CCSS Word Count]]</f>
        <v>0</v>
      </c>
      <c r="AA41" s="147" t="str">
        <f>IF(Table2[[#This Row],[Column6]]="","",IFERROR(Table2[[#This Row],[Column1]]/Table2[[#This Row],[CCSS Word Count]],""))</f>
        <v/>
      </c>
      <c r="AB41" s="259">
        <v>1</v>
      </c>
      <c r="AC41" s="260" t="s">
        <v>16</v>
      </c>
      <c r="AD41" s="260" t="s">
        <v>21</v>
      </c>
      <c r="AF41" s="163"/>
      <c r="AG41" s="277" t="str">
        <f>IF(Table2[[#This Row],[URL Link]]="","",CONCATENATE("&lt;a href=","""",Table2[[#This Row],[URL Link]],"""","&gt;",Table2[[#This Row],[OR INDEX]],"&lt;/a&gt;"))</f>
        <v/>
      </c>
      <c r="AH41" s="280" t="s">
        <v>2008</v>
      </c>
    </row>
    <row r="42" spans="1:34" ht="45" x14ac:dyDescent="0.2">
      <c r="A42" s="261" t="s">
        <v>25</v>
      </c>
      <c r="B42" s="261">
        <v>41</v>
      </c>
      <c r="C42" s="259" t="s">
        <v>16</v>
      </c>
      <c r="D42" s="259" t="s">
        <v>21</v>
      </c>
      <c r="E42" s="259" t="s">
        <v>173</v>
      </c>
      <c r="F42" s="256" t="s">
        <v>174</v>
      </c>
      <c r="G42" s="256" t="s">
        <v>1552</v>
      </c>
      <c r="H42" s="259" t="s">
        <v>1553</v>
      </c>
      <c r="I42" s="256" t="s">
        <v>1554</v>
      </c>
      <c r="J42" s="256" t="s">
        <v>173</v>
      </c>
      <c r="K42" s="259"/>
      <c r="L42" s="259"/>
      <c r="M42" s="259"/>
      <c r="N42" s="259"/>
      <c r="O42" s="259"/>
      <c r="P42" s="259"/>
      <c r="Q42" s="259"/>
      <c r="R42" s="259" t="s">
        <v>173</v>
      </c>
      <c r="S42" s="259" t="s">
        <v>16</v>
      </c>
      <c r="T42" s="259" t="s">
        <v>21</v>
      </c>
      <c r="U42" s="259">
        <v>1</v>
      </c>
      <c r="V42" s="261"/>
      <c r="W42" s="261" t="s">
        <v>1555</v>
      </c>
      <c r="X42" s="262">
        <f t="shared" si="2"/>
        <v>32</v>
      </c>
      <c r="Y42" s="263">
        <f t="shared" si="3"/>
        <v>47</v>
      </c>
      <c r="Z42" s="262">
        <f>Table2[[#This Row],[OR Word Count]]-Table2[[#This Row],[CCSS Word Count]]</f>
        <v>-15</v>
      </c>
      <c r="AA42" s="264">
        <f>IF(Table2[[#This Row],[Column6]]="","",IFERROR(Table2[[#This Row],[Column1]]/Table2[[#This Row],[CCSS Word Count]],""))</f>
        <v>-0.31914893617021278</v>
      </c>
      <c r="AB42" s="259">
        <v>1</v>
      </c>
      <c r="AC42" s="260" t="s">
        <v>16</v>
      </c>
      <c r="AD42" s="260" t="s">
        <v>21</v>
      </c>
      <c r="AE42" s="260">
        <v>1</v>
      </c>
      <c r="AF42" s="272" t="s">
        <v>6569</v>
      </c>
      <c r="AG42" s="269" t="str">
        <f>IF(Table2[[#This Row],[URL Link]]="","",CONCATENATE("&lt;a href=","""",Table2[[#This Row],[URL Link]],"""","&gt;",Table2[[#This Row],[OR INDEX]],"&lt;/a&gt;"))</f>
        <v>&lt;a href="https://oercommons.org/courseware/lesson/105105/student/29085?section=1"&gt;1.OA.A.1&lt;/a&gt;</v>
      </c>
      <c r="AH42" s="280" t="s">
        <v>2008</v>
      </c>
    </row>
    <row r="43" spans="1:34" ht="30" x14ac:dyDescent="0.2">
      <c r="A43" s="261" t="s">
        <v>25</v>
      </c>
      <c r="B43" s="261">
        <v>42</v>
      </c>
      <c r="C43" s="259" t="s">
        <v>16</v>
      </c>
      <c r="D43" s="259" t="s">
        <v>21</v>
      </c>
      <c r="E43" s="259" t="s">
        <v>176</v>
      </c>
      <c r="F43" s="256" t="s">
        <v>177</v>
      </c>
      <c r="G43" s="256" t="s">
        <v>173</v>
      </c>
      <c r="H43" s="256"/>
      <c r="I43" s="256" t="s">
        <v>280</v>
      </c>
      <c r="J43" s="256" t="s">
        <v>176</v>
      </c>
      <c r="K43" s="259"/>
      <c r="L43" s="259"/>
      <c r="M43" s="259"/>
      <c r="N43" s="259"/>
      <c r="O43" s="259"/>
      <c r="P43" s="259"/>
      <c r="Q43" s="259"/>
      <c r="R43" s="259" t="s">
        <v>176</v>
      </c>
      <c r="S43" s="259" t="s">
        <v>16</v>
      </c>
      <c r="T43" s="259" t="s">
        <v>21</v>
      </c>
      <c r="U43" s="259">
        <v>2</v>
      </c>
      <c r="V43" s="261"/>
      <c r="W43" s="261" t="s">
        <v>1556</v>
      </c>
      <c r="X43" s="262">
        <f t="shared" si="2"/>
        <v>24</v>
      </c>
      <c r="Y43" s="263">
        <f t="shared" si="3"/>
        <v>38</v>
      </c>
      <c r="Z43" s="262">
        <f>Table2[[#This Row],[OR Word Count]]-Table2[[#This Row],[CCSS Word Count]]</f>
        <v>-14</v>
      </c>
      <c r="AA43" s="264">
        <f>IF(Table2[[#This Row],[Column6]]="","",IFERROR(Table2[[#This Row],[Column1]]/Table2[[#This Row],[CCSS Word Count]],""))</f>
        <v>-0.36842105263157893</v>
      </c>
      <c r="AB43" s="259">
        <v>1</v>
      </c>
      <c r="AC43" s="260" t="s">
        <v>16</v>
      </c>
      <c r="AD43" s="260" t="s">
        <v>21</v>
      </c>
      <c r="AE43" s="260">
        <v>2</v>
      </c>
      <c r="AF43" s="272" t="s">
        <v>6570</v>
      </c>
      <c r="AG43" s="269" t="str">
        <f>IF(Table2[[#This Row],[URL Link]]="","",CONCATENATE("&lt;a href=","""",Table2[[#This Row],[URL Link]],"""","&gt;",Table2[[#This Row],[OR INDEX]],"&lt;/a&gt;"))</f>
        <v>&lt;a href="https://oercommons.org/courseware/lesson/105105/student/29085?section=2"&gt;1.OA.A.2&lt;/a&gt;</v>
      </c>
      <c r="AH43" s="280" t="s">
        <v>2008</v>
      </c>
    </row>
    <row r="44" spans="1:34" ht="30" x14ac:dyDescent="0.2">
      <c r="A44" s="162" t="s">
        <v>3</v>
      </c>
      <c r="B44" s="162">
        <v>43</v>
      </c>
      <c r="C44" s="163" t="s">
        <v>16</v>
      </c>
      <c r="D44" s="163" t="s">
        <v>63</v>
      </c>
      <c r="E44" s="163" t="s">
        <v>179</v>
      </c>
      <c r="F44" s="164" t="s">
        <v>180</v>
      </c>
      <c r="G44" s="164"/>
      <c r="H44" s="164"/>
      <c r="I44" s="164"/>
      <c r="J44" s="164" t="s">
        <v>179</v>
      </c>
      <c r="K44" s="142"/>
      <c r="L44" s="142"/>
      <c r="M44" s="142"/>
      <c r="N44" s="142"/>
      <c r="O44" s="142"/>
      <c r="P44" s="142"/>
      <c r="Q44" s="142"/>
      <c r="R44" s="142" t="s">
        <v>179</v>
      </c>
      <c r="S44" s="142" t="s">
        <v>16</v>
      </c>
      <c r="T44" s="142" t="s">
        <v>63</v>
      </c>
      <c r="U44" s="142">
        <v>0</v>
      </c>
      <c r="V44" s="141"/>
      <c r="W44" s="141" t="s">
        <v>180</v>
      </c>
      <c r="X44" s="145">
        <f t="shared" si="2"/>
        <v>13</v>
      </c>
      <c r="Y44" s="146">
        <f t="shared" si="3"/>
        <v>13</v>
      </c>
      <c r="Z44" s="145">
        <f>Table2[[#This Row],[OR Word Count]]-Table2[[#This Row],[CCSS Word Count]]</f>
        <v>0</v>
      </c>
      <c r="AA44" s="147" t="str">
        <f>IF(Table2[[#This Row],[Column6]]="","",IFERROR(Table2[[#This Row],[Column1]]/Table2[[#This Row],[CCSS Word Count]],""))</f>
        <v/>
      </c>
      <c r="AB44" s="259">
        <v>1</v>
      </c>
      <c r="AC44" s="260" t="s">
        <v>16</v>
      </c>
      <c r="AD44" s="260" t="s">
        <v>63</v>
      </c>
      <c r="AF44" s="163"/>
      <c r="AG44" s="277" t="str">
        <f>IF(Table2[[#This Row],[URL Link]]="","",CONCATENATE("&lt;a href=","""",Table2[[#This Row],[URL Link]],"""","&gt;",Table2[[#This Row],[OR INDEX]],"&lt;/a&gt;"))</f>
        <v/>
      </c>
      <c r="AH44" s="280" t="s">
        <v>2008</v>
      </c>
    </row>
    <row r="45" spans="1:34" x14ac:dyDescent="0.2">
      <c r="A45" s="261" t="s">
        <v>25</v>
      </c>
      <c r="B45" s="261">
        <v>44</v>
      </c>
      <c r="C45" s="259" t="s">
        <v>16</v>
      </c>
      <c r="D45" s="259" t="s">
        <v>63</v>
      </c>
      <c r="E45" s="259" t="s">
        <v>182</v>
      </c>
      <c r="F45" s="256" t="s">
        <v>183</v>
      </c>
      <c r="G45" s="256" t="s">
        <v>29</v>
      </c>
      <c r="H45" s="256" t="s">
        <v>194</v>
      </c>
      <c r="I45" s="256" t="s">
        <v>1557</v>
      </c>
      <c r="J45" s="256" t="s">
        <v>182</v>
      </c>
      <c r="K45" s="259"/>
      <c r="L45" s="259"/>
      <c r="M45" s="259"/>
      <c r="N45" s="259"/>
      <c r="O45" s="259"/>
      <c r="P45" s="259"/>
      <c r="Q45" s="259"/>
      <c r="R45" s="259" t="s">
        <v>182</v>
      </c>
      <c r="S45" s="259" t="s">
        <v>16</v>
      </c>
      <c r="T45" s="259" t="s">
        <v>63</v>
      </c>
      <c r="U45" s="259">
        <v>3</v>
      </c>
      <c r="V45" s="261"/>
      <c r="W45" s="261" t="s">
        <v>1558</v>
      </c>
      <c r="X45" s="262">
        <f t="shared" si="2"/>
        <v>10</v>
      </c>
      <c r="Y45" s="263">
        <f t="shared" si="3"/>
        <v>78</v>
      </c>
      <c r="Z45" s="262">
        <f>Table2[[#This Row],[OR Word Count]]-Table2[[#This Row],[CCSS Word Count]]</f>
        <v>-68</v>
      </c>
      <c r="AA45" s="264">
        <f>IF(Table2[[#This Row],[Column6]]="","",IFERROR(Table2[[#This Row],[Column1]]/Table2[[#This Row],[CCSS Word Count]],""))</f>
        <v>-0.87179487179487181</v>
      </c>
      <c r="AB45" s="259">
        <v>1</v>
      </c>
      <c r="AC45" s="260" t="s">
        <v>16</v>
      </c>
      <c r="AD45" s="260" t="s">
        <v>63</v>
      </c>
      <c r="AE45" s="260">
        <v>3</v>
      </c>
      <c r="AF45" s="272" t="s">
        <v>6571</v>
      </c>
      <c r="AG45" s="269" t="str">
        <f>IF(Table2[[#This Row],[URL Link]]="","",CONCATENATE("&lt;a href=","""",Table2[[#This Row],[URL Link]],"""","&gt;",Table2[[#This Row],[OR INDEX]],"&lt;/a&gt;"))</f>
        <v>&lt;a href="https://oercommons.org/courseware/lesson/105105/student/29085?section=3"&gt;1.OA.B.3&lt;/a&gt;</v>
      </c>
      <c r="AH45" s="280" t="s">
        <v>2008</v>
      </c>
    </row>
    <row r="46" spans="1:34" x14ac:dyDescent="0.2">
      <c r="A46" s="261" t="s">
        <v>25</v>
      </c>
      <c r="B46" s="261">
        <v>45</v>
      </c>
      <c r="C46" s="259" t="s">
        <v>16</v>
      </c>
      <c r="D46" s="259" t="s">
        <v>63</v>
      </c>
      <c r="E46" s="259" t="s">
        <v>185</v>
      </c>
      <c r="F46" s="256" t="s">
        <v>186</v>
      </c>
      <c r="G46" s="256" t="s">
        <v>29</v>
      </c>
      <c r="H46" s="256" t="s">
        <v>194</v>
      </c>
      <c r="I46" s="256" t="s">
        <v>1557</v>
      </c>
      <c r="J46" s="256" t="s">
        <v>185</v>
      </c>
      <c r="K46" s="259"/>
      <c r="L46" s="259"/>
      <c r="M46" s="259"/>
      <c r="N46" s="259"/>
      <c r="O46" s="259"/>
      <c r="P46" s="259"/>
      <c r="Q46" s="259"/>
      <c r="R46" s="259" t="s">
        <v>185</v>
      </c>
      <c r="S46" s="259" t="s">
        <v>16</v>
      </c>
      <c r="T46" s="259" t="s">
        <v>63</v>
      </c>
      <c r="U46" s="259">
        <v>4</v>
      </c>
      <c r="V46" s="261"/>
      <c r="W46" s="261" t="s">
        <v>1559</v>
      </c>
      <c r="X46" s="262">
        <f t="shared" si="2"/>
        <v>6</v>
      </c>
      <c r="Y46" s="263">
        <f t="shared" si="3"/>
        <v>24</v>
      </c>
      <c r="Z46" s="262">
        <f>Table2[[#This Row],[OR Word Count]]-Table2[[#This Row],[CCSS Word Count]]</f>
        <v>-18</v>
      </c>
      <c r="AA46" s="264">
        <f>IF(Table2[[#This Row],[Column6]]="","",IFERROR(Table2[[#This Row],[Column1]]/Table2[[#This Row],[CCSS Word Count]],""))</f>
        <v>-0.75</v>
      </c>
      <c r="AB46" s="259">
        <v>1</v>
      </c>
      <c r="AC46" s="260" t="s">
        <v>16</v>
      </c>
      <c r="AD46" s="260" t="s">
        <v>63</v>
      </c>
      <c r="AE46" s="260">
        <v>4</v>
      </c>
      <c r="AF46" s="272" t="s">
        <v>6572</v>
      </c>
      <c r="AG46" s="269" t="str">
        <f>IF(Table2[[#This Row],[URL Link]]="","",CONCATENATE("&lt;a href=","""",Table2[[#This Row],[URL Link]],"""","&gt;",Table2[[#This Row],[OR INDEX]],"&lt;/a&gt;"))</f>
        <v>&lt;a href="https://oercommons.org/courseware/lesson/105105/student/29085?section=4"&gt;1.OA.B.4&lt;/a&gt;</v>
      </c>
      <c r="AH46" s="280" t="s">
        <v>2008</v>
      </c>
    </row>
    <row r="47" spans="1:34" x14ac:dyDescent="0.2">
      <c r="A47" s="162" t="s">
        <v>3</v>
      </c>
      <c r="B47" s="162">
        <v>46</v>
      </c>
      <c r="C47" s="163" t="s">
        <v>16</v>
      </c>
      <c r="D47" s="163" t="s">
        <v>76</v>
      </c>
      <c r="E47" s="163" t="s">
        <v>188</v>
      </c>
      <c r="F47" s="164" t="s">
        <v>189</v>
      </c>
      <c r="G47" s="164"/>
      <c r="H47" s="164"/>
      <c r="I47" s="164"/>
      <c r="J47" s="164" t="s">
        <v>188</v>
      </c>
      <c r="K47" s="142"/>
      <c r="L47" s="142"/>
      <c r="M47" s="142"/>
      <c r="N47" s="142"/>
      <c r="O47" s="142"/>
      <c r="P47" s="142"/>
      <c r="Q47" s="142"/>
      <c r="R47" s="142" t="s">
        <v>188</v>
      </c>
      <c r="S47" s="142" t="s">
        <v>16</v>
      </c>
      <c r="T47" s="142" t="s">
        <v>76</v>
      </c>
      <c r="U47" s="142">
        <v>0</v>
      </c>
      <c r="V47" s="141"/>
      <c r="W47" s="141" t="s">
        <v>189</v>
      </c>
      <c r="X47" s="145">
        <f t="shared" si="2"/>
        <v>5</v>
      </c>
      <c r="Y47" s="146">
        <f t="shared" si="3"/>
        <v>5</v>
      </c>
      <c r="Z47" s="145">
        <f>Table2[[#This Row],[OR Word Count]]-Table2[[#This Row],[CCSS Word Count]]</f>
        <v>0</v>
      </c>
      <c r="AA47" s="147" t="str">
        <f>IF(Table2[[#This Row],[Column6]]="","",IFERROR(Table2[[#This Row],[Column1]]/Table2[[#This Row],[CCSS Word Count]],""))</f>
        <v/>
      </c>
      <c r="AB47" s="259">
        <v>1</v>
      </c>
      <c r="AC47" s="260" t="s">
        <v>16</v>
      </c>
      <c r="AD47" s="260" t="s">
        <v>76</v>
      </c>
      <c r="AF47" s="163"/>
      <c r="AG47" s="277" t="str">
        <f>IF(Table2[[#This Row],[URL Link]]="","",CONCATENATE("&lt;a href=","""",Table2[[#This Row],[URL Link]],"""","&gt;",Table2[[#This Row],[OR INDEX]],"&lt;/a&gt;"))</f>
        <v/>
      </c>
      <c r="AH47" s="280" t="s">
        <v>2008</v>
      </c>
    </row>
    <row r="48" spans="1:34" x14ac:dyDescent="0.2">
      <c r="A48" s="261" t="s">
        <v>25</v>
      </c>
      <c r="B48" s="261">
        <v>47</v>
      </c>
      <c r="C48" s="259" t="s">
        <v>16</v>
      </c>
      <c r="D48" s="259" t="s">
        <v>76</v>
      </c>
      <c r="E48" s="259" t="s">
        <v>191</v>
      </c>
      <c r="F48" s="256" t="s">
        <v>192</v>
      </c>
      <c r="G48" s="256" t="s">
        <v>68</v>
      </c>
      <c r="H48" s="256" t="s">
        <v>194</v>
      </c>
      <c r="I48" s="256" t="s">
        <v>68</v>
      </c>
      <c r="J48" s="256" t="s">
        <v>191</v>
      </c>
      <c r="K48" s="259"/>
      <c r="L48" s="259"/>
      <c r="M48" s="259"/>
      <c r="N48" s="259"/>
      <c r="O48" s="259"/>
      <c r="P48" s="259"/>
      <c r="Q48" s="259"/>
      <c r="R48" s="259" t="s">
        <v>191</v>
      </c>
      <c r="S48" s="259" t="s">
        <v>16</v>
      </c>
      <c r="T48" s="259" t="s">
        <v>76</v>
      </c>
      <c r="U48" s="259">
        <v>5</v>
      </c>
      <c r="V48" s="261"/>
      <c r="W48" s="261" t="s">
        <v>1560</v>
      </c>
      <c r="X48" s="262">
        <f t="shared" si="2"/>
        <v>6</v>
      </c>
      <c r="Y48" s="263">
        <f t="shared" si="3"/>
        <v>14</v>
      </c>
      <c r="Z48" s="262">
        <f>Table2[[#This Row],[OR Word Count]]-Table2[[#This Row],[CCSS Word Count]]</f>
        <v>-8</v>
      </c>
      <c r="AA48" s="264">
        <f>IF(Table2[[#This Row],[Column6]]="","",IFERROR(Table2[[#This Row],[Column1]]/Table2[[#This Row],[CCSS Word Count]],""))</f>
        <v>-0.5714285714285714</v>
      </c>
      <c r="AB48" s="259">
        <v>1</v>
      </c>
      <c r="AC48" s="260" t="s">
        <v>16</v>
      </c>
      <c r="AD48" s="260" t="s">
        <v>76</v>
      </c>
      <c r="AE48" s="260">
        <v>5</v>
      </c>
      <c r="AF48" s="272" t="s">
        <v>6573</v>
      </c>
      <c r="AG48" s="269" t="str">
        <f>IF(Table2[[#This Row],[URL Link]]="","",CONCATENATE("&lt;a href=","""",Table2[[#This Row],[URL Link]],"""","&gt;",Table2[[#This Row],[OR INDEX]],"&lt;/a&gt;"))</f>
        <v>&lt;a href="https://oercommons.org/courseware/lesson/105105/student/29085?section=5"&gt;1.OA.C.5&lt;/a&gt;</v>
      </c>
      <c r="AH48" s="280" t="s">
        <v>2008</v>
      </c>
    </row>
    <row r="49" spans="1:34" ht="60" x14ac:dyDescent="0.2">
      <c r="A49" s="261" t="s">
        <v>25</v>
      </c>
      <c r="B49" s="261">
        <v>48</v>
      </c>
      <c r="C49" s="259" t="s">
        <v>16</v>
      </c>
      <c r="D49" s="259" t="s">
        <v>76</v>
      </c>
      <c r="E49" s="259" t="s">
        <v>194</v>
      </c>
      <c r="F49" s="256" t="s">
        <v>195</v>
      </c>
      <c r="G49" s="256" t="s">
        <v>1561</v>
      </c>
      <c r="H49" s="256" t="s">
        <v>294</v>
      </c>
      <c r="I49" s="256" t="s">
        <v>227</v>
      </c>
      <c r="J49" s="256" t="s">
        <v>194</v>
      </c>
      <c r="K49" s="259"/>
      <c r="L49" s="259"/>
      <c r="M49" s="259"/>
      <c r="N49" s="259"/>
      <c r="O49" s="259"/>
      <c r="P49" s="259"/>
      <c r="Q49" s="259"/>
      <c r="R49" s="259" t="s">
        <v>194</v>
      </c>
      <c r="S49" s="259" t="s">
        <v>16</v>
      </c>
      <c r="T49" s="259" t="s">
        <v>76</v>
      </c>
      <c r="U49" s="259">
        <v>6</v>
      </c>
      <c r="V49" s="261"/>
      <c r="W49" s="261" t="s">
        <v>1562</v>
      </c>
      <c r="X49" s="262">
        <f t="shared" si="2"/>
        <v>19</v>
      </c>
      <c r="Y49" s="263">
        <f t="shared" si="3"/>
        <v>111</v>
      </c>
      <c r="Z49" s="262">
        <f>Table2[[#This Row],[OR Word Count]]-Table2[[#This Row],[CCSS Word Count]]</f>
        <v>-92</v>
      </c>
      <c r="AA49" s="264">
        <f>IF(Table2[[#This Row],[Column6]]="","",IFERROR(Table2[[#This Row],[Column1]]/Table2[[#This Row],[CCSS Word Count]],""))</f>
        <v>-0.8288288288288288</v>
      </c>
      <c r="AB49" s="259">
        <v>1</v>
      </c>
      <c r="AC49" s="260" t="s">
        <v>16</v>
      </c>
      <c r="AD49" s="260" t="s">
        <v>76</v>
      </c>
      <c r="AE49" s="260">
        <v>6</v>
      </c>
      <c r="AF49" s="272" t="s">
        <v>6574</v>
      </c>
      <c r="AG49" s="269" t="str">
        <f>IF(Table2[[#This Row],[URL Link]]="","",CONCATENATE("&lt;a href=","""",Table2[[#This Row],[URL Link]],"""","&gt;",Table2[[#This Row],[OR INDEX]],"&lt;/a&gt;"))</f>
        <v>&lt;a href="https://oercommons.org/courseware/lesson/105105/student/29085?section=6"&gt;1.OA.C.6&lt;/a&gt;</v>
      </c>
      <c r="AH49" s="280" t="s">
        <v>2008</v>
      </c>
    </row>
    <row r="50" spans="1:34" x14ac:dyDescent="0.2">
      <c r="A50" s="162" t="s">
        <v>3</v>
      </c>
      <c r="B50" s="162">
        <v>49</v>
      </c>
      <c r="C50" s="163" t="s">
        <v>16</v>
      </c>
      <c r="D50" s="163" t="s">
        <v>197</v>
      </c>
      <c r="E50" s="163" t="s">
        <v>198</v>
      </c>
      <c r="F50" s="164" t="s">
        <v>199</v>
      </c>
      <c r="G50" s="164"/>
      <c r="H50" s="164"/>
      <c r="I50" s="164"/>
      <c r="J50" s="164" t="s">
        <v>198</v>
      </c>
      <c r="K50" s="142"/>
      <c r="L50" s="142"/>
      <c r="M50" s="142"/>
      <c r="N50" s="142"/>
      <c r="O50" s="142"/>
      <c r="P50" s="142"/>
      <c r="Q50" s="142"/>
      <c r="R50" s="142" t="s">
        <v>198</v>
      </c>
      <c r="S50" s="142" t="s">
        <v>16</v>
      </c>
      <c r="T50" s="142" t="s">
        <v>197</v>
      </c>
      <c r="U50" s="142">
        <v>0</v>
      </c>
      <c r="V50" s="141"/>
      <c r="W50" s="141" t="s">
        <v>199</v>
      </c>
      <c r="X50" s="145">
        <f t="shared" si="2"/>
        <v>6</v>
      </c>
      <c r="Y50" s="146">
        <f t="shared" si="3"/>
        <v>6</v>
      </c>
      <c r="Z50" s="145">
        <f>Table2[[#This Row],[OR Word Count]]-Table2[[#This Row],[CCSS Word Count]]</f>
        <v>0</v>
      </c>
      <c r="AA50" s="147" t="str">
        <f>IF(Table2[[#This Row],[Column6]]="","",IFERROR(Table2[[#This Row],[Column1]]/Table2[[#This Row],[CCSS Word Count]],""))</f>
        <v/>
      </c>
      <c r="AB50" s="259">
        <v>1</v>
      </c>
      <c r="AC50" s="260" t="s">
        <v>16</v>
      </c>
      <c r="AD50" s="260" t="s">
        <v>197</v>
      </c>
      <c r="AF50" s="163"/>
      <c r="AG50" s="277" t="str">
        <f>IF(Table2[[#This Row],[URL Link]]="","",CONCATENATE("&lt;a href=","""",Table2[[#This Row],[URL Link]],"""","&gt;",Table2[[#This Row],[OR INDEX]],"&lt;/a&gt;"))</f>
        <v/>
      </c>
      <c r="AH50" s="280" t="s">
        <v>2008</v>
      </c>
    </row>
    <row r="51" spans="1:34" ht="30" x14ac:dyDescent="0.2">
      <c r="A51" s="261" t="s">
        <v>25</v>
      </c>
      <c r="B51" s="261">
        <v>50</v>
      </c>
      <c r="C51" s="259" t="s">
        <v>16</v>
      </c>
      <c r="D51" s="259" t="s">
        <v>197</v>
      </c>
      <c r="E51" s="259" t="s">
        <v>201</v>
      </c>
      <c r="F51" s="256" t="s">
        <v>202</v>
      </c>
      <c r="G51" s="256" t="s">
        <v>1563</v>
      </c>
      <c r="H51" s="256" t="s">
        <v>1564</v>
      </c>
      <c r="I51" s="256"/>
      <c r="J51" s="256" t="s">
        <v>201</v>
      </c>
      <c r="K51" s="259"/>
      <c r="L51" s="259"/>
      <c r="M51" s="259"/>
      <c r="N51" s="259"/>
      <c r="O51" s="259"/>
      <c r="P51" s="259"/>
      <c r="Q51" s="259"/>
      <c r="R51" s="259" t="s">
        <v>201</v>
      </c>
      <c r="S51" s="259" t="s">
        <v>16</v>
      </c>
      <c r="T51" s="259" t="s">
        <v>197</v>
      </c>
      <c r="U51" s="259">
        <v>7</v>
      </c>
      <c r="V51" s="261"/>
      <c r="W51" s="261" t="s">
        <v>1565</v>
      </c>
      <c r="X51" s="262">
        <f t="shared" si="2"/>
        <v>19</v>
      </c>
      <c r="Y51" s="263">
        <f t="shared" si="3"/>
        <v>57</v>
      </c>
      <c r="Z51" s="262">
        <f>Table2[[#This Row],[OR Word Count]]-Table2[[#This Row],[CCSS Word Count]]</f>
        <v>-38</v>
      </c>
      <c r="AA51" s="264">
        <f>IF(Table2[[#This Row],[Column6]]="","",IFERROR(Table2[[#This Row],[Column1]]/Table2[[#This Row],[CCSS Word Count]],""))</f>
        <v>-0.66666666666666663</v>
      </c>
      <c r="AB51" s="259">
        <v>1</v>
      </c>
      <c r="AC51" s="260" t="s">
        <v>16</v>
      </c>
      <c r="AD51" s="260" t="s">
        <v>197</v>
      </c>
      <c r="AE51" s="260">
        <v>7</v>
      </c>
      <c r="AF51" s="272" t="s">
        <v>6575</v>
      </c>
      <c r="AG51" s="269" t="str">
        <f>IF(Table2[[#This Row],[URL Link]]="","",CONCATENATE("&lt;a href=","""",Table2[[#This Row],[URL Link]],"""","&gt;",Table2[[#This Row],[OR INDEX]],"&lt;/a&gt;"))</f>
        <v>&lt;a href="https://oercommons.org/courseware/lesson/105105/student/29085?section=7"&gt;1.OA.D.7&lt;/a&gt;</v>
      </c>
      <c r="AH51" s="280" t="s">
        <v>2008</v>
      </c>
    </row>
    <row r="52" spans="1:34" ht="30" x14ac:dyDescent="0.2">
      <c r="A52" s="261" t="s">
        <v>25</v>
      </c>
      <c r="B52" s="261">
        <v>51</v>
      </c>
      <c r="C52" s="259" t="s">
        <v>16</v>
      </c>
      <c r="D52" s="259" t="s">
        <v>197</v>
      </c>
      <c r="E52" s="259" t="s">
        <v>204</v>
      </c>
      <c r="F52" s="256" t="s">
        <v>205</v>
      </c>
      <c r="G52" s="256" t="s">
        <v>201</v>
      </c>
      <c r="H52" s="256" t="s">
        <v>173</v>
      </c>
      <c r="I52" s="256"/>
      <c r="J52" s="256" t="s">
        <v>204</v>
      </c>
      <c r="K52" s="259"/>
      <c r="L52" s="259"/>
      <c r="M52" s="259"/>
      <c r="N52" s="259"/>
      <c r="O52" s="259"/>
      <c r="P52" s="259"/>
      <c r="Q52" s="259"/>
      <c r="R52" s="259" t="s">
        <v>204</v>
      </c>
      <c r="S52" s="259" t="s">
        <v>16</v>
      </c>
      <c r="T52" s="259" t="s">
        <v>197</v>
      </c>
      <c r="U52" s="259">
        <v>8</v>
      </c>
      <c r="V52" s="261"/>
      <c r="W52" s="261" t="s">
        <v>1566</v>
      </c>
      <c r="X52" s="262">
        <f t="shared" si="2"/>
        <v>15</v>
      </c>
      <c r="Y52" s="263">
        <f t="shared" si="3"/>
        <v>48</v>
      </c>
      <c r="Z52" s="262">
        <f>Table2[[#This Row],[OR Word Count]]-Table2[[#This Row],[CCSS Word Count]]</f>
        <v>-33</v>
      </c>
      <c r="AA52" s="264">
        <f>IF(Table2[[#This Row],[Column6]]="","",IFERROR(Table2[[#This Row],[Column1]]/Table2[[#This Row],[CCSS Word Count]],""))</f>
        <v>-0.6875</v>
      </c>
      <c r="AB52" s="259">
        <v>1</v>
      </c>
      <c r="AC52" s="260" t="s">
        <v>16</v>
      </c>
      <c r="AD52" s="260" t="s">
        <v>197</v>
      </c>
      <c r="AE52" s="260">
        <v>8</v>
      </c>
      <c r="AF52" s="272" t="s">
        <v>6576</v>
      </c>
      <c r="AG52" s="269" t="str">
        <f>IF(Table2[[#This Row],[URL Link]]="","",CONCATENATE("&lt;a href=","""",Table2[[#This Row],[URL Link]],"""","&gt;",Table2[[#This Row],[OR INDEX]],"&lt;/a&gt;"))</f>
        <v>&lt;a href="https://oercommons.org/courseware/lesson/105105/student/29085?section=8"&gt;1.OA.D.8&lt;/a&gt;</v>
      </c>
      <c r="AH52" s="280" t="s">
        <v>2008</v>
      </c>
    </row>
    <row r="53" spans="1:34" x14ac:dyDescent="0.2">
      <c r="A53" s="148" t="s">
        <v>2</v>
      </c>
      <c r="B53" s="148">
        <v>52</v>
      </c>
      <c r="C53" s="149" t="s">
        <v>89</v>
      </c>
      <c r="D53" s="149">
        <v>0</v>
      </c>
      <c r="E53" s="149" t="s">
        <v>207</v>
      </c>
      <c r="F53" s="150" t="s">
        <v>91</v>
      </c>
      <c r="G53" s="150"/>
      <c r="H53" s="150"/>
      <c r="I53" s="150"/>
      <c r="J53" s="150" t="s">
        <v>207</v>
      </c>
      <c r="K53" s="149"/>
      <c r="L53" s="149"/>
      <c r="M53" s="149"/>
      <c r="N53" s="149"/>
      <c r="O53" s="149"/>
      <c r="P53" s="149"/>
      <c r="Q53" s="149"/>
      <c r="R53" s="149" t="s">
        <v>207</v>
      </c>
      <c r="S53" s="149" t="s">
        <v>89</v>
      </c>
      <c r="T53" s="149">
        <v>0</v>
      </c>
      <c r="U53" s="149"/>
      <c r="V53" s="148"/>
      <c r="W53" s="148" t="s">
        <v>305</v>
      </c>
      <c r="X53" s="152">
        <f t="shared" si="2"/>
        <v>5</v>
      </c>
      <c r="Y53" s="153">
        <f t="shared" si="3"/>
        <v>8</v>
      </c>
      <c r="Z53" s="152">
        <f>Table2[[#This Row],[OR Word Count]]-Table2[[#This Row],[CCSS Word Count]]</f>
        <v>-3</v>
      </c>
      <c r="AA53" s="154" t="str">
        <f>IF(Table2[[#This Row],[Column6]]="","",IFERROR(Table2[[#This Row],[Column1]]/Table2[[#This Row],[CCSS Word Count]],""))</f>
        <v/>
      </c>
      <c r="AB53" s="259">
        <v>1</v>
      </c>
      <c r="AC53" s="260" t="s">
        <v>89</v>
      </c>
      <c r="AF53" s="149"/>
      <c r="AG53" s="276" t="str">
        <f>IF(Table2[[#This Row],[URL Link]]="","",CONCATENATE("&lt;a href=","""",Table2[[#This Row],[URL Link]],"""","&gt;",Table2[[#This Row],[OR INDEX]],"&lt;/a&gt;"))</f>
        <v/>
      </c>
      <c r="AH53" s="280" t="s">
        <v>2008</v>
      </c>
    </row>
    <row r="54" spans="1:34" x14ac:dyDescent="0.2">
      <c r="A54" s="162" t="s">
        <v>3</v>
      </c>
      <c r="B54" s="162">
        <v>53</v>
      </c>
      <c r="C54" s="163" t="s">
        <v>89</v>
      </c>
      <c r="D54" s="163" t="s">
        <v>21</v>
      </c>
      <c r="E54" s="163" t="s">
        <v>209</v>
      </c>
      <c r="F54" s="164" t="s">
        <v>210</v>
      </c>
      <c r="G54" s="164"/>
      <c r="H54" s="164"/>
      <c r="I54" s="164"/>
      <c r="J54" s="164" t="s">
        <v>209</v>
      </c>
      <c r="K54" s="142"/>
      <c r="L54" s="142"/>
      <c r="M54" s="142"/>
      <c r="N54" s="142"/>
      <c r="O54" s="142"/>
      <c r="P54" s="142"/>
      <c r="Q54" s="142"/>
      <c r="R54" s="142" t="s">
        <v>209</v>
      </c>
      <c r="S54" s="142" t="s">
        <v>89</v>
      </c>
      <c r="T54" s="142" t="s">
        <v>21</v>
      </c>
      <c r="U54" s="142">
        <v>0</v>
      </c>
      <c r="V54" s="141"/>
      <c r="W54" s="141" t="s">
        <v>210</v>
      </c>
      <c r="X54" s="145">
        <f t="shared" si="2"/>
        <v>4</v>
      </c>
      <c r="Y54" s="146">
        <f t="shared" si="3"/>
        <v>4</v>
      </c>
      <c r="Z54" s="145">
        <f>Table2[[#This Row],[OR Word Count]]-Table2[[#This Row],[CCSS Word Count]]</f>
        <v>0</v>
      </c>
      <c r="AA54" s="147" t="str">
        <f>IF(Table2[[#This Row],[Column6]]="","",IFERROR(Table2[[#This Row],[Column1]]/Table2[[#This Row],[CCSS Word Count]],""))</f>
        <v/>
      </c>
      <c r="AB54" s="259">
        <v>1</v>
      </c>
      <c r="AC54" s="260" t="s">
        <v>89</v>
      </c>
      <c r="AD54" s="260" t="s">
        <v>21</v>
      </c>
      <c r="AF54" s="163"/>
      <c r="AG54" s="277" t="str">
        <f>IF(Table2[[#This Row],[URL Link]]="","",CONCATENATE("&lt;a href=","""",Table2[[#This Row],[URL Link]],"""","&gt;",Table2[[#This Row],[OR INDEX]],"&lt;/a&gt;"))</f>
        <v/>
      </c>
      <c r="AH54" s="280" t="s">
        <v>2008</v>
      </c>
    </row>
    <row r="55" spans="1:34" ht="30" x14ac:dyDescent="0.2">
      <c r="A55" s="261" t="s">
        <v>25</v>
      </c>
      <c r="B55" s="261">
        <v>54</v>
      </c>
      <c r="C55" s="259" t="s">
        <v>89</v>
      </c>
      <c r="D55" s="259" t="s">
        <v>21</v>
      </c>
      <c r="E55" s="259" t="s">
        <v>212</v>
      </c>
      <c r="F55" s="256" t="s">
        <v>213</v>
      </c>
      <c r="G55" s="256" t="s">
        <v>51</v>
      </c>
      <c r="H55" s="256" t="s">
        <v>1567</v>
      </c>
      <c r="I55" s="256"/>
      <c r="J55" s="256" t="s">
        <v>212</v>
      </c>
      <c r="K55" s="259"/>
      <c r="L55" s="259"/>
      <c r="M55" s="259"/>
      <c r="N55" s="259"/>
      <c r="O55" s="259"/>
      <c r="P55" s="259"/>
      <c r="Q55" s="259"/>
      <c r="R55" s="259" t="s">
        <v>212</v>
      </c>
      <c r="S55" s="259" t="s">
        <v>89</v>
      </c>
      <c r="T55" s="259" t="s">
        <v>21</v>
      </c>
      <c r="U55" s="259">
        <v>1</v>
      </c>
      <c r="V55" s="261"/>
      <c r="W55" s="261" t="s">
        <v>213</v>
      </c>
      <c r="X55" s="262">
        <f t="shared" si="2"/>
        <v>27</v>
      </c>
      <c r="Y55" s="263">
        <f t="shared" si="3"/>
        <v>27</v>
      </c>
      <c r="Z55" s="262">
        <f>Table2[[#This Row],[OR Word Count]]-Table2[[#This Row],[CCSS Word Count]]</f>
        <v>0</v>
      </c>
      <c r="AA55" s="264">
        <f>IF(Table2[[#This Row],[Column6]]="","",IFERROR(Table2[[#This Row],[Column1]]/Table2[[#This Row],[CCSS Word Count]],""))</f>
        <v>0</v>
      </c>
      <c r="AB55" s="259">
        <v>1</v>
      </c>
      <c r="AC55" s="260" t="s">
        <v>89</v>
      </c>
      <c r="AD55" s="260" t="s">
        <v>21</v>
      </c>
      <c r="AE55" s="260">
        <v>1</v>
      </c>
      <c r="AF55" s="272" t="s">
        <v>6577</v>
      </c>
      <c r="AG55" s="269" t="str">
        <f>IF(Table2[[#This Row],[URL Link]]="","",CONCATENATE("&lt;a href=","""",Table2[[#This Row],[URL Link]],"""","&gt;",Table2[[#This Row],[OR INDEX]],"&lt;/a&gt;"))</f>
        <v>&lt;a href="https://oercommons.org/courseware/lesson/105106/student/29085?section=1"&gt;1.NBT.A.1&lt;/a&gt;</v>
      </c>
      <c r="AH55" s="280" t="s">
        <v>2008</v>
      </c>
    </row>
    <row r="56" spans="1:34" x14ac:dyDescent="0.2">
      <c r="A56" s="162" t="s">
        <v>3</v>
      </c>
      <c r="B56" s="162">
        <v>55</v>
      </c>
      <c r="C56" s="163" t="s">
        <v>89</v>
      </c>
      <c r="D56" s="163" t="s">
        <v>63</v>
      </c>
      <c r="E56" s="163" t="s">
        <v>215</v>
      </c>
      <c r="F56" s="164" t="s">
        <v>216</v>
      </c>
      <c r="G56" s="164"/>
      <c r="H56" s="164"/>
      <c r="I56" s="164"/>
      <c r="J56" s="164" t="s">
        <v>215</v>
      </c>
      <c r="K56" s="142"/>
      <c r="L56" s="142"/>
      <c r="M56" s="142"/>
      <c r="N56" s="142"/>
      <c r="O56" s="142"/>
      <c r="P56" s="142"/>
      <c r="Q56" s="142"/>
      <c r="R56" s="142" t="s">
        <v>215</v>
      </c>
      <c r="S56" s="142" t="s">
        <v>89</v>
      </c>
      <c r="T56" s="142" t="s">
        <v>63</v>
      </c>
      <c r="U56" s="142">
        <v>0</v>
      </c>
      <c r="V56" s="141"/>
      <c r="W56" s="141" t="s">
        <v>216</v>
      </c>
      <c r="X56" s="145">
        <f t="shared" si="2"/>
        <v>3</v>
      </c>
      <c r="Y56" s="146">
        <f t="shared" si="3"/>
        <v>3</v>
      </c>
      <c r="Z56" s="145">
        <f>Table2[[#This Row],[OR Word Count]]-Table2[[#This Row],[CCSS Word Count]]</f>
        <v>0</v>
      </c>
      <c r="AA56" s="147" t="str">
        <f>IF(Table2[[#This Row],[Column6]]="","",IFERROR(Table2[[#This Row],[Column1]]/Table2[[#This Row],[CCSS Word Count]],""))</f>
        <v/>
      </c>
      <c r="AB56" s="259">
        <v>1</v>
      </c>
      <c r="AC56" s="260" t="s">
        <v>89</v>
      </c>
      <c r="AD56" s="260" t="s">
        <v>63</v>
      </c>
      <c r="AF56" s="163"/>
      <c r="AG56" s="277" t="str">
        <f>IF(Table2[[#This Row],[URL Link]]="","",CONCATENATE("&lt;a href=","""",Table2[[#This Row],[URL Link]],"""","&gt;",Table2[[#This Row],[OR INDEX]],"&lt;/a&gt;"))</f>
        <v/>
      </c>
      <c r="AH56" s="280" t="s">
        <v>2008</v>
      </c>
    </row>
    <row r="57" spans="1:34" ht="48.75" customHeight="1" x14ac:dyDescent="0.2">
      <c r="A57" s="261" t="s">
        <v>25</v>
      </c>
      <c r="B57" s="261">
        <v>56</v>
      </c>
      <c r="C57" s="259" t="s">
        <v>89</v>
      </c>
      <c r="D57" s="259" t="s">
        <v>63</v>
      </c>
      <c r="E57" s="259" t="s">
        <v>218</v>
      </c>
      <c r="F57" s="256" t="s">
        <v>219</v>
      </c>
      <c r="G57" s="256" t="s">
        <v>1568</v>
      </c>
      <c r="H57" s="256" t="s">
        <v>1569</v>
      </c>
      <c r="I57" s="256"/>
      <c r="J57" s="256" t="s">
        <v>218</v>
      </c>
      <c r="K57" s="259"/>
      <c r="L57" s="259"/>
      <c r="M57" s="259"/>
      <c r="N57" s="259"/>
      <c r="O57" s="259"/>
      <c r="P57" s="259"/>
      <c r="Q57" s="259"/>
      <c r="R57" s="259" t="s">
        <v>218</v>
      </c>
      <c r="S57" s="259" t="s">
        <v>89</v>
      </c>
      <c r="T57" s="259" t="s">
        <v>63</v>
      </c>
      <c r="U57" s="259">
        <v>2</v>
      </c>
      <c r="V57" s="261"/>
      <c r="W57" s="257" t="s">
        <v>1570</v>
      </c>
      <c r="X57" s="262">
        <f t="shared" si="2"/>
        <v>23</v>
      </c>
      <c r="Y57" s="263">
        <f t="shared" si="3"/>
        <v>99</v>
      </c>
      <c r="Z57" s="262">
        <f>Table2[[#This Row],[OR Word Count]]-Table2[[#This Row],[CCSS Word Count]]</f>
        <v>-76</v>
      </c>
      <c r="AA57" s="264">
        <f>IF(Table2[[#This Row],[Column6]]="","",IFERROR(Table2[[#This Row],[Column1]]/Table2[[#This Row],[CCSS Word Count]],""))</f>
        <v>-0.76767676767676762</v>
      </c>
      <c r="AB57" s="259">
        <v>1</v>
      </c>
      <c r="AC57" s="260" t="s">
        <v>89</v>
      </c>
      <c r="AD57" s="260" t="s">
        <v>63</v>
      </c>
      <c r="AE57" s="260">
        <v>2</v>
      </c>
      <c r="AF57" s="272" t="s">
        <v>6578</v>
      </c>
      <c r="AG57" s="269" t="str">
        <f>IF(Table2[[#This Row],[URL Link]]="","",CONCATENATE("&lt;a href=","""",Table2[[#This Row],[URL Link]],"""","&gt;",Table2[[#This Row],[OR INDEX]],"&lt;/a&gt;"))</f>
        <v>&lt;a href="https://oercommons.org/courseware/lesson/105106/student/29085?section=2"&gt;1.NBT.B.2&lt;/a&gt;</v>
      </c>
      <c r="AH57" s="280" t="s">
        <v>2008</v>
      </c>
    </row>
    <row r="58" spans="1:34" ht="30" x14ac:dyDescent="0.2">
      <c r="A58" s="261" t="s">
        <v>25</v>
      </c>
      <c r="B58" s="261">
        <v>57</v>
      </c>
      <c r="C58" s="259" t="s">
        <v>89</v>
      </c>
      <c r="D58" s="259" t="s">
        <v>63</v>
      </c>
      <c r="E58" s="259" t="s">
        <v>221</v>
      </c>
      <c r="F58" s="256" t="s">
        <v>222</v>
      </c>
      <c r="G58" s="256" t="s">
        <v>1571</v>
      </c>
      <c r="H58" s="256" t="s">
        <v>315</v>
      </c>
      <c r="I58" s="256"/>
      <c r="J58" s="256" t="s">
        <v>221</v>
      </c>
      <c r="K58" s="259"/>
      <c r="L58" s="259"/>
      <c r="M58" s="259"/>
      <c r="N58" s="259"/>
      <c r="O58" s="259"/>
      <c r="P58" s="259"/>
      <c r="Q58" s="259"/>
      <c r="R58" s="259" t="s">
        <v>221</v>
      </c>
      <c r="S58" s="259" t="s">
        <v>89</v>
      </c>
      <c r="T58" s="259" t="s">
        <v>63</v>
      </c>
      <c r="U58" s="259">
        <v>3</v>
      </c>
      <c r="V58" s="261"/>
      <c r="W58" s="261" t="s">
        <v>1572</v>
      </c>
      <c r="X58" s="262">
        <f t="shared" si="2"/>
        <v>25</v>
      </c>
      <c r="Y58" s="263">
        <f t="shared" si="3"/>
        <v>26</v>
      </c>
      <c r="Z58" s="262">
        <f>Table2[[#This Row],[OR Word Count]]-Table2[[#This Row],[CCSS Word Count]]</f>
        <v>-1</v>
      </c>
      <c r="AA58" s="264">
        <f>IF(Table2[[#This Row],[Column6]]="","",IFERROR(Table2[[#This Row],[Column1]]/Table2[[#This Row],[CCSS Word Count]],""))</f>
        <v>-3.8461538461538464E-2</v>
      </c>
      <c r="AB58" s="265">
        <v>1</v>
      </c>
      <c r="AC58" s="260" t="s">
        <v>89</v>
      </c>
      <c r="AD58" s="260" t="s">
        <v>63</v>
      </c>
      <c r="AE58" s="260">
        <v>3</v>
      </c>
      <c r="AF58" s="272" t="s">
        <v>6579</v>
      </c>
      <c r="AG58" s="269" t="str">
        <f>IF(Table2[[#This Row],[URL Link]]="","",CONCATENATE("&lt;a href=","""",Table2[[#This Row],[URL Link]],"""","&gt;",Table2[[#This Row],[OR INDEX]],"&lt;/a&gt;"))</f>
        <v>&lt;a href="https://oercommons.org/courseware/lesson/105106/student/29085?section=3"&gt;1.NBT.B.3&lt;/a&gt;</v>
      </c>
      <c r="AH58" s="280" t="s">
        <v>2008</v>
      </c>
    </row>
    <row r="59" spans="1:34" x14ac:dyDescent="0.2">
      <c r="A59" s="162" t="s">
        <v>3</v>
      </c>
      <c r="B59" s="162">
        <v>58</v>
      </c>
      <c r="C59" s="163" t="s">
        <v>89</v>
      </c>
      <c r="D59" s="163" t="s">
        <v>76</v>
      </c>
      <c r="E59" s="163" t="s">
        <v>224</v>
      </c>
      <c r="F59" s="164" t="s">
        <v>225</v>
      </c>
      <c r="G59" s="164"/>
      <c r="H59" s="164"/>
      <c r="I59" s="164"/>
      <c r="J59" s="164" t="s">
        <v>224</v>
      </c>
      <c r="K59" s="142"/>
      <c r="L59" s="142"/>
      <c r="M59" s="142"/>
      <c r="N59" s="142"/>
      <c r="O59" s="142"/>
      <c r="P59" s="142"/>
      <c r="Q59" s="142"/>
      <c r="R59" s="142" t="s">
        <v>224</v>
      </c>
      <c r="S59" s="142" t="s">
        <v>89</v>
      </c>
      <c r="T59" s="142" t="s">
        <v>76</v>
      </c>
      <c r="U59" s="142">
        <v>0</v>
      </c>
      <c r="V59" s="141"/>
      <c r="W59" s="141" t="s">
        <v>225</v>
      </c>
      <c r="X59" s="145">
        <f t="shared" si="2"/>
        <v>12</v>
      </c>
      <c r="Y59" s="146">
        <f t="shared" si="3"/>
        <v>12</v>
      </c>
      <c r="Z59" s="145">
        <f>Table2[[#This Row],[OR Word Count]]-Table2[[#This Row],[CCSS Word Count]]</f>
        <v>0</v>
      </c>
      <c r="AA59" s="147" t="str">
        <f>IF(Table2[[#This Row],[Column6]]="","",IFERROR(Table2[[#This Row],[Column1]]/Table2[[#This Row],[CCSS Word Count]],""))</f>
        <v/>
      </c>
      <c r="AB59" s="259">
        <v>1</v>
      </c>
      <c r="AC59" s="260" t="s">
        <v>89</v>
      </c>
      <c r="AD59" s="260" t="s">
        <v>76</v>
      </c>
      <c r="AF59" s="163"/>
      <c r="AG59" s="277" t="str">
        <f>IF(Table2[[#This Row],[URL Link]]="","",CONCATENATE("&lt;a href=","""",Table2[[#This Row],[URL Link]],"""","&gt;",Table2[[#This Row],[OR INDEX]],"&lt;/a&gt;"))</f>
        <v/>
      </c>
      <c r="AH59" s="280" t="s">
        <v>2008</v>
      </c>
    </row>
    <row r="60" spans="1:34" ht="62.25" customHeight="1" x14ac:dyDescent="0.2">
      <c r="A60" s="261" t="s">
        <v>25</v>
      </c>
      <c r="B60" s="261">
        <v>59</v>
      </c>
      <c r="C60" s="259" t="s">
        <v>89</v>
      </c>
      <c r="D60" s="259" t="s">
        <v>76</v>
      </c>
      <c r="E60" s="259" t="s">
        <v>227</v>
      </c>
      <c r="F60" s="256" t="s">
        <v>228</v>
      </c>
      <c r="G60" s="256" t="s">
        <v>218</v>
      </c>
      <c r="H60" s="256" t="s">
        <v>318</v>
      </c>
      <c r="I60" s="256" t="s">
        <v>1573</v>
      </c>
      <c r="J60" s="256" t="s">
        <v>227</v>
      </c>
      <c r="K60" s="259"/>
      <c r="L60" s="259"/>
      <c r="M60" s="259"/>
      <c r="N60" s="259"/>
      <c r="O60" s="259"/>
      <c r="P60" s="259"/>
      <c r="Q60" s="259"/>
      <c r="R60" s="259" t="s">
        <v>227</v>
      </c>
      <c r="S60" s="259" t="s">
        <v>89</v>
      </c>
      <c r="T60" s="259" t="s">
        <v>76</v>
      </c>
      <c r="U60" s="259">
        <v>4</v>
      </c>
      <c r="V60" s="261"/>
      <c r="W60" s="261" t="s">
        <v>1574</v>
      </c>
      <c r="X60" s="262">
        <f t="shared" si="2"/>
        <v>44</v>
      </c>
      <c r="Y60" s="263">
        <f t="shared" si="3"/>
        <v>79</v>
      </c>
      <c r="Z60" s="262">
        <f>Table2[[#This Row],[OR Word Count]]-Table2[[#This Row],[CCSS Word Count]]</f>
        <v>-35</v>
      </c>
      <c r="AA60" s="264">
        <f>IF(Table2[[#This Row],[Column6]]="","",IFERROR(Table2[[#This Row],[Column1]]/Table2[[#This Row],[CCSS Word Count]],""))</f>
        <v>-0.44303797468354428</v>
      </c>
      <c r="AB60" s="259">
        <v>1</v>
      </c>
      <c r="AC60" s="260" t="s">
        <v>89</v>
      </c>
      <c r="AD60" s="260" t="s">
        <v>76</v>
      </c>
      <c r="AE60" s="260">
        <v>4</v>
      </c>
      <c r="AF60" s="272" t="s">
        <v>6580</v>
      </c>
      <c r="AG60" s="269" t="str">
        <f>IF(Table2[[#This Row],[URL Link]]="","",CONCATENATE("&lt;a href=","""",Table2[[#This Row],[URL Link]],"""","&gt;",Table2[[#This Row],[OR INDEX]],"&lt;/a&gt;"))</f>
        <v>&lt;a href="https://oercommons.org/courseware/lesson/105106/student/29085?section=4"&gt;1.NBT.C.4&lt;/a&gt;</v>
      </c>
      <c r="AH60" s="280" t="s">
        <v>2008</v>
      </c>
    </row>
    <row r="61" spans="1:34" ht="33" customHeight="1" x14ac:dyDescent="0.2">
      <c r="A61" s="261" t="s">
        <v>25</v>
      </c>
      <c r="B61" s="261">
        <v>60</v>
      </c>
      <c r="C61" s="259" t="s">
        <v>89</v>
      </c>
      <c r="D61" s="259" t="s">
        <v>76</v>
      </c>
      <c r="E61" s="259" t="s">
        <v>230</v>
      </c>
      <c r="F61" s="256" t="s">
        <v>231</v>
      </c>
      <c r="G61" s="256" t="s">
        <v>218</v>
      </c>
      <c r="H61" s="256" t="s">
        <v>318</v>
      </c>
      <c r="I61" s="256" t="s">
        <v>290</v>
      </c>
      <c r="J61" s="256" t="s">
        <v>230</v>
      </c>
      <c r="K61" s="259"/>
      <c r="L61" s="259"/>
      <c r="M61" s="259"/>
      <c r="N61" s="259"/>
      <c r="O61" s="259"/>
      <c r="P61" s="259"/>
      <c r="Q61" s="259"/>
      <c r="R61" s="259" t="s">
        <v>230</v>
      </c>
      <c r="S61" s="259" t="s">
        <v>89</v>
      </c>
      <c r="T61" s="259" t="s">
        <v>76</v>
      </c>
      <c r="U61" s="259">
        <v>5</v>
      </c>
      <c r="V61" s="261"/>
      <c r="W61" s="261" t="s">
        <v>1575</v>
      </c>
      <c r="X61" s="262">
        <f t="shared" si="2"/>
        <v>21</v>
      </c>
      <c r="Y61" s="263">
        <f t="shared" si="3"/>
        <v>22</v>
      </c>
      <c r="Z61" s="262">
        <f>Table2[[#This Row],[OR Word Count]]-Table2[[#This Row],[CCSS Word Count]]</f>
        <v>-1</v>
      </c>
      <c r="AA61" s="264">
        <f>IF(Table2[[#This Row],[Column6]]="","",IFERROR(Table2[[#This Row],[Column1]]/Table2[[#This Row],[CCSS Word Count]],""))</f>
        <v>-4.5454545454545456E-2</v>
      </c>
      <c r="AB61" s="259">
        <v>1</v>
      </c>
      <c r="AC61" s="260" t="s">
        <v>89</v>
      </c>
      <c r="AD61" s="260" t="s">
        <v>76</v>
      </c>
      <c r="AE61" s="260">
        <v>5</v>
      </c>
      <c r="AF61" s="272" t="s">
        <v>6581</v>
      </c>
      <c r="AG61" s="269" t="str">
        <f>IF(Table2[[#This Row],[URL Link]]="","",CONCATENATE("&lt;a href=","""",Table2[[#This Row],[URL Link]],"""","&gt;",Table2[[#This Row],[OR INDEX]],"&lt;/a&gt;"))</f>
        <v>&lt;a href="https://oercommons.org/courseware/lesson/105106/student/29085?section=5"&gt;1.NBT.C.5&lt;/a&gt;</v>
      </c>
      <c r="AH61" s="280" t="s">
        <v>2008</v>
      </c>
    </row>
    <row r="62" spans="1:34" ht="61.5" customHeight="1" x14ac:dyDescent="0.2">
      <c r="A62" s="261" t="s">
        <v>25</v>
      </c>
      <c r="B62" s="261">
        <v>61</v>
      </c>
      <c r="C62" s="259" t="s">
        <v>89</v>
      </c>
      <c r="D62" s="259" t="s">
        <v>76</v>
      </c>
      <c r="E62" s="259" t="s">
        <v>233</v>
      </c>
      <c r="F62" s="256" t="s">
        <v>234</v>
      </c>
      <c r="G62" s="256" t="s">
        <v>218</v>
      </c>
      <c r="H62" s="256" t="s">
        <v>318</v>
      </c>
      <c r="I62" s="256" t="s">
        <v>290</v>
      </c>
      <c r="J62" s="256" t="s">
        <v>233</v>
      </c>
      <c r="K62" s="259"/>
      <c r="L62" s="259"/>
      <c r="M62" s="259"/>
      <c r="N62" s="259"/>
      <c r="O62" s="259"/>
      <c r="P62" s="259"/>
      <c r="Q62" s="259"/>
      <c r="R62" s="259" t="s">
        <v>233</v>
      </c>
      <c r="S62" s="259" t="s">
        <v>89</v>
      </c>
      <c r="T62" s="259" t="s">
        <v>76</v>
      </c>
      <c r="U62" s="259">
        <v>6</v>
      </c>
      <c r="V62" s="261"/>
      <c r="W62" s="261" t="s">
        <v>1576</v>
      </c>
      <c r="X62" s="262">
        <f t="shared" si="2"/>
        <v>52</v>
      </c>
      <c r="Y62" s="263">
        <f t="shared" si="3"/>
        <v>55</v>
      </c>
      <c r="Z62" s="262">
        <f>Table2[[#This Row],[OR Word Count]]-Table2[[#This Row],[CCSS Word Count]]</f>
        <v>-3</v>
      </c>
      <c r="AA62" s="264">
        <f>IF(Table2[[#This Row],[Column6]]="","",IFERROR(Table2[[#This Row],[Column1]]/Table2[[#This Row],[CCSS Word Count]],""))</f>
        <v>-5.4545454545454543E-2</v>
      </c>
      <c r="AB62" s="259">
        <v>1</v>
      </c>
      <c r="AC62" s="260" t="s">
        <v>89</v>
      </c>
      <c r="AD62" s="260" t="s">
        <v>76</v>
      </c>
      <c r="AE62" s="260">
        <v>6</v>
      </c>
      <c r="AF62" s="272" t="s">
        <v>6582</v>
      </c>
      <c r="AG62" s="269" t="str">
        <f>IF(Table2[[#This Row],[URL Link]]="","",CONCATENATE("&lt;a href=","""",Table2[[#This Row],[URL Link]],"""","&gt;",Table2[[#This Row],[OR INDEX]],"&lt;/a&gt;"))</f>
        <v>&lt;a href="https://oercommons.org/courseware/lesson/105106/student/29085?section=6"&gt;1.NBT.C.6&lt;/a&gt;</v>
      </c>
      <c r="AH62" s="280" t="s">
        <v>2008</v>
      </c>
    </row>
    <row r="63" spans="1:34" x14ac:dyDescent="0.2">
      <c r="A63" s="148" t="s">
        <v>2</v>
      </c>
      <c r="B63" s="148">
        <v>62</v>
      </c>
      <c r="C63" s="149" t="s">
        <v>99</v>
      </c>
      <c r="D63" s="149">
        <v>0</v>
      </c>
      <c r="E63" s="149" t="s">
        <v>236</v>
      </c>
      <c r="F63" s="150" t="s">
        <v>237</v>
      </c>
      <c r="G63" s="150"/>
      <c r="H63" s="150"/>
      <c r="I63" s="150"/>
      <c r="J63" s="150" t="s">
        <v>238</v>
      </c>
      <c r="K63" s="149"/>
      <c r="L63" s="149"/>
      <c r="M63" s="149"/>
      <c r="N63" s="149"/>
      <c r="O63" s="149"/>
      <c r="P63" s="149"/>
      <c r="Q63" s="149"/>
      <c r="R63" s="149" t="s">
        <v>238</v>
      </c>
      <c r="S63" s="149" t="s">
        <v>103</v>
      </c>
      <c r="T63" s="149">
        <v>0</v>
      </c>
      <c r="U63" s="149"/>
      <c r="V63" s="148"/>
      <c r="W63" s="148" t="s">
        <v>334</v>
      </c>
      <c r="X63" s="152">
        <f t="shared" si="2"/>
        <v>5</v>
      </c>
      <c r="Y63" s="153">
        <f t="shared" si="3"/>
        <v>2</v>
      </c>
      <c r="Z63" s="152">
        <f>Table2[[#This Row],[OR Word Count]]-Table2[[#This Row],[CCSS Word Count]]</f>
        <v>3</v>
      </c>
      <c r="AA63" s="154" t="str">
        <f>IF(Table2[[#This Row],[Column6]]="","",IFERROR(Table2[[#This Row],[Column1]]/Table2[[#This Row],[CCSS Word Count]],""))</f>
        <v/>
      </c>
      <c r="AB63" s="259">
        <v>1</v>
      </c>
      <c r="AC63" s="260" t="s">
        <v>99</v>
      </c>
      <c r="AF63" s="149"/>
      <c r="AG63" s="276" t="str">
        <f>IF(Table2[[#This Row],[URL Link]]="","",CONCATENATE("&lt;a href=","""",Table2[[#This Row],[URL Link]],"""","&gt;",Table2[[#This Row],[OR INDEX]],"&lt;/a&gt;"))</f>
        <v/>
      </c>
      <c r="AH63" s="280" t="s">
        <v>2008</v>
      </c>
    </row>
    <row r="64" spans="1:34" x14ac:dyDescent="0.2">
      <c r="A64" s="162" t="s">
        <v>3</v>
      </c>
      <c r="B64" s="162">
        <v>63</v>
      </c>
      <c r="C64" s="163" t="s">
        <v>99</v>
      </c>
      <c r="D64" s="163" t="s">
        <v>21</v>
      </c>
      <c r="E64" s="163" t="s">
        <v>240</v>
      </c>
      <c r="F64" s="164" t="s">
        <v>241</v>
      </c>
      <c r="G64" s="164"/>
      <c r="H64" s="164"/>
      <c r="I64" s="164"/>
      <c r="J64" s="164" t="s">
        <v>242</v>
      </c>
      <c r="K64" s="142"/>
      <c r="L64" s="142"/>
      <c r="M64" s="142"/>
      <c r="N64" s="142"/>
      <c r="O64" s="142"/>
      <c r="P64" s="142"/>
      <c r="Q64" s="142"/>
      <c r="R64" s="142" t="s">
        <v>242</v>
      </c>
      <c r="S64" s="142" t="s">
        <v>103</v>
      </c>
      <c r="T64" s="142" t="s">
        <v>21</v>
      </c>
      <c r="U64" s="142">
        <v>0</v>
      </c>
      <c r="V64" s="141"/>
      <c r="W64" s="141" t="s">
        <v>241</v>
      </c>
      <c r="X64" s="145">
        <f t="shared" si="2"/>
        <v>6</v>
      </c>
      <c r="Y64" s="146">
        <f t="shared" si="3"/>
        <v>6</v>
      </c>
      <c r="Z64" s="145">
        <f>Table2[[#This Row],[OR Word Count]]-Table2[[#This Row],[CCSS Word Count]]</f>
        <v>0</v>
      </c>
      <c r="AA64" s="147" t="str">
        <f>IF(Table2[[#This Row],[Column6]]="","",IFERROR(Table2[[#This Row],[Column1]]/Table2[[#This Row],[CCSS Word Count]],""))</f>
        <v/>
      </c>
      <c r="AB64" s="259">
        <v>1</v>
      </c>
      <c r="AC64" s="260" t="s">
        <v>99</v>
      </c>
      <c r="AD64" s="260" t="s">
        <v>21</v>
      </c>
      <c r="AF64" s="163"/>
      <c r="AG64" s="277" t="str">
        <f>IF(Table2[[#This Row],[URL Link]]="","",CONCATENATE("&lt;a href=","""",Table2[[#This Row],[URL Link]],"""","&gt;",Table2[[#This Row],[OR INDEX]],"&lt;/a&gt;"))</f>
        <v/>
      </c>
      <c r="AH64" s="280" t="s">
        <v>2008</v>
      </c>
    </row>
    <row r="65" spans="1:34" ht="30" x14ac:dyDescent="0.2">
      <c r="A65" s="261" t="s">
        <v>25</v>
      </c>
      <c r="B65" s="261">
        <v>64</v>
      </c>
      <c r="C65" s="259" t="s">
        <v>99</v>
      </c>
      <c r="D65" s="259" t="s">
        <v>21</v>
      </c>
      <c r="E65" s="259" t="s">
        <v>244</v>
      </c>
      <c r="F65" s="256" t="s">
        <v>245</v>
      </c>
      <c r="G65" s="256" t="s">
        <v>1577</v>
      </c>
      <c r="H65" s="256" t="s">
        <v>337</v>
      </c>
      <c r="I65" s="256"/>
      <c r="J65" s="256" t="s">
        <v>246</v>
      </c>
      <c r="K65" s="259"/>
      <c r="L65" s="259"/>
      <c r="M65" s="259"/>
      <c r="N65" s="259"/>
      <c r="O65" s="259"/>
      <c r="P65" s="259"/>
      <c r="Q65" s="259"/>
      <c r="R65" s="259" t="s">
        <v>246</v>
      </c>
      <c r="S65" s="259" t="s">
        <v>103</v>
      </c>
      <c r="T65" s="259" t="s">
        <v>21</v>
      </c>
      <c r="U65" s="259">
        <v>1</v>
      </c>
      <c r="V65" s="261"/>
      <c r="W65" s="261" t="s">
        <v>1578</v>
      </c>
      <c r="X65" s="262">
        <f t="shared" si="2"/>
        <v>21</v>
      </c>
      <c r="Y65" s="263">
        <f t="shared" si="3"/>
        <v>32</v>
      </c>
      <c r="Z65" s="262">
        <f>Table2[[#This Row],[OR Word Count]]-Table2[[#This Row],[CCSS Word Count]]</f>
        <v>-11</v>
      </c>
      <c r="AA65" s="264">
        <f>IF(Table2[[#This Row],[Column6]]="","",IFERROR(Table2[[#This Row],[Column1]]/Table2[[#This Row],[CCSS Word Count]],""))</f>
        <v>-0.34375</v>
      </c>
      <c r="AB65" s="259">
        <v>1</v>
      </c>
      <c r="AC65" s="260" t="s">
        <v>99</v>
      </c>
      <c r="AD65" s="260" t="s">
        <v>21</v>
      </c>
      <c r="AE65" s="260">
        <v>1</v>
      </c>
      <c r="AF65" s="272" t="s">
        <v>6583</v>
      </c>
      <c r="AG65" s="269" t="str">
        <f>IF(Table2[[#This Row],[URL Link]]="","",CONCATENATE("&lt;a href=","""",Table2[[#This Row],[URL Link]],"""","&gt;",Table2[[#This Row],[OR INDEX]],"&lt;/a&gt;"))</f>
        <v>&lt;a href="https://oercommons.org/courseware/lesson/105107/student/29085?section=1"&gt;1.GM.A.1&lt;/a&gt;</v>
      </c>
      <c r="AH65" s="280" t="s">
        <v>2008</v>
      </c>
    </row>
    <row r="66" spans="1:34" ht="30" x14ac:dyDescent="0.2">
      <c r="A66" s="261" t="s">
        <v>25</v>
      </c>
      <c r="B66" s="261">
        <v>65</v>
      </c>
      <c r="C66" s="259" t="s">
        <v>99</v>
      </c>
      <c r="D66" s="259" t="s">
        <v>21</v>
      </c>
      <c r="E66" s="259" t="s">
        <v>248</v>
      </c>
      <c r="F66" s="256" t="s">
        <v>249</v>
      </c>
      <c r="G66" s="256" t="s">
        <v>134</v>
      </c>
      <c r="H66" s="256" t="s">
        <v>1579</v>
      </c>
      <c r="I66" s="256"/>
      <c r="J66" s="256" t="s">
        <v>250</v>
      </c>
      <c r="K66" s="259"/>
      <c r="L66" s="259"/>
      <c r="M66" s="259"/>
      <c r="N66" s="259"/>
      <c r="O66" s="259"/>
      <c r="P66" s="259"/>
      <c r="Q66" s="259"/>
      <c r="R66" s="259" t="s">
        <v>250</v>
      </c>
      <c r="S66" s="259" t="s">
        <v>103</v>
      </c>
      <c r="T66" s="259" t="s">
        <v>21</v>
      </c>
      <c r="U66" s="259">
        <v>2</v>
      </c>
      <c r="V66" s="261"/>
      <c r="W66" s="261" t="s">
        <v>1580</v>
      </c>
      <c r="X66" s="262">
        <f t="shared" si="2"/>
        <v>20</v>
      </c>
      <c r="Y66" s="263">
        <f t="shared" si="3"/>
        <v>50</v>
      </c>
      <c r="Z66" s="262">
        <f>Table2[[#This Row],[OR Word Count]]-Table2[[#This Row],[CCSS Word Count]]</f>
        <v>-30</v>
      </c>
      <c r="AA66" s="264">
        <f>IF(Table2[[#This Row],[Column6]]="","",IFERROR(Table2[[#This Row],[Column1]]/Table2[[#This Row],[CCSS Word Count]],""))</f>
        <v>-0.6</v>
      </c>
      <c r="AB66" s="259">
        <v>1</v>
      </c>
      <c r="AC66" s="260" t="s">
        <v>99</v>
      </c>
      <c r="AD66" s="260" t="s">
        <v>21</v>
      </c>
      <c r="AE66" s="260">
        <v>2</v>
      </c>
      <c r="AF66" s="272" t="s">
        <v>6584</v>
      </c>
      <c r="AG66" s="269" t="str">
        <f>IF(Table2[[#This Row],[URL Link]]="","",CONCATENATE("&lt;a href=","""",Table2[[#This Row],[URL Link]],"""","&gt;",Table2[[#This Row],[OR INDEX]],"&lt;/a&gt;"))</f>
        <v>&lt;a href="https://oercommons.org/courseware/lesson/105107/student/29085?section=2"&gt;1.GM.A.2&lt;/a&gt;</v>
      </c>
      <c r="AH66" s="280" t="s">
        <v>2008</v>
      </c>
    </row>
    <row r="67" spans="1:34" ht="30" x14ac:dyDescent="0.2">
      <c r="A67" s="261" t="s">
        <v>25</v>
      </c>
      <c r="B67" s="261">
        <v>66</v>
      </c>
      <c r="C67" s="259" t="s">
        <v>99</v>
      </c>
      <c r="D67" s="259" t="s">
        <v>21</v>
      </c>
      <c r="E67" s="259" t="s">
        <v>252</v>
      </c>
      <c r="F67" s="256" t="s">
        <v>253</v>
      </c>
      <c r="G67" s="256" t="s">
        <v>248</v>
      </c>
      <c r="H67" s="256" t="s">
        <v>345</v>
      </c>
      <c r="I67" s="256"/>
      <c r="J67" s="256" t="s">
        <v>254</v>
      </c>
      <c r="K67" s="259"/>
      <c r="L67" s="259"/>
      <c r="M67" s="259"/>
      <c r="N67" s="259"/>
      <c r="O67" s="259"/>
      <c r="P67" s="259"/>
      <c r="Q67" s="259"/>
      <c r="R67" s="259" t="s">
        <v>254</v>
      </c>
      <c r="S67" s="259" t="s">
        <v>103</v>
      </c>
      <c r="T67" s="259" t="s">
        <v>21</v>
      </c>
      <c r="U67" s="259">
        <v>3</v>
      </c>
      <c r="V67" s="261"/>
      <c r="W67" s="261" t="s">
        <v>1581</v>
      </c>
      <c r="X67" s="262">
        <f t="shared" si="2"/>
        <v>25</v>
      </c>
      <c r="Y67" s="263">
        <f t="shared" si="3"/>
        <v>56</v>
      </c>
      <c r="Z67" s="262">
        <f>Table2[[#This Row],[OR Word Count]]-Table2[[#This Row],[CCSS Word Count]]</f>
        <v>-31</v>
      </c>
      <c r="AA67" s="264">
        <f>IF(Table2[[#This Row],[Column6]]="","",IFERROR(Table2[[#This Row],[Column1]]/Table2[[#This Row],[CCSS Word Count]],""))</f>
        <v>-0.5535714285714286</v>
      </c>
      <c r="AB67" s="259">
        <v>1</v>
      </c>
      <c r="AC67" s="260" t="s">
        <v>99</v>
      </c>
      <c r="AD67" s="260" t="s">
        <v>21</v>
      </c>
      <c r="AE67" s="260">
        <v>3</v>
      </c>
      <c r="AF67" s="272" t="s">
        <v>6585</v>
      </c>
      <c r="AG67" s="269" t="str">
        <f>IF(Table2[[#This Row],[URL Link]]="","",CONCATENATE("&lt;a href=","""",Table2[[#This Row],[URL Link]],"""","&gt;",Table2[[#This Row],[OR INDEX]],"&lt;/a&gt;"))</f>
        <v>&lt;a href="https://oercommons.org/courseware/lesson/105107/student/29085?section=3"&gt;1.GM.A.3&lt;/a&gt;</v>
      </c>
      <c r="AH67" s="280" t="s">
        <v>2008</v>
      </c>
    </row>
    <row r="68" spans="1:34" x14ac:dyDescent="0.2">
      <c r="A68" s="162" t="s">
        <v>3</v>
      </c>
      <c r="B68" s="162">
        <v>67</v>
      </c>
      <c r="C68" s="163" t="s">
        <v>99</v>
      </c>
      <c r="D68" s="163" t="s">
        <v>63</v>
      </c>
      <c r="E68" s="163" t="s">
        <v>256</v>
      </c>
      <c r="F68" s="164" t="s">
        <v>139</v>
      </c>
      <c r="G68" s="164"/>
      <c r="H68" s="164"/>
      <c r="I68" s="164"/>
      <c r="J68" s="164" t="s">
        <v>257</v>
      </c>
      <c r="K68" s="142"/>
      <c r="L68" s="142"/>
      <c r="M68" s="142"/>
      <c r="N68" s="142"/>
      <c r="O68" s="142"/>
      <c r="P68" s="142"/>
      <c r="Q68" s="142"/>
      <c r="R68" s="142" t="s">
        <v>257</v>
      </c>
      <c r="S68" s="142" t="s">
        <v>141</v>
      </c>
      <c r="T68" s="142" t="s">
        <v>21</v>
      </c>
      <c r="U68" s="142">
        <v>0</v>
      </c>
      <c r="V68" s="141"/>
      <c r="W68" s="141" t="s">
        <v>139</v>
      </c>
      <c r="X68" s="145">
        <f t="shared" ref="X68:X99" si="4">LEN(F68)-LEN(SUBSTITUTE(F68," ",""))+1</f>
        <v>5</v>
      </c>
      <c r="Y68" s="146">
        <f t="shared" ref="Y68:Y118" si="5">LEN(W68)-LEN(SUBSTITUTE(W68," ",""))+1</f>
        <v>5</v>
      </c>
      <c r="Z68" s="145">
        <f>Table2[[#This Row],[OR Word Count]]-Table2[[#This Row],[CCSS Word Count]]</f>
        <v>0</v>
      </c>
      <c r="AA68" s="147" t="str">
        <f>IF(Table2[[#This Row],[Column6]]="","",IFERROR(Table2[[#This Row],[Column1]]/Table2[[#This Row],[CCSS Word Count]],""))</f>
        <v/>
      </c>
      <c r="AB68" s="259">
        <v>1</v>
      </c>
      <c r="AC68" s="260" t="s">
        <v>99</v>
      </c>
      <c r="AD68" s="260" t="s">
        <v>63</v>
      </c>
      <c r="AF68" s="163"/>
      <c r="AG68" s="277" t="str">
        <f>IF(Table2[[#This Row],[URL Link]]="","",CONCATENATE("&lt;a href=","""",Table2[[#This Row],[URL Link]],"""","&gt;",Table2[[#This Row],[OR INDEX]],"&lt;/a&gt;"))</f>
        <v/>
      </c>
      <c r="AH68" s="280" t="s">
        <v>2008</v>
      </c>
    </row>
    <row r="69" spans="1:34" ht="30" x14ac:dyDescent="0.2">
      <c r="A69" s="261" t="s">
        <v>25</v>
      </c>
      <c r="B69" s="261">
        <v>68</v>
      </c>
      <c r="C69" s="259" t="s">
        <v>99</v>
      </c>
      <c r="D69" s="259" t="s">
        <v>63</v>
      </c>
      <c r="E69" s="259" t="s">
        <v>259</v>
      </c>
      <c r="F69" s="256" t="s">
        <v>260</v>
      </c>
      <c r="G69" s="256" t="s">
        <v>147</v>
      </c>
      <c r="H69" s="256" t="s">
        <v>263</v>
      </c>
      <c r="I69" s="256"/>
      <c r="J69" s="256" t="s">
        <v>261</v>
      </c>
      <c r="K69" s="259"/>
      <c r="L69" s="259"/>
      <c r="M69" s="259"/>
      <c r="N69" s="259"/>
      <c r="O69" s="259"/>
      <c r="P69" s="259"/>
      <c r="Q69" s="259"/>
      <c r="R69" s="259" t="s">
        <v>261</v>
      </c>
      <c r="S69" s="259" t="s">
        <v>141</v>
      </c>
      <c r="T69" s="259" t="s">
        <v>21</v>
      </c>
      <c r="U69" s="259">
        <v>1</v>
      </c>
      <c r="V69" s="261"/>
      <c r="W69" s="261" t="s">
        <v>1582</v>
      </c>
      <c r="X69" s="262">
        <f t="shared" si="4"/>
        <v>17</v>
      </c>
      <c r="Y69" s="263">
        <f t="shared" si="5"/>
        <v>18</v>
      </c>
      <c r="Z69" s="262">
        <f>Table2[[#This Row],[OR Word Count]]-Table2[[#This Row],[CCSS Word Count]]</f>
        <v>-1</v>
      </c>
      <c r="AA69" s="264">
        <f>IF(Table2[[#This Row],[Column6]]="","",IFERROR(Table2[[#This Row],[Column1]]/Table2[[#This Row],[CCSS Word Count]],""))</f>
        <v>-5.5555555555555552E-2</v>
      </c>
      <c r="AB69" s="259">
        <v>1</v>
      </c>
      <c r="AC69" s="260" t="s">
        <v>99</v>
      </c>
      <c r="AD69" s="260" t="s">
        <v>63</v>
      </c>
      <c r="AE69" s="260">
        <v>4</v>
      </c>
      <c r="AF69" s="272" t="s">
        <v>6586</v>
      </c>
      <c r="AG69" s="269" t="str">
        <f>IF(Table2[[#This Row],[URL Link]]="","",CONCATENATE("&lt;a href=","""",Table2[[#This Row],[URL Link]],"""","&gt;",Table2[[#This Row],[OR INDEX]],"&lt;/a&gt;"))</f>
        <v>&lt;a href="https://oercommons.org/courseware/lesson/105107/student/29085?section=4"&gt;1.GM.B.4&lt;/a&gt;</v>
      </c>
      <c r="AH69" s="280" t="s">
        <v>2008</v>
      </c>
    </row>
    <row r="70" spans="1:34" ht="30" x14ac:dyDescent="0.2">
      <c r="A70" s="261" t="s">
        <v>25</v>
      </c>
      <c r="B70" s="261">
        <v>69</v>
      </c>
      <c r="C70" s="259" t="s">
        <v>99</v>
      </c>
      <c r="D70" s="259" t="s">
        <v>63</v>
      </c>
      <c r="E70" s="259" t="s">
        <v>263</v>
      </c>
      <c r="F70" s="256" t="s">
        <v>264</v>
      </c>
      <c r="G70" s="256" t="s">
        <v>259</v>
      </c>
      <c r="H70" s="256" t="s">
        <v>352</v>
      </c>
      <c r="I70" s="256"/>
      <c r="J70" s="256" t="s">
        <v>265</v>
      </c>
      <c r="K70" s="259"/>
      <c r="L70" s="259"/>
      <c r="M70" s="259"/>
      <c r="N70" s="259"/>
      <c r="O70" s="259"/>
      <c r="P70" s="259"/>
      <c r="Q70" s="259"/>
      <c r="R70" s="259" t="s">
        <v>265</v>
      </c>
      <c r="S70" s="259" t="s">
        <v>141</v>
      </c>
      <c r="T70" s="259" t="s">
        <v>21</v>
      </c>
      <c r="U70" s="259">
        <v>2</v>
      </c>
      <c r="V70" s="261"/>
      <c r="W70" s="261" t="s">
        <v>1583</v>
      </c>
      <c r="X70" s="262">
        <f t="shared" si="4"/>
        <v>28</v>
      </c>
      <c r="Y70" s="263">
        <f t="shared" si="5"/>
        <v>72</v>
      </c>
      <c r="Z70" s="262">
        <f>Table2[[#This Row],[OR Word Count]]-Table2[[#This Row],[CCSS Word Count]]</f>
        <v>-44</v>
      </c>
      <c r="AA70" s="264">
        <f>IF(Table2[[#This Row],[Column6]]="","",IFERROR(Table2[[#This Row],[Column1]]/Table2[[#This Row],[CCSS Word Count]],""))</f>
        <v>-0.61111111111111116</v>
      </c>
      <c r="AB70" s="259">
        <v>1</v>
      </c>
      <c r="AC70" s="260" t="s">
        <v>99</v>
      </c>
      <c r="AD70" s="260" t="s">
        <v>63</v>
      </c>
      <c r="AE70" s="260">
        <v>5</v>
      </c>
      <c r="AF70" s="272" t="s">
        <v>6587</v>
      </c>
      <c r="AG70" s="269" t="str">
        <f>IF(Table2[[#This Row],[URL Link]]="","",CONCATENATE("&lt;a href=","""",Table2[[#This Row],[URL Link]],"""","&gt;",Table2[[#This Row],[OR INDEX]],"&lt;/a&gt;"))</f>
        <v>&lt;a href="https://oercommons.org/courseware/lesson/105107/student/29085?section=5"&gt;1.GM.B.5&lt;/a&gt;</v>
      </c>
      <c r="AH70" s="280" t="s">
        <v>2008</v>
      </c>
    </row>
    <row r="71" spans="1:34" x14ac:dyDescent="0.2">
      <c r="A71" s="162" t="s">
        <v>3</v>
      </c>
      <c r="B71" s="162">
        <v>70</v>
      </c>
      <c r="C71" s="163" t="s">
        <v>99</v>
      </c>
      <c r="D71" s="163" t="s">
        <v>76</v>
      </c>
      <c r="E71" s="163" t="s">
        <v>267</v>
      </c>
      <c r="F71" s="164" t="s">
        <v>268</v>
      </c>
      <c r="G71" s="164"/>
      <c r="H71" s="164"/>
      <c r="I71" s="164"/>
      <c r="J71" s="164" t="s">
        <v>269</v>
      </c>
      <c r="K71" s="142"/>
      <c r="L71" s="142"/>
      <c r="M71" s="142"/>
      <c r="N71" s="142"/>
      <c r="O71" s="142"/>
      <c r="P71" s="142"/>
      <c r="Q71" s="142"/>
      <c r="R71" s="142" t="s">
        <v>269</v>
      </c>
      <c r="S71" s="142" t="s">
        <v>141</v>
      </c>
      <c r="T71" s="142" t="s">
        <v>63</v>
      </c>
      <c r="U71" s="142">
        <v>0</v>
      </c>
      <c r="V71" s="141"/>
      <c r="W71" s="141" t="s">
        <v>268</v>
      </c>
      <c r="X71" s="145">
        <f t="shared" si="4"/>
        <v>4</v>
      </c>
      <c r="Y71" s="146">
        <f t="shared" si="5"/>
        <v>4</v>
      </c>
      <c r="Z71" s="145">
        <f>Table2[[#This Row],[OR Word Count]]-Table2[[#This Row],[CCSS Word Count]]</f>
        <v>0</v>
      </c>
      <c r="AA71" s="147" t="str">
        <f>IF(Table2[[#This Row],[Column6]]="","",IFERROR(Table2[[#This Row],[Column1]]/Table2[[#This Row],[CCSS Word Count]],""))</f>
        <v/>
      </c>
      <c r="AB71" s="259">
        <v>1</v>
      </c>
      <c r="AC71" s="260" t="s">
        <v>99</v>
      </c>
      <c r="AD71" s="260" t="s">
        <v>76</v>
      </c>
      <c r="AF71" s="163"/>
      <c r="AG71" s="277" t="str">
        <f>IF(Table2[[#This Row],[URL Link]]="","",CONCATENATE("&lt;a href=","""",Table2[[#This Row],[URL Link]],"""","&gt;",Table2[[#This Row],[OR INDEX]],"&lt;/a&gt;"))</f>
        <v/>
      </c>
      <c r="AH71" s="280" t="s">
        <v>2008</v>
      </c>
    </row>
    <row r="72" spans="1:34" x14ac:dyDescent="0.2">
      <c r="A72" s="261" t="s">
        <v>25</v>
      </c>
      <c r="B72" s="261">
        <v>71</v>
      </c>
      <c r="C72" s="259" t="s">
        <v>99</v>
      </c>
      <c r="D72" s="259" t="s">
        <v>76</v>
      </c>
      <c r="E72" s="259" t="s">
        <v>271</v>
      </c>
      <c r="F72" s="256" t="s">
        <v>272</v>
      </c>
      <c r="G72" s="256"/>
      <c r="H72" s="256" t="s">
        <v>382</v>
      </c>
      <c r="I72" s="256"/>
      <c r="J72" s="256" t="s">
        <v>273</v>
      </c>
      <c r="K72" s="259"/>
      <c r="L72" s="259"/>
      <c r="M72" s="259"/>
      <c r="N72" s="259"/>
      <c r="O72" s="259"/>
      <c r="P72" s="259"/>
      <c r="Q72" s="259"/>
      <c r="R72" s="259"/>
      <c r="S72" s="259" t="s">
        <v>141</v>
      </c>
      <c r="T72" s="259" t="s">
        <v>63</v>
      </c>
      <c r="U72" s="259">
        <v>3</v>
      </c>
      <c r="V72" s="261"/>
      <c r="W72" s="261" t="s">
        <v>272</v>
      </c>
      <c r="X72" s="262">
        <f t="shared" si="4"/>
        <v>13</v>
      </c>
      <c r="Y72" s="263">
        <f t="shared" si="5"/>
        <v>13</v>
      </c>
      <c r="Z72" s="262">
        <f>Table2[[#This Row],[OR Word Count]]-Table2[[#This Row],[CCSS Word Count]]</f>
        <v>0</v>
      </c>
      <c r="AA72" s="264">
        <f>IF(Table2[[#This Row],[Column6]]="","",IFERROR(Table2[[#This Row],[Column1]]/Table2[[#This Row],[CCSS Word Count]],""))</f>
        <v>0</v>
      </c>
      <c r="AB72" s="259">
        <v>1</v>
      </c>
      <c r="AC72" s="260" t="s">
        <v>99</v>
      </c>
      <c r="AD72" s="260" t="s">
        <v>76</v>
      </c>
      <c r="AE72" s="260">
        <v>6</v>
      </c>
      <c r="AF72" s="272" t="s">
        <v>6588</v>
      </c>
      <c r="AG72" s="269" t="str">
        <f>IF(Table2[[#This Row],[URL Link]]="","",CONCATENATE("&lt;a href=","""",Table2[[#This Row],[URL Link]],"""","&gt;",Table2[[#This Row],[OR INDEX]],"&lt;/a&gt;"))</f>
        <v>&lt;a href="https://oercommons.org/courseware/lesson/105107/student/29085?section=6"&gt;1.GM.C.6&lt;/a&gt;</v>
      </c>
      <c r="AH72" s="280" t="s">
        <v>2008</v>
      </c>
    </row>
    <row r="73" spans="1:34" x14ac:dyDescent="0.2">
      <c r="A73" s="148" t="s">
        <v>2</v>
      </c>
      <c r="B73" s="148">
        <v>72</v>
      </c>
      <c r="C73" s="149" t="s">
        <v>151</v>
      </c>
      <c r="D73" s="149">
        <v>0</v>
      </c>
      <c r="E73" s="149" t="s">
        <v>275</v>
      </c>
      <c r="F73" s="150" t="s">
        <v>153</v>
      </c>
      <c r="G73" s="150"/>
      <c r="H73" s="150"/>
      <c r="I73" s="150"/>
      <c r="J73" s="150" t="s">
        <v>238</v>
      </c>
      <c r="K73" s="149"/>
      <c r="L73" s="149"/>
      <c r="M73" s="149"/>
      <c r="N73" s="149"/>
      <c r="O73" s="149"/>
      <c r="P73" s="149"/>
      <c r="Q73" s="149"/>
      <c r="R73" s="149" t="s">
        <v>238</v>
      </c>
      <c r="S73" s="149" t="s">
        <v>103</v>
      </c>
      <c r="T73" s="149">
        <v>0</v>
      </c>
      <c r="U73" s="149"/>
      <c r="V73" s="148"/>
      <c r="W73" s="148" t="s">
        <v>334</v>
      </c>
      <c r="X73" s="152">
        <f t="shared" si="4"/>
        <v>2</v>
      </c>
      <c r="Y73" s="153">
        <f t="shared" si="5"/>
        <v>2</v>
      </c>
      <c r="Z73" s="152">
        <f>Table2[[#This Row],[OR Word Count]]-Table2[[#This Row],[CCSS Word Count]]</f>
        <v>0</v>
      </c>
      <c r="AA73" s="154" t="str">
        <f>IF(Table2[[#This Row],[Column6]]="","",IFERROR(Table2[[#This Row],[Column1]]/Table2[[#This Row],[CCSS Word Count]],""))</f>
        <v/>
      </c>
      <c r="AB73" s="259">
        <v>1</v>
      </c>
      <c r="AC73" s="260" t="s">
        <v>151</v>
      </c>
      <c r="AF73" s="149"/>
      <c r="AG73" s="276" t="str">
        <f>IF(Table2[[#This Row],[URL Link]]="","",CONCATENATE("&lt;a href=","""",Table2[[#This Row],[URL Link]],"""","&gt;",Table2[[#This Row],[OR INDEX]],"&lt;/a&gt;"))</f>
        <v/>
      </c>
      <c r="AH73" s="280" t="s">
        <v>2008</v>
      </c>
    </row>
    <row r="74" spans="1:34" x14ac:dyDescent="0.2">
      <c r="A74" s="162" t="s">
        <v>3</v>
      </c>
      <c r="B74" s="162">
        <v>73</v>
      </c>
      <c r="C74" s="163" t="s">
        <v>151</v>
      </c>
      <c r="D74" s="163" t="s">
        <v>21</v>
      </c>
      <c r="E74" s="163" t="s">
        <v>276</v>
      </c>
      <c r="F74" s="164" t="s">
        <v>157</v>
      </c>
      <c r="G74" s="164"/>
      <c r="H74" s="164"/>
      <c r="I74" s="164"/>
      <c r="J74" s="164"/>
      <c r="K74" s="142"/>
      <c r="L74" s="142"/>
      <c r="M74" s="142"/>
      <c r="N74" s="142"/>
      <c r="O74" s="142"/>
      <c r="P74" s="142"/>
      <c r="Q74" s="142"/>
      <c r="R74" s="142"/>
      <c r="S74" s="142"/>
      <c r="T74" s="142"/>
      <c r="U74" s="142"/>
      <c r="V74" s="141"/>
      <c r="W74" s="141"/>
      <c r="X74" s="145">
        <f t="shared" si="4"/>
        <v>6</v>
      </c>
      <c r="Y74" s="146">
        <f t="shared" si="5"/>
        <v>1</v>
      </c>
      <c r="Z74" s="145">
        <f>Table2[[#This Row],[OR Word Count]]-Table2[[#This Row],[CCSS Word Count]]</f>
        <v>5</v>
      </c>
      <c r="AA74" s="147" t="str">
        <f>IF(Table2[[#This Row],[Column6]]="","",IFERROR(Table2[[#This Row],[Column1]]/Table2[[#This Row],[CCSS Word Count]],""))</f>
        <v/>
      </c>
      <c r="AB74" s="259">
        <v>1</v>
      </c>
      <c r="AC74" s="260" t="s">
        <v>151</v>
      </c>
      <c r="AD74" s="260" t="s">
        <v>21</v>
      </c>
      <c r="AF74" s="163"/>
      <c r="AG74" s="277" t="str">
        <f>IF(Table2[[#This Row],[URL Link]]="","",CONCATENATE("&lt;a href=","""",Table2[[#This Row],[URL Link]],"""","&gt;",Table2[[#This Row],[OR INDEX]],"&lt;/a&gt;"))</f>
        <v/>
      </c>
      <c r="AH74" s="280" t="s">
        <v>2008</v>
      </c>
    </row>
    <row r="75" spans="1:34" ht="30" x14ac:dyDescent="0.2">
      <c r="A75" s="261" t="s">
        <v>25</v>
      </c>
      <c r="B75" s="261">
        <v>74</v>
      </c>
      <c r="C75" s="259" t="s">
        <v>151</v>
      </c>
      <c r="D75" s="259" t="s">
        <v>21</v>
      </c>
      <c r="E75" s="259" t="s">
        <v>277</v>
      </c>
      <c r="F75" s="256" t="s">
        <v>278</v>
      </c>
      <c r="G75" s="259" t="s">
        <v>158</v>
      </c>
      <c r="H75" s="256" t="s">
        <v>394</v>
      </c>
      <c r="I75" s="256"/>
      <c r="J75" s="256"/>
      <c r="K75" s="259"/>
      <c r="L75" s="259"/>
      <c r="M75" s="259"/>
      <c r="N75" s="259"/>
      <c r="O75" s="259"/>
      <c r="P75" s="259"/>
      <c r="Q75" s="259"/>
      <c r="R75" s="259"/>
      <c r="S75" s="259"/>
      <c r="T75" s="259"/>
      <c r="U75" s="259">
        <v>1</v>
      </c>
      <c r="V75" s="261"/>
      <c r="W75" s="261" t="s">
        <v>160</v>
      </c>
      <c r="X75" s="262">
        <f t="shared" si="4"/>
        <v>21</v>
      </c>
      <c r="Y75" s="263">
        <f t="shared" si="5"/>
        <v>1</v>
      </c>
      <c r="Z75" s="262">
        <f>Table2[[#This Row],[OR Word Count]]-Table2[[#This Row],[CCSS Word Count]]</f>
        <v>20</v>
      </c>
      <c r="AA75" s="264"/>
      <c r="AB75" s="259">
        <v>1</v>
      </c>
      <c r="AC75" s="260" t="s">
        <v>151</v>
      </c>
      <c r="AD75" s="260" t="s">
        <v>21</v>
      </c>
      <c r="AE75" s="260">
        <v>1</v>
      </c>
      <c r="AF75" s="272" t="s">
        <v>6589</v>
      </c>
      <c r="AG75" s="269" t="str">
        <f>IF(Table2[[#This Row],[URL Link]]="","",CONCATENATE("&lt;a href=","""",Table2[[#This Row],[URL Link]],"""","&gt;",Table2[[#This Row],[OR INDEX]],"&lt;/a&gt;"))</f>
        <v>&lt;a href="https://oercommons.org/courseware/lesson/106347/student/29085?section=1"&gt;1.DR.A.1&lt;/a&gt;</v>
      </c>
      <c r="AH75" s="280" t="s">
        <v>2008</v>
      </c>
    </row>
    <row r="76" spans="1:34" x14ac:dyDescent="0.2">
      <c r="A76" s="162" t="s">
        <v>3</v>
      </c>
      <c r="B76" s="162">
        <v>75</v>
      </c>
      <c r="C76" s="163" t="s">
        <v>151</v>
      </c>
      <c r="D76" s="163" t="s">
        <v>63</v>
      </c>
      <c r="E76" s="163" t="s">
        <v>279</v>
      </c>
      <c r="F76" s="164" t="s">
        <v>162</v>
      </c>
      <c r="G76" s="164"/>
      <c r="H76" s="164"/>
      <c r="I76" s="164"/>
      <c r="J76" s="164"/>
      <c r="K76" s="142"/>
      <c r="L76" s="142"/>
      <c r="M76" s="142"/>
      <c r="N76" s="142"/>
      <c r="O76" s="142"/>
      <c r="P76" s="142"/>
      <c r="Q76" s="142"/>
      <c r="R76" s="142"/>
      <c r="S76" s="142"/>
      <c r="T76" s="142"/>
      <c r="U76" s="142"/>
      <c r="V76" s="141"/>
      <c r="W76" s="141"/>
      <c r="X76" s="145">
        <f t="shared" si="4"/>
        <v>5</v>
      </c>
      <c r="Y76" s="146">
        <f t="shared" si="5"/>
        <v>1</v>
      </c>
      <c r="Z76" s="145">
        <f>Table2[[#This Row],[OR Word Count]]-Table2[[#This Row],[CCSS Word Count]]</f>
        <v>4</v>
      </c>
      <c r="AA76" s="147" t="str">
        <f>IF(Table2[[#This Row],[Column6]]="","",IFERROR(Table2[[#This Row],[Column1]]/Table2[[#This Row],[CCSS Word Count]],""))</f>
        <v/>
      </c>
      <c r="AB76" s="259">
        <v>1</v>
      </c>
      <c r="AC76" s="260" t="s">
        <v>151</v>
      </c>
      <c r="AD76" s="260" t="s">
        <v>63</v>
      </c>
      <c r="AF76" s="163"/>
      <c r="AG76" s="277" t="str">
        <f>IF(Table2[[#This Row],[URL Link]]="","",CONCATENATE("&lt;a href=","""",Table2[[#This Row],[URL Link]],"""","&gt;",Table2[[#This Row],[OR INDEX]],"&lt;/a&gt;"))</f>
        <v/>
      </c>
      <c r="AH76" s="280" t="s">
        <v>2008</v>
      </c>
    </row>
    <row r="77" spans="1:34" ht="45" x14ac:dyDescent="0.2">
      <c r="A77" s="261" t="s">
        <v>25</v>
      </c>
      <c r="B77" s="261">
        <v>76</v>
      </c>
      <c r="C77" s="259" t="s">
        <v>151</v>
      </c>
      <c r="D77" s="259" t="s">
        <v>63</v>
      </c>
      <c r="E77" s="259" t="s">
        <v>280</v>
      </c>
      <c r="F77" s="256" t="s">
        <v>281</v>
      </c>
      <c r="G77" s="256" t="s">
        <v>163</v>
      </c>
      <c r="H77" s="256" t="s">
        <v>399</v>
      </c>
      <c r="I77" s="256" t="s">
        <v>1584</v>
      </c>
      <c r="J77" s="256" t="s">
        <v>282</v>
      </c>
      <c r="K77" s="259"/>
      <c r="L77" s="259"/>
      <c r="M77" s="259"/>
      <c r="N77" s="259"/>
      <c r="O77" s="259"/>
      <c r="P77" s="259"/>
      <c r="Q77" s="259"/>
      <c r="R77" s="259" t="s">
        <v>1585</v>
      </c>
      <c r="S77" s="259" t="s">
        <v>141</v>
      </c>
      <c r="T77" s="259" t="s">
        <v>76</v>
      </c>
      <c r="U77" s="259">
        <v>3</v>
      </c>
      <c r="V77" s="261"/>
      <c r="W77" s="261" t="s">
        <v>1586</v>
      </c>
      <c r="X77" s="262">
        <f t="shared" si="4"/>
        <v>26</v>
      </c>
      <c r="Y77" s="263">
        <f t="shared" si="5"/>
        <v>39</v>
      </c>
      <c r="Z77" s="262">
        <f>Table2[[#This Row],[OR Word Count]]-Table2[[#This Row],[CCSS Word Count]]</f>
        <v>-13</v>
      </c>
      <c r="AA77" s="264"/>
      <c r="AB77" s="259">
        <v>1</v>
      </c>
      <c r="AC77" s="260" t="s">
        <v>151</v>
      </c>
      <c r="AD77" s="260" t="s">
        <v>63</v>
      </c>
      <c r="AE77" s="260">
        <v>2</v>
      </c>
      <c r="AF77" s="272" t="s">
        <v>6590</v>
      </c>
      <c r="AG77" s="269" t="str">
        <f>IF(Table2[[#This Row],[URL Link]]="","",CONCATENATE("&lt;a href=","""",Table2[[#This Row],[URL Link]],"""","&gt;",Table2[[#This Row],[OR INDEX]],"&lt;/a&gt;"))</f>
        <v>&lt;a href="https://oercommons.org/courseware/lesson/106347/student/29085?section=2"&gt;1.DR.B.2&lt;/a&gt;</v>
      </c>
      <c r="AH77" s="280" t="s">
        <v>2008</v>
      </c>
    </row>
    <row r="78" spans="1:34" x14ac:dyDescent="0.2">
      <c r="A78" s="148" t="s">
        <v>2</v>
      </c>
      <c r="B78" s="148">
        <v>77</v>
      </c>
      <c r="C78" s="149" t="s">
        <v>16</v>
      </c>
      <c r="D78" s="149"/>
      <c r="E78" s="149" t="s">
        <v>287</v>
      </c>
      <c r="F78" s="150" t="s">
        <v>288</v>
      </c>
      <c r="G78" s="150"/>
      <c r="H78" s="150"/>
      <c r="I78" s="150"/>
      <c r="J78" s="150" t="s">
        <v>287</v>
      </c>
      <c r="K78" s="149"/>
      <c r="L78" s="149"/>
      <c r="M78" s="149"/>
      <c r="N78" s="149"/>
      <c r="O78" s="149"/>
      <c r="P78" s="149"/>
      <c r="Q78" s="149"/>
      <c r="R78" s="149" t="s">
        <v>287</v>
      </c>
      <c r="S78" s="149">
        <v>2</v>
      </c>
      <c r="T78" s="149" t="s">
        <v>16</v>
      </c>
      <c r="U78" s="149"/>
      <c r="V78" s="148"/>
      <c r="W78" s="148" t="s">
        <v>19</v>
      </c>
      <c r="X78" s="152">
        <f t="shared" si="4"/>
        <v>4</v>
      </c>
      <c r="Y78" s="153">
        <f t="shared" si="5"/>
        <v>5</v>
      </c>
      <c r="Z78" s="152">
        <f>Table2[[#This Row],[OR Word Count]]-Table2[[#This Row],[CCSS Word Count]]</f>
        <v>-1</v>
      </c>
      <c r="AA78" s="154" t="str">
        <f>IF(Table2[[#This Row],[Column6]]="","",IFERROR(Table2[[#This Row],[Column1]]/Table2[[#This Row],[CCSS Word Count]],""))</f>
        <v/>
      </c>
      <c r="AB78" s="259">
        <v>2</v>
      </c>
      <c r="AC78" s="260" t="s">
        <v>16</v>
      </c>
      <c r="AF78" s="149"/>
      <c r="AG78" s="276" t="str">
        <f>IF(Table2[[#This Row],[URL Link]]="","",CONCATENATE("&lt;a href=","""",Table2[[#This Row],[URL Link]],"""","&gt;",Table2[[#This Row],[OR INDEX]],"&lt;/a&gt;"))</f>
        <v/>
      </c>
      <c r="AH78" s="280" t="s">
        <v>2008</v>
      </c>
    </row>
    <row r="79" spans="1:34" x14ac:dyDescent="0.2">
      <c r="A79" s="162" t="s">
        <v>3</v>
      </c>
      <c r="B79" s="162">
        <v>78</v>
      </c>
      <c r="C79" s="163" t="s">
        <v>16</v>
      </c>
      <c r="D79" s="163" t="s">
        <v>21</v>
      </c>
      <c r="E79" s="163" t="s">
        <v>289</v>
      </c>
      <c r="F79" s="164" t="s">
        <v>171</v>
      </c>
      <c r="G79" s="164"/>
      <c r="H79" s="164"/>
      <c r="I79" s="164"/>
      <c r="J79" s="164" t="s">
        <v>289</v>
      </c>
      <c r="K79" s="142"/>
      <c r="L79" s="142"/>
      <c r="M79" s="142"/>
      <c r="N79" s="142"/>
      <c r="O79" s="142"/>
      <c r="P79" s="142"/>
      <c r="Q79" s="142"/>
      <c r="R79" s="142" t="s">
        <v>289</v>
      </c>
      <c r="S79" s="142">
        <v>2</v>
      </c>
      <c r="T79" s="142" t="s">
        <v>16</v>
      </c>
      <c r="U79" s="142" t="s">
        <v>21</v>
      </c>
      <c r="V79" s="141"/>
      <c r="W79" s="141" t="s">
        <v>171</v>
      </c>
      <c r="X79" s="145">
        <f t="shared" si="4"/>
        <v>8</v>
      </c>
      <c r="Y79" s="146">
        <f t="shared" si="5"/>
        <v>8</v>
      </c>
      <c r="Z79" s="145">
        <f>Table2[[#This Row],[OR Word Count]]-Table2[[#This Row],[CCSS Word Count]]</f>
        <v>0</v>
      </c>
      <c r="AA79" s="147" t="str">
        <f>IF(Table2[[#This Row],[Column6]]="","",IFERROR(Table2[[#This Row],[Column1]]/Table2[[#This Row],[CCSS Word Count]],""))</f>
        <v/>
      </c>
      <c r="AB79" s="259">
        <v>2</v>
      </c>
      <c r="AC79" s="260" t="s">
        <v>16</v>
      </c>
      <c r="AD79" s="260" t="s">
        <v>21</v>
      </c>
      <c r="AF79" s="163"/>
      <c r="AG79" s="277" t="str">
        <f>IF(Table2[[#This Row],[URL Link]]="","",CONCATENATE("&lt;a href=","""",Table2[[#This Row],[URL Link]],"""","&gt;",Table2[[#This Row],[OR INDEX]],"&lt;/a&gt;"))</f>
        <v/>
      </c>
      <c r="AH79" s="280" t="s">
        <v>2008</v>
      </c>
    </row>
    <row r="80" spans="1:34" ht="45" x14ac:dyDescent="0.2">
      <c r="A80" s="261" t="s">
        <v>25</v>
      </c>
      <c r="B80" s="261">
        <v>79</v>
      </c>
      <c r="C80" s="259" t="s">
        <v>16</v>
      </c>
      <c r="D80" s="259" t="s">
        <v>21</v>
      </c>
      <c r="E80" s="259" t="s">
        <v>290</v>
      </c>
      <c r="F80" s="256" t="s">
        <v>291</v>
      </c>
      <c r="G80" s="256" t="s">
        <v>173</v>
      </c>
      <c r="H80" s="256" t="s">
        <v>434</v>
      </c>
      <c r="I80" s="256" t="s">
        <v>1587</v>
      </c>
      <c r="J80" s="256" t="s">
        <v>290</v>
      </c>
      <c r="K80" s="259"/>
      <c r="L80" s="259"/>
      <c r="M80" s="259"/>
      <c r="N80" s="259"/>
      <c r="O80" s="259"/>
      <c r="P80" s="259"/>
      <c r="Q80" s="259"/>
      <c r="R80" s="259" t="s">
        <v>290</v>
      </c>
      <c r="S80" s="259">
        <v>2</v>
      </c>
      <c r="T80" s="259" t="s">
        <v>16</v>
      </c>
      <c r="U80" s="259" t="s">
        <v>21</v>
      </c>
      <c r="V80" s="261"/>
      <c r="W80" s="261" t="s">
        <v>292</v>
      </c>
      <c r="X80" s="262">
        <f t="shared" si="4"/>
        <v>26</v>
      </c>
      <c r="Y80" s="263">
        <f t="shared" si="5"/>
        <v>49</v>
      </c>
      <c r="Z80" s="262">
        <f>Table2[[#This Row],[OR Word Count]]-Table2[[#This Row],[CCSS Word Count]]</f>
        <v>-23</v>
      </c>
      <c r="AA80" s="264">
        <f>IF(Table2[[#This Row],[Column6]]="","",IFERROR(Table2[[#This Row],[Column1]]/Table2[[#This Row],[CCSS Word Count]],""))</f>
        <v>-0.46938775510204084</v>
      </c>
      <c r="AB80" s="259">
        <v>2</v>
      </c>
      <c r="AC80" s="260" t="s">
        <v>16</v>
      </c>
      <c r="AD80" s="260" t="s">
        <v>21</v>
      </c>
      <c r="AE80" s="260">
        <v>1</v>
      </c>
      <c r="AF80" s="272" t="s">
        <v>6591</v>
      </c>
      <c r="AG80" s="269" t="str">
        <f>IF(Table2[[#This Row],[URL Link]]="","",CONCATENATE("&lt;a href=","""",Table2[[#This Row],[URL Link]],"""","&gt;",Table2[[#This Row],[OR INDEX]],"&lt;/a&gt;"))</f>
        <v>&lt;a href="https://oercommons.org/courseware/lesson/106405/student/29085?section=1"&gt;2.OA.A.1&lt;/a&gt;</v>
      </c>
      <c r="AH80" s="280" t="s">
        <v>2008</v>
      </c>
    </row>
    <row r="81" spans="1:34" x14ac:dyDescent="0.2">
      <c r="A81" s="162" t="s">
        <v>3</v>
      </c>
      <c r="B81" s="162">
        <v>80</v>
      </c>
      <c r="C81" s="163" t="s">
        <v>16</v>
      </c>
      <c r="D81" s="163" t="s">
        <v>63</v>
      </c>
      <c r="E81" s="163" t="s">
        <v>293</v>
      </c>
      <c r="F81" s="164" t="s">
        <v>189</v>
      </c>
      <c r="G81" s="164"/>
      <c r="H81" s="164"/>
      <c r="I81" s="164"/>
      <c r="J81" s="164" t="s">
        <v>293</v>
      </c>
      <c r="K81" s="142"/>
      <c r="L81" s="142"/>
      <c r="M81" s="142"/>
      <c r="N81" s="142"/>
      <c r="O81" s="142"/>
      <c r="P81" s="142"/>
      <c r="Q81" s="142"/>
      <c r="R81" s="142" t="s">
        <v>293</v>
      </c>
      <c r="S81" s="142">
        <v>2</v>
      </c>
      <c r="T81" s="142" t="s">
        <v>16</v>
      </c>
      <c r="U81" s="142" t="s">
        <v>63</v>
      </c>
      <c r="V81" s="141"/>
      <c r="W81" s="141" t="s">
        <v>189</v>
      </c>
      <c r="X81" s="145">
        <f t="shared" si="4"/>
        <v>5</v>
      </c>
      <c r="Y81" s="146">
        <f t="shared" si="5"/>
        <v>5</v>
      </c>
      <c r="Z81" s="145">
        <f>Table2[[#This Row],[OR Word Count]]-Table2[[#This Row],[CCSS Word Count]]</f>
        <v>0</v>
      </c>
      <c r="AA81" s="147" t="str">
        <f>IF(Table2[[#This Row],[Column6]]="","",IFERROR(Table2[[#This Row],[Column1]]/Table2[[#This Row],[CCSS Word Count]],""))</f>
        <v/>
      </c>
      <c r="AB81" s="259">
        <v>2</v>
      </c>
      <c r="AC81" s="260" t="s">
        <v>16</v>
      </c>
      <c r="AD81" s="260" t="s">
        <v>63</v>
      </c>
      <c r="AF81" s="163"/>
      <c r="AG81" s="277" t="str">
        <f>IF(Table2[[#This Row],[URL Link]]="","",CONCATENATE("&lt;a href=","""",Table2[[#This Row],[URL Link]],"""","&gt;",Table2[[#This Row],[OR INDEX]],"&lt;/a&gt;"))</f>
        <v/>
      </c>
      <c r="AH81" s="280" t="s">
        <v>2008</v>
      </c>
    </row>
    <row r="82" spans="1:34" ht="30" x14ac:dyDescent="0.2">
      <c r="A82" s="261" t="s">
        <v>25</v>
      </c>
      <c r="B82" s="261">
        <v>81</v>
      </c>
      <c r="C82" s="259" t="s">
        <v>16</v>
      </c>
      <c r="D82" s="259" t="s">
        <v>63</v>
      </c>
      <c r="E82" s="259" t="s">
        <v>294</v>
      </c>
      <c r="F82" s="256" t="s">
        <v>295</v>
      </c>
      <c r="G82" s="256" t="s">
        <v>194</v>
      </c>
      <c r="H82" s="256" t="s">
        <v>1588</v>
      </c>
      <c r="I82" s="256"/>
      <c r="J82" s="256" t="s">
        <v>294</v>
      </c>
      <c r="K82" s="259"/>
      <c r="L82" s="259"/>
      <c r="M82" s="259"/>
      <c r="N82" s="259"/>
      <c r="O82" s="259"/>
      <c r="P82" s="259"/>
      <c r="Q82" s="259"/>
      <c r="R82" s="259" t="s">
        <v>294</v>
      </c>
      <c r="S82" s="259">
        <v>2</v>
      </c>
      <c r="T82" s="259" t="s">
        <v>16</v>
      </c>
      <c r="U82" s="259" t="s">
        <v>63</v>
      </c>
      <c r="V82" s="261"/>
      <c r="W82" s="261" t="s">
        <v>296</v>
      </c>
      <c r="X82" s="262">
        <f t="shared" si="4"/>
        <v>22</v>
      </c>
      <c r="Y82" s="263">
        <f t="shared" si="5"/>
        <v>24</v>
      </c>
      <c r="Z82" s="262">
        <f>Table2[[#This Row],[OR Word Count]]-Table2[[#This Row],[CCSS Word Count]]</f>
        <v>-2</v>
      </c>
      <c r="AA82" s="264">
        <f>IF(Table2[[#This Row],[Column6]]="","",IFERROR(Table2[[#This Row],[Column1]]/Table2[[#This Row],[CCSS Word Count]],""))</f>
        <v>-8.3333333333333329E-2</v>
      </c>
      <c r="AB82" s="265">
        <v>2</v>
      </c>
      <c r="AC82" s="260" t="s">
        <v>16</v>
      </c>
      <c r="AD82" s="260" t="s">
        <v>63</v>
      </c>
      <c r="AE82" s="260">
        <v>2</v>
      </c>
      <c r="AF82" s="272" t="s">
        <v>6592</v>
      </c>
      <c r="AG82" s="269" t="str">
        <f>IF(Table2[[#This Row],[URL Link]]="","",CONCATENATE("&lt;a href=","""",Table2[[#This Row],[URL Link]],"""","&gt;",Table2[[#This Row],[OR INDEX]],"&lt;/a&gt;"))</f>
        <v>&lt;a href="https://oercommons.org/courseware/lesson/106405/student/29085?section=2"&gt;2.OA.B.2&lt;/a&gt;</v>
      </c>
      <c r="AH82" s="280" t="s">
        <v>2008</v>
      </c>
    </row>
    <row r="83" spans="1:34" x14ac:dyDescent="0.2">
      <c r="A83" s="162" t="s">
        <v>3</v>
      </c>
      <c r="B83" s="162">
        <v>82</v>
      </c>
      <c r="C83" s="163" t="s">
        <v>16</v>
      </c>
      <c r="D83" s="163" t="s">
        <v>76</v>
      </c>
      <c r="E83" s="163" t="s">
        <v>297</v>
      </c>
      <c r="F83" s="164" t="s">
        <v>298</v>
      </c>
      <c r="G83" s="164"/>
      <c r="H83" s="164"/>
      <c r="I83" s="164"/>
      <c r="J83" s="164" t="s">
        <v>297</v>
      </c>
      <c r="K83" s="142"/>
      <c r="L83" s="142"/>
      <c r="M83" s="142"/>
      <c r="N83" s="142"/>
      <c r="O83" s="142"/>
      <c r="P83" s="142"/>
      <c r="Q83" s="142"/>
      <c r="R83" s="142" t="s">
        <v>297</v>
      </c>
      <c r="S83" s="142">
        <v>2</v>
      </c>
      <c r="T83" s="142" t="s">
        <v>16</v>
      </c>
      <c r="U83" s="142" t="s">
        <v>76</v>
      </c>
      <c r="V83" s="141"/>
      <c r="W83" s="141" t="s">
        <v>298</v>
      </c>
      <c r="X83" s="145">
        <f t="shared" si="4"/>
        <v>11</v>
      </c>
      <c r="Y83" s="146">
        <f t="shared" si="5"/>
        <v>11</v>
      </c>
      <c r="Z83" s="145">
        <f>Table2[[#This Row],[OR Word Count]]-Table2[[#This Row],[CCSS Word Count]]</f>
        <v>0</v>
      </c>
      <c r="AA83" s="147" t="str">
        <f>IF(Table2[[#This Row],[Column6]]="","",IFERROR(Table2[[#This Row],[Column1]]/Table2[[#This Row],[CCSS Word Count]],""))</f>
        <v/>
      </c>
      <c r="AB83" s="259">
        <v>2</v>
      </c>
      <c r="AC83" s="260" t="s">
        <v>16</v>
      </c>
      <c r="AD83" s="260" t="s">
        <v>76</v>
      </c>
      <c r="AF83" s="163"/>
      <c r="AG83" s="277" t="str">
        <f>IF(Table2[[#This Row],[URL Link]]="","",CONCATENATE("&lt;a href=","""",Table2[[#This Row],[URL Link]],"""","&gt;",Table2[[#This Row],[OR INDEX]],"&lt;/a&gt;"))</f>
        <v/>
      </c>
      <c r="AH83" s="280" t="s">
        <v>2008</v>
      </c>
    </row>
    <row r="84" spans="1:34" ht="45" x14ac:dyDescent="0.2">
      <c r="A84" s="261" t="s">
        <v>25</v>
      </c>
      <c r="B84" s="261">
        <v>83</v>
      </c>
      <c r="C84" s="259" t="s">
        <v>16</v>
      </c>
      <c r="D84" s="259" t="s">
        <v>76</v>
      </c>
      <c r="E84" s="259" t="s">
        <v>299</v>
      </c>
      <c r="F84" s="256" t="s">
        <v>300</v>
      </c>
      <c r="G84" s="256" t="s">
        <v>201</v>
      </c>
      <c r="H84" s="256" t="s">
        <v>1589</v>
      </c>
      <c r="I84" s="256" t="s">
        <v>310</v>
      </c>
      <c r="J84" s="256" t="s">
        <v>299</v>
      </c>
      <c r="K84" s="259"/>
      <c r="L84" s="259"/>
      <c r="M84" s="259"/>
      <c r="N84" s="259"/>
      <c r="O84" s="259"/>
      <c r="P84" s="259"/>
      <c r="Q84" s="259"/>
      <c r="R84" s="259" t="s">
        <v>299</v>
      </c>
      <c r="S84" s="259">
        <v>2</v>
      </c>
      <c r="T84" s="259" t="s">
        <v>16</v>
      </c>
      <c r="U84" s="259" t="s">
        <v>76</v>
      </c>
      <c r="V84" s="261"/>
      <c r="W84" s="261" t="s">
        <v>301</v>
      </c>
      <c r="X84" s="262">
        <f t="shared" si="4"/>
        <v>39</v>
      </c>
      <c r="Y84" s="263">
        <f t="shared" si="5"/>
        <v>41</v>
      </c>
      <c r="Z84" s="262">
        <f>Table2[[#This Row],[OR Word Count]]-Table2[[#This Row],[CCSS Word Count]]</f>
        <v>-2</v>
      </c>
      <c r="AA84" s="266">
        <f>IF(Table2[[#This Row],[Column6]]="","",IFERROR(Table2[[#This Row],[Column1]]/Table2[[#This Row],[CCSS Word Count]],""))</f>
        <v>-4.878048780487805E-2</v>
      </c>
      <c r="AB84" s="259">
        <v>2</v>
      </c>
      <c r="AC84" s="260" t="s">
        <v>16</v>
      </c>
      <c r="AD84" s="260" t="s">
        <v>76</v>
      </c>
      <c r="AE84" s="260">
        <v>3</v>
      </c>
      <c r="AF84" s="272" t="s">
        <v>6593</v>
      </c>
      <c r="AG84" s="269" t="str">
        <f>IF(Table2[[#This Row],[URL Link]]="","",CONCATENATE("&lt;a href=","""",Table2[[#This Row],[URL Link]],"""","&gt;",Table2[[#This Row],[OR INDEX]],"&lt;/a&gt;"))</f>
        <v>&lt;a href="https://oercommons.org/courseware/lesson/106405/student/29085?section=3"&gt;2.OA.C.3&lt;/a&gt;</v>
      </c>
      <c r="AH84" s="280" t="s">
        <v>2008</v>
      </c>
    </row>
    <row r="85" spans="1:34" ht="45" x14ac:dyDescent="0.2">
      <c r="A85" s="261" t="s">
        <v>25</v>
      </c>
      <c r="B85" s="261">
        <v>84</v>
      </c>
      <c r="C85" s="259" t="s">
        <v>16</v>
      </c>
      <c r="D85" s="259" t="s">
        <v>76</v>
      </c>
      <c r="E85" s="259" t="s">
        <v>302</v>
      </c>
      <c r="F85" s="256" t="s">
        <v>303</v>
      </c>
      <c r="G85" s="256" t="s">
        <v>201</v>
      </c>
      <c r="H85" s="256" t="s">
        <v>1590</v>
      </c>
      <c r="I85" s="256"/>
      <c r="J85" s="256" t="s">
        <v>302</v>
      </c>
      <c r="K85" s="259"/>
      <c r="L85" s="259"/>
      <c r="M85" s="259"/>
      <c r="N85" s="259"/>
      <c r="O85" s="259"/>
      <c r="P85" s="259"/>
      <c r="Q85" s="259"/>
      <c r="R85" s="259" t="s">
        <v>302</v>
      </c>
      <c r="S85" s="259">
        <v>2</v>
      </c>
      <c r="T85" s="259" t="s">
        <v>16</v>
      </c>
      <c r="U85" s="259" t="s">
        <v>76</v>
      </c>
      <c r="V85" s="261"/>
      <c r="W85" s="261" t="s">
        <v>303</v>
      </c>
      <c r="X85" s="262">
        <f t="shared" si="4"/>
        <v>36</v>
      </c>
      <c r="Y85" s="263">
        <f t="shared" si="5"/>
        <v>36</v>
      </c>
      <c r="Z85" s="262">
        <f>Table2[[#This Row],[OR Word Count]]-Table2[[#This Row],[CCSS Word Count]]</f>
        <v>0</v>
      </c>
      <c r="AA85" s="266">
        <f>IF(Table2[[#This Row],[Column6]]="","",IFERROR(Table2[[#This Row],[Column1]]/Table2[[#This Row],[CCSS Word Count]],""))</f>
        <v>0</v>
      </c>
      <c r="AB85" s="259">
        <v>2</v>
      </c>
      <c r="AC85" s="260" t="s">
        <v>16</v>
      </c>
      <c r="AD85" s="260" t="s">
        <v>76</v>
      </c>
      <c r="AE85" s="260">
        <v>4</v>
      </c>
      <c r="AF85" s="272" t="s">
        <v>6594</v>
      </c>
      <c r="AG85" s="269" t="str">
        <f>IF(Table2[[#This Row],[URL Link]]="","",CONCATENATE("&lt;a href=","""",Table2[[#This Row],[URL Link]],"""","&gt;",Table2[[#This Row],[OR INDEX]],"&lt;/a&gt;"))</f>
        <v>&lt;a href="https://oercommons.org/courseware/lesson/106405/student/29085?section=4"&gt;2.OA.C.4&lt;/a&gt;</v>
      </c>
      <c r="AH85" s="280" t="s">
        <v>2008</v>
      </c>
    </row>
    <row r="86" spans="1:34" x14ac:dyDescent="0.2">
      <c r="A86" s="148" t="s">
        <v>2</v>
      </c>
      <c r="B86" s="148">
        <v>85</v>
      </c>
      <c r="C86" s="149" t="s">
        <v>89</v>
      </c>
      <c r="D86" s="149"/>
      <c r="E86" s="149" t="s">
        <v>304</v>
      </c>
      <c r="F86" s="150" t="s">
        <v>91</v>
      </c>
      <c r="G86" s="150"/>
      <c r="H86" s="150"/>
      <c r="I86" s="150"/>
      <c r="J86" s="150"/>
      <c r="K86" s="149"/>
      <c r="L86" s="149"/>
      <c r="M86" s="149"/>
      <c r="N86" s="149"/>
      <c r="O86" s="149"/>
      <c r="P86" s="149"/>
      <c r="Q86" s="149"/>
      <c r="R86" s="149"/>
      <c r="S86" s="149"/>
      <c r="T86" s="149"/>
      <c r="U86" s="149"/>
      <c r="V86" s="148"/>
      <c r="W86" s="148" t="s">
        <v>305</v>
      </c>
      <c r="X86" s="152">
        <f t="shared" si="4"/>
        <v>5</v>
      </c>
      <c r="Y86" s="153">
        <f t="shared" si="5"/>
        <v>8</v>
      </c>
      <c r="Z86" s="152">
        <f>Table2[[#This Row],[OR Word Count]]-Table2[[#This Row],[CCSS Word Count]]</f>
        <v>-3</v>
      </c>
      <c r="AA86" s="154" t="str">
        <f>IF(Table2[[#This Row],[Column6]]="","",IFERROR(Table2[[#This Row],[Column1]]/Table2[[#This Row],[CCSS Word Count]],""))</f>
        <v/>
      </c>
      <c r="AB86" s="259">
        <v>2</v>
      </c>
      <c r="AC86" s="260" t="s">
        <v>89</v>
      </c>
      <c r="AF86" s="149"/>
      <c r="AG86" s="276" t="str">
        <f>IF(Table2[[#This Row],[URL Link]]="","",CONCATENATE("&lt;a href=","""",Table2[[#This Row],[URL Link]],"""","&gt;",Table2[[#This Row],[OR INDEX]],"&lt;/a&gt;"))</f>
        <v/>
      </c>
      <c r="AH86" s="280" t="s">
        <v>2008</v>
      </c>
    </row>
    <row r="87" spans="1:34" x14ac:dyDescent="0.2">
      <c r="A87" s="162" t="s">
        <v>3</v>
      </c>
      <c r="B87" s="162">
        <v>86</v>
      </c>
      <c r="C87" s="163" t="s">
        <v>89</v>
      </c>
      <c r="D87" s="163" t="s">
        <v>21</v>
      </c>
      <c r="E87" s="163" t="s">
        <v>306</v>
      </c>
      <c r="F87" s="164" t="s">
        <v>216</v>
      </c>
      <c r="G87" s="164"/>
      <c r="H87" s="164"/>
      <c r="I87" s="164"/>
      <c r="J87" s="164" t="s">
        <v>306</v>
      </c>
      <c r="K87" s="142"/>
      <c r="L87" s="142"/>
      <c r="M87" s="142"/>
      <c r="N87" s="142"/>
      <c r="O87" s="142"/>
      <c r="P87" s="142"/>
      <c r="Q87" s="142"/>
      <c r="R87" s="142" t="s">
        <v>306</v>
      </c>
      <c r="S87" s="142">
        <v>2</v>
      </c>
      <c r="T87" s="142" t="s">
        <v>89</v>
      </c>
      <c r="U87" s="142" t="s">
        <v>21</v>
      </c>
      <c r="V87" s="141"/>
      <c r="W87" s="141" t="s">
        <v>216</v>
      </c>
      <c r="X87" s="145">
        <f t="shared" si="4"/>
        <v>3</v>
      </c>
      <c r="Y87" s="146">
        <f t="shared" si="5"/>
        <v>3</v>
      </c>
      <c r="Z87" s="145">
        <f>Table2[[#This Row],[OR Word Count]]-Table2[[#This Row],[CCSS Word Count]]</f>
        <v>0</v>
      </c>
      <c r="AA87" s="147" t="str">
        <f>IF(Table2[[#This Row],[Column6]]="","",IFERROR(Table2[[#This Row],[Column1]]/Table2[[#This Row],[CCSS Word Count]],""))</f>
        <v/>
      </c>
      <c r="AB87" s="259">
        <v>2</v>
      </c>
      <c r="AC87" s="260" t="s">
        <v>89</v>
      </c>
      <c r="AD87" s="260" t="s">
        <v>21</v>
      </c>
      <c r="AF87" s="163"/>
      <c r="AG87" s="277" t="str">
        <f>IF(Table2[[#This Row],[URL Link]]="","",CONCATENATE("&lt;a href=","""",Table2[[#This Row],[URL Link]],"""","&gt;",Table2[[#This Row],[OR INDEX]],"&lt;/a&gt;"))</f>
        <v/>
      </c>
      <c r="AH87" s="280" t="s">
        <v>2008</v>
      </c>
    </row>
    <row r="88" spans="1:34" ht="60" x14ac:dyDescent="0.2">
      <c r="A88" s="261" t="s">
        <v>25</v>
      </c>
      <c r="B88" s="261">
        <v>87</v>
      </c>
      <c r="C88" s="259" t="s">
        <v>89</v>
      </c>
      <c r="D88" s="259" t="s">
        <v>21</v>
      </c>
      <c r="E88" s="259" t="s">
        <v>307</v>
      </c>
      <c r="F88" s="256" t="s">
        <v>308</v>
      </c>
      <c r="G88" s="256" t="s">
        <v>1591</v>
      </c>
      <c r="H88" s="256" t="s">
        <v>1592</v>
      </c>
      <c r="I88" s="256"/>
      <c r="J88" s="256" t="s">
        <v>307</v>
      </c>
      <c r="K88" s="259"/>
      <c r="L88" s="259"/>
      <c r="M88" s="259"/>
      <c r="N88" s="259"/>
      <c r="O88" s="259"/>
      <c r="P88" s="259"/>
      <c r="Q88" s="259"/>
      <c r="R88" s="259" t="s">
        <v>307</v>
      </c>
      <c r="S88" s="259">
        <v>2</v>
      </c>
      <c r="T88" s="259" t="s">
        <v>89</v>
      </c>
      <c r="U88" s="259" t="s">
        <v>21</v>
      </c>
      <c r="V88" s="261"/>
      <c r="W88" s="261" t="s">
        <v>309</v>
      </c>
      <c r="X88" s="262">
        <f t="shared" si="4"/>
        <v>24</v>
      </c>
      <c r="Y88" s="263">
        <f t="shared" si="5"/>
        <v>77</v>
      </c>
      <c r="Z88" s="262">
        <f>Table2[[#This Row],[OR Word Count]]-Table2[[#This Row],[CCSS Word Count]]</f>
        <v>-53</v>
      </c>
      <c r="AA88" s="264">
        <f>IF(Table2[[#This Row],[Column6]]="","",IFERROR(Table2[[#This Row],[Column1]]/Table2[[#This Row],[CCSS Word Count]],""))</f>
        <v>-0.68831168831168832</v>
      </c>
      <c r="AB88" s="259">
        <v>2</v>
      </c>
      <c r="AC88" s="260" t="s">
        <v>89</v>
      </c>
      <c r="AD88" s="260" t="s">
        <v>21</v>
      </c>
      <c r="AE88" s="260">
        <v>1</v>
      </c>
      <c r="AF88" s="272" t="s">
        <v>6595</v>
      </c>
      <c r="AG88" s="269" t="str">
        <f>IF(Table2[[#This Row],[URL Link]]="","",CONCATENATE("&lt;a href=","""",Table2[[#This Row],[URL Link]],"""","&gt;",Table2[[#This Row],[OR INDEX]],"&lt;/a&gt;"))</f>
        <v>&lt;a href="https://oercommons.org/courseware/lesson/106406/student/29085?section=1"&gt;2.NBT.A.1&lt;/a&gt;</v>
      </c>
      <c r="AH88" s="280" t="s">
        <v>2008</v>
      </c>
    </row>
    <row r="89" spans="1:34" x14ac:dyDescent="0.2">
      <c r="A89" s="261" t="s">
        <v>25</v>
      </c>
      <c r="B89" s="261">
        <v>88</v>
      </c>
      <c r="C89" s="259" t="s">
        <v>89</v>
      </c>
      <c r="D89" s="259" t="s">
        <v>21</v>
      </c>
      <c r="E89" s="259" t="s">
        <v>310</v>
      </c>
      <c r="F89" s="256" t="s">
        <v>311</v>
      </c>
      <c r="G89" s="256"/>
      <c r="H89" s="256" t="s">
        <v>307</v>
      </c>
      <c r="I89" s="256" t="s">
        <v>299</v>
      </c>
      <c r="J89" s="256" t="s">
        <v>310</v>
      </c>
      <c r="K89" s="259"/>
      <c r="L89" s="259"/>
      <c r="M89" s="259"/>
      <c r="N89" s="259"/>
      <c r="O89" s="259"/>
      <c r="P89" s="259"/>
      <c r="Q89" s="259"/>
      <c r="R89" s="259" t="s">
        <v>310</v>
      </c>
      <c r="S89" s="259">
        <v>2</v>
      </c>
      <c r="T89" s="259" t="s">
        <v>89</v>
      </c>
      <c r="U89" s="259" t="s">
        <v>21</v>
      </c>
      <c r="V89" s="261"/>
      <c r="W89" s="261" t="s">
        <v>312</v>
      </c>
      <c r="X89" s="262">
        <f t="shared" si="4"/>
        <v>9</v>
      </c>
      <c r="Y89" s="263">
        <f t="shared" si="5"/>
        <v>9</v>
      </c>
      <c r="Z89" s="262">
        <f>Table2[[#This Row],[OR Word Count]]-Table2[[#This Row],[CCSS Word Count]]</f>
        <v>0</v>
      </c>
      <c r="AA89" s="264">
        <f>IF(Table2[[#This Row],[Column6]]="","",IFERROR(Table2[[#This Row],[Column1]]/Table2[[#This Row],[CCSS Word Count]],""))</f>
        <v>0</v>
      </c>
      <c r="AB89" s="259">
        <v>2</v>
      </c>
      <c r="AC89" s="260" t="s">
        <v>89</v>
      </c>
      <c r="AD89" s="260" t="s">
        <v>21</v>
      </c>
      <c r="AE89" s="260">
        <v>2</v>
      </c>
      <c r="AF89" s="272" t="s">
        <v>6596</v>
      </c>
      <c r="AG89" s="269" t="str">
        <f>IF(Table2[[#This Row],[URL Link]]="","",CONCATENATE("&lt;a href=","""",Table2[[#This Row],[URL Link]],"""","&gt;",Table2[[#This Row],[OR INDEX]],"&lt;/a&gt;"))</f>
        <v>&lt;a href="https://oercommons.org/courseware/lesson/106406/student/29085?section=2"&gt;2.NBT.A.2&lt;/a&gt;</v>
      </c>
      <c r="AH89" s="280" t="s">
        <v>2008</v>
      </c>
    </row>
    <row r="90" spans="1:34" ht="30" x14ac:dyDescent="0.2">
      <c r="A90" s="261" t="s">
        <v>25</v>
      </c>
      <c r="B90" s="261">
        <v>89</v>
      </c>
      <c r="C90" s="259" t="s">
        <v>89</v>
      </c>
      <c r="D90" s="259" t="s">
        <v>21</v>
      </c>
      <c r="E90" s="259" t="s">
        <v>313</v>
      </c>
      <c r="F90" s="256" t="s">
        <v>314</v>
      </c>
      <c r="G90" s="256" t="s">
        <v>307</v>
      </c>
      <c r="H90" s="256" t="s">
        <v>552</v>
      </c>
      <c r="I90" s="256"/>
      <c r="J90" s="256" t="s">
        <v>313</v>
      </c>
      <c r="K90" s="259"/>
      <c r="L90" s="259"/>
      <c r="M90" s="259"/>
      <c r="N90" s="259"/>
      <c r="O90" s="259"/>
      <c r="P90" s="259"/>
      <c r="Q90" s="259"/>
      <c r="R90" s="259" t="s">
        <v>313</v>
      </c>
      <c r="S90" s="259">
        <v>2</v>
      </c>
      <c r="T90" s="259" t="s">
        <v>89</v>
      </c>
      <c r="U90" s="259" t="s">
        <v>21</v>
      </c>
      <c r="V90" s="261"/>
      <c r="W90" s="261" t="s">
        <v>314</v>
      </c>
      <c r="X90" s="262">
        <f t="shared" si="4"/>
        <v>14</v>
      </c>
      <c r="Y90" s="263">
        <f t="shared" si="5"/>
        <v>14</v>
      </c>
      <c r="Z90" s="262">
        <f>Table2[[#This Row],[OR Word Count]]-Table2[[#This Row],[CCSS Word Count]]</f>
        <v>0</v>
      </c>
      <c r="AA90" s="264">
        <f>IF(Table2[[#This Row],[Column6]]="","",IFERROR(Table2[[#This Row],[Column1]]/Table2[[#This Row],[CCSS Word Count]],""))</f>
        <v>0</v>
      </c>
      <c r="AB90" s="259">
        <v>2</v>
      </c>
      <c r="AC90" s="260" t="s">
        <v>89</v>
      </c>
      <c r="AD90" s="260" t="s">
        <v>21</v>
      </c>
      <c r="AE90" s="260">
        <v>3</v>
      </c>
      <c r="AF90" s="272" t="s">
        <v>6597</v>
      </c>
      <c r="AG90" s="269" t="str">
        <f>IF(Table2[[#This Row],[URL Link]]="","",CONCATENATE("&lt;a href=","""",Table2[[#This Row],[URL Link]],"""","&gt;",Table2[[#This Row],[OR INDEX]],"&lt;/a&gt;"))</f>
        <v>&lt;a href="https://oercommons.org/courseware/lesson/106406/student/29085?section=3"&gt;2.NBT.A.3&lt;/a&gt;</v>
      </c>
      <c r="AH90" s="280" t="s">
        <v>2008</v>
      </c>
    </row>
    <row r="91" spans="1:34" ht="30" x14ac:dyDescent="0.2">
      <c r="A91" s="261" t="s">
        <v>25</v>
      </c>
      <c r="B91" s="261">
        <v>90</v>
      </c>
      <c r="C91" s="259" t="s">
        <v>89</v>
      </c>
      <c r="D91" s="259" t="s">
        <v>21</v>
      </c>
      <c r="E91" s="259" t="s">
        <v>315</v>
      </c>
      <c r="F91" s="256" t="s">
        <v>316</v>
      </c>
      <c r="G91" s="256" t="s">
        <v>1593</v>
      </c>
      <c r="H91" s="256" t="s">
        <v>552</v>
      </c>
      <c r="I91" s="256"/>
      <c r="J91" s="256" t="s">
        <v>315</v>
      </c>
      <c r="K91" s="259"/>
      <c r="L91" s="259"/>
      <c r="M91" s="259"/>
      <c r="N91" s="259"/>
      <c r="O91" s="259"/>
      <c r="P91" s="259"/>
      <c r="Q91" s="259"/>
      <c r="R91" s="259" t="s">
        <v>315</v>
      </c>
      <c r="S91" s="259">
        <v>2</v>
      </c>
      <c r="T91" s="259" t="s">
        <v>89</v>
      </c>
      <c r="U91" s="259" t="s">
        <v>21</v>
      </c>
      <c r="V91" s="261"/>
      <c r="W91" s="261" t="s">
        <v>316</v>
      </c>
      <c r="X91" s="262">
        <f t="shared" si="4"/>
        <v>26</v>
      </c>
      <c r="Y91" s="263">
        <f t="shared" si="5"/>
        <v>26</v>
      </c>
      <c r="Z91" s="262">
        <f>Table2[[#This Row],[OR Word Count]]-Table2[[#This Row],[CCSS Word Count]]</f>
        <v>0</v>
      </c>
      <c r="AA91" s="264">
        <f>IF(Table2[[#This Row],[Column6]]="","",IFERROR(Table2[[#This Row],[Column1]]/Table2[[#This Row],[CCSS Word Count]],""))</f>
        <v>0</v>
      </c>
      <c r="AB91" s="259">
        <v>2</v>
      </c>
      <c r="AC91" s="260" t="s">
        <v>89</v>
      </c>
      <c r="AD91" s="260" t="s">
        <v>21</v>
      </c>
      <c r="AE91" s="260">
        <v>4</v>
      </c>
      <c r="AF91" s="272" t="s">
        <v>6598</v>
      </c>
      <c r="AG91" s="269" t="str">
        <f>IF(Table2[[#This Row],[URL Link]]="","",CONCATENATE("&lt;a href=","""",Table2[[#This Row],[URL Link]],"""","&gt;",Table2[[#This Row],[OR INDEX]],"&lt;/a&gt;"))</f>
        <v>&lt;a href="https://oercommons.org/courseware/lesson/106406/student/29085?section=4"&gt;2.NBT.A.4&lt;/a&gt;</v>
      </c>
      <c r="AH91" s="280" t="s">
        <v>2008</v>
      </c>
    </row>
    <row r="92" spans="1:34" x14ac:dyDescent="0.2">
      <c r="A92" s="162" t="s">
        <v>3</v>
      </c>
      <c r="B92" s="162">
        <v>91</v>
      </c>
      <c r="C92" s="163" t="s">
        <v>89</v>
      </c>
      <c r="D92" s="163" t="s">
        <v>63</v>
      </c>
      <c r="E92" s="163" t="s">
        <v>317</v>
      </c>
      <c r="F92" s="164" t="s">
        <v>225</v>
      </c>
      <c r="G92" s="164"/>
      <c r="H92" s="164"/>
      <c r="I92" s="164"/>
      <c r="J92" s="164" t="s">
        <v>317</v>
      </c>
      <c r="K92" s="142"/>
      <c r="L92" s="142"/>
      <c r="M92" s="142"/>
      <c r="N92" s="142"/>
      <c r="O92" s="142"/>
      <c r="P92" s="142"/>
      <c r="Q92" s="142"/>
      <c r="R92" s="142" t="s">
        <v>317</v>
      </c>
      <c r="S92" s="142">
        <v>2</v>
      </c>
      <c r="T92" s="142" t="s">
        <v>89</v>
      </c>
      <c r="U92" s="142" t="s">
        <v>63</v>
      </c>
      <c r="V92" s="141"/>
      <c r="W92" s="141" t="s">
        <v>225</v>
      </c>
      <c r="X92" s="145">
        <f t="shared" si="4"/>
        <v>12</v>
      </c>
      <c r="Y92" s="146">
        <f t="shared" si="5"/>
        <v>12</v>
      </c>
      <c r="Z92" s="145">
        <f>Table2[[#This Row],[OR Word Count]]-Table2[[#This Row],[CCSS Word Count]]</f>
        <v>0</v>
      </c>
      <c r="AA92" s="147" t="str">
        <f>IF(Table2[[#This Row],[Column6]]="","",IFERROR(Table2[[#This Row],[Column1]]/Table2[[#This Row],[CCSS Word Count]],""))</f>
        <v/>
      </c>
      <c r="AB92" s="259">
        <v>2</v>
      </c>
      <c r="AC92" s="260" t="s">
        <v>89</v>
      </c>
      <c r="AD92" s="260" t="s">
        <v>63</v>
      </c>
      <c r="AF92" s="163"/>
      <c r="AG92" s="277" t="str">
        <f>IF(Table2[[#This Row],[URL Link]]="","",CONCATENATE("&lt;a href=","""",Table2[[#This Row],[URL Link]],"""","&gt;",Table2[[#This Row],[OR INDEX]],"&lt;/a&gt;"))</f>
        <v/>
      </c>
      <c r="AH92" s="280" t="s">
        <v>2008</v>
      </c>
    </row>
    <row r="93" spans="1:34" ht="45" x14ac:dyDescent="0.2">
      <c r="A93" s="261" t="s">
        <v>25</v>
      </c>
      <c r="B93" s="261">
        <v>92</v>
      </c>
      <c r="C93" s="259" t="s">
        <v>89</v>
      </c>
      <c r="D93" s="259" t="s">
        <v>63</v>
      </c>
      <c r="E93" s="259" t="s">
        <v>318</v>
      </c>
      <c r="F93" s="256" t="s">
        <v>319</v>
      </c>
      <c r="G93" s="256" t="s">
        <v>1594</v>
      </c>
      <c r="H93" s="256" t="s">
        <v>447</v>
      </c>
      <c r="I93" s="256" t="s">
        <v>290</v>
      </c>
      <c r="J93" s="256" t="s">
        <v>318</v>
      </c>
      <c r="K93" s="259"/>
      <c r="L93" s="259"/>
      <c r="M93" s="259"/>
      <c r="N93" s="259"/>
      <c r="O93" s="259"/>
      <c r="P93" s="259"/>
      <c r="Q93" s="259"/>
      <c r="R93" s="259" t="s">
        <v>318</v>
      </c>
      <c r="S93" s="259">
        <v>2</v>
      </c>
      <c r="T93" s="259" t="s">
        <v>89</v>
      </c>
      <c r="U93" s="259" t="s">
        <v>63</v>
      </c>
      <c r="V93" s="261"/>
      <c r="W93" s="261" t="s">
        <v>320</v>
      </c>
      <c r="X93" s="262">
        <f t="shared" si="4"/>
        <v>26</v>
      </c>
      <c r="Y93" s="263">
        <f t="shared" si="5"/>
        <v>23</v>
      </c>
      <c r="Z93" s="262">
        <f>Table2[[#This Row],[OR Word Count]]-Table2[[#This Row],[CCSS Word Count]]</f>
        <v>3</v>
      </c>
      <c r="AA93" s="264">
        <f>IF(Table2[[#This Row],[Column6]]="","",IFERROR(Table2[[#This Row],[Column1]]/Table2[[#This Row],[CCSS Word Count]],""))</f>
        <v>0.13043478260869565</v>
      </c>
      <c r="AB93" s="265">
        <v>2</v>
      </c>
      <c r="AC93" s="260" t="s">
        <v>89</v>
      </c>
      <c r="AD93" s="260" t="s">
        <v>63</v>
      </c>
      <c r="AE93" s="260">
        <v>5</v>
      </c>
      <c r="AF93" s="272" t="s">
        <v>6599</v>
      </c>
      <c r="AG93" s="269" t="str">
        <f>IF(Table2[[#This Row],[URL Link]]="","",CONCATENATE("&lt;a href=","""",Table2[[#This Row],[URL Link]],"""","&gt;",Table2[[#This Row],[OR INDEX]],"&lt;/a&gt;"))</f>
        <v>&lt;a href="https://oercommons.org/courseware/lesson/106406/student/29085?section=5"&gt;2.NBT.B.5&lt;/a&gt;</v>
      </c>
      <c r="AH93" s="280" t="s">
        <v>2008</v>
      </c>
    </row>
    <row r="94" spans="1:34" ht="30" x14ac:dyDescent="0.2">
      <c r="A94" s="261" t="s">
        <v>25</v>
      </c>
      <c r="B94" s="261">
        <v>93</v>
      </c>
      <c r="C94" s="259" t="s">
        <v>89</v>
      </c>
      <c r="D94" s="259" t="s">
        <v>63</v>
      </c>
      <c r="E94" s="259" t="s">
        <v>321</v>
      </c>
      <c r="F94" s="256" t="s">
        <v>322</v>
      </c>
      <c r="G94" s="256" t="s">
        <v>1595</v>
      </c>
      <c r="H94" s="256" t="s">
        <v>447</v>
      </c>
      <c r="I94" s="256"/>
      <c r="J94" s="256" t="s">
        <v>321</v>
      </c>
      <c r="K94" s="259"/>
      <c r="L94" s="259"/>
      <c r="M94" s="259"/>
      <c r="N94" s="259"/>
      <c r="O94" s="259"/>
      <c r="P94" s="259"/>
      <c r="Q94" s="259"/>
      <c r="R94" s="259" t="s">
        <v>321</v>
      </c>
      <c r="S94" s="259">
        <v>2</v>
      </c>
      <c r="T94" s="259" t="s">
        <v>89</v>
      </c>
      <c r="U94" s="259" t="s">
        <v>63</v>
      </c>
      <c r="V94" s="261"/>
      <c r="W94" s="261" t="s">
        <v>323</v>
      </c>
      <c r="X94" s="262">
        <f t="shared" si="4"/>
        <v>27</v>
      </c>
      <c r="Y94" s="263">
        <f t="shared" si="5"/>
        <v>16</v>
      </c>
      <c r="Z94" s="262">
        <f>Table2[[#This Row],[OR Word Count]]-Table2[[#This Row],[CCSS Word Count]]</f>
        <v>11</v>
      </c>
      <c r="AA94" s="264">
        <f>IF(Table2[[#This Row],[Column6]]="","",IFERROR(Table2[[#This Row],[Column1]]/Table2[[#This Row],[CCSS Word Count]],""))</f>
        <v>0.6875</v>
      </c>
      <c r="AB94" s="259">
        <v>2</v>
      </c>
      <c r="AC94" s="260" t="s">
        <v>89</v>
      </c>
      <c r="AD94" s="260" t="s">
        <v>63</v>
      </c>
      <c r="AE94" s="260">
        <v>6</v>
      </c>
      <c r="AF94" s="272" t="s">
        <v>6600</v>
      </c>
      <c r="AG94" s="269" t="str">
        <f>IF(Table2[[#This Row],[URL Link]]="","",CONCATENATE("&lt;a href=","""",Table2[[#This Row],[URL Link]],"""","&gt;",Table2[[#This Row],[OR INDEX]],"&lt;/a&gt;"))</f>
        <v>&lt;a href="https://oercommons.org/courseware/lesson/106406/student/29085?section=6"&gt;2.NBT.B.6&lt;/a&gt;</v>
      </c>
      <c r="AH94" s="280" t="s">
        <v>2008</v>
      </c>
    </row>
    <row r="95" spans="1:34" ht="60" x14ac:dyDescent="0.2">
      <c r="A95" s="261" t="s">
        <v>25</v>
      </c>
      <c r="B95" s="261">
        <v>94</v>
      </c>
      <c r="C95" s="259" t="s">
        <v>89</v>
      </c>
      <c r="D95" s="259" t="s">
        <v>63</v>
      </c>
      <c r="E95" s="259" t="s">
        <v>324</v>
      </c>
      <c r="F95" s="256" t="s">
        <v>325</v>
      </c>
      <c r="G95" s="256" t="s">
        <v>307</v>
      </c>
      <c r="H95" s="256" t="s">
        <v>1596</v>
      </c>
      <c r="I95" s="256"/>
      <c r="J95" s="256" t="s">
        <v>324</v>
      </c>
      <c r="K95" s="259"/>
      <c r="L95" s="259"/>
      <c r="M95" s="259"/>
      <c r="N95" s="259"/>
      <c r="O95" s="259"/>
      <c r="P95" s="259"/>
      <c r="Q95" s="259"/>
      <c r="R95" s="259" t="s">
        <v>324</v>
      </c>
      <c r="S95" s="259">
        <v>2</v>
      </c>
      <c r="T95" s="259" t="s">
        <v>89</v>
      </c>
      <c r="U95" s="259" t="s">
        <v>63</v>
      </c>
      <c r="V95" s="261"/>
      <c r="W95" s="261" t="s">
        <v>326</v>
      </c>
      <c r="X95" s="262">
        <f t="shared" si="4"/>
        <v>47</v>
      </c>
      <c r="Y95" s="263">
        <f t="shared" si="5"/>
        <v>66</v>
      </c>
      <c r="Z95" s="262">
        <f>Table2[[#This Row],[OR Word Count]]-Table2[[#This Row],[CCSS Word Count]]</f>
        <v>-19</v>
      </c>
      <c r="AA95" s="266">
        <f>IF(Table2[[#This Row],[Column6]]="","",IFERROR(Table2[[#This Row],[Column1]]/Table2[[#This Row],[CCSS Word Count]],""))</f>
        <v>-0.2878787878787879</v>
      </c>
      <c r="AB95" s="259">
        <v>2</v>
      </c>
      <c r="AC95" s="260" t="s">
        <v>89</v>
      </c>
      <c r="AD95" s="260" t="s">
        <v>63</v>
      </c>
      <c r="AE95" s="260">
        <v>7</v>
      </c>
      <c r="AF95" s="272" t="s">
        <v>6601</v>
      </c>
      <c r="AG95" s="269" t="str">
        <f>IF(Table2[[#This Row],[URL Link]]="","",CONCATENATE("&lt;a href=","""",Table2[[#This Row],[URL Link]],"""","&gt;",Table2[[#This Row],[OR INDEX]],"&lt;/a&gt;"))</f>
        <v>&lt;a href="https://oercommons.org/courseware/lesson/106406/student/29085?section=7"&gt;2.NBT.B.7&lt;/a&gt;</v>
      </c>
      <c r="AH95" s="280" t="s">
        <v>2008</v>
      </c>
    </row>
    <row r="96" spans="1:34" ht="30" x14ac:dyDescent="0.2">
      <c r="A96" s="261" t="s">
        <v>25</v>
      </c>
      <c r="B96" s="261">
        <v>95</v>
      </c>
      <c r="C96" s="259" t="s">
        <v>89</v>
      </c>
      <c r="D96" s="259" t="s">
        <v>63</v>
      </c>
      <c r="E96" s="259" t="s">
        <v>327</v>
      </c>
      <c r="F96" s="256" t="s">
        <v>328</v>
      </c>
      <c r="G96" s="256" t="s">
        <v>1595</v>
      </c>
      <c r="H96" s="256" t="s">
        <v>447</v>
      </c>
      <c r="I96" s="256"/>
      <c r="J96" s="256" t="s">
        <v>327</v>
      </c>
      <c r="K96" s="259"/>
      <c r="L96" s="259"/>
      <c r="M96" s="259"/>
      <c r="N96" s="259"/>
      <c r="O96" s="259"/>
      <c r="P96" s="259"/>
      <c r="Q96" s="259"/>
      <c r="R96" s="259" t="s">
        <v>327</v>
      </c>
      <c r="S96" s="259">
        <v>2</v>
      </c>
      <c r="T96" s="259" t="s">
        <v>89</v>
      </c>
      <c r="U96" s="259" t="s">
        <v>63</v>
      </c>
      <c r="V96" s="261"/>
      <c r="W96" s="261" t="s">
        <v>329</v>
      </c>
      <c r="X96" s="262">
        <f t="shared" si="4"/>
        <v>22</v>
      </c>
      <c r="Y96" s="263">
        <f t="shared" si="5"/>
        <v>21</v>
      </c>
      <c r="Z96" s="262">
        <f>Table2[[#This Row],[OR Word Count]]-Table2[[#This Row],[CCSS Word Count]]</f>
        <v>1</v>
      </c>
      <c r="AA96" s="264">
        <f>IF(Table2[[#This Row],[Column6]]="","",IFERROR(Table2[[#This Row],[Column1]]/Table2[[#This Row],[CCSS Word Count]],""))</f>
        <v>4.7619047619047616E-2</v>
      </c>
      <c r="AB96" s="259">
        <v>2</v>
      </c>
      <c r="AC96" s="260" t="s">
        <v>89</v>
      </c>
      <c r="AD96" s="260" t="s">
        <v>63</v>
      </c>
      <c r="AE96" s="260">
        <v>8</v>
      </c>
      <c r="AF96" s="272" t="s">
        <v>6602</v>
      </c>
      <c r="AG96" s="269" t="str">
        <f>IF(Table2[[#This Row],[URL Link]]="","",CONCATENATE("&lt;a href=","""",Table2[[#This Row],[URL Link]],"""","&gt;",Table2[[#This Row],[OR INDEX]],"&lt;/a&gt;"))</f>
        <v>&lt;a href="https://oercommons.org/courseware/lesson/106406/student/29085?section=8"&gt;2.NBT.B.8&lt;/a&gt;</v>
      </c>
      <c r="AH96" s="280" t="s">
        <v>2008</v>
      </c>
    </row>
    <row r="97" spans="1:34" ht="30" x14ac:dyDescent="0.2">
      <c r="A97" s="261" t="s">
        <v>25</v>
      </c>
      <c r="B97" s="261">
        <v>96</v>
      </c>
      <c r="C97" s="259" t="s">
        <v>89</v>
      </c>
      <c r="D97" s="259" t="s">
        <v>63</v>
      </c>
      <c r="E97" s="259" t="s">
        <v>330</v>
      </c>
      <c r="F97" s="256" t="s">
        <v>331</v>
      </c>
      <c r="G97" s="256" t="s">
        <v>324</v>
      </c>
      <c r="H97" s="256" t="s">
        <v>447</v>
      </c>
      <c r="I97" s="256" t="s">
        <v>182</v>
      </c>
      <c r="J97" s="256" t="s">
        <v>330</v>
      </c>
      <c r="K97" s="259"/>
      <c r="L97" s="259"/>
      <c r="M97" s="259"/>
      <c r="N97" s="259"/>
      <c r="O97" s="259"/>
      <c r="P97" s="259"/>
      <c r="Q97" s="259"/>
      <c r="R97" s="259" t="s">
        <v>330</v>
      </c>
      <c r="S97" s="259">
        <v>2</v>
      </c>
      <c r="T97" s="259" t="s">
        <v>89</v>
      </c>
      <c r="U97" s="259" t="s">
        <v>63</v>
      </c>
      <c r="V97" s="261"/>
      <c r="W97" s="261" t="s">
        <v>332</v>
      </c>
      <c r="X97" s="262">
        <f t="shared" si="4"/>
        <v>19</v>
      </c>
      <c r="Y97" s="263">
        <f t="shared" si="5"/>
        <v>25</v>
      </c>
      <c r="Z97" s="262">
        <f>Table2[[#This Row],[OR Word Count]]-Table2[[#This Row],[CCSS Word Count]]</f>
        <v>-6</v>
      </c>
      <c r="AA97" s="264">
        <f>IF(Table2[[#This Row],[Column6]]="","",IFERROR(Table2[[#This Row],[Column1]]/Table2[[#This Row],[CCSS Word Count]],""))</f>
        <v>-0.24</v>
      </c>
      <c r="AB97" s="259">
        <v>2</v>
      </c>
      <c r="AC97" s="260" t="s">
        <v>89</v>
      </c>
      <c r="AD97" s="260" t="s">
        <v>63</v>
      </c>
      <c r="AE97" s="260">
        <v>9</v>
      </c>
      <c r="AF97" s="272" t="s">
        <v>6603</v>
      </c>
      <c r="AG97" s="269" t="str">
        <f>IF(Table2[[#This Row],[URL Link]]="","",CONCATENATE("&lt;a href=","""",Table2[[#This Row],[URL Link]],"""","&gt;",Table2[[#This Row],[OR INDEX]],"&lt;/a&gt;"))</f>
        <v>&lt;a href="https://oercommons.org/courseware/lesson/106406/student/29085?section=9"&gt;2.NBT.B.9&lt;/a&gt;</v>
      </c>
      <c r="AH97" s="280" t="s">
        <v>2008</v>
      </c>
    </row>
    <row r="98" spans="1:34" x14ac:dyDescent="0.2">
      <c r="A98" s="148" t="s">
        <v>2</v>
      </c>
      <c r="B98" s="148">
        <v>97</v>
      </c>
      <c r="C98" s="149" t="s">
        <v>99</v>
      </c>
      <c r="D98" s="149"/>
      <c r="E98" s="149" t="s">
        <v>333</v>
      </c>
      <c r="F98" s="150" t="s">
        <v>101</v>
      </c>
      <c r="G98" s="150"/>
      <c r="H98" s="150"/>
      <c r="I98" s="150"/>
      <c r="J98" s="150"/>
      <c r="K98" s="149"/>
      <c r="L98" s="149"/>
      <c r="M98" s="149"/>
      <c r="N98" s="149"/>
      <c r="O98" s="149"/>
      <c r="P98" s="149"/>
      <c r="Q98" s="149"/>
      <c r="R98" s="149"/>
      <c r="S98" s="149"/>
      <c r="T98" s="149"/>
      <c r="U98" s="149"/>
      <c r="V98" s="148"/>
      <c r="W98" s="148" t="s">
        <v>334</v>
      </c>
      <c r="X98" s="152">
        <f t="shared" si="4"/>
        <v>4</v>
      </c>
      <c r="Y98" s="153">
        <f t="shared" si="5"/>
        <v>2</v>
      </c>
      <c r="Z98" s="152">
        <f>Table2[[#This Row],[OR Word Count]]-Table2[[#This Row],[CCSS Word Count]]</f>
        <v>2</v>
      </c>
      <c r="AA98" s="154" t="str">
        <f>IF(Table2[[#This Row],[Column6]]="","",IFERROR(Table2[[#This Row],[Column1]]/Table2[[#This Row],[CCSS Word Count]],""))</f>
        <v/>
      </c>
      <c r="AB98" s="259">
        <v>2</v>
      </c>
      <c r="AC98" s="260" t="s">
        <v>99</v>
      </c>
      <c r="AF98" s="149"/>
      <c r="AG98" s="276" t="str">
        <f>IF(Table2[[#This Row],[URL Link]]="","",CONCATENATE("&lt;a href=","""",Table2[[#This Row],[URL Link]],"""","&gt;",Table2[[#This Row],[OR INDEX]],"&lt;/a&gt;"))</f>
        <v/>
      </c>
      <c r="AH98" s="280" t="s">
        <v>2008</v>
      </c>
    </row>
    <row r="99" spans="1:34" x14ac:dyDescent="0.2">
      <c r="A99" s="162" t="s">
        <v>3</v>
      </c>
      <c r="B99" s="162">
        <v>98</v>
      </c>
      <c r="C99" s="163" t="s">
        <v>99</v>
      </c>
      <c r="D99" s="163" t="s">
        <v>21</v>
      </c>
      <c r="E99" s="163" t="s">
        <v>335</v>
      </c>
      <c r="F99" s="164" t="s">
        <v>241</v>
      </c>
      <c r="G99" s="164"/>
      <c r="H99" s="164"/>
      <c r="I99" s="164"/>
      <c r="J99" s="164" t="s">
        <v>336</v>
      </c>
      <c r="K99" s="142"/>
      <c r="L99" s="142"/>
      <c r="M99" s="142"/>
      <c r="N99" s="142"/>
      <c r="O99" s="142"/>
      <c r="P99" s="142"/>
      <c r="Q99" s="142"/>
      <c r="R99" s="142" t="s">
        <v>336</v>
      </c>
      <c r="S99" s="142">
        <v>2</v>
      </c>
      <c r="T99" s="142" t="s">
        <v>103</v>
      </c>
      <c r="U99" s="142" t="s">
        <v>21</v>
      </c>
      <c r="V99" s="141"/>
      <c r="W99" s="141" t="s">
        <v>241</v>
      </c>
      <c r="X99" s="145">
        <f t="shared" si="4"/>
        <v>6</v>
      </c>
      <c r="Y99" s="146">
        <f t="shared" si="5"/>
        <v>6</v>
      </c>
      <c r="Z99" s="145">
        <f>Table2[[#This Row],[OR Word Count]]-Table2[[#This Row],[CCSS Word Count]]</f>
        <v>0</v>
      </c>
      <c r="AA99" s="147" t="str">
        <f>IF(Table2[[#This Row],[Column6]]="","",IFERROR(Table2[[#This Row],[Column1]]/Table2[[#This Row],[CCSS Word Count]],""))</f>
        <v/>
      </c>
      <c r="AB99" s="259">
        <v>2</v>
      </c>
      <c r="AC99" s="260" t="s">
        <v>99</v>
      </c>
      <c r="AD99" s="260" t="s">
        <v>21</v>
      </c>
      <c r="AF99" s="163"/>
      <c r="AG99" s="277" t="str">
        <f>IF(Table2[[#This Row],[URL Link]]="","",CONCATENATE("&lt;a href=","""",Table2[[#This Row],[URL Link]],"""","&gt;",Table2[[#This Row],[OR INDEX]],"&lt;/a&gt;"))</f>
        <v/>
      </c>
      <c r="AH99" s="280" t="s">
        <v>2008</v>
      </c>
    </row>
    <row r="100" spans="1:34" ht="30" x14ac:dyDescent="0.2">
      <c r="A100" s="261" t="s">
        <v>25</v>
      </c>
      <c r="B100" s="261">
        <v>99</v>
      </c>
      <c r="C100" s="259" t="s">
        <v>99</v>
      </c>
      <c r="D100" s="259" t="s">
        <v>21</v>
      </c>
      <c r="E100" s="259" t="s">
        <v>337</v>
      </c>
      <c r="F100" s="256" t="s">
        <v>338</v>
      </c>
      <c r="G100" s="256" t="s">
        <v>244</v>
      </c>
      <c r="H100" s="256" t="s">
        <v>472</v>
      </c>
      <c r="I100" s="256"/>
      <c r="J100" s="256" t="s">
        <v>339</v>
      </c>
      <c r="K100" s="259"/>
      <c r="L100" s="259"/>
      <c r="M100" s="259"/>
      <c r="N100" s="259"/>
      <c r="O100" s="259"/>
      <c r="P100" s="259"/>
      <c r="Q100" s="259"/>
      <c r="R100" s="259" t="s">
        <v>339</v>
      </c>
      <c r="S100" s="259">
        <v>2</v>
      </c>
      <c r="T100" s="259" t="s">
        <v>103</v>
      </c>
      <c r="U100" s="259" t="s">
        <v>21</v>
      </c>
      <c r="V100" s="261"/>
      <c r="W100" s="261" t="s">
        <v>340</v>
      </c>
      <c r="X100" s="262">
        <f t="shared" ref="X100:X131" si="6">LEN(F100)-LEN(SUBSTITUTE(F100," ",""))+1</f>
        <v>21</v>
      </c>
      <c r="Y100" s="263">
        <f t="shared" si="5"/>
        <v>39</v>
      </c>
      <c r="Z100" s="262">
        <f>Table2[[#This Row],[OR Word Count]]-Table2[[#This Row],[CCSS Word Count]]</f>
        <v>-18</v>
      </c>
      <c r="AA100" s="264">
        <f>IF(Table2[[#This Row],[Column6]]="","",IFERROR(Table2[[#This Row],[Column1]]/Table2[[#This Row],[CCSS Word Count]],""))</f>
        <v>-0.46153846153846156</v>
      </c>
      <c r="AB100" s="259">
        <v>2</v>
      </c>
      <c r="AC100" s="260" t="s">
        <v>99</v>
      </c>
      <c r="AD100" s="260" t="s">
        <v>21</v>
      </c>
      <c r="AE100" s="260">
        <v>1</v>
      </c>
      <c r="AF100" s="272" t="s">
        <v>6604</v>
      </c>
      <c r="AG100" s="269" t="str">
        <f>IF(Table2[[#This Row],[URL Link]]="","",CONCATENATE("&lt;a href=","""",Table2[[#This Row],[URL Link]],"""","&gt;",Table2[[#This Row],[OR INDEX]],"&lt;/a&gt;"))</f>
        <v>&lt;a href="https://oercommons.org/courseware/lesson/106407/student/29085?section=1"&gt;2.GM.A.1&lt;/a&gt;</v>
      </c>
      <c r="AH100" s="280" t="s">
        <v>2008</v>
      </c>
    </row>
    <row r="101" spans="1:34" ht="30" x14ac:dyDescent="0.2">
      <c r="A101" s="261" t="s">
        <v>25</v>
      </c>
      <c r="B101" s="261">
        <v>100</v>
      </c>
      <c r="C101" s="259" t="s">
        <v>99</v>
      </c>
      <c r="D101" s="259" t="s">
        <v>21</v>
      </c>
      <c r="E101" s="259" t="s">
        <v>341</v>
      </c>
      <c r="F101" s="256" t="s">
        <v>342</v>
      </c>
      <c r="G101" s="256"/>
      <c r="H101" s="256" t="s">
        <v>1597</v>
      </c>
      <c r="I101" s="256"/>
      <c r="J101" s="256" t="s">
        <v>343</v>
      </c>
      <c r="K101" s="259"/>
      <c r="L101" s="259"/>
      <c r="M101" s="259"/>
      <c r="N101" s="259"/>
      <c r="O101" s="259"/>
      <c r="P101" s="259"/>
      <c r="Q101" s="259"/>
      <c r="R101" s="259" t="s">
        <v>343</v>
      </c>
      <c r="S101" s="259">
        <v>2</v>
      </c>
      <c r="T101" s="259" t="s">
        <v>103</v>
      </c>
      <c r="U101" s="259" t="s">
        <v>21</v>
      </c>
      <c r="V101" s="261"/>
      <c r="W101" s="261" t="s">
        <v>344</v>
      </c>
      <c r="X101" s="262">
        <f t="shared" si="6"/>
        <v>19</v>
      </c>
      <c r="Y101" s="263">
        <f t="shared" si="5"/>
        <v>20</v>
      </c>
      <c r="Z101" s="262">
        <f>Table2[[#This Row],[OR Word Count]]-Table2[[#This Row],[CCSS Word Count]]</f>
        <v>-1</v>
      </c>
      <c r="AA101" s="264">
        <f>IF(Table2[[#This Row],[Column6]]="","",IFERROR(Table2[[#This Row],[Column1]]/Table2[[#This Row],[CCSS Word Count]],""))</f>
        <v>-0.05</v>
      </c>
      <c r="AB101" s="259">
        <v>2</v>
      </c>
      <c r="AC101" s="260" t="s">
        <v>99</v>
      </c>
      <c r="AD101" s="260" t="s">
        <v>21</v>
      </c>
      <c r="AE101" s="260">
        <v>2</v>
      </c>
      <c r="AF101" s="272" t="s">
        <v>6605</v>
      </c>
      <c r="AG101" s="269" t="str">
        <f>IF(Table2[[#This Row],[URL Link]]="","",CONCATENATE("&lt;a href=","""",Table2[[#This Row],[URL Link]],"""","&gt;",Table2[[#This Row],[OR INDEX]],"&lt;/a&gt;"))</f>
        <v>&lt;a href="https://oercommons.org/courseware/lesson/106407/student/29085?section=2"&gt;2.GM.A.2&lt;/a&gt;</v>
      </c>
      <c r="AH101" s="280" t="s">
        <v>2008</v>
      </c>
    </row>
    <row r="102" spans="1:34" ht="30" x14ac:dyDescent="0.2">
      <c r="A102" s="261" t="s">
        <v>25</v>
      </c>
      <c r="B102" s="261">
        <v>101</v>
      </c>
      <c r="C102" s="259" t="s">
        <v>99</v>
      </c>
      <c r="D102" s="259" t="s">
        <v>21</v>
      </c>
      <c r="E102" s="259" t="s">
        <v>345</v>
      </c>
      <c r="F102" s="256" t="s">
        <v>346</v>
      </c>
      <c r="G102" s="256" t="s">
        <v>1598</v>
      </c>
      <c r="H102" s="259" t="s">
        <v>1599</v>
      </c>
      <c r="I102" s="256" t="s">
        <v>459</v>
      </c>
      <c r="J102" s="256" t="s">
        <v>347</v>
      </c>
      <c r="K102" s="259"/>
      <c r="L102" s="259"/>
      <c r="M102" s="259"/>
      <c r="N102" s="259"/>
      <c r="O102" s="259"/>
      <c r="P102" s="259"/>
      <c r="Q102" s="259"/>
      <c r="R102" s="259" t="s">
        <v>347</v>
      </c>
      <c r="S102" s="259">
        <v>2</v>
      </c>
      <c r="T102" s="259" t="s">
        <v>103</v>
      </c>
      <c r="U102" s="259" t="s">
        <v>21</v>
      </c>
      <c r="V102" s="261"/>
      <c r="W102" s="261" t="s">
        <v>348</v>
      </c>
      <c r="X102" s="262">
        <f t="shared" si="6"/>
        <v>24</v>
      </c>
      <c r="Y102" s="263">
        <f t="shared" si="5"/>
        <v>50</v>
      </c>
      <c r="Z102" s="262">
        <f>Table2[[#This Row],[OR Word Count]]-Table2[[#This Row],[CCSS Word Count]]</f>
        <v>-26</v>
      </c>
      <c r="AA102" s="264">
        <f>IF(Table2[[#This Row],[Column6]]="","",IFERROR(Table2[[#This Row],[Column1]]/Table2[[#This Row],[CCSS Word Count]],""))</f>
        <v>-0.52</v>
      </c>
      <c r="AB102" s="259">
        <v>2</v>
      </c>
      <c r="AC102" s="260" t="s">
        <v>99</v>
      </c>
      <c r="AD102" s="260" t="s">
        <v>21</v>
      </c>
      <c r="AE102" s="260">
        <v>3</v>
      </c>
      <c r="AF102" s="272" t="s">
        <v>6606</v>
      </c>
      <c r="AG102" s="269" t="str">
        <f>IF(Table2[[#This Row],[URL Link]]="","",CONCATENATE("&lt;a href=","""",Table2[[#This Row],[URL Link]],"""","&gt;",Table2[[#This Row],[OR INDEX]],"&lt;/a&gt;"))</f>
        <v>&lt;a href="https://oercommons.org/courseware/lesson/106407/student/29085?section=3"&gt;2.GM.A.3&lt;/a&gt;</v>
      </c>
      <c r="AH102" s="280" t="s">
        <v>2008</v>
      </c>
    </row>
    <row r="103" spans="1:34" x14ac:dyDescent="0.2">
      <c r="A103" s="162" t="s">
        <v>3</v>
      </c>
      <c r="B103" s="162">
        <v>102</v>
      </c>
      <c r="C103" s="163" t="s">
        <v>99</v>
      </c>
      <c r="D103" s="163" t="s">
        <v>63</v>
      </c>
      <c r="E103" s="163" t="s">
        <v>349</v>
      </c>
      <c r="F103" s="164" t="s">
        <v>350</v>
      </c>
      <c r="G103" s="164"/>
      <c r="H103" s="164"/>
      <c r="I103" s="164"/>
      <c r="J103" s="164" t="s">
        <v>351</v>
      </c>
      <c r="K103" s="142"/>
      <c r="L103" s="142"/>
      <c r="M103" s="142"/>
      <c r="N103" s="142"/>
      <c r="O103" s="142"/>
      <c r="P103" s="142"/>
      <c r="Q103" s="142"/>
      <c r="R103" s="142" t="s">
        <v>351</v>
      </c>
      <c r="S103" s="142">
        <v>2</v>
      </c>
      <c r="T103" s="142" t="s">
        <v>141</v>
      </c>
      <c r="U103" s="142" t="s">
        <v>21</v>
      </c>
      <c r="V103" s="141"/>
      <c r="W103" s="141" t="s">
        <v>350</v>
      </c>
      <c r="X103" s="145">
        <f t="shared" si="6"/>
        <v>7</v>
      </c>
      <c r="Y103" s="146">
        <f t="shared" si="5"/>
        <v>7</v>
      </c>
      <c r="Z103" s="145">
        <f>Table2[[#This Row],[OR Word Count]]-Table2[[#This Row],[CCSS Word Count]]</f>
        <v>0</v>
      </c>
      <c r="AA103" s="147" t="str">
        <f>IF(Table2[[#This Row],[Column6]]="","",IFERROR(Table2[[#This Row],[Column1]]/Table2[[#This Row],[CCSS Word Count]],""))</f>
        <v/>
      </c>
      <c r="AB103" s="259">
        <v>2</v>
      </c>
      <c r="AC103" s="260" t="s">
        <v>99</v>
      </c>
      <c r="AD103" s="260" t="s">
        <v>63</v>
      </c>
      <c r="AF103" s="163"/>
      <c r="AG103" s="277" t="str">
        <f>IF(Table2[[#This Row],[URL Link]]="","",CONCATENATE("&lt;a href=","""",Table2[[#This Row],[URL Link]],"""","&gt;",Table2[[#This Row],[OR INDEX]],"&lt;/a&gt;"))</f>
        <v/>
      </c>
      <c r="AH103" s="280" t="s">
        <v>2008</v>
      </c>
    </row>
    <row r="104" spans="1:34" ht="30" x14ac:dyDescent="0.2">
      <c r="A104" s="261" t="s">
        <v>25</v>
      </c>
      <c r="B104" s="261">
        <v>103</v>
      </c>
      <c r="C104" s="259" t="s">
        <v>99</v>
      </c>
      <c r="D104" s="259" t="s">
        <v>63</v>
      </c>
      <c r="E104" s="259" t="s">
        <v>352</v>
      </c>
      <c r="F104" s="256" t="s">
        <v>353</v>
      </c>
      <c r="G104" s="256" t="s">
        <v>263</v>
      </c>
      <c r="H104" s="256" t="s">
        <v>1600</v>
      </c>
      <c r="I104" s="256"/>
      <c r="J104" s="256" t="s">
        <v>354</v>
      </c>
      <c r="K104" s="259"/>
      <c r="L104" s="259"/>
      <c r="M104" s="259"/>
      <c r="N104" s="259"/>
      <c r="O104" s="259"/>
      <c r="P104" s="259"/>
      <c r="Q104" s="259"/>
      <c r="R104" s="259" t="s">
        <v>354</v>
      </c>
      <c r="S104" s="259">
        <v>2</v>
      </c>
      <c r="T104" s="259" t="s">
        <v>141</v>
      </c>
      <c r="U104" s="259" t="s">
        <v>21</v>
      </c>
      <c r="V104" s="261"/>
      <c r="W104" s="261" t="s">
        <v>355</v>
      </c>
      <c r="X104" s="262">
        <f t="shared" si="6"/>
        <v>13</v>
      </c>
      <c r="Y104" s="263">
        <f t="shared" si="5"/>
        <v>22</v>
      </c>
      <c r="Z104" s="262">
        <f>Table2[[#This Row],[OR Word Count]]-Table2[[#This Row],[CCSS Word Count]]</f>
        <v>-9</v>
      </c>
      <c r="AA104" s="264">
        <f>IF(Table2[[#This Row],[Column6]]="","",IFERROR(Table2[[#This Row],[Column1]]/Table2[[#This Row],[CCSS Word Count]],""))</f>
        <v>-0.40909090909090912</v>
      </c>
      <c r="AB104" s="259">
        <v>2</v>
      </c>
      <c r="AC104" s="260" t="s">
        <v>99</v>
      </c>
      <c r="AD104" s="260" t="s">
        <v>63</v>
      </c>
      <c r="AE104" s="260">
        <v>4</v>
      </c>
      <c r="AF104" s="272" t="s">
        <v>6607</v>
      </c>
      <c r="AG104" s="269" t="str">
        <f>IF(Table2[[#This Row],[URL Link]]="","",CONCATENATE("&lt;a href=","""",Table2[[#This Row],[URL Link]],"""","&gt;",Table2[[#This Row],[OR INDEX]],"&lt;/a&gt;"))</f>
        <v>&lt;a href="https://oercommons.org/courseware/lesson/106407/student/29085?section=4"&gt;2.GM.B.4&lt;/a&gt;</v>
      </c>
      <c r="AH104" s="280" t="s">
        <v>2008</v>
      </c>
    </row>
    <row r="105" spans="1:34" ht="30" x14ac:dyDescent="0.2">
      <c r="A105" s="261" t="s">
        <v>25</v>
      </c>
      <c r="B105" s="261">
        <v>104</v>
      </c>
      <c r="C105" s="259" t="s">
        <v>99</v>
      </c>
      <c r="D105" s="259" t="s">
        <v>63</v>
      </c>
      <c r="E105" s="259" t="s">
        <v>356</v>
      </c>
      <c r="F105" s="256" t="s">
        <v>357</v>
      </c>
      <c r="G105" s="256" t="s">
        <v>1601</v>
      </c>
      <c r="H105" s="256" t="s">
        <v>1602</v>
      </c>
      <c r="I105" s="256"/>
      <c r="J105" s="256" t="s">
        <v>358</v>
      </c>
      <c r="K105" s="259"/>
      <c r="L105" s="259"/>
      <c r="M105" s="259"/>
      <c r="N105" s="259"/>
      <c r="O105" s="259"/>
      <c r="P105" s="259"/>
      <c r="Q105" s="259"/>
      <c r="R105" s="259" t="s">
        <v>358</v>
      </c>
      <c r="S105" s="259">
        <v>2</v>
      </c>
      <c r="T105" s="259" t="s">
        <v>141</v>
      </c>
      <c r="U105" s="259" t="s">
        <v>21</v>
      </c>
      <c r="V105" s="261"/>
      <c r="W105" s="261" t="s">
        <v>359</v>
      </c>
      <c r="X105" s="262">
        <f t="shared" si="6"/>
        <v>24</v>
      </c>
      <c r="Y105" s="263">
        <f t="shared" si="5"/>
        <v>31</v>
      </c>
      <c r="Z105" s="262">
        <f>Table2[[#This Row],[OR Word Count]]-Table2[[#This Row],[CCSS Word Count]]</f>
        <v>-7</v>
      </c>
      <c r="AA105" s="264">
        <f>IF(Table2[[#This Row],[Column6]]="","",IFERROR(Table2[[#This Row],[Column1]]/Table2[[#This Row],[CCSS Word Count]],""))</f>
        <v>-0.22580645161290322</v>
      </c>
      <c r="AB105" s="259">
        <v>2</v>
      </c>
      <c r="AC105" s="260" t="s">
        <v>99</v>
      </c>
      <c r="AD105" s="260" t="s">
        <v>63</v>
      </c>
      <c r="AE105" s="260">
        <v>5</v>
      </c>
      <c r="AF105" s="272" t="s">
        <v>6608</v>
      </c>
      <c r="AG105" s="269" t="str">
        <f>IF(Table2[[#This Row],[URL Link]]="","",CONCATENATE("&lt;a href=","""",Table2[[#This Row],[URL Link]],"""","&gt;",Table2[[#This Row],[OR INDEX]],"&lt;/a&gt;"))</f>
        <v>&lt;a href="https://oercommons.org/courseware/lesson/106407/student/29085?section=5"&gt;2.GM.B.5&lt;/a&gt;</v>
      </c>
      <c r="AH105" s="280" t="s">
        <v>2008</v>
      </c>
    </row>
    <row r="106" spans="1:34" x14ac:dyDescent="0.2">
      <c r="A106" s="261" t="s">
        <v>25</v>
      </c>
      <c r="B106" s="261">
        <v>105</v>
      </c>
      <c r="C106" s="259" t="s">
        <v>99</v>
      </c>
      <c r="D106" s="259" t="s">
        <v>63</v>
      </c>
      <c r="E106" s="259" t="s">
        <v>360</v>
      </c>
      <c r="F106" s="256" t="s">
        <v>361</v>
      </c>
      <c r="G106" s="256" t="s">
        <v>352</v>
      </c>
      <c r="H106" s="256" t="s">
        <v>1603</v>
      </c>
      <c r="I106" s="256"/>
      <c r="J106" s="256" t="s">
        <v>362</v>
      </c>
      <c r="K106" s="259"/>
      <c r="L106" s="259"/>
      <c r="M106" s="259"/>
      <c r="N106" s="259"/>
      <c r="O106" s="259"/>
      <c r="P106" s="259"/>
      <c r="Q106" s="259"/>
      <c r="R106" s="259" t="s">
        <v>362</v>
      </c>
      <c r="S106" s="259">
        <v>2</v>
      </c>
      <c r="T106" s="259" t="s">
        <v>141</v>
      </c>
      <c r="U106" s="259" t="s">
        <v>21</v>
      </c>
      <c r="V106" s="261"/>
      <c r="W106" s="261" t="s">
        <v>363</v>
      </c>
      <c r="X106" s="262">
        <f t="shared" si="6"/>
        <v>11</v>
      </c>
      <c r="Y106" s="263">
        <f t="shared" si="5"/>
        <v>10</v>
      </c>
      <c r="Z106" s="262">
        <f>Table2[[#This Row],[OR Word Count]]-Table2[[#This Row],[CCSS Word Count]]</f>
        <v>1</v>
      </c>
      <c r="AA106" s="264">
        <f>IF(Table2[[#This Row],[Column6]]="","",IFERROR(Table2[[#This Row],[Column1]]/Table2[[#This Row],[CCSS Word Count]],""))</f>
        <v>0.1</v>
      </c>
      <c r="AB106" s="259">
        <v>2</v>
      </c>
      <c r="AC106" s="260" t="s">
        <v>99</v>
      </c>
      <c r="AD106" s="260" t="s">
        <v>63</v>
      </c>
      <c r="AE106" s="260">
        <v>6</v>
      </c>
      <c r="AF106" s="272" t="s">
        <v>6609</v>
      </c>
      <c r="AG106" s="269" t="str">
        <f>IF(Table2[[#This Row],[URL Link]]="","",CONCATENATE("&lt;a href=","""",Table2[[#This Row],[URL Link]],"""","&gt;",Table2[[#This Row],[OR INDEX]],"&lt;/a&gt;"))</f>
        <v>&lt;a href="https://oercommons.org/courseware/lesson/106407/student/29085?section=6"&gt;2.GM.B.6&lt;/a&gt;</v>
      </c>
      <c r="AH106" s="280" t="s">
        <v>2008</v>
      </c>
    </row>
    <row r="107" spans="1:34" ht="30" x14ac:dyDescent="0.2">
      <c r="A107" s="261" t="s">
        <v>25</v>
      </c>
      <c r="B107" s="261">
        <v>106</v>
      </c>
      <c r="C107" s="259" t="s">
        <v>99</v>
      </c>
      <c r="D107" s="259" t="s">
        <v>63</v>
      </c>
      <c r="E107" s="259" t="s">
        <v>364</v>
      </c>
      <c r="F107" s="256" t="s">
        <v>365</v>
      </c>
      <c r="G107" s="256" t="s">
        <v>360</v>
      </c>
      <c r="H107" s="256" t="s">
        <v>371</v>
      </c>
      <c r="I107" s="256"/>
      <c r="J107" s="256" t="s">
        <v>366</v>
      </c>
      <c r="K107" s="259"/>
      <c r="L107" s="259"/>
      <c r="M107" s="259"/>
      <c r="N107" s="259"/>
      <c r="O107" s="259"/>
      <c r="P107" s="259"/>
      <c r="Q107" s="259"/>
      <c r="R107" s="259" t="s">
        <v>366</v>
      </c>
      <c r="S107" s="259">
        <v>2</v>
      </c>
      <c r="T107" s="259" t="s">
        <v>141</v>
      </c>
      <c r="U107" s="259" t="s">
        <v>21</v>
      </c>
      <c r="V107" s="261"/>
      <c r="W107" s="261" t="s">
        <v>367</v>
      </c>
      <c r="X107" s="262">
        <f t="shared" si="6"/>
        <v>17</v>
      </c>
      <c r="Y107" s="263">
        <f t="shared" si="5"/>
        <v>22</v>
      </c>
      <c r="Z107" s="262">
        <f>Table2[[#This Row],[OR Word Count]]-Table2[[#This Row],[CCSS Word Count]]</f>
        <v>-5</v>
      </c>
      <c r="AA107" s="264">
        <f>IF(Table2[[#This Row],[Column6]]="","",IFERROR(Table2[[#This Row],[Column1]]/Table2[[#This Row],[CCSS Word Count]],""))</f>
        <v>-0.22727272727272727</v>
      </c>
      <c r="AB107" s="259">
        <v>2</v>
      </c>
      <c r="AC107" s="260" t="s">
        <v>99</v>
      </c>
      <c r="AD107" s="260" t="s">
        <v>63</v>
      </c>
      <c r="AE107" s="260">
        <v>7</v>
      </c>
      <c r="AF107" s="272" t="s">
        <v>6610</v>
      </c>
      <c r="AG107" s="269" t="str">
        <f>IF(Table2[[#This Row],[URL Link]]="","",CONCATENATE("&lt;a href=","""",Table2[[#This Row],[URL Link]],"""","&gt;",Table2[[#This Row],[OR INDEX]],"&lt;/a&gt;"))</f>
        <v>&lt;a href="https://oercommons.org/courseware/lesson/106407/student/29085?section=7"&gt;2.GM.B.7&lt;/a&gt;</v>
      </c>
      <c r="AH107" s="280" t="s">
        <v>2008</v>
      </c>
    </row>
    <row r="108" spans="1:34" x14ac:dyDescent="0.2">
      <c r="A108" s="162" t="s">
        <v>3</v>
      </c>
      <c r="B108" s="162">
        <v>107</v>
      </c>
      <c r="C108" s="163" t="s">
        <v>99</v>
      </c>
      <c r="D108" s="163" t="s">
        <v>76</v>
      </c>
      <c r="E108" s="163" t="s">
        <v>368</v>
      </c>
      <c r="F108" s="164" t="s">
        <v>369</v>
      </c>
      <c r="G108" s="164"/>
      <c r="H108" s="164"/>
      <c r="I108" s="164"/>
      <c r="J108" s="164" t="s">
        <v>370</v>
      </c>
      <c r="K108" s="142"/>
      <c r="L108" s="142"/>
      <c r="M108" s="142"/>
      <c r="N108" s="142"/>
      <c r="O108" s="142"/>
      <c r="P108" s="142"/>
      <c r="Q108" s="142"/>
      <c r="R108" s="142" t="s">
        <v>370</v>
      </c>
      <c r="S108" s="142">
        <v>2</v>
      </c>
      <c r="T108" s="142" t="s">
        <v>141</v>
      </c>
      <c r="U108" s="142" t="s">
        <v>63</v>
      </c>
      <c r="V108" s="141"/>
      <c r="W108" s="141" t="s">
        <v>369</v>
      </c>
      <c r="X108" s="145">
        <f t="shared" si="6"/>
        <v>6</v>
      </c>
      <c r="Y108" s="146">
        <f t="shared" si="5"/>
        <v>6</v>
      </c>
      <c r="Z108" s="145">
        <f>Table2[[#This Row],[OR Word Count]]-Table2[[#This Row],[CCSS Word Count]]</f>
        <v>0</v>
      </c>
      <c r="AA108" s="147" t="str">
        <f>IF(Table2[[#This Row],[Column6]]="","",IFERROR(Table2[[#This Row],[Column1]]/Table2[[#This Row],[CCSS Word Count]],""))</f>
        <v/>
      </c>
      <c r="AB108" s="259">
        <v>2</v>
      </c>
      <c r="AC108" s="260" t="s">
        <v>99</v>
      </c>
      <c r="AD108" s="260" t="s">
        <v>76</v>
      </c>
      <c r="AF108" s="163"/>
      <c r="AG108" s="277" t="str">
        <f>IF(Table2[[#This Row],[URL Link]]="","",CONCATENATE("&lt;a href=","""",Table2[[#This Row],[URL Link]],"""","&gt;",Table2[[#This Row],[OR INDEX]],"&lt;/a&gt;"))</f>
        <v/>
      </c>
      <c r="AH108" s="280" t="s">
        <v>2008</v>
      </c>
    </row>
    <row r="109" spans="1:34" ht="30" x14ac:dyDescent="0.2">
      <c r="A109" s="261" t="s">
        <v>25</v>
      </c>
      <c r="B109" s="261">
        <v>108</v>
      </c>
      <c r="C109" s="259" t="s">
        <v>99</v>
      </c>
      <c r="D109" s="259" t="s">
        <v>76</v>
      </c>
      <c r="E109" s="259" t="s">
        <v>371</v>
      </c>
      <c r="F109" s="256" t="s">
        <v>372</v>
      </c>
      <c r="G109" s="256" t="s">
        <v>364</v>
      </c>
      <c r="H109" s="256" t="s">
        <v>1604</v>
      </c>
      <c r="I109" s="256" t="s">
        <v>1605</v>
      </c>
      <c r="J109" s="256" t="s">
        <v>373</v>
      </c>
      <c r="K109" s="259"/>
      <c r="L109" s="259"/>
      <c r="M109" s="259"/>
      <c r="N109" s="259"/>
      <c r="O109" s="259"/>
      <c r="P109" s="259"/>
      <c r="Q109" s="259"/>
      <c r="R109" s="259" t="s">
        <v>373</v>
      </c>
      <c r="S109" s="259">
        <v>2</v>
      </c>
      <c r="T109" s="259" t="s">
        <v>141</v>
      </c>
      <c r="U109" s="259" t="s">
        <v>63</v>
      </c>
      <c r="V109" s="261"/>
      <c r="W109" s="261" t="s">
        <v>374</v>
      </c>
      <c r="X109" s="262">
        <f t="shared" si="6"/>
        <v>21</v>
      </c>
      <c r="Y109" s="263">
        <f t="shared" si="5"/>
        <v>41</v>
      </c>
      <c r="Z109" s="262">
        <f>Table2[[#This Row],[OR Word Count]]-Table2[[#This Row],[CCSS Word Count]]</f>
        <v>-20</v>
      </c>
      <c r="AA109" s="264">
        <f>IF(Table2[[#This Row],[Column6]]="","",IFERROR(Table2[[#This Row],[Column1]]/Table2[[#This Row],[CCSS Word Count]],""))</f>
        <v>-0.48780487804878048</v>
      </c>
      <c r="AB109" s="259">
        <v>2</v>
      </c>
      <c r="AC109" s="260" t="s">
        <v>99</v>
      </c>
      <c r="AD109" s="260" t="s">
        <v>76</v>
      </c>
      <c r="AE109" s="260">
        <v>8</v>
      </c>
      <c r="AF109" s="272" t="s">
        <v>6611</v>
      </c>
      <c r="AG109" s="269" t="str">
        <f>IF(Table2[[#This Row],[URL Link]]="","",CONCATENATE("&lt;a href=","""",Table2[[#This Row],[URL Link]],"""","&gt;",Table2[[#This Row],[OR INDEX]],"&lt;/a&gt;"))</f>
        <v>&lt;a href="https://oercommons.org/courseware/lesson/106407/student/29085?section=8"&gt;2.GM.C.8&lt;/a&gt;</v>
      </c>
      <c r="AH109" s="280" t="s">
        <v>2008</v>
      </c>
    </row>
    <row r="110" spans="1:34" ht="30" x14ac:dyDescent="0.2">
      <c r="A110" s="261" t="s">
        <v>25</v>
      </c>
      <c r="B110" s="261">
        <v>109</v>
      </c>
      <c r="C110" s="259" t="s">
        <v>99</v>
      </c>
      <c r="D110" s="259" t="s">
        <v>76</v>
      </c>
      <c r="E110" s="259" t="s">
        <v>375</v>
      </c>
      <c r="F110" s="256" t="s">
        <v>376</v>
      </c>
      <c r="G110" s="256" t="s">
        <v>371</v>
      </c>
      <c r="H110" s="256" t="s">
        <v>1606</v>
      </c>
      <c r="I110" s="256" t="s">
        <v>394</v>
      </c>
      <c r="J110" s="256" t="s">
        <v>377</v>
      </c>
      <c r="K110" s="259"/>
      <c r="L110" s="259"/>
      <c r="M110" s="259"/>
      <c r="N110" s="259"/>
      <c r="O110" s="259"/>
      <c r="P110" s="259"/>
      <c r="Q110" s="259"/>
      <c r="R110" s="259" t="s">
        <v>377</v>
      </c>
      <c r="S110" s="259">
        <v>2</v>
      </c>
      <c r="T110" s="259" t="s">
        <v>141</v>
      </c>
      <c r="U110" s="259" t="s">
        <v>63</v>
      </c>
      <c r="V110" s="261"/>
      <c r="W110" s="261" t="s">
        <v>378</v>
      </c>
      <c r="X110" s="262">
        <f t="shared" si="6"/>
        <v>19</v>
      </c>
      <c r="Y110" s="263">
        <f t="shared" si="5"/>
        <v>39</v>
      </c>
      <c r="Z110" s="262">
        <f>Table2[[#This Row],[OR Word Count]]-Table2[[#This Row],[CCSS Word Count]]</f>
        <v>-20</v>
      </c>
      <c r="AA110" s="264">
        <f>IF(Table2[[#This Row],[Column6]]="","",IFERROR(Table2[[#This Row],[Column1]]/Table2[[#This Row],[CCSS Word Count]],""))</f>
        <v>-0.51282051282051277</v>
      </c>
      <c r="AB110" s="259">
        <v>2</v>
      </c>
      <c r="AC110" s="260" t="s">
        <v>99</v>
      </c>
      <c r="AD110" s="260" t="s">
        <v>76</v>
      </c>
      <c r="AE110" s="260">
        <v>9</v>
      </c>
      <c r="AF110" s="272" t="s">
        <v>6612</v>
      </c>
      <c r="AG110" s="269" t="str">
        <f>IF(Table2[[#This Row],[URL Link]]="","",CONCATENATE("&lt;a href=","""",Table2[[#This Row],[URL Link]],"""","&gt;",Table2[[#This Row],[OR INDEX]],"&lt;/a&gt;"))</f>
        <v>&lt;a href="https://oercommons.org/courseware/lesson/106407/student/29085?section=9"&gt;2.GM.C.9&lt;/a&gt;</v>
      </c>
      <c r="AH110" s="280" t="s">
        <v>2008</v>
      </c>
    </row>
    <row r="111" spans="1:34" x14ac:dyDescent="0.2">
      <c r="A111" s="162" t="s">
        <v>3</v>
      </c>
      <c r="B111" s="162">
        <v>110</v>
      </c>
      <c r="C111" s="163" t="s">
        <v>99</v>
      </c>
      <c r="D111" s="163" t="s">
        <v>197</v>
      </c>
      <c r="E111" s="163" t="s">
        <v>379</v>
      </c>
      <c r="F111" s="164" t="s">
        <v>380</v>
      </c>
      <c r="G111" s="164"/>
      <c r="H111" s="164"/>
      <c r="I111" s="164"/>
      <c r="J111" s="164" t="s">
        <v>381</v>
      </c>
      <c r="K111" s="142"/>
      <c r="L111" s="142"/>
      <c r="M111" s="142"/>
      <c r="N111" s="142"/>
      <c r="O111" s="142"/>
      <c r="P111" s="142"/>
      <c r="Q111" s="142"/>
      <c r="R111" s="142" t="s">
        <v>381</v>
      </c>
      <c r="S111" s="142">
        <v>2</v>
      </c>
      <c r="T111" s="142" t="s">
        <v>141</v>
      </c>
      <c r="U111" s="142" t="s">
        <v>76</v>
      </c>
      <c r="V111" s="141"/>
      <c r="W111" s="141" t="s">
        <v>380</v>
      </c>
      <c r="X111" s="145">
        <f t="shared" si="6"/>
        <v>5</v>
      </c>
      <c r="Y111" s="146">
        <f t="shared" si="5"/>
        <v>5</v>
      </c>
      <c r="Z111" s="145">
        <f>Table2[[#This Row],[OR Word Count]]-Table2[[#This Row],[CCSS Word Count]]</f>
        <v>0</v>
      </c>
      <c r="AA111" s="147" t="str">
        <f>IF(Table2[[#This Row],[Column6]]="","",IFERROR(Table2[[#This Row],[Column1]]/Table2[[#This Row],[CCSS Word Count]],""))</f>
        <v/>
      </c>
      <c r="AB111" s="259">
        <v>2</v>
      </c>
      <c r="AC111" s="260" t="s">
        <v>99</v>
      </c>
      <c r="AD111" s="260" t="s">
        <v>197</v>
      </c>
      <c r="AF111" s="163"/>
      <c r="AG111" s="277" t="str">
        <f>IF(Table2[[#This Row],[URL Link]]="","",CONCATENATE("&lt;a href=","""",Table2[[#This Row],[URL Link]],"""","&gt;",Table2[[#This Row],[OR INDEX]],"&lt;/a&gt;"))</f>
        <v/>
      </c>
      <c r="AH111" s="280" t="s">
        <v>2008</v>
      </c>
    </row>
    <row r="112" spans="1:34" ht="30" x14ac:dyDescent="0.2">
      <c r="A112" s="261" t="s">
        <v>25</v>
      </c>
      <c r="B112" s="261">
        <v>111</v>
      </c>
      <c r="C112" s="259" t="s">
        <v>99</v>
      </c>
      <c r="D112" s="259" t="s">
        <v>197</v>
      </c>
      <c r="E112" s="259" t="s">
        <v>382</v>
      </c>
      <c r="F112" s="256" t="s">
        <v>383</v>
      </c>
      <c r="G112" s="256" t="s">
        <v>271</v>
      </c>
      <c r="H112" s="256" t="s">
        <v>483</v>
      </c>
      <c r="I112" s="256"/>
      <c r="J112" s="256" t="s">
        <v>384</v>
      </c>
      <c r="K112" s="259"/>
      <c r="L112" s="259"/>
      <c r="M112" s="259"/>
      <c r="N112" s="259"/>
      <c r="O112" s="259"/>
      <c r="P112" s="259"/>
      <c r="Q112" s="259"/>
      <c r="R112" s="259" t="s">
        <v>384</v>
      </c>
      <c r="S112" s="259">
        <v>2</v>
      </c>
      <c r="T112" s="259" t="s">
        <v>141</v>
      </c>
      <c r="U112" s="259" t="s">
        <v>76</v>
      </c>
      <c r="V112" s="261"/>
      <c r="W112" s="261" t="s">
        <v>385</v>
      </c>
      <c r="X112" s="262">
        <f t="shared" si="6"/>
        <v>18</v>
      </c>
      <c r="Y112" s="263">
        <f t="shared" si="5"/>
        <v>19</v>
      </c>
      <c r="Z112" s="262">
        <f>Table2[[#This Row],[OR Word Count]]-Table2[[#This Row],[CCSS Word Count]]</f>
        <v>-1</v>
      </c>
      <c r="AA112" s="264">
        <f>IF(Table2[[#This Row],[Column6]]="","",IFERROR(Table2[[#This Row],[Column1]]/Table2[[#This Row],[CCSS Word Count]],""))</f>
        <v>-5.2631578947368418E-2</v>
      </c>
      <c r="AB112" s="259">
        <v>2</v>
      </c>
      <c r="AC112" s="260" t="s">
        <v>99</v>
      </c>
      <c r="AD112" s="260" t="s">
        <v>197</v>
      </c>
      <c r="AE112" s="260">
        <v>10</v>
      </c>
      <c r="AF112" s="272" t="s">
        <v>6613</v>
      </c>
      <c r="AG112" s="269" t="str">
        <f>IF(Table2[[#This Row],[URL Link]]="","",CONCATENATE("&lt;a href=","""",Table2[[#This Row],[URL Link]],"""","&gt;",Table2[[#This Row],[OR INDEX]],"&lt;/a&gt;"))</f>
        <v>&lt;a href="https://oercommons.org/courseware/lesson/106407/student/29085?section=10"&gt;2.GM.D.10&lt;/a&gt;</v>
      </c>
      <c r="AH112" s="280" t="s">
        <v>2008</v>
      </c>
    </row>
    <row r="113" spans="1:34" ht="30" x14ac:dyDescent="0.2">
      <c r="A113" s="261" t="s">
        <v>25</v>
      </c>
      <c r="B113" s="261">
        <v>112</v>
      </c>
      <c r="C113" s="259" t="s">
        <v>99</v>
      </c>
      <c r="D113" s="259" t="s">
        <v>197</v>
      </c>
      <c r="E113" s="259" t="s">
        <v>386</v>
      </c>
      <c r="F113" s="256" t="s">
        <v>387</v>
      </c>
      <c r="G113" s="256" t="s">
        <v>1607</v>
      </c>
      <c r="H113" s="256" t="s">
        <v>1608</v>
      </c>
      <c r="I113" s="256" t="s">
        <v>1609</v>
      </c>
      <c r="J113" s="256" t="s">
        <v>388</v>
      </c>
      <c r="K113" s="259"/>
      <c r="L113" s="259"/>
      <c r="M113" s="259"/>
      <c r="N113" s="259"/>
      <c r="O113" s="259"/>
      <c r="P113" s="259"/>
      <c r="Q113" s="259"/>
      <c r="R113" s="259" t="s">
        <v>388</v>
      </c>
      <c r="S113" s="259">
        <v>2</v>
      </c>
      <c r="T113" s="259" t="s">
        <v>141</v>
      </c>
      <c r="U113" s="259" t="s">
        <v>76</v>
      </c>
      <c r="V113" s="261"/>
      <c r="W113" s="261" t="s">
        <v>389</v>
      </c>
      <c r="X113" s="262">
        <f t="shared" si="6"/>
        <v>21</v>
      </c>
      <c r="Y113" s="263">
        <f t="shared" si="5"/>
        <v>35</v>
      </c>
      <c r="Z113" s="262">
        <f>Table2[[#This Row],[OR Word Count]]-Table2[[#This Row],[CCSS Word Count]]</f>
        <v>-14</v>
      </c>
      <c r="AA113" s="264">
        <f>IF(Table2[[#This Row],[Column6]]="","",IFERROR(Table2[[#This Row],[Column1]]/Table2[[#This Row],[CCSS Word Count]],""))</f>
        <v>-0.4</v>
      </c>
      <c r="AB113" s="259">
        <v>2</v>
      </c>
      <c r="AC113" s="260" t="s">
        <v>99</v>
      </c>
      <c r="AD113" s="260" t="s">
        <v>197</v>
      </c>
      <c r="AE113" s="260">
        <v>11</v>
      </c>
      <c r="AF113" s="272" t="s">
        <v>6614</v>
      </c>
      <c r="AG113" s="269" t="str">
        <f>IF(Table2[[#This Row],[URL Link]]="","",CONCATENATE("&lt;a href=","""",Table2[[#This Row],[URL Link]],"""","&gt;",Table2[[#This Row],[OR INDEX]],"&lt;/a&gt;"))</f>
        <v>&lt;a href="https://oercommons.org/courseware/lesson/106407/student/29085?section=11"&gt;2.GM.D.11&lt;/a&gt;</v>
      </c>
      <c r="AH113" s="280" t="s">
        <v>2008</v>
      </c>
    </row>
    <row r="114" spans="1:34" x14ac:dyDescent="0.2">
      <c r="A114" s="148" t="s">
        <v>2</v>
      </c>
      <c r="B114" s="148">
        <v>113</v>
      </c>
      <c r="C114" s="149" t="s">
        <v>151</v>
      </c>
      <c r="D114" s="149"/>
      <c r="E114" s="149" t="s">
        <v>390</v>
      </c>
      <c r="F114" s="150" t="s">
        <v>153</v>
      </c>
      <c r="G114" s="150"/>
      <c r="H114" s="150"/>
      <c r="I114" s="150"/>
      <c r="J114" s="150"/>
      <c r="K114" s="149"/>
      <c r="L114" s="149"/>
      <c r="M114" s="149"/>
      <c r="N114" s="149"/>
      <c r="O114" s="149"/>
      <c r="P114" s="149"/>
      <c r="Q114" s="149"/>
      <c r="R114" s="149"/>
      <c r="S114" s="149"/>
      <c r="T114" s="149"/>
      <c r="U114" s="149"/>
      <c r="V114" s="148"/>
      <c r="W114" s="148"/>
      <c r="X114" s="152">
        <f t="shared" si="6"/>
        <v>2</v>
      </c>
      <c r="Y114" s="153">
        <f t="shared" si="5"/>
        <v>1</v>
      </c>
      <c r="Z114" s="152">
        <f>Table2[[#This Row],[OR Word Count]]-Table2[[#This Row],[CCSS Word Count]]</f>
        <v>1</v>
      </c>
      <c r="AA114" s="154" t="str">
        <f>IF(Table2[[#This Row],[Column6]]="","",IFERROR(Table2[[#This Row],[Column1]]/Table2[[#This Row],[CCSS Word Count]],""))</f>
        <v/>
      </c>
      <c r="AB114" s="259">
        <v>2</v>
      </c>
      <c r="AC114" s="260" t="s">
        <v>151</v>
      </c>
      <c r="AF114" s="149"/>
      <c r="AG114" s="276" t="str">
        <f>IF(Table2[[#This Row],[URL Link]]="","",CONCATENATE("&lt;a href=","""",Table2[[#This Row],[URL Link]],"""","&gt;",Table2[[#This Row],[OR INDEX]],"&lt;/a&gt;"))</f>
        <v/>
      </c>
      <c r="AH114" s="280" t="s">
        <v>2008</v>
      </c>
    </row>
    <row r="115" spans="1:34" x14ac:dyDescent="0.2">
      <c r="A115" s="162" t="s">
        <v>3</v>
      </c>
      <c r="B115" s="162">
        <v>114</v>
      </c>
      <c r="C115" s="163" t="s">
        <v>151</v>
      </c>
      <c r="D115" s="163" t="s">
        <v>21</v>
      </c>
      <c r="E115" s="163" t="s">
        <v>391</v>
      </c>
      <c r="F115" s="164" t="s">
        <v>157</v>
      </c>
      <c r="G115" s="164"/>
      <c r="H115" s="164"/>
      <c r="I115" s="164"/>
      <c r="J115" s="164" t="s">
        <v>392</v>
      </c>
      <c r="K115" s="142"/>
      <c r="L115" s="142"/>
      <c r="M115" s="142"/>
      <c r="N115" s="142"/>
      <c r="O115" s="142"/>
      <c r="P115" s="142"/>
      <c r="Q115" s="142"/>
      <c r="R115" s="142" t="s">
        <v>392</v>
      </c>
      <c r="S115" s="142">
        <v>2</v>
      </c>
      <c r="T115" s="142" t="s">
        <v>141</v>
      </c>
      <c r="U115" s="142" t="s">
        <v>197</v>
      </c>
      <c r="V115" s="141"/>
      <c r="W115" s="141" t="s">
        <v>393</v>
      </c>
      <c r="X115" s="145">
        <f t="shared" si="6"/>
        <v>6</v>
      </c>
      <c r="Y115" s="146">
        <f t="shared" si="5"/>
        <v>4</v>
      </c>
      <c r="Z115" s="145">
        <f>Table2[[#This Row],[OR Word Count]]-Table2[[#This Row],[CCSS Word Count]]</f>
        <v>2</v>
      </c>
      <c r="AA115" s="147" t="str">
        <f>IF(Table2[[#This Row],[Column6]]="","",IFERROR(Table2[[#This Row],[Column1]]/Table2[[#This Row],[CCSS Word Count]],""))</f>
        <v/>
      </c>
      <c r="AB115" s="259">
        <v>2</v>
      </c>
      <c r="AC115" s="260" t="s">
        <v>151</v>
      </c>
      <c r="AD115" s="260" t="s">
        <v>21</v>
      </c>
      <c r="AF115" s="163"/>
      <c r="AG115" s="277" t="str">
        <f>IF(Table2[[#This Row],[URL Link]]="","",CONCATENATE("&lt;a href=","""",Table2[[#This Row],[URL Link]],"""","&gt;",Table2[[#This Row],[OR INDEX]],"&lt;/a&gt;"))</f>
        <v/>
      </c>
      <c r="AH115" s="280" t="s">
        <v>2008</v>
      </c>
    </row>
    <row r="116" spans="1:34" ht="45" x14ac:dyDescent="0.2">
      <c r="A116" s="261" t="s">
        <v>25</v>
      </c>
      <c r="B116" s="261">
        <v>115</v>
      </c>
      <c r="C116" s="259" t="s">
        <v>151</v>
      </c>
      <c r="D116" s="259" t="s">
        <v>21</v>
      </c>
      <c r="E116" s="259" t="s">
        <v>394</v>
      </c>
      <c r="F116" s="256" t="s">
        <v>395</v>
      </c>
      <c r="G116" s="256" t="s">
        <v>277</v>
      </c>
      <c r="H116" s="256" t="s">
        <v>514</v>
      </c>
      <c r="I116" s="256" t="s">
        <v>1610</v>
      </c>
      <c r="J116" s="256" t="s">
        <v>396</v>
      </c>
      <c r="K116" s="259"/>
      <c r="L116" s="259"/>
      <c r="M116" s="259"/>
      <c r="N116" s="259"/>
      <c r="O116" s="259"/>
      <c r="P116" s="259"/>
      <c r="Q116" s="259"/>
      <c r="R116" s="259" t="s">
        <v>396</v>
      </c>
      <c r="S116" s="259">
        <v>2</v>
      </c>
      <c r="T116" s="259" t="s">
        <v>141</v>
      </c>
      <c r="U116" s="259" t="s">
        <v>197</v>
      </c>
      <c r="V116" s="261"/>
      <c r="W116" s="261" t="s">
        <v>397</v>
      </c>
      <c r="X116" s="262">
        <f t="shared" si="6"/>
        <v>23</v>
      </c>
      <c r="Y116" s="263">
        <f t="shared" si="5"/>
        <v>41</v>
      </c>
      <c r="Z116" s="262">
        <f>Table2[[#This Row],[OR Word Count]]-Table2[[#This Row],[CCSS Word Count]]</f>
        <v>-18</v>
      </c>
      <c r="AA116" s="264"/>
      <c r="AB116" s="259">
        <v>2</v>
      </c>
      <c r="AC116" s="260" t="s">
        <v>151</v>
      </c>
      <c r="AD116" s="260" t="s">
        <v>21</v>
      </c>
      <c r="AE116" s="260">
        <v>1</v>
      </c>
      <c r="AF116" s="272" t="s">
        <v>6615</v>
      </c>
      <c r="AG116" s="269" t="str">
        <f>IF(Table2[[#This Row],[URL Link]]="","",CONCATENATE("&lt;a href=","""",Table2[[#This Row],[URL Link]],"""","&gt;",Table2[[#This Row],[OR INDEX]],"&lt;/a&gt;"))</f>
        <v>&lt;a href="https://oercommons.org/courseware/lesson/106408/student/29085?section=1"&gt;2.DR.A.1&lt;/a&gt;</v>
      </c>
      <c r="AH116" s="280" t="s">
        <v>2008</v>
      </c>
    </row>
    <row r="117" spans="1:34" x14ac:dyDescent="0.2">
      <c r="A117" s="162" t="s">
        <v>3</v>
      </c>
      <c r="B117" s="162">
        <v>116</v>
      </c>
      <c r="C117" s="163" t="s">
        <v>151</v>
      </c>
      <c r="D117" s="163" t="s">
        <v>63</v>
      </c>
      <c r="E117" s="163" t="s">
        <v>398</v>
      </c>
      <c r="F117" s="164" t="s">
        <v>162</v>
      </c>
      <c r="G117" s="164"/>
      <c r="H117" s="164"/>
      <c r="I117" s="164"/>
      <c r="J117" s="164" t="s">
        <v>392</v>
      </c>
      <c r="K117" s="142"/>
      <c r="L117" s="142"/>
      <c r="M117" s="142"/>
      <c r="N117" s="142"/>
      <c r="O117" s="142"/>
      <c r="P117" s="142"/>
      <c r="Q117" s="142"/>
      <c r="R117" s="142" t="s">
        <v>392</v>
      </c>
      <c r="S117" s="142">
        <v>2</v>
      </c>
      <c r="T117" s="142" t="s">
        <v>141</v>
      </c>
      <c r="U117" s="142" t="s">
        <v>197</v>
      </c>
      <c r="V117" s="141"/>
      <c r="W117" s="141" t="s">
        <v>393</v>
      </c>
      <c r="X117" s="145">
        <f t="shared" si="6"/>
        <v>5</v>
      </c>
      <c r="Y117" s="146">
        <f t="shared" si="5"/>
        <v>4</v>
      </c>
      <c r="Z117" s="145">
        <f>Table2[[#This Row],[OR Word Count]]-Table2[[#This Row],[CCSS Word Count]]</f>
        <v>1</v>
      </c>
      <c r="AA117" s="147" t="str">
        <f>IF(Table2[[#This Row],[Column6]]="","",IFERROR(Table2[[#This Row],[Column1]]/Table2[[#This Row],[CCSS Word Count]],""))</f>
        <v/>
      </c>
      <c r="AB117" s="259">
        <v>2</v>
      </c>
      <c r="AC117" s="260" t="s">
        <v>151</v>
      </c>
      <c r="AD117" s="260" t="s">
        <v>63</v>
      </c>
      <c r="AF117" s="163"/>
      <c r="AG117" s="277" t="str">
        <f>IF(Table2[[#This Row],[URL Link]]="","",CONCATENATE("&lt;a href=","""",Table2[[#This Row],[URL Link]],"""","&gt;",Table2[[#This Row],[OR INDEX]],"&lt;/a&gt;"))</f>
        <v/>
      </c>
      <c r="AH117" s="280" t="s">
        <v>2008</v>
      </c>
    </row>
    <row r="118" spans="1:34" ht="30" x14ac:dyDescent="0.2">
      <c r="A118" s="261" t="s">
        <v>25</v>
      </c>
      <c r="B118" s="261">
        <v>117</v>
      </c>
      <c r="C118" s="259" t="s">
        <v>151</v>
      </c>
      <c r="D118" s="259" t="s">
        <v>63</v>
      </c>
      <c r="E118" s="259" t="s">
        <v>399</v>
      </c>
      <c r="F118" s="256" t="s">
        <v>400</v>
      </c>
      <c r="G118" s="256" t="s">
        <v>280</v>
      </c>
      <c r="H118" s="256" t="s">
        <v>519</v>
      </c>
      <c r="I118" s="256"/>
      <c r="J118" s="256" t="s">
        <v>401</v>
      </c>
      <c r="K118" s="259"/>
      <c r="L118" s="259"/>
      <c r="M118" s="259"/>
      <c r="N118" s="259"/>
      <c r="O118" s="259"/>
      <c r="P118" s="259"/>
      <c r="Q118" s="259"/>
      <c r="R118" s="259" t="s">
        <v>401</v>
      </c>
      <c r="S118" s="259">
        <v>2</v>
      </c>
      <c r="T118" s="259" t="s">
        <v>141</v>
      </c>
      <c r="U118" s="259" t="s">
        <v>197</v>
      </c>
      <c r="V118" s="261"/>
      <c r="W118" s="261" t="s">
        <v>402</v>
      </c>
      <c r="X118" s="262">
        <f t="shared" si="6"/>
        <v>14</v>
      </c>
      <c r="Y118" s="263">
        <f t="shared" si="5"/>
        <v>37</v>
      </c>
      <c r="Z118" s="262">
        <f>Table2[[#This Row],[OR Word Count]]-Table2[[#This Row],[CCSS Word Count]]</f>
        <v>-23</v>
      </c>
      <c r="AA118" s="264"/>
      <c r="AB118" s="259">
        <v>2</v>
      </c>
      <c r="AC118" s="260" t="s">
        <v>151</v>
      </c>
      <c r="AD118" s="260" t="s">
        <v>63</v>
      </c>
      <c r="AE118" s="260">
        <v>2</v>
      </c>
      <c r="AF118" s="272" t="s">
        <v>6616</v>
      </c>
      <c r="AG118" s="269" t="str">
        <f>IF(Table2[[#This Row],[URL Link]]="","",CONCATENATE("&lt;a href=","""",Table2[[#This Row],[URL Link]],"""","&gt;",Table2[[#This Row],[OR INDEX]],"&lt;/a&gt;"))</f>
        <v>&lt;a href="https://oercommons.org/courseware/lesson/106408/student/29085?section=2"&gt;2.DR.B.2&lt;/a&gt;</v>
      </c>
      <c r="AH118" s="280" t="s">
        <v>2008</v>
      </c>
    </row>
    <row r="119" spans="1:34" x14ac:dyDescent="0.2">
      <c r="A119" s="148" t="s">
        <v>2</v>
      </c>
      <c r="B119" s="148">
        <v>118</v>
      </c>
      <c r="C119" s="149" t="s">
        <v>16</v>
      </c>
      <c r="D119" s="149"/>
      <c r="E119" s="149" t="s">
        <v>403</v>
      </c>
      <c r="F119" s="150" t="s">
        <v>18</v>
      </c>
      <c r="G119" s="150"/>
      <c r="H119" s="150"/>
      <c r="I119" s="150"/>
      <c r="J119" s="150" t="s">
        <v>403</v>
      </c>
      <c r="K119" s="149"/>
      <c r="L119" s="149"/>
      <c r="M119" s="149"/>
      <c r="N119" s="149"/>
      <c r="O119" s="149"/>
      <c r="P119" s="149"/>
      <c r="Q119" s="149"/>
      <c r="R119" s="149" t="s">
        <v>403</v>
      </c>
      <c r="S119" s="149">
        <v>3</v>
      </c>
      <c r="T119" s="149" t="s">
        <v>16</v>
      </c>
      <c r="U119" s="149"/>
      <c r="V119" s="148"/>
      <c r="W119" s="148" t="s">
        <v>19</v>
      </c>
      <c r="X119" s="152">
        <f t="shared" si="6"/>
        <v>3</v>
      </c>
      <c r="Y119" s="153">
        <f t="shared" ref="Y119:Y160" si="7">LEN(W119)-LEN(SUBSTITUTE(W119," ",""))+1</f>
        <v>5</v>
      </c>
      <c r="Z119" s="152">
        <f>Table2[[#This Row],[OR Word Count]]-Table2[[#This Row],[CCSS Word Count]]</f>
        <v>-2</v>
      </c>
      <c r="AA119" s="154" t="str">
        <f>IF(Table2[[#This Row],[Column6]]="","",IFERROR(Table2[[#This Row],[Column1]]/Table2[[#This Row],[CCSS Word Count]],""))</f>
        <v/>
      </c>
      <c r="AB119" s="259">
        <v>3</v>
      </c>
      <c r="AC119" s="260" t="s">
        <v>16</v>
      </c>
      <c r="AF119" s="149"/>
      <c r="AG119" s="276" t="str">
        <f>IF(Table2[[#This Row],[URL Link]]="","",CONCATENATE("&lt;a href=","""",Table2[[#This Row],[URL Link]],"""","&gt;",Table2[[#This Row],[OR INDEX]],"&lt;/a&gt;"))</f>
        <v/>
      </c>
      <c r="AH119" s="280" t="s">
        <v>2008</v>
      </c>
    </row>
    <row r="120" spans="1:34" x14ac:dyDescent="0.2">
      <c r="A120" s="162" t="s">
        <v>3</v>
      </c>
      <c r="B120" s="162">
        <v>119</v>
      </c>
      <c r="C120" s="163" t="s">
        <v>16</v>
      </c>
      <c r="D120" s="163" t="s">
        <v>21</v>
      </c>
      <c r="E120" s="163" t="s">
        <v>404</v>
      </c>
      <c r="F120" s="164" t="s">
        <v>405</v>
      </c>
      <c r="G120" s="164"/>
      <c r="H120" s="164"/>
      <c r="I120" s="164"/>
      <c r="J120" s="164" t="s">
        <v>404</v>
      </c>
      <c r="K120" s="142"/>
      <c r="L120" s="142"/>
      <c r="M120" s="142"/>
      <c r="N120" s="142"/>
      <c r="O120" s="142"/>
      <c r="P120" s="142"/>
      <c r="Q120" s="142"/>
      <c r="R120" s="142" t="s">
        <v>404</v>
      </c>
      <c r="S120" s="142">
        <v>3</v>
      </c>
      <c r="T120" s="142" t="s">
        <v>16</v>
      </c>
      <c r="U120" s="142" t="s">
        <v>21</v>
      </c>
      <c r="V120" s="141"/>
      <c r="W120" s="141" t="s">
        <v>405</v>
      </c>
      <c r="X120" s="145">
        <f t="shared" si="6"/>
        <v>8</v>
      </c>
      <c r="Y120" s="146">
        <f t="shared" si="7"/>
        <v>8</v>
      </c>
      <c r="Z120" s="145">
        <f>Table2[[#This Row],[OR Word Count]]-Table2[[#This Row],[CCSS Word Count]]</f>
        <v>0</v>
      </c>
      <c r="AA120" s="147" t="str">
        <f>IF(Table2[[#This Row],[Column6]]="","",IFERROR(Table2[[#This Row],[Column1]]/Table2[[#This Row],[CCSS Word Count]],""))</f>
        <v/>
      </c>
      <c r="AB120" s="259">
        <v>3</v>
      </c>
      <c r="AC120" s="260" t="s">
        <v>16</v>
      </c>
      <c r="AD120" s="260" t="s">
        <v>21</v>
      </c>
      <c r="AF120" s="163"/>
      <c r="AG120" s="277" t="str">
        <f>IF(Table2[[#This Row],[URL Link]]="","",CONCATENATE("&lt;a href=","""",Table2[[#This Row],[URL Link]],"""","&gt;",Table2[[#This Row],[OR INDEX]],"&lt;/a&gt;"))</f>
        <v/>
      </c>
      <c r="AH120" s="280" t="s">
        <v>2008</v>
      </c>
    </row>
    <row r="121" spans="1:34" ht="45" x14ac:dyDescent="0.2">
      <c r="A121" s="261" t="s">
        <v>25</v>
      </c>
      <c r="B121" s="261">
        <v>120</v>
      </c>
      <c r="C121" s="259" t="s">
        <v>16</v>
      </c>
      <c r="D121" s="259" t="s">
        <v>21</v>
      </c>
      <c r="E121" s="259" t="s">
        <v>406</v>
      </c>
      <c r="F121" s="256" t="s">
        <v>407</v>
      </c>
      <c r="G121" s="259" t="s">
        <v>1611</v>
      </c>
      <c r="H121" s="256" t="s">
        <v>1612</v>
      </c>
      <c r="I121" s="256" t="s">
        <v>1613</v>
      </c>
      <c r="J121" s="256" t="s">
        <v>406</v>
      </c>
      <c r="K121" s="259"/>
      <c r="L121" s="259"/>
      <c r="M121" s="259"/>
      <c r="N121" s="259"/>
      <c r="O121" s="259"/>
      <c r="P121" s="259"/>
      <c r="Q121" s="259"/>
      <c r="R121" s="259" t="s">
        <v>406</v>
      </c>
      <c r="S121" s="259">
        <v>3</v>
      </c>
      <c r="T121" s="259" t="s">
        <v>16</v>
      </c>
      <c r="U121" s="259" t="s">
        <v>21</v>
      </c>
      <c r="V121" s="261">
        <v>1</v>
      </c>
      <c r="W121" s="261" t="s">
        <v>408</v>
      </c>
      <c r="X121" s="262">
        <f t="shared" si="6"/>
        <v>13</v>
      </c>
      <c r="Y121" s="263">
        <f t="shared" si="7"/>
        <v>43</v>
      </c>
      <c r="Z121" s="262">
        <f>Table2[[#This Row],[OR Word Count]]-Table2[[#This Row],[CCSS Word Count]]</f>
        <v>-30</v>
      </c>
      <c r="AA121" s="264">
        <f>IF(Table2[[#This Row],[Column6]]="","",IFERROR(Table2[[#This Row],[Column1]]/Table2[[#This Row],[CCSS Word Count]],""))</f>
        <v>-0.69767441860465118</v>
      </c>
      <c r="AB121" s="259">
        <v>3</v>
      </c>
      <c r="AC121" s="260" t="s">
        <v>16</v>
      </c>
      <c r="AD121" s="260" t="s">
        <v>21</v>
      </c>
      <c r="AE121" s="260">
        <v>1</v>
      </c>
      <c r="AF121" s="272" t="s">
        <v>6617</v>
      </c>
      <c r="AG121" s="269" t="str">
        <f>IF(Table2[[#This Row],[URL Link]]="","",CONCATENATE("&lt;a href=","""",Table2[[#This Row],[URL Link]],"""","&gt;",Table2[[#This Row],[OR INDEX]],"&lt;/a&gt;"))</f>
        <v>&lt;a href="https://oercommons.org/courseware/lesson/106443/student/29085?section=1"&gt;3.OA.A.1&lt;/a&gt;</v>
      </c>
      <c r="AH121" s="280" t="s">
        <v>2008</v>
      </c>
    </row>
    <row r="122" spans="1:34" ht="30" x14ac:dyDescent="0.2">
      <c r="A122" s="261" t="s">
        <v>25</v>
      </c>
      <c r="B122" s="261">
        <v>121</v>
      </c>
      <c r="C122" s="259" t="s">
        <v>16</v>
      </c>
      <c r="D122" s="259" t="s">
        <v>21</v>
      </c>
      <c r="E122" s="259" t="s">
        <v>409</v>
      </c>
      <c r="F122" s="256" t="s">
        <v>410</v>
      </c>
      <c r="G122" s="256" t="s">
        <v>1614</v>
      </c>
      <c r="H122" s="259" t="s">
        <v>420</v>
      </c>
      <c r="I122" s="256" t="s">
        <v>1615</v>
      </c>
      <c r="J122" s="256" t="s">
        <v>409</v>
      </c>
      <c r="K122" s="259"/>
      <c r="L122" s="259"/>
      <c r="M122" s="259"/>
      <c r="N122" s="259"/>
      <c r="O122" s="259"/>
      <c r="P122" s="259"/>
      <c r="Q122" s="259"/>
      <c r="R122" s="259" t="s">
        <v>409</v>
      </c>
      <c r="S122" s="259">
        <v>3</v>
      </c>
      <c r="T122" s="259" t="s">
        <v>16</v>
      </c>
      <c r="U122" s="259" t="s">
        <v>21</v>
      </c>
      <c r="V122" s="261">
        <v>2</v>
      </c>
      <c r="W122" s="261" t="s">
        <v>411</v>
      </c>
      <c r="X122" s="262">
        <f t="shared" si="6"/>
        <v>13</v>
      </c>
      <c r="Y122" s="263">
        <f t="shared" si="7"/>
        <v>69</v>
      </c>
      <c r="Z122" s="262">
        <f>Table2[[#This Row],[OR Word Count]]-Table2[[#This Row],[CCSS Word Count]]</f>
        <v>-56</v>
      </c>
      <c r="AA122" s="264">
        <f>IF(Table2[[#This Row],[Column6]]="","",IFERROR(Table2[[#This Row],[Column1]]/Table2[[#This Row],[CCSS Word Count]],""))</f>
        <v>-0.81159420289855078</v>
      </c>
      <c r="AB122" s="259">
        <v>3</v>
      </c>
      <c r="AC122" s="260" t="s">
        <v>16</v>
      </c>
      <c r="AD122" s="260" t="s">
        <v>21</v>
      </c>
      <c r="AE122" s="260">
        <v>2</v>
      </c>
      <c r="AF122" s="272" t="s">
        <v>6618</v>
      </c>
      <c r="AG122" s="269" t="str">
        <f>IF(Table2[[#This Row],[URL Link]]="","",CONCATENATE("&lt;a href=","""",Table2[[#This Row],[URL Link]],"""","&gt;",Table2[[#This Row],[OR INDEX]],"&lt;/a&gt;"))</f>
        <v>&lt;a href="https://oercommons.org/courseware/lesson/106443/student/29085?section=2"&gt;3.OA.A.2&lt;/a&gt;</v>
      </c>
      <c r="AH122" s="280" t="s">
        <v>2008</v>
      </c>
    </row>
    <row r="123" spans="1:34" ht="30" x14ac:dyDescent="0.2">
      <c r="A123" s="261" t="s">
        <v>25</v>
      </c>
      <c r="B123" s="261">
        <v>122</v>
      </c>
      <c r="C123" s="259" t="s">
        <v>16</v>
      </c>
      <c r="D123" s="259" t="s">
        <v>21</v>
      </c>
      <c r="E123" s="259" t="s">
        <v>412</v>
      </c>
      <c r="F123" s="256" t="s">
        <v>413</v>
      </c>
      <c r="G123" s="259" t="s">
        <v>1616</v>
      </c>
      <c r="H123" s="256" t="s">
        <v>1617</v>
      </c>
      <c r="I123" s="256" t="s">
        <v>582</v>
      </c>
      <c r="J123" s="256" t="s">
        <v>412</v>
      </c>
      <c r="K123" s="259"/>
      <c r="L123" s="259"/>
      <c r="M123" s="259"/>
      <c r="N123" s="259"/>
      <c r="O123" s="259"/>
      <c r="P123" s="259"/>
      <c r="Q123" s="259"/>
      <c r="R123" s="259" t="s">
        <v>412</v>
      </c>
      <c r="S123" s="259">
        <v>3</v>
      </c>
      <c r="T123" s="259" t="s">
        <v>16</v>
      </c>
      <c r="U123" s="259" t="s">
        <v>21</v>
      </c>
      <c r="V123" s="261">
        <v>3</v>
      </c>
      <c r="W123" s="261" t="s">
        <v>414</v>
      </c>
      <c r="X123" s="262">
        <f t="shared" si="6"/>
        <v>19</v>
      </c>
      <c r="Y123" s="263">
        <f t="shared" si="7"/>
        <v>37</v>
      </c>
      <c r="Z123" s="262">
        <f>Table2[[#This Row],[OR Word Count]]-Table2[[#This Row],[CCSS Word Count]]</f>
        <v>-18</v>
      </c>
      <c r="AA123" s="264">
        <f>IF(Table2[[#This Row],[Column6]]="","",IFERROR(Table2[[#This Row],[Column1]]/Table2[[#This Row],[CCSS Word Count]],""))</f>
        <v>-0.48648648648648651</v>
      </c>
      <c r="AB123" s="259">
        <v>3</v>
      </c>
      <c r="AC123" s="260" t="s">
        <v>16</v>
      </c>
      <c r="AD123" s="260" t="s">
        <v>21</v>
      </c>
      <c r="AE123" s="260">
        <v>3</v>
      </c>
      <c r="AF123" s="272" t="s">
        <v>6619</v>
      </c>
      <c r="AG123" s="269" t="str">
        <f>IF(Table2[[#This Row],[URL Link]]="","",CONCATENATE("&lt;a href=","""",Table2[[#This Row],[URL Link]],"""","&gt;",Table2[[#This Row],[OR INDEX]],"&lt;/a&gt;"))</f>
        <v>&lt;a href="https://oercommons.org/courseware/lesson/106443/student/29085?section=3"&gt;3.OA.A.3&lt;/a&gt;</v>
      </c>
      <c r="AH123" s="280" t="s">
        <v>2008</v>
      </c>
    </row>
    <row r="124" spans="1:34" ht="45" x14ac:dyDescent="0.2">
      <c r="A124" s="261" t="s">
        <v>25</v>
      </c>
      <c r="B124" s="261">
        <v>123</v>
      </c>
      <c r="C124" s="259" t="s">
        <v>16</v>
      </c>
      <c r="D124" s="259" t="s">
        <v>21</v>
      </c>
      <c r="E124" s="259" t="s">
        <v>415</v>
      </c>
      <c r="F124" s="256" t="s">
        <v>416</v>
      </c>
      <c r="G124" s="256" t="s">
        <v>412</v>
      </c>
      <c r="H124" s="256"/>
      <c r="I124" s="256" t="s">
        <v>1618</v>
      </c>
      <c r="J124" s="256" t="s">
        <v>415</v>
      </c>
      <c r="K124" s="259"/>
      <c r="L124" s="259"/>
      <c r="M124" s="259"/>
      <c r="N124" s="259"/>
      <c r="O124" s="259"/>
      <c r="P124" s="259"/>
      <c r="Q124" s="259"/>
      <c r="R124" s="259" t="s">
        <v>415</v>
      </c>
      <c r="S124" s="259">
        <v>3</v>
      </c>
      <c r="T124" s="259" t="s">
        <v>16</v>
      </c>
      <c r="U124" s="259" t="s">
        <v>21</v>
      </c>
      <c r="V124" s="261">
        <v>4</v>
      </c>
      <c r="W124" s="261" t="s">
        <v>417</v>
      </c>
      <c r="X124" s="262">
        <f t="shared" si="6"/>
        <v>26</v>
      </c>
      <c r="Y124" s="263">
        <f t="shared" si="7"/>
        <v>47</v>
      </c>
      <c r="Z124" s="262">
        <f>Table2[[#This Row],[OR Word Count]]-Table2[[#This Row],[CCSS Word Count]]</f>
        <v>-21</v>
      </c>
      <c r="AA124" s="264">
        <f>IF(Table2[[#This Row],[Column6]]="","",IFERROR(Table2[[#This Row],[Column1]]/Table2[[#This Row],[CCSS Word Count]],""))</f>
        <v>-0.44680851063829785</v>
      </c>
      <c r="AB124" s="259">
        <v>3</v>
      </c>
      <c r="AC124" s="260" t="s">
        <v>16</v>
      </c>
      <c r="AD124" s="260" t="s">
        <v>21</v>
      </c>
      <c r="AE124" s="260">
        <v>4</v>
      </c>
      <c r="AF124" s="272" t="s">
        <v>6620</v>
      </c>
      <c r="AG124" s="269" t="str">
        <f>IF(Table2[[#This Row],[URL Link]]="","",CONCATENATE("&lt;a href=","""",Table2[[#This Row],[URL Link]],"""","&gt;",Table2[[#This Row],[OR INDEX]],"&lt;/a&gt;"))</f>
        <v>&lt;a href="https://oercommons.org/courseware/lesson/106443/student/29085?section=4"&gt;3.OA.A.4&lt;/a&gt;</v>
      </c>
      <c r="AH124" s="280" t="s">
        <v>2008</v>
      </c>
    </row>
    <row r="125" spans="1:34" ht="30" x14ac:dyDescent="0.2">
      <c r="A125" s="162" t="s">
        <v>3</v>
      </c>
      <c r="B125" s="162">
        <v>124</v>
      </c>
      <c r="C125" s="163" t="s">
        <v>16</v>
      </c>
      <c r="D125" s="163" t="s">
        <v>63</v>
      </c>
      <c r="E125" s="163" t="s">
        <v>418</v>
      </c>
      <c r="F125" s="164" t="s">
        <v>419</v>
      </c>
      <c r="G125" s="163"/>
      <c r="H125" s="163"/>
      <c r="I125" s="164"/>
      <c r="J125" s="164" t="s">
        <v>418</v>
      </c>
      <c r="K125" s="142"/>
      <c r="L125" s="142"/>
      <c r="M125" s="142"/>
      <c r="N125" s="142"/>
      <c r="O125" s="142"/>
      <c r="P125" s="142"/>
      <c r="Q125" s="142"/>
      <c r="R125" s="142" t="s">
        <v>418</v>
      </c>
      <c r="S125" s="142">
        <v>3</v>
      </c>
      <c r="T125" s="142" t="s">
        <v>16</v>
      </c>
      <c r="U125" s="142" t="s">
        <v>63</v>
      </c>
      <c r="V125" s="141"/>
      <c r="W125" s="141" t="s">
        <v>419</v>
      </c>
      <c r="X125" s="145">
        <f t="shared" si="6"/>
        <v>11</v>
      </c>
      <c r="Y125" s="146">
        <f t="shared" si="7"/>
        <v>11</v>
      </c>
      <c r="Z125" s="145">
        <f>Table2[[#This Row],[OR Word Count]]-Table2[[#This Row],[CCSS Word Count]]</f>
        <v>0</v>
      </c>
      <c r="AA125" s="147" t="str">
        <f>IF(Table2[[#This Row],[Column6]]="","",IFERROR(Table2[[#This Row],[Column1]]/Table2[[#This Row],[CCSS Word Count]],""))</f>
        <v/>
      </c>
      <c r="AB125" s="259">
        <v>3</v>
      </c>
      <c r="AC125" s="260" t="s">
        <v>16</v>
      </c>
      <c r="AD125" s="260" t="s">
        <v>63</v>
      </c>
      <c r="AF125" s="163"/>
      <c r="AG125" s="277" t="str">
        <f>IF(Table2[[#This Row],[URL Link]]="","",CONCATENATE("&lt;a href=","""",Table2[[#This Row],[URL Link]],"""","&gt;",Table2[[#This Row],[OR INDEX]],"&lt;/a&gt;"))</f>
        <v/>
      </c>
      <c r="AH125" s="280" t="s">
        <v>2008</v>
      </c>
    </row>
    <row r="126" spans="1:34" x14ac:dyDescent="0.2">
      <c r="A126" s="261" t="s">
        <v>25</v>
      </c>
      <c r="B126" s="261">
        <v>125</v>
      </c>
      <c r="C126" s="259" t="s">
        <v>16</v>
      </c>
      <c r="D126" s="259" t="s">
        <v>63</v>
      </c>
      <c r="E126" s="259" t="s">
        <v>420</v>
      </c>
      <c r="F126" s="256" t="s">
        <v>421</v>
      </c>
      <c r="G126" s="259" t="s">
        <v>1616</v>
      </c>
      <c r="H126" s="256" t="s">
        <v>1619</v>
      </c>
      <c r="I126" s="256" t="s">
        <v>1620</v>
      </c>
      <c r="J126" s="256" t="s">
        <v>420</v>
      </c>
      <c r="K126" s="259"/>
      <c r="L126" s="259"/>
      <c r="M126" s="259"/>
      <c r="N126" s="259"/>
      <c r="O126" s="259"/>
      <c r="P126" s="259"/>
      <c r="Q126" s="259"/>
      <c r="R126" s="259" t="s">
        <v>420</v>
      </c>
      <c r="S126" s="259">
        <v>3</v>
      </c>
      <c r="T126" s="259" t="s">
        <v>16</v>
      </c>
      <c r="U126" s="259" t="s">
        <v>63</v>
      </c>
      <c r="V126" s="261">
        <v>5</v>
      </c>
      <c r="W126" s="261" t="s">
        <v>422</v>
      </c>
      <c r="X126" s="262">
        <f t="shared" si="6"/>
        <v>10</v>
      </c>
      <c r="Y126" s="263">
        <f t="shared" si="7"/>
        <v>121</v>
      </c>
      <c r="Z126" s="262">
        <f>Table2[[#This Row],[OR Word Count]]-Table2[[#This Row],[CCSS Word Count]]</f>
        <v>-111</v>
      </c>
      <c r="AA126" s="264">
        <f>IF(Table2[[#This Row],[Column6]]="","",IFERROR(Table2[[#This Row],[Column1]]/Table2[[#This Row],[CCSS Word Count]],""))</f>
        <v>-0.9173553719008265</v>
      </c>
      <c r="AB126" s="259">
        <v>3</v>
      </c>
      <c r="AC126" s="260" t="s">
        <v>16</v>
      </c>
      <c r="AD126" s="260" t="s">
        <v>63</v>
      </c>
      <c r="AE126" s="260">
        <v>5</v>
      </c>
      <c r="AF126" s="272" t="s">
        <v>6621</v>
      </c>
      <c r="AG126" s="269" t="str">
        <f>IF(Table2[[#This Row],[URL Link]]="","",CONCATENATE("&lt;a href=","""",Table2[[#This Row],[URL Link]],"""","&gt;",Table2[[#This Row],[OR INDEX]],"&lt;/a&gt;"))</f>
        <v>&lt;a href="https://oercommons.org/courseware/lesson/106443/student/29085?section=5"&gt;3.OA.B.5&lt;/a&gt;</v>
      </c>
      <c r="AH126" s="280" t="s">
        <v>2008</v>
      </c>
    </row>
    <row r="127" spans="1:34" ht="30" x14ac:dyDescent="0.2">
      <c r="A127" s="261" t="s">
        <v>25</v>
      </c>
      <c r="B127" s="261">
        <v>126</v>
      </c>
      <c r="C127" s="259" t="s">
        <v>16</v>
      </c>
      <c r="D127" s="259" t="s">
        <v>63</v>
      </c>
      <c r="E127" s="259" t="s">
        <v>423</v>
      </c>
      <c r="F127" s="256" t="s">
        <v>424</v>
      </c>
      <c r="G127" s="259" t="s">
        <v>406</v>
      </c>
      <c r="H127" s="259" t="s">
        <v>1621</v>
      </c>
      <c r="I127" s="256" t="s">
        <v>1622</v>
      </c>
      <c r="J127" s="256" t="s">
        <v>423</v>
      </c>
      <c r="K127" s="259"/>
      <c r="L127" s="259"/>
      <c r="M127" s="259"/>
      <c r="N127" s="259"/>
      <c r="O127" s="259"/>
      <c r="P127" s="259"/>
      <c r="Q127" s="259"/>
      <c r="R127" s="259" t="s">
        <v>423</v>
      </c>
      <c r="S127" s="259">
        <v>3</v>
      </c>
      <c r="T127" s="259" t="s">
        <v>16</v>
      </c>
      <c r="U127" s="259" t="s">
        <v>63</v>
      </c>
      <c r="V127" s="261">
        <v>6</v>
      </c>
      <c r="W127" s="261" t="s">
        <v>425</v>
      </c>
      <c r="X127" s="262">
        <f t="shared" si="6"/>
        <v>9</v>
      </c>
      <c r="Y127" s="263">
        <f t="shared" si="7"/>
        <v>24</v>
      </c>
      <c r="Z127" s="262">
        <f>Table2[[#This Row],[OR Word Count]]-Table2[[#This Row],[CCSS Word Count]]</f>
        <v>-15</v>
      </c>
      <c r="AA127" s="264">
        <f>IF(Table2[[#This Row],[Column6]]="","",IFERROR(Table2[[#This Row],[Column1]]/Table2[[#This Row],[CCSS Word Count]],""))</f>
        <v>-0.625</v>
      </c>
      <c r="AB127" s="259">
        <v>3</v>
      </c>
      <c r="AC127" s="260" t="s">
        <v>16</v>
      </c>
      <c r="AD127" s="260" t="s">
        <v>63</v>
      </c>
      <c r="AE127" s="260">
        <v>6</v>
      </c>
      <c r="AF127" s="272" t="s">
        <v>6622</v>
      </c>
      <c r="AG127" s="269" t="str">
        <f>IF(Table2[[#This Row],[URL Link]]="","",CONCATENATE("&lt;a href=","""",Table2[[#This Row],[URL Link]],"""","&gt;",Table2[[#This Row],[OR INDEX]],"&lt;/a&gt;"))</f>
        <v>&lt;a href="https://oercommons.org/courseware/lesson/106443/student/29085?section=6"&gt;3.OA.B.6&lt;/a&gt;</v>
      </c>
      <c r="AH127" s="280" t="s">
        <v>2008</v>
      </c>
    </row>
    <row r="128" spans="1:34" x14ac:dyDescent="0.2">
      <c r="A128" s="162" t="s">
        <v>3</v>
      </c>
      <c r="B128" s="162">
        <v>127</v>
      </c>
      <c r="C128" s="163" t="s">
        <v>16</v>
      </c>
      <c r="D128" s="163" t="s">
        <v>76</v>
      </c>
      <c r="E128" s="163" t="s">
        <v>426</v>
      </c>
      <c r="F128" s="164" t="s">
        <v>427</v>
      </c>
      <c r="G128" s="163"/>
      <c r="H128" s="163"/>
      <c r="I128" s="164"/>
      <c r="J128" s="164" t="s">
        <v>426</v>
      </c>
      <c r="K128" s="142"/>
      <c r="L128" s="142"/>
      <c r="M128" s="142"/>
      <c r="N128" s="142"/>
      <c r="O128" s="142"/>
      <c r="P128" s="142"/>
      <c r="Q128" s="142"/>
      <c r="R128" s="142" t="s">
        <v>426</v>
      </c>
      <c r="S128" s="142">
        <v>3</v>
      </c>
      <c r="T128" s="142" t="s">
        <v>16</v>
      </c>
      <c r="U128" s="142" t="s">
        <v>76</v>
      </c>
      <c r="V128" s="141"/>
      <c r="W128" s="141" t="s">
        <v>427</v>
      </c>
      <c r="X128" s="145">
        <f t="shared" si="6"/>
        <v>5</v>
      </c>
      <c r="Y128" s="146">
        <f t="shared" si="7"/>
        <v>5</v>
      </c>
      <c r="Z128" s="145">
        <f>Table2[[#This Row],[OR Word Count]]-Table2[[#This Row],[CCSS Word Count]]</f>
        <v>0</v>
      </c>
      <c r="AA128" s="147" t="str">
        <f>IF(Table2[[#This Row],[Column6]]="","",IFERROR(Table2[[#This Row],[Column1]]/Table2[[#This Row],[CCSS Word Count]],""))</f>
        <v/>
      </c>
      <c r="AB128" s="259">
        <v>3</v>
      </c>
      <c r="AC128" s="260" t="s">
        <v>16</v>
      </c>
      <c r="AD128" s="260" t="s">
        <v>76</v>
      </c>
      <c r="AF128" s="163"/>
      <c r="AG128" s="277" t="str">
        <f>IF(Table2[[#This Row],[URL Link]]="","",CONCATENATE("&lt;a href=","""",Table2[[#This Row],[URL Link]],"""","&gt;",Table2[[#This Row],[OR INDEX]],"&lt;/a&gt;"))</f>
        <v/>
      </c>
      <c r="AH128" s="280" t="s">
        <v>2008</v>
      </c>
    </row>
    <row r="129" spans="1:34" ht="30" x14ac:dyDescent="0.2">
      <c r="A129" s="261" t="s">
        <v>25</v>
      </c>
      <c r="B129" s="261">
        <v>128</v>
      </c>
      <c r="C129" s="259" t="s">
        <v>16</v>
      </c>
      <c r="D129" s="259" t="s">
        <v>76</v>
      </c>
      <c r="E129" s="259" t="s">
        <v>428</v>
      </c>
      <c r="F129" s="256" t="s">
        <v>429</v>
      </c>
      <c r="G129" s="256" t="s">
        <v>1623</v>
      </c>
      <c r="H129" s="256" t="s">
        <v>537</v>
      </c>
      <c r="I129" s="256" t="s">
        <v>1624</v>
      </c>
      <c r="J129" s="256" t="s">
        <v>428</v>
      </c>
      <c r="K129" s="259"/>
      <c r="L129" s="259"/>
      <c r="M129" s="259"/>
      <c r="N129" s="259"/>
      <c r="O129" s="259"/>
      <c r="P129" s="259"/>
      <c r="Q129" s="259"/>
      <c r="R129" s="259" t="s">
        <v>428</v>
      </c>
      <c r="S129" s="259">
        <v>3</v>
      </c>
      <c r="T129" s="259" t="s">
        <v>16</v>
      </c>
      <c r="U129" s="259" t="s">
        <v>76</v>
      </c>
      <c r="V129" s="261">
        <v>7</v>
      </c>
      <c r="W129" s="261" t="s">
        <v>430</v>
      </c>
      <c r="X129" s="262">
        <f t="shared" si="6"/>
        <v>22</v>
      </c>
      <c r="Y129" s="263">
        <f t="shared" si="7"/>
        <v>49</v>
      </c>
      <c r="Z129" s="262">
        <f>Table2[[#This Row],[OR Word Count]]-Table2[[#This Row],[CCSS Word Count]]</f>
        <v>-27</v>
      </c>
      <c r="AA129" s="264">
        <f>IF(Table2[[#This Row],[Column6]]="","",IFERROR(Table2[[#This Row],[Column1]]/Table2[[#This Row],[CCSS Word Count]],""))</f>
        <v>-0.55102040816326525</v>
      </c>
      <c r="AB129" s="259">
        <v>3</v>
      </c>
      <c r="AC129" s="260" t="s">
        <v>16</v>
      </c>
      <c r="AD129" s="260" t="s">
        <v>76</v>
      </c>
      <c r="AE129" s="260">
        <v>7</v>
      </c>
      <c r="AF129" s="272" t="s">
        <v>6623</v>
      </c>
      <c r="AG129" s="269" t="str">
        <f>IF(Table2[[#This Row],[URL Link]]="","",CONCATENATE("&lt;a href=","""",Table2[[#This Row],[URL Link]],"""","&gt;",Table2[[#This Row],[OR INDEX]],"&lt;/a&gt;"))</f>
        <v>&lt;a href="https://oercommons.org/courseware/lesson/106443/student/29085?section=7"&gt;3.OA.C.7&lt;/a&gt;</v>
      </c>
      <c r="AH129" s="280" t="s">
        <v>2008</v>
      </c>
    </row>
    <row r="130" spans="1:34" ht="30" x14ac:dyDescent="0.2">
      <c r="A130" s="162" t="s">
        <v>3</v>
      </c>
      <c r="B130" s="162">
        <v>129</v>
      </c>
      <c r="C130" s="163" t="s">
        <v>16</v>
      </c>
      <c r="D130" s="163" t="s">
        <v>197</v>
      </c>
      <c r="E130" s="163" t="s">
        <v>431</v>
      </c>
      <c r="F130" s="164" t="s">
        <v>432</v>
      </c>
      <c r="G130" s="163"/>
      <c r="H130" s="163"/>
      <c r="I130" s="164"/>
      <c r="J130" s="164" t="s">
        <v>431</v>
      </c>
      <c r="K130" s="142"/>
      <c r="L130" s="142"/>
      <c r="M130" s="142"/>
      <c r="N130" s="142"/>
      <c r="O130" s="142"/>
      <c r="P130" s="142"/>
      <c r="Q130" s="142"/>
      <c r="R130" s="142" t="s">
        <v>431</v>
      </c>
      <c r="S130" s="142">
        <v>3</v>
      </c>
      <c r="T130" s="142" t="s">
        <v>16</v>
      </c>
      <c r="U130" s="142" t="s">
        <v>197</v>
      </c>
      <c r="V130" s="141"/>
      <c r="W130" s="141" t="s">
        <v>433</v>
      </c>
      <c r="X130" s="145">
        <f t="shared" si="6"/>
        <v>13</v>
      </c>
      <c r="Y130" s="146">
        <f t="shared" si="7"/>
        <v>14</v>
      </c>
      <c r="Z130" s="145">
        <f>Table2[[#This Row],[OR Word Count]]-Table2[[#This Row],[CCSS Word Count]]</f>
        <v>-1</v>
      </c>
      <c r="AA130" s="147" t="str">
        <f>IF(Table2[[#This Row],[Column6]]="","",IFERROR(Table2[[#This Row],[Column1]]/Table2[[#This Row],[CCSS Word Count]],""))</f>
        <v/>
      </c>
      <c r="AB130" s="259">
        <v>3</v>
      </c>
      <c r="AC130" s="260" t="s">
        <v>16</v>
      </c>
      <c r="AD130" s="260" t="s">
        <v>197</v>
      </c>
      <c r="AF130" s="163"/>
      <c r="AG130" s="277" t="str">
        <f>IF(Table2[[#This Row],[URL Link]]="","",CONCATENATE("&lt;a href=","""",Table2[[#This Row],[URL Link]],"""","&gt;",Table2[[#This Row],[OR INDEX]],"&lt;/a&gt;"))</f>
        <v/>
      </c>
      <c r="AH130" s="280" t="s">
        <v>2008</v>
      </c>
    </row>
    <row r="131" spans="1:34" ht="45" x14ac:dyDescent="0.2">
      <c r="A131" s="261" t="s">
        <v>25</v>
      </c>
      <c r="B131" s="261">
        <v>130</v>
      </c>
      <c r="C131" s="259" t="s">
        <v>16</v>
      </c>
      <c r="D131" s="259" t="s">
        <v>197</v>
      </c>
      <c r="E131" s="259" t="s">
        <v>434</v>
      </c>
      <c r="F131" s="256" t="s">
        <v>435</v>
      </c>
      <c r="G131" s="256" t="s">
        <v>1625</v>
      </c>
      <c r="H131" s="256" t="s">
        <v>532</v>
      </c>
      <c r="I131" s="256" t="s">
        <v>487</v>
      </c>
      <c r="J131" s="256" t="s">
        <v>434</v>
      </c>
      <c r="K131" s="259"/>
      <c r="L131" s="259"/>
      <c r="M131" s="259"/>
      <c r="N131" s="259"/>
      <c r="O131" s="259"/>
      <c r="P131" s="259"/>
      <c r="Q131" s="259"/>
      <c r="R131" s="259" t="s">
        <v>434</v>
      </c>
      <c r="S131" s="259">
        <v>3</v>
      </c>
      <c r="T131" s="259" t="s">
        <v>16</v>
      </c>
      <c r="U131" s="259" t="s">
        <v>197</v>
      </c>
      <c r="V131" s="261">
        <v>8</v>
      </c>
      <c r="W131" s="261" t="s">
        <v>436</v>
      </c>
      <c r="X131" s="262">
        <f t="shared" si="6"/>
        <v>23</v>
      </c>
      <c r="Y131" s="263">
        <f t="shared" si="7"/>
        <v>72</v>
      </c>
      <c r="Z131" s="262">
        <f>Table2[[#This Row],[OR Word Count]]-Table2[[#This Row],[CCSS Word Count]]</f>
        <v>-49</v>
      </c>
      <c r="AA131" s="264">
        <f>IF(Table2[[#This Row],[Column6]]="","",IFERROR(Table2[[#This Row],[Column1]]/Table2[[#This Row],[CCSS Word Count]],""))</f>
        <v>-0.68055555555555558</v>
      </c>
      <c r="AB131" s="259">
        <v>3</v>
      </c>
      <c r="AC131" s="260" t="s">
        <v>16</v>
      </c>
      <c r="AD131" s="260" t="s">
        <v>197</v>
      </c>
      <c r="AE131" s="260">
        <v>8</v>
      </c>
      <c r="AF131" s="272" t="s">
        <v>6624</v>
      </c>
      <c r="AG131" s="269" t="str">
        <f>IF(Table2[[#This Row],[URL Link]]="","",CONCATENATE("&lt;a href=","""",Table2[[#This Row],[URL Link]],"""","&gt;",Table2[[#This Row],[OR INDEX]],"&lt;/a&gt;"))</f>
        <v>&lt;a href="https://oercommons.org/courseware/lesson/106443/student/29085?section=8"&gt;3.OA.D.8&lt;/a&gt;</v>
      </c>
      <c r="AH131" s="280" t="s">
        <v>2008</v>
      </c>
    </row>
    <row r="132" spans="1:34" ht="30" x14ac:dyDescent="0.2">
      <c r="A132" s="261" t="s">
        <v>25</v>
      </c>
      <c r="B132" s="261">
        <v>131</v>
      </c>
      <c r="C132" s="259" t="s">
        <v>16</v>
      </c>
      <c r="D132" s="259" t="s">
        <v>197</v>
      </c>
      <c r="E132" s="259" t="s">
        <v>437</v>
      </c>
      <c r="F132" s="256" t="s">
        <v>438</v>
      </c>
      <c r="G132" s="259" t="s">
        <v>1626</v>
      </c>
      <c r="H132" s="256" t="s">
        <v>542</v>
      </c>
      <c r="I132" s="256"/>
      <c r="J132" s="256" t="s">
        <v>437</v>
      </c>
      <c r="K132" s="259"/>
      <c r="L132" s="259"/>
      <c r="M132" s="259"/>
      <c r="N132" s="259"/>
      <c r="O132" s="259"/>
      <c r="P132" s="259"/>
      <c r="Q132" s="259"/>
      <c r="R132" s="259" t="s">
        <v>437</v>
      </c>
      <c r="S132" s="259">
        <v>3</v>
      </c>
      <c r="T132" s="259" t="s">
        <v>16</v>
      </c>
      <c r="U132" s="259" t="s">
        <v>197</v>
      </c>
      <c r="V132" s="261">
        <v>9</v>
      </c>
      <c r="W132" s="261" t="s">
        <v>439</v>
      </c>
      <c r="X132" s="262">
        <f t="shared" ref="X132:X195" si="8">LEN(F132)-LEN(SUBSTITUTE(F132," ",""))+1</f>
        <v>18</v>
      </c>
      <c r="Y132" s="263">
        <f t="shared" si="7"/>
        <v>47</v>
      </c>
      <c r="Z132" s="262">
        <f>Table2[[#This Row],[OR Word Count]]-Table2[[#This Row],[CCSS Word Count]]</f>
        <v>-29</v>
      </c>
      <c r="AA132" s="264">
        <f>IF(Table2[[#This Row],[Column6]]="","",IFERROR(Table2[[#This Row],[Column1]]/Table2[[#This Row],[CCSS Word Count]],""))</f>
        <v>-0.61702127659574468</v>
      </c>
      <c r="AB132" s="259">
        <v>3</v>
      </c>
      <c r="AC132" s="260" t="s">
        <v>16</v>
      </c>
      <c r="AD132" s="260" t="s">
        <v>197</v>
      </c>
      <c r="AE132" s="260">
        <v>9</v>
      </c>
      <c r="AF132" s="272" t="s">
        <v>6625</v>
      </c>
      <c r="AG132" s="269" t="str">
        <f>IF(Table2[[#This Row],[URL Link]]="","",CONCATENATE("&lt;a href=","""",Table2[[#This Row],[URL Link]],"""","&gt;",Table2[[#This Row],[OR INDEX]],"&lt;/a&gt;"))</f>
        <v>&lt;a href="https://oercommons.org/courseware/lesson/106443/student/29085?section=9"&gt;3.OA.D.9&lt;/a&gt;</v>
      </c>
      <c r="AH132" s="280" t="s">
        <v>2008</v>
      </c>
    </row>
    <row r="133" spans="1:34" x14ac:dyDescent="0.2">
      <c r="A133" s="148" t="s">
        <v>2</v>
      </c>
      <c r="B133" s="148">
        <v>132</v>
      </c>
      <c r="C133" s="149" t="s">
        <v>89</v>
      </c>
      <c r="D133" s="149"/>
      <c r="E133" s="149" t="s">
        <v>440</v>
      </c>
      <c r="F133" s="150" t="s">
        <v>91</v>
      </c>
      <c r="G133" s="150"/>
      <c r="H133" s="150"/>
      <c r="I133" s="150"/>
      <c r="J133" s="150" t="s">
        <v>440</v>
      </c>
      <c r="K133" s="149"/>
      <c r="L133" s="149"/>
      <c r="M133" s="149"/>
      <c r="N133" s="149"/>
      <c r="O133" s="149"/>
      <c r="P133" s="149"/>
      <c r="Q133" s="149"/>
      <c r="R133" s="149" t="s">
        <v>440</v>
      </c>
      <c r="S133" s="149">
        <v>3</v>
      </c>
      <c r="T133" s="149" t="s">
        <v>89</v>
      </c>
      <c r="U133" s="149"/>
      <c r="V133" s="148"/>
      <c r="W133" s="148" t="s">
        <v>305</v>
      </c>
      <c r="X133" s="152">
        <f t="shared" si="8"/>
        <v>5</v>
      </c>
      <c r="Y133" s="153">
        <f t="shared" si="7"/>
        <v>8</v>
      </c>
      <c r="Z133" s="152">
        <f>Table2[[#This Row],[OR Word Count]]-Table2[[#This Row],[CCSS Word Count]]</f>
        <v>-3</v>
      </c>
      <c r="AA133" s="154" t="str">
        <f>IF(Table2[[#This Row],[Column6]]="","",IFERROR(Table2[[#This Row],[Column1]]/Table2[[#This Row],[CCSS Word Count]],""))</f>
        <v/>
      </c>
      <c r="AB133" s="259">
        <v>3</v>
      </c>
      <c r="AC133" s="260" t="s">
        <v>89</v>
      </c>
      <c r="AF133" s="149"/>
      <c r="AG133" s="276" t="str">
        <f>IF(Table2[[#This Row],[URL Link]]="","",CONCATENATE("&lt;a href=","""",Table2[[#This Row],[URL Link]],"""","&gt;",Table2[[#This Row],[OR INDEX]],"&lt;/a&gt;"))</f>
        <v/>
      </c>
      <c r="AH133" s="280" t="s">
        <v>2008</v>
      </c>
    </row>
    <row r="134" spans="1:34" ht="30" x14ac:dyDescent="0.2">
      <c r="A134" s="162" t="s">
        <v>3</v>
      </c>
      <c r="B134" s="162">
        <v>133</v>
      </c>
      <c r="C134" s="163" t="s">
        <v>89</v>
      </c>
      <c r="D134" s="163" t="s">
        <v>21</v>
      </c>
      <c r="E134" s="163" t="s">
        <v>441</v>
      </c>
      <c r="F134" s="164" t="s">
        <v>442</v>
      </c>
      <c r="G134" s="163"/>
      <c r="H134" s="163"/>
      <c r="I134" s="164"/>
      <c r="J134" s="164" t="s">
        <v>441</v>
      </c>
      <c r="K134" s="142"/>
      <c r="L134" s="142"/>
      <c r="M134" s="142"/>
      <c r="N134" s="142"/>
      <c r="O134" s="142"/>
      <c r="P134" s="142"/>
      <c r="Q134" s="142"/>
      <c r="R134" s="142" t="s">
        <v>441</v>
      </c>
      <c r="S134" s="142">
        <v>3</v>
      </c>
      <c r="T134" s="142" t="s">
        <v>89</v>
      </c>
      <c r="U134" s="142" t="s">
        <v>21</v>
      </c>
      <c r="V134" s="141"/>
      <c r="W134" s="141" t="s">
        <v>443</v>
      </c>
      <c r="X134" s="145">
        <f t="shared" si="8"/>
        <v>12</v>
      </c>
      <c r="Y134" s="146">
        <f t="shared" si="7"/>
        <v>12</v>
      </c>
      <c r="Z134" s="145">
        <f>Table2[[#This Row],[OR Word Count]]-Table2[[#This Row],[CCSS Word Count]]</f>
        <v>0</v>
      </c>
      <c r="AA134" s="147" t="str">
        <f>IF(Table2[[#This Row],[Column6]]="","",IFERROR(Table2[[#This Row],[Column1]]/Table2[[#This Row],[CCSS Word Count]],""))</f>
        <v/>
      </c>
      <c r="AB134" s="259">
        <v>3</v>
      </c>
      <c r="AC134" s="260" t="s">
        <v>89</v>
      </c>
      <c r="AD134" s="260" t="s">
        <v>21</v>
      </c>
      <c r="AF134" s="163"/>
      <c r="AG134" s="277" t="str">
        <f>IF(Table2[[#This Row],[URL Link]]="","",CONCATENATE("&lt;a href=","""",Table2[[#This Row],[URL Link]],"""","&gt;",Table2[[#This Row],[OR INDEX]],"&lt;/a&gt;"))</f>
        <v/>
      </c>
      <c r="AH134" s="280" t="s">
        <v>2008</v>
      </c>
    </row>
    <row r="135" spans="1:34" ht="30" x14ac:dyDescent="0.2">
      <c r="A135" s="261" t="s">
        <v>25</v>
      </c>
      <c r="B135" s="261">
        <v>134</v>
      </c>
      <c r="C135" s="259" t="s">
        <v>89</v>
      </c>
      <c r="D135" s="259" t="s">
        <v>21</v>
      </c>
      <c r="E135" s="259" t="s">
        <v>444</v>
      </c>
      <c r="F135" s="256" t="s">
        <v>445</v>
      </c>
      <c r="G135" s="256" t="s">
        <v>307</v>
      </c>
      <c r="H135" s="256" t="s">
        <v>555</v>
      </c>
      <c r="I135" s="256" t="s">
        <v>1627</v>
      </c>
      <c r="J135" s="256" t="s">
        <v>444</v>
      </c>
      <c r="K135" s="259"/>
      <c r="L135" s="259"/>
      <c r="M135" s="259"/>
      <c r="N135" s="259"/>
      <c r="O135" s="259"/>
      <c r="P135" s="259"/>
      <c r="Q135" s="259"/>
      <c r="R135" s="259" t="s">
        <v>444</v>
      </c>
      <c r="S135" s="259">
        <v>3</v>
      </c>
      <c r="T135" s="259" t="s">
        <v>89</v>
      </c>
      <c r="U135" s="259" t="s">
        <v>21</v>
      </c>
      <c r="V135" s="261">
        <v>1</v>
      </c>
      <c r="W135" s="261" t="s">
        <v>446</v>
      </c>
      <c r="X135" s="262">
        <f t="shared" si="8"/>
        <v>16</v>
      </c>
      <c r="Y135" s="263">
        <f t="shared" si="7"/>
        <v>14</v>
      </c>
      <c r="Z135" s="262">
        <f>Table2[[#This Row],[OR Word Count]]-Table2[[#This Row],[CCSS Word Count]]</f>
        <v>2</v>
      </c>
      <c r="AA135" s="264">
        <f>IF(Table2[[#This Row],[Column6]]="","",IFERROR(Table2[[#This Row],[Column1]]/Table2[[#This Row],[CCSS Word Count]],""))</f>
        <v>0.14285714285714285</v>
      </c>
      <c r="AB135" s="265">
        <v>3</v>
      </c>
      <c r="AC135" s="260" t="s">
        <v>89</v>
      </c>
      <c r="AD135" s="260" t="s">
        <v>21</v>
      </c>
      <c r="AE135" s="260">
        <v>1</v>
      </c>
      <c r="AF135" s="272" t="s">
        <v>6626</v>
      </c>
      <c r="AG135" s="269" t="str">
        <f>IF(Table2[[#This Row],[URL Link]]="","",CONCATENATE("&lt;a href=","""",Table2[[#This Row],[URL Link]],"""","&gt;",Table2[[#This Row],[OR INDEX]],"&lt;/a&gt;"))</f>
        <v>&lt;a href="https://oercommons.org/courseware/lesson/106444/student/29085?section=1"&gt;3.NBT.A.1&lt;/a&gt;</v>
      </c>
      <c r="AH135" s="280" t="s">
        <v>2008</v>
      </c>
    </row>
    <row r="136" spans="1:34" ht="30" x14ac:dyDescent="0.2">
      <c r="A136" s="261" t="s">
        <v>25</v>
      </c>
      <c r="B136" s="261">
        <v>135</v>
      </c>
      <c r="C136" s="259" t="s">
        <v>89</v>
      </c>
      <c r="D136" s="259" t="s">
        <v>21</v>
      </c>
      <c r="E136" s="259" t="s">
        <v>447</v>
      </c>
      <c r="F136" s="256" t="s">
        <v>448</v>
      </c>
      <c r="G136" s="256" t="s">
        <v>1628</v>
      </c>
      <c r="H136" s="256" t="s">
        <v>1629</v>
      </c>
      <c r="I136" s="256" t="s">
        <v>1627</v>
      </c>
      <c r="J136" s="256" t="s">
        <v>447</v>
      </c>
      <c r="K136" s="259"/>
      <c r="L136" s="259"/>
      <c r="M136" s="259"/>
      <c r="N136" s="259"/>
      <c r="O136" s="259"/>
      <c r="P136" s="259"/>
      <c r="Q136" s="259"/>
      <c r="R136" s="259" t="s">
        <v>447</v>
      </c>
      <c r="S136" s="259">
        <v>3</v>
      </c>
      <c r="T136" s="259" t="s">
        <v>89</v>
      </c>
      <c r="U136" s="259" t="s">
        <v>21</v>
      </c>
      <c r="V136" s="261">
        <v>2</v>
      </c>
      <c r="W136" s="261" t="s">
        <v>449</v>
      </c>
      <c r="X136" s="262">
        <f t="shared" si="8"/>
        <v>22</v>
      </c>
      <c r="Y136" s="263">
        <f t="shared" si="7"/>
        <v>31</v>
      </c>
      <c r="Z136" s="262">
        <f>Table2[[#This Row],[OR Word Count]]-Table2[[#This Row],[CCSS Word Count]]</f>
        <v>-9</v>
      </c>
      <c r="AA136" s="264">
        <f>IF(Table2[[#This Row],[Column6]]="","",IFERROR(Table2[[#This Row],[Column1]]/Table2[[#This Row],[CCSS Word Count]],""))</f>
        <v>-0.29032258064516131</v>
      </c>
      <c r="AB136" s="259">
        <v>3</v>
      </c>
      <c r="AC136" s="260" t="s">
        <v>89</v>
      </c>
      <c r="AD136" s="260" t="s">
        <v>21</v>
      </c>
      <c r="AE136" s="260">
        <v>2</v>
      </c>
      <c r="AF136" s="272" t="s">
        <v>6627</v>
      </c>
      <c r="AG136" s="269" t="str">
        <f>IF(Table2[[#This Row],[URL Link]]="","",CONCATENATE("&lt;a href=","""",Table2[[#This Row],[URL Link]],"""","&gt;",Table2[[#This Row],[OR INDEX]],"&lt;/a&gt;"))</f>
        <v>&lt;a href="https://oercommons.org/courseware/lesson/106444/student/29085?section=2"&gt;3.NBT.A.2&lt;/a&gt;</v>
      </c>
      <c r="AH136" s="280" t="s">
        <v>2008</v>
      </c>
    </row>
    <row r="137" spans="1:34" ht="45" x14ac:dyDescent="0.2">
      <c r="A137" s="261" t="s">
        <v>25</v>
      </c>
      <c r="B137" s="261">
        <v>136</v>
      </c>
      <c r="C137" s="259" t="s">
        <v>89</v>
      </c>
      <c r="D137" s="259" t="s">
        <v>21</v>
      </c>
      <c r="E137" s="259" t="s">
        <v>450</v>
      </c>
      <c r="F137" s="256" t="s">
        <v>451</v>
      </c>
      <c r="G137" s="256" t="s">
        <v>307</v>
      </c>
      <c r="H137" s="256" t="s">
        <v>562</v>
      </c>
      <c r="I137" s="256"/>
      <c r="J137" s="256" t="s">
        <v>450</v>
      </c>
      <c r="K137" s="259"/>
      <c r="L137" s="259"/>
      <c r="M137" s="259"/>
      <c r="N137" s="259"/>
      <c r="O137" s="259"/>
      <c r="P137" s="259"/>
      <c r="Q137" s="259"/>
      <c r="R137" s="259" t="s">
        <v>450</v>
      </c>
      <c r="S137" s="259">
        <v>3</v>
      </c>
      <c r="T137" s="259" t="s">
        <v>89</v>
      </c>
      <c r="U137" s="259" t="s">
        <v>21</v>
      </c>
      <c r="V137" s="261">
        <v>3</v>
      </c>
      <c r="W137" s="261" t="s">
        <v>452</v>
      </c>
      <c r="X137" s="262">
        <f t="shared" si="8"/>
        <v>37</v>
      </c>
      <c r="Y137" s="263">
        <f t="shared" si="7"/>
        <v>36</v>
      </c>
      <c r="Z137" s="262">
        <f>Table2[[#This Row],[OR Word Count]]-Table2[[#This Row],[CCSS Word Count]]</f>
        <v>1</v>
      </c>
      <c r="AA137" s="266">
        <f>IF(Table2[[#This Row],[Column6]]="","",IFERROR(Table2[[#This Row],[Column1]]/Table2[[#This Row],[CCSS Word Count]],""))</f>
        <v>2.7777777777777776E-2</v>
      </c>
      <c r="AB137" s="259">
        <v>3</v>
      </c>
      <c r="AC137" s="260" t="s">
        <v>89</v>
      </c>
      <c r="AD137" s="260" t="s">
        <v>21</v>
      </c>
      <c r="AE137" s="260">
        <v>3</v>
      </c>
      <c r="AF137" s="272" t="s">
        <v>6628</v>
      </c>
      <c r="AG137" s="269" t="str">
        <f>IF(Table2[[#This Row],[URL Link]]="","",CONCATENATE("&lt;a href=","""",Table2[[#This Row],[URL Link]],"""","&gt;",Table2[[#This Row],[OR INDEX]],"&lt;/a&gt;"))</f>
        <v>&lt;a href="https://oercommons.org/courseware/lesson/106444/student/29085?section=3"&gt;3.NBT.A.3&lt;/a&gt;</v>
      </c>
      <c r="AH137" s="280" t="s">
        <v>2008</v>
      </c>
    </row>
    <row r="138" spans="1:34" x14ac:dyDescent="0.2">
      <c r="A138" s="148" t="s">
        <v>2</v>
      </c>
      <c r="B138" s="148">
        <v>137</v>
      </c>
      <c r="C138" s="149" t="s">
        <v>454</v>
      </c>
      <c r="D138" s="149"/>
      <c r="E138" s="149" t="s">
        <v>453</v>
      </c>
      <c r="F138" s="150" t="s">
        <v>455</v>
      </c>
      <c r="G138" s="150"/>
      <c r="H138" s="150"/>
      <c r="I138" s="150"/>
      <c r="J138" s="150" t="s">
        <v>453</v>
      </c>
      <c r="K138" s="149"/>
      <c r="L138" s="149"/>
      <c r="M138" s="149"/>
      <c r="N138" s="149"/>
      <c r="O138" s="149"/>
      <c r="P138" s="149"/>
      <c r="Q138" s="149"/>
      <c r="R138" s="149" t="s">
        <v>453</v>
      </c>
      <c r="S138" s="149">
        <v>3</v>
      </c>
      <c r="T138" s="149" t="s">
        <v>454</v>
      </c>
      <c r="U138" s="149"/>
      <c r="V138" s="148"/>
      <c r="W138" s="148" t="s">
        <v>456</v>
      </c>
      <c r="X138" s="152">
        <f t="shared" si="8"/>
        <v>3</v>
      </c>
      <c r="Y138" s="153">
        <f t="shared" si="7"/>
        <v>4</v>
      </c>
      <c r="Z138" s="152">
        <f>Table2[[#This Row],[OR Word Count]]-Table2[[#This Row],[CCSS Word Count]]</f>
        <v>-1</v>
      </c>
      <c r="AA138" s="154" t="str">
        <f>IF(Table2[[#This Row],[Column6]]="","",IFERROR(Table2[[#This Row],[Column1]]/Table2[[#This Row],[CCSS Word Count]],""))</f>
        <v/>
      </c>
      <c r="AB138" s="259">
        <v>3</v>
      </c>
      <c r="AC138" s="260" t="s">
        <v>454</v>
      </c>
      <c r="AF138" s="149"/>
      <c r="AG138" s="276" t="str">
        <f>IF(Table2[[#This Row],[URL Link]]="","",CONCATENATE("&lt;a href=","""",Table2[[#This Row],[URL Link]],"""","&gt;",Table2[[#This Row],[OR INDEX]],"&lt;/a&gt;"))</f>
        <v/>
      </c>
      <c r="AH138" s="280" t="s">
        <v>2008</v>
      </c>
    </row>
    <row r="139" spans="1:34" x14ac:dyDescent="0.2">
      <c r="A139" s="162" t="s">
        <v>3</v>
      </c>
      <c r="B139" s="162">
        <v>138</v>
      </c>
      <c r="C139" s="163" t="s">
        <v>454</v>
      </c>
      <c r="D139" s="163" t="s">
        <v>21</v>
      </c>
      <c r="E139" s="165" t="s">
        <v>457</v>
      </c>
      <c r="F139" s="163" t="s">
        <v>458</v>
      </c>
      <c r="G139" s="163"/>
      <c r="H139" s="163"/>
      <c r="I139" s="164"/>
      <c r="J139" s="164" t="s">
        <v>457</v>
      </c>
      <c r="K139" s="142"/>
      <c r="L139" s="142"/>
      <c r="M139" s="142"/>
      <c r="N139" s="142"/>
      <c r="O139" s="142"/>
      <c r="P139" s="142"/>
      <c r="Q139" s="142"/>
      <c r="R139" s="142" t="s">
        <v>457</v>
      </c>
      <c r="S139" s="142">
        <v>3</v>
      </c>
      <c r="T139" s="142" t="s">
        <v>454</v>
      </c>
      <c r="U139" s="142" t="s">
        <v>21</v>
      </c>
      <c r="V139" s="141"/>
      <c r="W139" s="141" t="s">
        <v>458</v>
      </c>
      <c r="X139" s="145">
        <f t="shared" si="8"/>
        <v>6</v>
      </c>
      <c r="Y139" s="146">
        <f t="shared" si="7"/>
        <v>6</v>
      </c>
      <c r="Z139" s="145">
        <f>Table2[[#This Row],[OR Word Count]]-Table2[[#This Row],[CCSS Word Count]]</f>
        <v>0</v>
      </c>
      <c r="AA139" s="147" t="str">
        <f>IF(Table2[[#This Row],[Column6]]="","",IFERROR(Table2[[#This Row],[Column1]]/Table2[[#This Row],[CCSS Word Count]],""))</f>
        <v/>
      </c>
      <c r="AB139" s="259">
        <v>3</v>
      </c>
      <c r="AC139" s="260" t="s">
        <v>454</v>
      </c>
      <c r="AD139" s="260" t="s">
        <v>21</v>
      </c>
      <c r="AF139" s="163"/>
      <c r="AG139" s="277" t="str">
        <f>IF(Table2[[#This Row],[URL Link]]="","",CONCATENATE("&lt;a href=","""",Table2[[#This Row],[URL Link]],"""","&gt;",Table2[[#This Row],[OR INDEX]],"&lt;/a&gt;"))</f>
        <v/>
      </c>
      <c r="AH139" s="280" t="s">
        <v>2008</v>
      </c>
    </row>
    <row r="140" spans="1:34" ht="30" x14ac:dyDescent="0.2">
      <c r="A140" s="261" t="s">
        <v>25</v>
      </c>
      <c r="B140" s="261">
        <v>139</v>
      </c>
      <c r="C140" s="259" t="s">
        <v>454</v>
      </c>
      <c r="D140" s="269" t="s">
        <v>21</v>
      </c>
      <c r="E140" s="270" t="s">
        <v>459</v>
      </c>
      <c r="F140" s="257" t="s">
        <v>460</v>
      </c>
      <c r="G140" s="256" t="s">
        <v>1630</v>
      </c>
      <c r="H140" s="256" t="s">
        <v>1631</v>
      </c>
      <c r="I140" s="256" t="s">
        <v>476</v>
      </c>
      <c r="J140" s="256" t="s">
        <v>459</v>
      </c>
      <c r="K140" s="259"/>
      <c r="L140" s="259"/>
      <c r="M140" s="259"/>
      <c r="N140" s="259"/>
      <c r="O140" s="259"/>
      <c r="P140" s="259"/>
      <c r="Q140" s="259"/>
      <c r="R140" s="259" t="s">
        <v>459</v>
      </c>
      <c r="S140" s="259">
        <v>3</v>
      </c>
      <c r="T140" s="259" t="s">
        <v>454</v>
      </c>
      <c r="U140" s="259" t="s">
        <v>21</v>
      </c>
      <c r="V140" s="261">
        <v>1</v>
      </c>
      <c r="W140" s="261" t="s">
        <v>461</v>
      </c>
      <c r="X140" s="262">
        <f t="shared" si="8"/>
        <v>20</v>
      </c>
      <c r="Y140" s="263">
        <f t="shared" si="7"/>
        <v>53</v>
      </c>
      <c r="Z140" s="262">
        <f>Table2[[#This Row],[OR Word Count]]-Table2[[#This Row],[CCSS Word Count]]</f>
        <v>-33</v>
      </c>
      <c r="AA140" s="264">
        <f>IF(Table2[[#This Row],[Column6]]="","",IFERROR(Table2[[#This Row],[Column1]]/Table2[[#This Row],[CCSS Word Count]],""))</f>
        <v>-0.62264150943396224</v>
      </c>
      <c r="AB140" s="259">
        <v>3</v>
      </c>
      <c r="AC140" s="260" t="s">
        <v>454</v>
      </c>
      <c r="AD140" s="260" t="s">
        <v>21</v>
      </c>
      <c r="AE140" s="260">
        <v>1</v>
      </c>
      <c r="AF140" s="273" t="s">
        <v>6629</v>
      </c>
      <c r="AG140" s="278" t="str">
        <f>IF(Table2[[#This Row],[URL Link]]="","",CONCATENATE("&lt;a href=","""",Table2[[#This Row],[URL Link]],"""","&gt;",Table2[[#This Row],[OR INDEX]],"&lt;/a&gt;"))</f>
        <v>&lt;a href="https://oercommons.org/courseware/lesson/106445/student/29085?section=1"&gt;3.NF.A.1&lt;/a&gt;</v>
      </c>
      <c r="AH140" s="280" t="s">
        <v>2008</v>
      </c>
    </row>
    <row r="141" spans="1:34" ht="30" x14ac:dyDescent="0.2">
      <c r="A141" s="261" t="s">
        <v>25</v>
      </c>
      <c r="B141" s="261">
        <v>140</v>
      </c>
      <c r="C141" s="259" t="s">
        <v>454</v>
      </c>
      <c r="D141" s="259" t="s">
        <v>21</v>
      </c>
      <c r="E141" s="271" t="s">
        <v>462</v>
      </c>
      <c r="F141" s="256" t="s">
        <v>463</v>
      </c>
      <c r="G141" s="256" t="s">
        <v>375</v>
      </c>
      <c r="H141" s="256" t="s">
        <v>1632</v>
      </c>
      <c r="I141" s="256" t="s">
        <v>1633</v>
      </c>
      <c r="J141" s="256" t="s">
        <v>462</v>
      </c>
      <c r="K141" s="259"/>
      <c r="L141" s="259"/>
      <c r="M141" s="259"/>
      <c r="N141" s="259"/>
      <c r="O141" s="259"/>
      <c r="P141" s="259"/>
      <c r="Q141" s="259"/>
      <c r="R141" s="259" t="s">
        <v>462</v>
      </c>
      <c r="S141" s="259">
        <v>3</v>
      </c>
      <c r="T141" s="259" t="s">
        <v>454</v>
      </c>
      <c r="U141" s="259" t="s">
        <v>21</v>
      </c>
      <c r="V141" s="261">
        <v>2</v>
      </c>
      <c r="W141" s="261" t="s">
        <v>464</v>
      </c>
      <c r="X141" s="262">
        <f t="shared" si="8"/>
        <v>17</v>
      </c>
      <c r="Y141" s="263">
        <f t="shared" si="7"/>
        <v>163</v>
      </c>
      <c r="Z141" s="262">
        <f>Table2[[#This Row],[OR Word Count]]-Table2[[#This Row],[CCSS Word Count]]</f>
        <v>-146</v>
      </c>
      <c r="AA141" s="264">
        <f>IF(Table2[[#This Row],[Column6]]="","",IFERROR(Table2[[#This Row],[Column1]]/Table2[[#This Row],[CCSS Word Count]],""))</f>
        <v>-0.89570552147239269</v>
      </c>
      <c r="AB141" s="259">
        <v>3</v>
      </c>
      <c r="AC141" s="260" t="s">
        <v>454</v>
      </c>
      <c r="AD141" s="260" t="s">
        <v>21</v>
      </c>
      <c r="AE141" s="260">
        <v>2</v>
      </c>
      <c r="AF141" s="272" t="s">
        <v>6630</v>
      </c>
      <c r="AG141" s="269" t="str">
        <f>IF(Table2[[#This Row],[URL Link]]="","",CONCATENATE("&lt;a href=","""",Table2[[#This Row],[URL Link]],"""","&gt;",Table2[[#This Row],[OR INDEX]],"&lt;/a&gt;"))</f>
        <v>&lt;a href="https://oercommons.org/courseware/lesson/106445/student/29085?section=2"&gt;3.NF.A.2&lt;/a&gt;</v>
      </c>
      <c r="AH141" s="280" t="s">
        <v>2008</v>
      </c>
    </row>
    <row r="142" spans="1:34" ht="30" x14ac:dyDescent="0.2">
      <c r="A142" s="261" t="s">
        <v>25</v>
      </c>
      <c r="B142" s="261">
        <v>141</v>
      </c>
      <c r="C142" s="259" t="s">
        <v>454</v>
      </c>
      <c r="D142" s="259" t="s">
        <v>21</v>
      </c>
      <c r="E142" s="259" t="s">
        <v>465</v>
      </c>
      <c r="F142" s="256" t="s">
        <v>466</v>
      </c>
      <c r="G142" s="256" t="s">
        <v>1634</v>
      </c>
      <c r="H142" s="256" t="s">
        <v>571</v>
      </c>
      <c r="I142" s="256"/>
      <c r="J142" s="256" t="s">
        <v>465</v>
      </c>
      <c r="K142" s="259"/>
      <c r="L142" s="259"/>
      <c r="M142" s="259"/>
      <c r="N142" s="259"/>
      <c r="O142" s="259"/>
      <c r="P142" s="259"/>
      <c r="Q142" s="259"/>
      <c r="R142" s="259" t="s">
        <v>465</v>
      </c>
      <c r="S142" s="259">
        <v>3</v>
      </c>
      <c r="T142" s="259" t="s">
        <v>454</v>
      </c>
      <c r="U142" s="259" t="s">
        <v>21</v>
      </c>
      <c r="V142" s="261">
        <v>3</v>
      </c>
      <c r="W142" s="261" t="s">
        <v>467</v>
      </c>
      <c r="X142" s="262">
        <f t="shared" si="8"/>
        <v>15</v>
      </c>
      <c r="Y142" s="263">
        <f t="shared" si="7"/>
        <v>249</v>
      </c>
      <c r="Z142" s="262">
        <f>Table2[[#This Row],[OR Word Count]]-Table2[[#This Row],[CCSS Word Count]]</f>
        <v>-234</v>
      </c>
      <c r="AA142" s="264">
        <f>IF(Table2[[#This Row],[Column6]]="","",IFERROR(Table2[[#This Row],[Column1]]/Table2[[#This Row],[CCSS Word Count]],""))</f>
        <v>-0.93975903614457834</v>
      </c>
      <c r="AB142" s="259">
        <v>3</v>
      </c>
      <c r="AC142" s="260" t="s">
        <v>454</v>
      </c>
      <c r="AD142" s="260" t="s">
        <v>21</v>
      </c>
      <c r="AE142" s="260">
        <v>3</v>
      </c>
      <c r="AF142" s="272" t="s">
        <v>6631</v>
      </c>
      <c r="AG142" s="269" t="str">
        <f>IF(Table2[[#This Row],[URL Link]]="","",CONCATENATE("&lt;a href=","""",Table2[[#This Row],[URL Link]],"""","&gt;",Table2[[#This Row],[OR INDEX]],"&lt;/a&gt;"))</f>
        <v>&lt;a href="https://oercommons.org/courseware/lesson/106445/student/29085?section=3"&gt;3.NF.A.3&lt;/a&gt;</v>
      </c>
      <c r="AH142" s="280" t="s">
        <v>2008</v>
      </c>
    </row>
    <row r="143" spans="1:34" x14ac:dyDescent="0.2">
      <c r="A143" s="148" t="s">
        <v>2</v>
      </c>
      <c r="B143" s="148">
        <v>142</v>
      </c>
      <c r="C143" s="149" t="s">
        <v>99</v>
      </c>
      <c r="D143" s="149"/>
      <c r="E143" s="149" t="s">
        <v>468</v>
      </c>
      <c r="F143" s="150" t="s">
        <v>237</v>
      </c>
      <c r="G143" s="150"/>
      <c r="H143" s="150"/>
      <c r="I143" s="150"/>
      <c r="J143" s="150" t="s">
        <v>469</v>
      </c>
      <c r="K143" s="149"/>
      <c r="L143" s="149"/>
      <c r="M143" s="149"/>
      <c r="N143" s="149"/>
      <c r="O143" s="149"/>
      <c r="P143" s="149"/>
      <c r="Q143" s="149"/>
      <c r="R143" s="149" t="s">
        <v>469</v>
      </c>
      <c r="S143" s="149">
        <v>3</v>
      </c>
      <c r="T143" s="149" t="s">
        <v>103</v>
      </c>
      <c r="U143" s="149"/>
      <c r="V143" s="148"/>
      <c r="W143" s="148" t="s">
        <v>334</v>
      </c>
      <c r="X143" s="152">
        <f t="shared" si="8"/>
        <v>5</v>
      </c>
      <c r="Y143" s="153">
        <f t="shared" si="7"/>
        <v>2</v>
      </c>
      <c r="Z143" s="152">
        <f>Table2[[#This Row],[OR Word Count]]-Table2[[#This Row],[CCSS Word Count]]</f>
        <v>3</v>
      </c>
      <c r="AA143" s="154" t="str">
        <f>IF(Table2[[#This Row],[Column6]]="","",IFERROR(Table2[[#This Row],[Column1]]/Table2[[#This Row],[CCSS Word Count]],""))</f>
        <v/>
      </c>
      <c r="AB143" s="259">
        <v>3</v>
      </c>
      <c r="AC143" s="260" t="s">
        <v>99</v>
      </c>
      <c r="AF143" s="149"/>
      <c r="AG143" s="276" t="str">
        <f>IF(Table2[[#This Row],[URL Link]]="","",CONCATENATE("&lt;a href=","""",Table2[[#This Row],[URL Link]],"""","&gt;",Table2[[#This Row],[OR INDEX]],"&lt;/a&gt;"))</f>
        <v/>
      </c>
      <c r="AH143" s="280" t="s">
        <v>2008</v>
      </c>
    </row>
    <row r="144" spans="1:34" x14ac:dyDescent="0.2">
      <c r="A144" s="162" t="s">
        <v>3</v>
      </c>
      <c r="B144" s="162">
        <v>143</v>
      </c>
      <c r="C144" s="163" t="s">
        <v>99</v>
      </c>
      <c r="D144" s="163" t="s">
        <v>21</v>
      </c>
      <c r="E144" s="163" t="s">
        <v>470</v>
      </c>
      <c r="F144" s="163" t="s">
        <v>241</v>
      </c>
      <c r="G144" s="163"/>
      <c r="H144" s="163"/>
      <c r="I144" s="164"/>
      <c r="J144" s="164" t="s">
        <v>471</v>
      </c>
      <c r="K144" s="142"/>
      <c r="L144" s="142"/>
      <c r="M144" s="142"/>
      <c r="N144" s="142"/>
      <c r="O144" s="142"/>
      <c r="P144" s="142"/>
      <c r="Q144" s="142"/>
      <c r="R144" s="142" t="s">
        <v>471</v>
      </c>
      <c r="S144" s="142">
        <v>3</v>
      </c>
      <c r="T144" s="142" t="s">
        <v>103</v>
      </c>
      <c r="U144" s="142" t="s">
        <v>21</v>
      </c>
      <c r="V144" s="141"/>
      <c r="W144" s="141" t="s">
        <v>241</v>
      </c>
      <c r="X144" s="145">
        <f t="shared" si="8"/>
        <v>6</v>
      </c>
      <c r="Y144" s="146">
        <f t="shared" si="7"/>
        <v>6</v>
      </c>
      <c r="Z144" s="145">
        <f>Table2[[#This Row],[OR Word Count]]-Table2[[#This Row],[CCSS Word Count]]</f>
        <v>0</v>
      </c>
      <c r="AA144" s="147" t="str">
        <f>IF(Table2[[#This Row],[Column6]]="","",IFERROR(Table2[[#This Row],[Column1]]/Table2[[#This Row],[CCSS Word Count]],""))</f>
        <v/>
      </c>
      <c r="AB144" s="259">
        <v>3</v>
      </c>
      <c r="AC144" s="260" t="s">
        <v>99</v>
      </c>
      <c r="AD144" s="260" t="s">
        <v>21</v>
      </c>
      <c r="AF144" s="163"/>
      <c r="AG144" s="277" t="str">
        <f>IF(Table2[[#This Row],[URL Link]]="","",CONCATENATE("&lt;a href=","""",Table2[[#This Row],[URL Link]],"""","&gt;",Table2[[#This Row],[OR INDEX]],"&lt;/a&gt;"))</f>
        <v/>
      </c>
      <c r="AH144" s="280" t="s">
        <v>2008</v>
      </c>
    </row>
    <row r="145" spans="1:34" ht="30" x14ac:dyDescent="0.2">
      <c r="A145" s="261" t="s">
        <v>25</v>
      </c>
      <c r="B145" s="261">
        <v>144</v>
      </c>
      <c r="C145" s="259" t="s">
        <v>99</v>
      </c>
      <c r="D145" s="259" t="s">
        <v>21</v>
      </c>
      <c r="E145" s="259" t="s">
        <v>472</v>
      </c>
      <c r="F145" s="256" t="s">
        <v>473</v>
      </c>
      <c r="G145" s="256" t="s">
        <v>337</v>
      </c>
      <c r="H145" s="256" t="s">
        <v>1635</v>
      </c>
      <c r="I145" s="256"/>
      <c r="J145" s="256" t="s">
        <v>474</v>
      </c>
      <c r="K145" s="259"/>
      <c r="L145" s="259"/>
      <c r="M145" s="259"/>
      <c r="N145" s="259"/>
      <c r="O145" s="259"/>
      <c r="P145" s="259"/>
      <c r="Q145" s="259"/>
      <c r="R145" s="259" t="s">
        <v>474</v>
      </c>
      <c r="S145" s="259">
        <v>3</v>
      </c>
      <c r="T145" s="259" t="s">
        <v>103</v>
      </c>
      <c r="U145" s="259" t="s">
        <v>21</v>
      </c>
      <c r="V145" s="261">
        <v>1</v>
      </c>
      <c r="W145" s="261" t="s">
        <v>475</v>
      </c>
      <c r="X145" s="262">
        <f t="shared" si="8"/>
        <v>18</v>
      </c>
      <c r="Y145" s="263">
        <f t="shared" si="7"/>
        <v>53</v>
      </c>
      <c r="Z145" s="262">
        <f>Table2[[#This Row],[OR Word Count]]-Table2[[#This Row],[CCSS Word Count]]</f>
        <v>-35</v>
      </c>
      <c r="AA145" s="264">
        <f>IF(Table2[[#This Row],[Column6]]="","",IFERROR(Table2[[#This Row],[Column1]]/Table2[[#This Row],[CCSS Word Count]],""))</f>
        <v>-0.660377358490566</v>
      </c>
      <c r="AB145" s="259">
        <v>3</v>
      </c>
      <c r="AC145" s="260" t="s">
        <v>99</v>
      </c>
      <c r="AD145" s="260" t="s">
        <v>21</v>
      </c>
      <c r="AE145" s="260">
        <v>1</v>
      </c>
      <c r="AF145" s="272" t="s">
        <v>6632</v>
      </c>
      <c r="AG145" s="269" t="str">
        <f>IF(Table2[[#This Row],[URL Link]]="","",CONCATENATE("&lt;a href=","""",Table2[[#This Row],[URL Link]],"""","&gt;",Table2[[#This Row],[OR INDEX]],"&lt;/a&gt;"))</f>
        <v>&lt;a href="https://oercommons.org/courseware/lesson/106446/student/29085?section=1"&gt;3.GM.A.1&lt;/a&gt;</v>
      </c>
      <c r="AH145" s="280" t="s">
        <v>2008</v>
      </c>
    </row>
    <row r="146" spans="1:34" ht="30" x14ac:dyDescent="0.2">
      <c r="A146" s="261" t="s">
        <v>25</v>
      </c>
      <c r="B146" s="261">
        <v>145</v>
      </c>
      <c r="C146" s="259" t="s">
        <v>99</v>
      </c>
      <c r="D146" s="259" t="s">
        <v>21</v>
      </c>
      <c r="E146" s="259" t="s">
        <v>476</v>
      </c>
      <c r="F146" s="256" t="s">
        <v>477</v>
      </c>
      <c r="G146" s="256" t="s">
        <v>345</v>
      </c>
      <c r="H146" s="256" t="s">
        <v>494</v>
      </c>
      <c r="I146" s="256" t="s">
        <v>459</v>
      </c>
      <c r="J146" s="256" t="s">
        <v>478</v>
      </c>
      <c r="K146" s="259"/>
      <c r="L146" s="259"/>
      <c r="M146" s="259"/>
      <c r="N146" s="259"/>
      <c r="O146" s="259"/>
      <c r="P146" s="259"/>
      <c r="Q146" s="259"/>
      <c r="R146" s="259" t="s">
        <v>478</v>
      </c>
      <c r="S146" s="259">
        <v>3</v>
      </c>
      <c r="T146" s="259" t="s">
        <v>103</v>
      </c>
      <c r="U146" s="259" t="s">
        <v>21</v>
      </c>
      <c r="V146" s="261">
        <v>2</v>
      </c>
      <c r="W146" s="261" t="s">
        <v>479</v>
      </c>
      <c r="X146" s="262">
        <f t="shared" si="8"/>
        <v>21</v>
      </c>
      <c r="Y146" s="263">
        <f t="shared" si="7"/>
        <v>46</v>
      </c>
      <c r="Z146" s="262">
        <f>Table2[[#This Row],[OR Word Count]]-Table2[[#This Row],[CCSS Word Count]]</f>
        <v>-25</v>
      </c>
      <c r="AA146" s="264">
        <f>IF(Table2[[#This Row],[Column6]]="","",IFERROR(Table2[[#This Row],[Column1]]/Table2[[#This Row],[CCSS Word Count]],""))</f>
        <v>-0.54347826086956519</v>
      </c>
      <c r="AB146" s="259">
        <v>3</v>
      </c>
      <c r="AC146" s="260" t="s">
        <v>99</v>
      </c>
      <c r="AD146" s="260" t="s">
        <v>21</v>
      </c>
      <c r="AE146" s="260">
        <v>2</v>
      </c>
      <c r="AF146" s="272" t="s">
        <v>6633</v>
      </c>
      <c r="AG146" s="269" t="str">
        <f>IF(Table2[[#This Row],[URL Link]]="","",CONCATENATE("&lt;a href=","""",Table2[[#This Row],[URL Link]],"""","&gt;",Table2[[#This Row],[OR INDEX]],"&lt;/a&gt;"))</f>
        <v>&lt;a href="https://oercommons.org/courseware/lesson/106446/student/29085?section=2"&gt;3.GM.A.2&lt;/a&gt;</v>
      </c>
      <c r="AH146" s="280" t="s">
        <v>2008</v>
      </c>
    </row>
    <row r="147" spans="1:34" x14ac:dyDescent="0.2">
      <c r="A147" s="162" t="s">
        <v>3</v>
      </c>
      <c r="B147" s="162">
        <v>146</v>
      </c>
      <c r="C147" s="163" t="s">
        <v>99</v>
      </c>
      <c r="D147" s="163" t="s">
        <v>63</v>
      </c>
      <c r="E147" s="163" t="s">
        <v>480</v>
      </c>
      <c r="F147" s="163" t="s">
        <v>481</v>
      </c>
      <c r="G147" s="163"/>
      <c r="H147" s="163"/>
      <c r="I147" s="164"/>
      <c r="J147" s="164" t="s">
        <v>482</v>
      </c>
      <c r="K147" s="142"/>
      <c r="L147" s="142"/>
      <c r="M147" s="142"/>
      <c r="N147" s="142"/>
      <c r="O147" s="142"/>
      <c r="P147" s="142"/>
      <c r="Q147" s="142"/>
      <c r="R147" s="142" t="s">
        <v>482</v>
      </c>
      <c r="S147" s="142">
        <v>3</v>
      </c>
      <c r="T147" s="142" t="s">
        <v>141</v>
      </c>
      <c r="U147" s="142" t="s">
        <v>21</v>
      </c>
      <c r="V147" s="141"/>
      <c r="W147" s="141" t="s">
        <v>481</v>
      </c>
      <c r="X147" s="145">
        <f t="shared" si="8"/>
        <v>6</v>
      </c>
      <c r="Y147" s="146">
        <f t="shared" si="7"/>
        <v>6</v>
      </c>
      <c r="Z147" s="145">
        <f>Table2[[#This Row],[OR Word Count]]-Table2[[#This Row],[CCSS Word Count]]</f>
        <v>0</v>
      </c>
      <c r="AA147" s="147" t="str">
        <f>IF(Table2[[#This Row],[Column6]]="","",IFERROR(Table2[[#This Row],[Column1]]/Table2[[#This Row],[CCSS Word Count]],""))</f>
        <v/>
      </c>
      <c r="AB147" s="259">
        <v>3</v>
      </c>
      <c r="AC147" s="260" t="s">
        <v>99</v>
      </c>
      <c r="AD147" s="260" t="s">
        <v>63</v>
      </c>
      <c r="AF147" s="163"/>
      <c r="AG147" s="277" t="str">
        <f>IF(Table2[[#This Row],[URL Link]]="","",CONCATENATE("&lt;a href=","""",Table2[[#This Row],[URL Link]],"""","&gt;",Table2[[#This Row],[OR INDEX]],"&lt;/a&gt;"))</f>
        <v/>
      </c>
      <c r="AH147" s="280" t="s">
        <v>2008</v>
      </c>
    </row>
    <row r="148" spans="1:34" ht="30" x14ac:dyDescent="0.2">
      <c r="A148" s="261" t="s">
        <v>25</v>
      </c>
      <c r="B148" s="261">
        <v>147</v>
      </c>
      <c r="C148" s="259" t="s">
        <v>99</v>
      </c>
      <c r="D148" s="259" t="s">
        <v>63</v>
      </c>
      <c r="E148" s="259" t="s">
        <v>483</v>
      </c>
      <c r="F148" s="256" t="s">
        <v>484</v>
      </c>
      <c r="G148" s="256" t="s">
        <v>382</v>
      </c>
      <c r="H148" s="256"/>
      <c r="I148" s="256"/>
      <c r="J148" s="256" t="s">
        <v>485</v>
      </c>
      <c r="K148" s="259"/>
      <c r="L148" s="259"/>
      <c r="M148" s="259"/>
      <c r="N148" s="259"/>
      <c r="O148" s="259"/>
      <c r="P148" s="259"/>
      <c r="Q148" s="259"/>
      <c r="R148" s="259" t="s">
        <v>485</v>
      </c>
      <c r="S148" s="259">
        <v>3</v>
      </c>
      <c r="T148" s="259" t="s">
        <v>141</v>
      </c>
      <c r="U148" s="259" t="s">
        <v>21</v>
      </c>
      <c r="V148" s="261">
        <v>1</v>
      </c>
      <c r="W148" s="261" t="s">
        <v>486</v>
      </c>
      <c r="X148" s="262">
        <f t="shared" si="8"/>
        <v>24</v>
      </c>
      <c r="Y148" s="263">
        <f t="shared" si="7"/>
        <v>36</v>
      </c>
      <c r="Z148" s="262">
        <f>Table2[[#This Row],[OR Word Count]]-Table2[[#This Row],[CCSS Word Count]]</f>
        <v>-12</v>
      </c>
      <c r="AA148" s="264">
        <f>IF(Table2[[#This Row],[Column6]]="","",IFERROR(Table2[[#This Row],[Column1]]/Table2[[#This Row],[CCSS Word Count]],""))</f>
        <v>-0.33333333333333331</v>
      </c>
      <c r="AB148" s="259">
        <v>3</v>
      </c>
      <c r="AC148" s="260" t="s">
        <v>99</v>
      </c>
      <c r="AD148" s="260" t="s">
        <v>63</v>
      </c>
      <c r="AE148" s="260">
        <v>3</v>
      </c>
      <c r="AF148" s="272" t="s">
        <v>6634</v>
      </c>
      <c r="AG148" s="269" t="str">
        <f>IF(Table2[[#This Row],[URL Link]]="","",CONCATENATE("&lt;a href=","""",Table2[[#This Row],[URL Link]],"""","&gt;",Table2[[#This Row],[OR INDEX]],"&lt;/a&gt;"))</f>
        <v>&lt;a href="https://oercommons.org/courseware/lesson/106446/student/29085?section=3"&gt;3.GM.B.3&lt;/a&gt;</v>
      </c>
      <c r="AH148" s="280" t="s">
        <v>2008</v>
      </c>
    </row>
    <row r="149" spans="1:34" ht="45" x14ac:dyDescent="0.2">
      <c r="A149" s="261" t="s">
        <v>25</v>
      </c>
      <c r="B149" s="261">
        <v>148</v>
      </c>
      <c r="C149" s="259" t="s">
        <v>99</v>
      </c>
      <c r="D149" s="259" t="s">
        <v>63</v>
      </c>
      <c r="E149" s="259" t="s">
        <v>487</v>
      </c>
      <c r="F149" s="256" t="s">
        <v>488</v>
      </c>
      <c r="G149" s="256" t="s">
        <v>1636</v>
      </c>
      <c r="H149" s="256" t="s">
        <v>616</v>
      </c>
      <c r="I149" s="256" t="s">
        <v>434</v>
      </c>
      <c r="J149" s="256" t="s">
        <v>489</v>
      </c>
      <c r="K149" s="259"/>
      <c r="L149" s="259"/>
      <c r="M149" s="259"/>
      <c r="N149" s="259"/>
      <c r="O149" s="259"/>
      <c r="P149" s="259"/>
      <c r="Q149" s="259"/>
      <c r="R149" s="259" t="s">
        <v>489</v>
      </c>
      <c r="S149" s="259">
        <v>3</v>
      </c>
      <c r="T149" s="259" t="s">
        <v>141</v>
      </c>
      <c r="U149" s="259" t="s">
        <v>21</v>
      </c>
      <c r="V149" s="261">
        <v>2</v>
      </c>
      <c r="W149" s="261" t="s">
        <v>490</v>
      </c>
      <c r="X149" s="262">
        <f t="shared" si="8"/>
        <v>27</v>
      </c>
      <c r="Y149" s="263">
        <f t="shared" si="7"/>
        <v>83</v>
      </c>
      <c r="Z149" s="262">
        <f>Table2[[#This Row],[OR Word Count]]-Table2[[#This Row],[CCSS Word Count]]</f>
        <v>-56</v>
      </c>
      <c r="AA149" s="264">
        <f>IF(Table2[[#This Row],[Column6]]="","",IFERROR(Table2[[#This Row],[Column1]]/Table2[[#This Row],[CCSS Word Count]],""))</f>
        <v>-0.67469879518072284</v>
      </c>
      <c r="AB149" s="259">
        <v>3</v>
      </c>
      <c r="AC149" s="260" t="s">
        <v>99</v>
      </c>
      <c r="AD149" s="260" t="s">
        <v>63</v>
      </c>
      <c r="AE149" s="260">
        <v>4</v>
      </c>
      <c r="AF149" s="272" t="s">
        <v>6635</v>
      </c>
      <c r="AG149" s="269" t="str">
        <f>IF(Table2[[#This Row],[URL Link]]="","",CONCATENATE("&lt;a href=","""",Table2[[#This Row],[URL Link]],"""","&gt;",Table2[[#This Row],[OR INDEX]],"&lt;/a&gt;"))</f>
        <v>&lt;a href="https://oercommons.org/courseware/lesson/106446/student/29085?section=4"&gt;3.GM.B.4&lt;/a&gt;</v>
      </c>
      <c r="AH149" s="280" t="s">
        <v>2008</v>
      </c>
    </row>
    <row r="150" spans="1:34" x14ac:dyDescent="0.2">
      <c r="A150" s="162" t="s">
        <v>3</v>
      </c>
      <c r="B150" s="162">
        <v>149</v>
      </c>
      <c r="C150" s="163" t="s">
        <v>99</v>
      </c>
      <c r="D150" s="163" t="s">
        <v>76</v>
      </c>
      <c r="E150" s="163" t="s">
        <v>491</v>
      </c>
      <c r="F150" s="163" t="s">
        <v>492</v>
      </c>
      <c r="G150" s="163"/>
      <c r="H150" s="163"/>
      <c r="I150" s="164"/>
      <c r="J150" s="164" t="s">
        <v>493</v>
      </c>
      <c r="K150" s="142"/>
      <c r="L150" s="142"/>
      <c r="M150" s="142"/>
      <c r="N150" s="142"/>
      <c r="O150" s="142"/>
      <c r="P150" s="142"/>
      <c r="Q150" s="142"/>
      <c r="R150" s="142" t="s">
        <v>493</v>
      </c>
      <c r="S150" s="142">
        <v>3</v>
      </c>
      <c r="T150" s="142" t="s">
        <v>141</v>
      </c>
      <c r="U150" s="142" t="s">
        <v>76</v>
      </c>
      <c r="V150" s="141"/>
      <c r="W150" s="141" t="s">
        <v>492</v>
      </c>
      <c r="X150" s="145">
        <f t="shared" si="8"/>
        <v>14</v>
      </c>
      <c r="Y150" s="146">
        <f t="shared" si="7"/>
        <v>14</v>
      </c>
      <c r="Z150" s="145">
        <f>Table2[[#This Row],[OR Word Count]]-Table2[[#This Row],[CCSS Word Count]]</f>
        <v>0</v>
      </c>
      <c r="AA150" s="147" t="str">
        <f>IF(Table2[[#This Row],[Column6]]="","",IFERROR(Table2[[#This Row],[Column1]]/Table2[[#This Row],[CCSS Word Count]],""))</f>
        <v/>
      </c>
      <c r="AB150" s="259">
        <v>3</v>
      </c>
      <c r="AC150" s="260" t="s">
        <v>99</v>
      </c>
      <c r="AD150" s="260" t="s">
        <v>76</v>
      </c>
      <c r="AF150" s="163"/>
      <c r="AG150" s="277" t="str">
        <f>IF(Table2[[#This Row],[URL Link]]="","",CONCATENATE("&lt;a href=","""",Table2[[#This Row],[URL Link]],"""","&gt;",Table2[[#This Row],[OR INDEX]],"&lt;/a&gt;"))</f>
        <v/>
      </c>
      <c r="AH150" s="280" t="s">
        <v>2008</v>
      </c>
    </row>
    <row r="151" spans="1:34" ht="30" x14ac:dyDescent="0.2">
      <c r="A151" s="261" t="s">
        <v>25</v>
      </c>
      <c r="B151" s="261">
        <v>150</v>
      </c>
      <c r="C151" s="259" t="s">
        <v>99</v>
      </c>
      <c r="D151" s="259" t="s">
        <v>76</v>
      </c>
      <c r="E151" s="259" t="s">
        <v>494</v>
      </c>
      <c r="F151" s="256" t="s">
        <v>495</v>
      </c>
      <c r="G151" s="256" t="s">
        <v>1637</v>
      </c>
      <c r="H151" s="256" t="s">
        <v>1638</v>
      </c>
      <c r="I151" s="256"/>
      <c r="J151" s="256" t="s">
        <v>496</v>
      </c>
      <c r="K151" s="259"/>
      <c r="L151" s="259"/>
      <c r="M151" s="259"/>
      <c r="N151" s="259"/>
      <c r="O151" s="259"/>
      <c r="P151" s="259"/>
      <c r="Q151" s="259"/>
      <c r="R151" s="259" t="s">
        <v>496</v>
      </c>
      <c r="S151" s="259">
        <v>3</v>
      </c>
      <c r="T151" s="259" t="s">
        <v>141</v>
      </c>
      <c r="U151" s="259" t="s">
        <v>76</v>
      </c>
      <c r="V151" s="261">
        <v>5</v>
      </c>
      <c r="W151" s="261" t="s">
        <v>497</v>
      </c>
      <c r="X151" s="262">
        <f t="shared" si="8"/>
        <v>24</v>
      </c>
      <c r="Y151" s="263">
        <f t="shared" si="7"/>
        <v>66</v>
      </c>
      <c r="Z151" s="262">
        <f>Table2[[#This Row],[OR Word Count]]-Table2[[#This Row],[CCSS Word Count]]</f>
        <v>-42</v>
      </c>
      <c r="AA151" s="264">
        <f>IF(Table2[[#This Row],[Column6]]="","",IFERROR(Table2[[#This Row],[Column1]]/Table2[[#This Row],[CCSS Word Count]],""))</f>
        <v>-0.63636363636363635</v>
      </c>
      <c r="AB151" s="259">
        <v>3</v>
      </c>
      <c r="AC151" s="260" t="s">
        <v>99</v>
      </c>
      <c r="AD151" s="260" t="s">
        <v>76</v>
      </c>
      <c r="AE151" s="260">
        <v>5</v>
      </c>
      <c r="AF151" s="272" t="s">
        <v>6636</v>
      </c>
      <c r="AG151" s="269" t="str">
        <f>IF(Table2[[#This Row],[URL Link]]="","",CONCATENATE("&lt;a href=","""",Table2[[#This Row],[URL Link]],"""","&gt;",Table2[[#This Row],[OR INDEX]],"&lt;/a&gt;"))</f>
        <v>&lt;a href="https://oercommons.org/courseware/lesson/106446/student/29085?section=5"&gt;3.GM.C.5&lt;/a&gt;</v>
      </c>
      <c r="AH151" s="280" t="s">
        <v>2008</v>
      </c>
    </row>
    <row r="152" spans="1:34" ht="30" x14ac:dyDescent="0.2">
      <c r="A152" s="261" t="s">
        <v>25</v>
      </c>
      <c r="B152" s="261">
        <v>151</v>
      </c>
      <c r="C152" s="259" t="s">
        <v>99</v>
      </c>
      <c r="D152" s="259" t="s">
        <v>76</v>
      </c>
      <c r="E152" s="259" t="s">
        <v>498</v>
      </c>
      <c r="F152" s="256" t="s">
        <v>499</v>
      </c>
      <c r="G152" s="256" t="s">
        <v>1639</v>
      </c>
      <c r="H152" s="256" t="s">
        <v>502</v>
      </c>
      <c r="I152" s="256"/>
      <c r="J152" s="256" t="s">
        <v>500</v>
      </c>
      <c r="K152" s="259"/>
      <c r="L152" s="259"/>
      <c r="M152" s="259"/>
      <c r="N152" s="259"/>
      <c r="O152" s="259"/>
      <c r="P152" s="259"/>
      <c r="Q152" s="259"/>
      <c r="R152" s="259" t="s">
        <v>500</v>
      </c>
      <c r="S152" s="259">
        <v>3</v>
      </c>
      <c r="T152" s="259" t="s">
        <v>141</v>
      </c>
      <c r="U152" s="259" t="s">
        <v>76</v>
      </c>
      <c r="V152" s="261">
        <v>6</v>
      </c>
      <c r="W152" s="261" t="s">
        <v>501</v>
      </c>
      <c r="X152" s="262">
        <f t="shared" si="8"/>
        <v>9</v>
      </c>
      <c r="Y152" s="263">
        <f t="shared" si="7"/>
        <v>18</v>
      </c>
      <c r="Z152" s="262">
        <f>Table2[[#This Row],[OR Word Count]]-Table2[[#This Row],[CCSS Word Count]]</f>
        <v>-9</v>
      </c>
      <c r="AA152" s="264">
        <f>IF(Table2[[#This Row],[Column6]]="","",IFERROR(Table2[[#This Row],[Column1]]/Table2[[#This Row],[CCSS Word Count]],""))</f>
        <v>-0.5</v>
      </c>
      <c r="AB152" s="259">
        <v>3</v>
      </c>
      <c r="AC152" s="260" t="s">
        <v>99</v>
      </c>
      <c r="AD152" s="260" t="s">
        <v>76</v>
      </c>
      <c r="AE152" s="260">
        <v>6</v>
      </c>
      <c r="AF152" s="272" t="s">
        <v>6637</v>
      </c>
      <c r="AG152" s="269" t="str">
        <f>IF(Table2[[#This Row],[URL Link]]="","",CONCATENATE("&lt;a href=","""",Table2[[#This Row],[URL Link]],"""","&gt;",Table2[[#This Row],[OR INDEX]],"&lt;/a&gt;"))</f>
        <v>&lt;a href="https://oercommons.org/courseware/lesson/106446/student/29085?section=6"&gt;3.GM.C.6&lt;/a&gt;</v>
      </c>
      <c r="AH152" s="280" t="s">
        <v>2008</v>
      </c>
    </row>
    <row r="153" spans="1:34" ht="30" x14ac:dyDescent="0.2">
      <c r="A153" s="261" t="s">
        <v>25</v>
      </c>
      <c r="B153" s="261">
        <v>152</v>
      </c>
      <c r="C153" s="259" t="s">
        <v>99</v>
      </c>
      <c r="D153" s="259" t="s">
        <v>76</v>
      </c>
      <c r="E153" s="259" t="s">
        <v>502</v>
      </c>
      <c r="F153" s="256" t="s">
        <v>1640</v>
      </c>
      <c r="G153" s="256" t="s">
        <v>498</v>
      </c>
      <c r="H153" s="256" t="s">
        <v>1641</v>
      </c>
      <c r="I153" s="256" t="s">
        <v>565</v>
      </c>
      <c r="J153" s="256" t="s">
        <v>503</v>
      </c>
      <c r="K153" s="259"/>
      <c r="L153" s="259"/>
      <c r="M153" s="259"/>
      <c r="N153" s="259"/>
      <c r="O153" s="259"/>
      <c r="P153" s="259"/>
      <c r="Q153" s="259"/>
      <c r="R153" s="259" t="s">
        <v>503</v>
      </c>
      <c r="S153" s="259">
        <v>3</v>
      </c>
      <c r="T153" s="259" t="s">
        <v>141</v>
      </c>
      <c r="U153" s="259" t="s">
        <v>76</v>
      </c>
      <c r="V153" s="261">
        <v>7</v>
      </c>
      <c r="W153" s="261" t="s">
        <v>504</v>
      </c>
      <c r="X153" s="262">
        <f t="shared" si="8"/>
        <v>15</v>
      </c>
      <c r="Y153" s="263">
        <f t="shared" si="7"/>
        <v>150</v>
      </c>
      <c r="Z153" s="262">
        <f>Table2[[#This Row],[OR Word Count]]-Table2[[#This Row],[CCSS Word Count]]</f>
        <v>-135</v>
      </c>
      <c r="AA153" s="264">
        <f>IF(Table2[[#This Row],[Column6]]="","",IFERROR(Table2[[#This Row],[Column1]]/Table2[[#This Row],[CCSS Word Count]],""))</f>
        <v>-0.9</v>
      </c>
      <c r="AB153" s="259">
        <v>3</v>
      </c>
      <c r="AC153" s="260" t="s">
        <v>99</v>
      </c>
      <c r="AD153" s="260" t="s">
        <v>76</v>
      </c>
      <c r="AE153" s="260">
        <v>7</v>
      </c>
      <c r="AF153" s="272" t="s">
        <v>6638</v>
      </c>
      <c r="AG153" s="269" t="str">
        <f>IF(Table2[[#This Row],[URL Link]]="","",CONCATENATE("&lt;a href=","""",Table2[[#This Row],[URL Link]],"""","&gt;",Table2[[#This Row],[OR INDEX]],"&lt;/a&gt;"))</f>
        <v>&lt;a href="https://oercommons.org/courseware/lesson/106446/student/29085?section=7"&gt;3.GM.C.7&lt;/a&gt;</v>
      </c>
      <c r="AH153" s="280" t="s">
        <v>2008</v>
      </c>
    </row>
    <row r="154" spans="1:34" x14ac:dyDescent="0.2">
      <c r="A154" s="162" t="s">
        <v>3</v>
      </c>
      <c r="B154" s="162">
        <v>153</v>
      </c>
      <c r="C154" s="163" t="s">
        <v>99</v>
      </c>
      <c r="D154" s="163" t="s">
        <v>197</v>
      </c>
      <c r="E154" s="163" t="s">
        <v>505</v>
      </c>
      <c r="F154" s="163" t="s">
        <v>506</v>
      </c>
      <c r="G154" s="163"/>
      <c r="H154" s="163"/>
      <c r="I154" s="164"/>
      <c r="J154" s="164" t="s">
        <v>507</v>
      </c>
      <c r="K154" s="142"/>
      <c r="L154" s="142"/>
      <c r="M154" s="142"/>
      <c r="N154" s="142"/>
      <c r="O154" s="142"/>
      <c r="P154" s="142"/>
      <c r="Q154" s="142"/>
      <c r="R154" s="142" t="s">
        <v>507</v>
      </c>
      <c r="S154" s="142">
        <v>3</v>
      </c>
      <c r="T154" s="142" t="s">
        <v>141</v>
      </c>
      <c r="U154" s="142" t="s">
        <v>197</v>
      </c>
      <c r="V154" s="141"/>
      <c r="W154" s="141" t="s">
        <v>506</v>
      </c>
      <c r="X154" s="145">
        <f t="shared" si="8"/>
        <v>4</v>
      </c>
      <c r="Y154" s="146">
        <f t="shared" si="7"/>
        <v>4</v>
      </c>
      <c r="Z154" s="145">
        <f>Table2[[#This Row],[OR Word Count]]-Table2[[#This Row],[CCSS Word Count]]</f>
        <v>0</v>
      </c>
      <c r="AA154" s="147" t="str">
        <f>IF(Table2[[#This Row],[Column6]]="","",IFERROR(Table2[[#This Row],[Column1]]/Table2[[#This Row],[CCSS Word Count]],""))</f>
        <v/>
      </c>
      <c r="AB154" s="259">
        <v>3</v>
      </c>
      <c r="AC154" s="260" t="s">
        <v>99</v>
      </c>
      <c r="AD154" s="260" t="s">
        <v>197</v>
      </c>
      <c r="AF154" s="163"/>
      <c r="AG154" s="277" t="str">
        <f>IF(Table2[[#This Row],[URL Link]]="","",CONCATENATE("&lt;a href=","""",Table2[[#This Row],[URL Link]],"""","&gt;",Table2[[#This Row],[OR INDEX]],"&lt;/a&gt;"))</f>
        <v/>
      </c>
      <c r="AH154" s="280" t="s">
        <v>2008</v>
      </c>
    </row>
    <row r="155" spans="1:34" x14ac:dyDescent="0.2">
      <c r="A155" s="261" t="s">
        <v>25</v>
      </c>
      <c r="B155" s="261">
        <v>154</v>
      </c>
      <c r="C155" s="259" t="s">
        <v>99</v>
      </c>
      <c r="D155" s="259" t="s">
        <v>197</v>
      </c>
      <c r="E155" s="259" t="s">
        <v>508</v>
      </c>
      <c r="F155" s="256" t="s">
        <v>509</v>
      </c>
      <c r="G155" s="256" t="s">
        <v>494</v>
      </c>
      <c r="H155" s="256" t="s">
        <v>624</v>
      </c>
      <c r="I155" s="256"/>
      <c r="J155" s="256" t="s">
        <v>510</v>
      </c>
      <c r="K155" s="259"/>
      <c r="L155" s="259"/>
      <c r="M155" s="259"/>
      <c r="N155" s="259"/>
      <c r="O155" s="259"/>
      <c r="P155" s="259"/>
      <c r="Q155" s="259"/>
      <c r="R155" s="259" t="s">
        <v>510</v>
      </c>
      <c r="S155" s="259">
        <v>3</v>
      </c>
      <c r="T155" s="259" t="s">
        <v>141</v>
      </c>
      <c r="U155" s="259" t="s">
        <v>197</v>
      </c>
      <c r="V155" s="261">
        <v>8</v>
      </c>
      <c r="W155" s="261" t="s">
        <v>511</v>
      </c>
      <c r="X155" s="262">
        <f t="shared" si="8"/>
        <v>9</v>
      </c>
      <c r="Y155" s="263">
        <f t="shared" si="7"/>
        <v>41</v>
      </c>
      <c r="Z155" s="262">
        <f>Table2[[#This Row],[OR Word Count]]-Table2[[#This Row],[CCSS Word Count]]</f>
        <v>-32</v>
      </c>
      <c r="AA155" s="264">
        <f>IF(Table2[[#This Row],[Column6]]="","",IFERROR(Table2[[#This Row],[Column1]]/Table2[[#This Row],[CCSS Word Count]],""))</f>
        <v>-0.78048780487804881</v>
      </c>
      <c r="AB155" s="259">
        <v>3</v>
      </c>
      <c r="AC155" s="260" t="s">
        <v>99</v>
      </c>
      <c r="AD155" s="260" t="s">
        <v>197</v>
      </c>
      <c r="AE155" s="260">
        <v>8</v>
      </c>
      <c r="AF155" s="272" t="s">
        <v>6639</v>
      </c>
      <c r="AG155" s="269" t="str">
        <f>IF(Table2[[#This Row],[URL Link]]="","",CONCATENATE("&lt;a href=","""",Table2[[#This Row],[URL Link]],"""","&gt;",Table2[[#This Row],[OR INDEX]],"&lt;/a&gt;"))</f>
        <v>&lt;a href="https://oercommons.org/courseware/lesson/106446/student/29085?section=8"&gt;3.GM.D.8&lt;/a&gt;</v>
      </c>
      <c r="AH155" s="280" t="s">
        <v>2008</v>
      </c>
    </row>
    <row r="156" spans="1:34" x14ac:dyDescent="0.2">
      <c r="A156" s="148" t="s">
        <v>2</v>
      </c>
      <c r="B156" s="148">
        <v>155</v>
      </c>
      <c r="C156" s="149" t="s">
        <v>151</v>
      </c>
      <c r="D156" s="149"/>
      <c r="E156" s="149" t="s">
        <v>512</v>
      </c>
      <c r="F156" s="150" t="s">
        <v>153</v>
      </c>
      <c r="G156" s="150"/>
      <c r="H156" s="150"/>
      <c r="I156" s="150"/>
      <c r="J156" s="150"/>
      <c r="K156" s="149"/>
      <c r="L156" s="149"/>
      <c r="M156" s="149"/>
      <c r="N156" s="149"/>
      <c r="O156" s="149"/>
      <c r="P156" s="149"/>
      <c r="Q156" s="149"/>
      <c r="R156" s="149"/>
      <c r="S156" s="149"/>
      <c r="T156" s="149"/>
      <c r="U156" s="149"/>
      <c r="V156" s="148"/>
      <c r="W156" s="148"/>
      <c r="X156" s="152">
        <f t="shared" si="8"/>
        <v>2</v>
      </c>
      <c r="Y156" s="153">
        <f t="shared" si="7"/>
        <v>1</v>
      </c>
      <c r="Z156" s="152">
        <f>Table2[[#This Row],[OR Word Count]]-Table2[[#This Row],[CCSS Word Count]]</f>
        <v>1</v>
      </c>
      <c r="AA156" s="154" t="str">
        <f>IF(Table2[[#This Row],[Column6]]="","",IFERROR(Table2[[#This Row],[Column1]]/Table2[[#This Row],[CCSS Word Count]],""))</f>
        <v/>
      </c>
      <c r="AB156" s="259">
        <v>3</v>
      </c>
      <c r="AC156" s="260" t="s">
        <v>151</v>
      </c>
      <c r="AF156" s="149"/>
      <c r="AG156" s="276" t="str">
        <f>IF(Table2[[#This Row],[URL Link]]="","",CONCATENATE("&lt;a href=","""",Table2[[#This Row],[URL Link]],"""","&gt;",Table2[[#This Row],[OR INDEX]],"&lt;/a&gt;"))</f>
        <v/>
      </c>
      <c r="AH156" s="280" t="s">
        <v>2008</v>
      </c>
    </row>
    <row r="157" spans="1:34" x14ac:dyDescent="0.2">
      <c r="A157" s="162" t="s">
        <v>3</v>
      </c>
      <c r="B157" s="162">
        <v>156</v>
      </c>
      <c r="C157" s="163" t="s">
        <v>151</v>
      </c>
      <c r="D157" s="163" t="s">
        <v>21</v>
      </c>
      <c r="E157" s="163" t="s">
        <v>513</v>
      </c>
      <c r="F157" s="163" t="s">
        <v>157</v>
      </c>
      <c r="G157" s="163"/>
      <c r="H157" s="163"/>
      <c r="I157" s="164"/>
      <c r="J157" s="164"/>
      <c r="K157" s="142"/>
      <c r="L157" s="142"/>
      <c r="M157" s="142"/>
      <c r="N157" s="142"/>
      <c r="O157" s="142"/>
      <c r="P157" s="142"/>
      <c r="Q157" s="142"/>
      <c r="R157" s="142"/>
      <c r="S157" s="142"/>
      <c r="T157" s="142"/>
      <c r="U157" s="142"/>
      <c r="V157" s="141"/>
      <c r="W157" s="141"/>
      <c r="X157" s="145">
        <f t="shared" si="8"/>
        <v>6</v>
      </c>
      <c r="Y157" s="146">
        <f t="shared" si="7"/>
        <v>1</v>
      </c>
      <c r="Z157" s="145">
        <f>Table2[[#This Row],[OR Word Count]]-Table2[[#This Row],[CCSS Word Count]]</f>
        <v>5</v>
      </c>
      <c r="AA157" s="147" t="str">
        <f>IF(Table2[[#This Row],[Column6]]="","",IFERROR(Table2[[#This Row],[Column1]]/Table2[[#This Row],[CCSS Word Count]],""))</f>
        <v/>
      </c>
      <c r="AB157" s="259">
        <v>3</v>
      </c>
      <c r="AC157" s="260" t="s">
        <v>151</v>
      </c>
      <c r="AD157" s="260" t="s">
        <v>21</v>
      </c>
      <c r="AF157" s="163"/>
      <c r="AG157" s="277" t="str">
        <f>IF(Table2[[#This Row],[URL Link]]="","",CONCATENATE("&lt;a href=","""",Table2[[#This Row],[URL Link]],"""","&gt;",Table2[[#This Row],[OR INDEX]],"&lt;/a&gt;"))</f>
        <v/>
      </c>
      <c r="AH157" s="280" t="s">
        <v>2008</v>
      </c>
    </row>
    <row r="158" spans="1:34" ht="45" x14ac:dyDescent="0.2">
      <c r="A158" s="261" t="s">
        <v>25</v>
      </c>
      <c r="B158" s="261">
        <v>157</v>
      </c>
      <c r="C158" s="259" t="s">
        <v>151</v>
      </c>
      <c r="D158" s="259" t="s">
        <v>21</v>
      </c>
      <c r="E158" s="259" t="s">
        <v>514</v>
      </c>
      <c r="F158" s="256" t="s">
        <v>515</v>
      </c>
      <c r="G158" s="256" t="s">
        <v>394</v>
      </c>
      <c r="H158" s="256" t="s">
        <v>644</v>
      </c>
      <c r="I158" s="256"/>
      <c r="J158" s="256" t="s">
        <v>516</v>
      </c>
      <c r="K158" s="259"/>
      <c r="L158" s="259"/>
      <c r="M158" s="259"/>
      <c r="N158" s="259"/>
      <c r="O158" s="259"/>
      <c r="P158" s="259"/>
      <c r="Q158" s="259"/>
      <c r="R158" s="259" t="s">
        <v>516</v>
      </c>
      <c r="S158" s="259">
        <v>3</v>
      </c>
      <c r="T158" s="259" t="s">
        <v>141</v>
      </c>
      <c r="U158" s="259" t="s">
        <v>63</v>
      </c>
      <c r="V158" s="261">
        <v>4</v>
      </c>
      <c r="W158" s="261" t="s">
        <v>517</v>
      </c>
      <c r="X158" s="262">
        <f t="shared" si="8"/>
        <v>33</v>
      </c>
      <c r="Y158" s="263">
        <f t="shared" si="7"/>
        <v>38</v>
      </c>
      <c r="Z158" s="262">
        <f>Table2[[#This Row],[OR Word Count]]-Table2[[#This Row],[CCSS Word Count]]</f>
        <v>-5</v>
      </c>
      <c r="AA158" s="264"/>
      <c r="AB158" s="259">
        <v>3</v>
      </c>
      <c r="AC158" s="260" t="s">
        <v>151</v>
      </c>
      <c r="AD158" s="260" t="s">
        <v>21</v>
      </c>
      <c r="AE158" s="260">
        <v>1</v>
      </c>
      <c r="AF158" s="272" t="s">
        <v>6640</v>
      </c>
      <c r="AG158" s="269" t="str">
        <f>IF(Table2[[#This Row],[URL Link]]="","",CONCATENATE("&lt;a href=","""",Table2[[#This Row],[URL Link]],"""","&gt;",Table2[[#This Row],[OR INDEX]],"&lt;/a&gt;"))</f>
        <v>&lt;a href="https://oercommons.org/courseware/lesson/106447/student/29085?section=1"&gt;3.DR.A.1&lt;/a&gt;</v>
      </c>
      <c r="AH158" s="280" t="s">
        <v>2008</v>
      </c>
    </row>
    <row r="159" spans="1:34" x14ac:dyDescent="0.2">
      <c r="A159" s="162" t="s">
        <v>3</v>
      </c>
      <c r="B159" s="162">
        <v>158</v>
      </c>
      <c r="C159" s="163" t="s">
        <v>151</v>
      </c>
      <c r="D159" s="163" t="s">
        <v>63</v>
      </c>
      <c r="E159" s="163" t="s">
        <v>518</v>
      </c>
      <c r="F159" s="163" t="s">
        <v>162</v>
      </c>
      <c r="G159" s="163"/>
      <c r="H159" s="163"/>
      <c r="I159" s="164"/>
      <c r="J159" s="164"/>
      <c r="K159" s="142"/>
      <c r="L159" s="142"/>
      <c r="M159" s="142"/>
      <c r="N159" s="142"/>
      <c r="O159" s="142"/>
      <c r="P159" s="142"/>
      <c r="Q159" s="142"/>
      <c r="R159" s="142"/>
      <c r="S159" s="142"/>
      <c r="T159" s="142"/>
      <c r="U159" s="142"/>
      <c r="V159" s="141"/>
      <c r="W159" s="141"/>
      <c r="X159" s="145">
        <f t="shared" si="8"/>
        <v>5</v>
      </c>
      <c r="Y159" s="146">
        <f t="shared" si="7"/>
        <v>1</v>
      </c>
      <c r="Z159" s="145">
        <f>Table2[[#This Row],[OR Word Count]]-Table2[[#This Row],[CCSS Word Count]]</f>
        <v>4</v>
      </c>
      <c r="AA159" s="147" t="str">
        <f>IF(Table2[[#This Row],[Column6]]="","",IFERROR(Table2[[#This Row],[Column1]]/Table2[[#This Row],[CCSS Word Count]],""))</f>
        <v/>
      </c>
      <c r="AB159" s="259">
        <v>3</v>
      </c>
      <c r="AC159" s="260" t="s">
        <v>151</v>
      </c>
      <c r="AD159" s="260" t="s">
        <v>63</v>
      </c>
      <c r="AF159" s="163"/>
      <c r="AG159" s="277" t="str">
        <f>IF(Table2[[#This Row],[URL Link]]="","",CONCATENATE("&lt;a href=","""",Table2[[#This Row],[URL Link]],"""","&gt;",Table2[[#This Row],[OR INDEX]],"&lt;/a&gt;"))</f>
        <v/>
      </c>
      <c r="AH159" s="280" t="s">
        <v>2008</v>
      </c>
    </row>
    <row r="160" spans="1:34" ht="45" x14ac:dyDescent="0.2">
      <c r="A160" s="261" t="s">
        <v>25</v>
      </c>
      <c r="B160" s="261">
        <v>159</v>
      </c>
      <c r="C160" s="259" t="s">
        <v>151</v>
      </c>
      <c r="D160" s="259" t="s">
        <v>63</v>
      </c>
      <c r="E160" s="259" t="s">
        <v>519</v>
      </c>
      <c r="F160" s="256" t="s">
        <v>520</v>
      </c>
      <c r="G160" s="256" t="s">
        <v>399</v>
      </c>
      <c r="H160" s="256" t="s">
        <v>648</v>
      </c>
      <c r="I160" s="256"/>
      <c r="J160" s="256" t="s">
        <v>521</v>
      </c>
      <c r="K160" s="259"/>
      <c r="L160" s="259"/>
      <c r="M160" s="259"/>
      <c r="N160" s="259"/>
      <c r="O160" s="259"/>
      <c r="P160" s="259"/>
      <c r="Q160" s="259"/>
      <c r="R160" s="259" t="s">
        <v>521</v>
      </c>
      <c r="S160" s="259">
        <v>3</v>
      </c>
      <c r="T160" s="259" t="s">
        <v>141</v>
      </c>
      <c r="U160" s="259" t="s">
        <v>63</v>
      </c>
      <c r="V160" s="261">
        <v>3</v>
      </c>
      <c r="W160" s="261" t="s">
        <v>522</v>
      </c>
      <c r="X160" s="262">
        <f t="shared" si="8"/>
        <v>28</v>
      </c>
      <c r="Y160" s="263">
        <f t="shared" si="7"/>
        <v>55</v>
      </c>
      <c r="Z160" s="262">
        <f>Table2[[#This Row],[OR Word Count]]-Table2[[#This Row],[CCSS Word Count]]</f>
        <v>-27</v>
      </c>
      <c r="AA160" s="264"/>
      <c r="AB160" s="259">
        <v>3</v>
      </c>
      <c r="AC160" s="260" t="s">
        <v>151</v>
      </c>
      <c r="AD160" s="260" t="s">
        <v>63</v>
      </c>
      <c r="AE160" s="260">
        <v>2</v>
      </c>
      <c r="AF160" s="272" t="s">
        <v>6641</v>
      </c>
      <c r="AG160" s="269" t="str">
        <f>IF(Table2[[#This Row],[URL Link]]="","",CONCATENATE("&lt;a href=","""",Table2[[#This Row],[URL Link]],"""","&gt;",Table2[[#This Row],[OR INDEX]],"&lt;/a&gt;"))</f>
        <v>&lt;a href="https://oercommons.org/courseware/lesson/106447/student/29085?section=2"&gt;3.DR.B.2&lt;/a&gt;</v>
      </c>
      <c r="AH160" s="280" t="s">
        <v>2008</v>
      </c>
    </row>
    <row r="161" spans="1:34" x14ac:dyDescent="0.2">
      <c r="A161" s="148" t="s">
        <v>2</v>
      </c>
      <c r="B161" s="148">
        <v>160</v>
      </c>
      <c r="C161" s="149" t="s">
        <v>16</v>
      </c>
      <c r="D161" s="149"/>
      <c r="E161" s="149" t="s">
        <v>523</v>
      </c>
      <c r="F161" s="150" t="s">
        <v>18</v>
      </c>
      <c r="G161" s="150"/>
      <c r="H161" s="150"/>
      <c r="I161" s="150"/>
      <c r="J161" s="150" t="s">
        <v>523</v>
      </c>
      <c r="K161" s="149"/>
      <c r="L161" s="149"/>
      <c r="M161" s="149"/>
      <c r="N161" s="149"/>
      <c r="O161" s="149"/>
      <c r="P161" s="149"/>
      <c r="Q161" s="149"/>
      <c r="R161" s="149" t="s">
        <v>523</v>
      </c>
      <c r="S161" s="149">
        <v>4</v>
      </c>
      <c r="T161" s="149" t="s">
        <v>16</v>
      </c>
      <c r="U161" s="149"/>
      <c r="V161" s="148"/>
      <c r="W161" s="148" t="s">
        <v>19</v>
      </c>
      <c r="X161" s="152">
        <f t="shared" si="8"/>
        <v>3</v>
      </c>
      <c r="Y161" s="153">
        <f t="shared" ref="Y161:Y195" si="9">LEN(W161)-LEN(SUBSTITUTE(W161," ",""))+1</f>
        <v>5</v>
      </c>
      <c r="Z161" s="152">
        <f>Table2[[#This Row],[OR Word Count]]-Table2[[#This Row],[CCSS Word Count]]</f>
        <v>-2</v>
      </c>
      <c r="AA161" s="154" t="str">
        <f>IF(Table2[[#This Row],[Column6]]="","",IFERROR(Table2[[#This Row],[Column1]]/Table2[[#This Row],[CCSS Word Count]],""))</f>
        <v/>
      </c>
      <c r="AB161" s="259">
        <v>4</v>
      </c>
      <c r="AC161" s="260" t="s">
        <v>16</v>
      </c>
      <c r="AF161" s="149"/>
      <c r="AG161" s="276" t="str">
        <f>IF(Table2[[#This Row],[URL Link]]="","",CONCATENATE("&lt;a href=","""",Table2[[#This Row],[URL Link]],"""","&gt;",Table2[[#This Row],[OR INDEX]],"&lt;/a&gt;"))</f>
        <v/>
      </c>
      <c r="AH161" s="280" t="s">
        <v>2008</v>
      </c>
    </row>
    <row r="162" spans="1:34" x14ac:dyDescent="0.2">
      <c r="A162" s="162" t="s">
        <v>3</v>
      </c>
      <c r="B162" s="162">
        <v>161</v>
      </c>
      <c r="C162" s="163" t="s">
        <v>16</v>
      </c>
      <c r="D162" s="163" t="s">
        <v>21</v>
      </c>
      <c r="E162" s="163" t="s">
        <v>524</v>
      </c>
      <c r="F162" s="163" t="s">
        <v>525</v>
      </c>
      <c r="G162" s="163"/>
      <c r="H162" s="163"/>
      <c r="I162" s="164"/>
      <c r="J162" s="164" t="s">
        <v>524</v>
      </c>
      <c r="K162" s="142"/>
      <c r="L162" s="142"/>
      <c r="M162" s="142"/>
      <c r="N162" s="142"/>
      <c r="O162" s="142"/>
      <c r="P162" s="142"/>
      <c r="Q162" s="142"/>
      <c r="R162" s="142" t="s">
        <v>524</v>
      </c>
      <c r="S162" s="142">
        <v>4</v>
      </c>
      <c r="T162" s="142" t="s">
        <v>16</v>
      </c>
      <c r="U162" s="142" t="s">
        <v>21</v>
      </c>
      <c r="V162" s="141"/>
      <c r="W162" s="141" t="s">
        <v>525</v>
      </c>
      <c r="X162" s="145">
        <f t="shared" si="8"/>
        <v>10</v>
      </c>
      <c r="Y162" s="146">
        <f t="shared" si="9"/>
        <v>10</v>
      </c>
      <c r="Z162" s="145">
        <f>Table2[[#This Row],[OR Word Count]]-Table2[[#This Row],[CCSS Word Count]]</f>
        <v>0</v>
      </c>
      <c r="AA162" s="147" t="str">
        <f>IF(Table2[[#This Row],[Column6]]="","",IFERROR(Table2[[#This Row],[Column1]]/Table2[[#This Row],[CCSS Word Count]],""))</f>
        <v/>
      </c>
      <c r="AB162" s="259">
        <v>4</v>
      </c>
      <c r="AC162" s="260" t="s">
        <v>16</v>
      </c>
      <c r="AD162" s="260" t="s">
        <v>21</v>
      </c>
      <c r="AF162" s="163"/>
      <c r="AG162" s="277" t="str">
        <f>IF(Table2[[#This Row],[URL Link]]="","",CONCATENATE("&lt;a href=","""",Table2[[#This Row],[URL Link]],"""","&gt;",Table2[[#This Row],[OR INDEX]],"&lt;/a&gt;"))</f>
        <v/>
      </c>
      <c r="AH162" s="280" t="s">
        <v>2008</v>
      </c>
    </row>
    <row r="163" spans="1:34" ht="30" x14ac:dyDescent="0.2">
      <c r="A163" s="261" t="s">
        <v>25</v>
      </c>
      <c r="B163" s="261">
        <v>162</v>
      </c>
      <c r="C163" s="259" t="s">
        <v>16</v>
      </c>
      <c r="D163" s="259" t="s">
        <v>21</v>
      </c>
      <c r="E163" s="259" t="s">
        <v>526</v>
      </c>
      <c r="F163" s="256" t="s">
        <v>527</v>
      </c>
      <c r="G163" s="256" t="s">
        <v>412</v>
      </c>
      <c r="H163" s="256" t="s">
        <v>1642</v>
      </c>
      <c r="I163" s="256" t="s">
        <v>1643</v>
      </c>
      <c r="J163" s="256" t="s">
        <v>526</v>
      </c>
      <c r="K163" s="259"/>
      <c r="L163" s="259"/>
      <c r="M163" s="259"/>
      <c r="N163" s="259"/>
      <c r="O163" s="259"/>
      <c r="P163" s="259"/>
      <c r="Q163" s="259"/>
      <c r="R163" s="259" t="s">
        <v>526</v>
      </c>
      <c r="S163" s="259">
        <v>4</v>
      </c>
      <c r="T163" s="259" t="s">
        <v>16</v>
      </c>
      <c r="U163" s="259" t="s">
        <v>21</v>
      </c>
      <c r="V163" s="261">
        <v>1</v>
      </c>
      <c r="W163" s="261" t="s">
        <v>528</v>
      </c>
      <c r="X163" s="262">
        <f t="shared" si="8"/>
        <v>15</v>
      </c>
      <c r="Y163" s="263">
        <f t="shared" si="9"/>
        <v>42</v>
      </c>
      <c r="Z163" s="262">
        <f>Table2[[#This Row],[OR Word Count]]-Table2[[#This Row],[CCSS Word Count]]</f>
        <v>-27</v>
      </c>
      <c r="AA163" s="264">
        <f>IF(Table2[[#This Row],[Column6]]="","",IFERROR(Table2[[#This Row],[Column1]]/Table2[[#This Row],[CCSS Word Count]],""))</f>
        <v>-0.6428571428571429</v>
      </c>
      <c r="AB163" s="259">
        <v>4</v>
      </c>
      <c r="AC163" s="260" t="s">
        <v>16</v>
      </c>
      <c r="AD163" s="260" t="s">
        <v>21</v>
      </c>
      <c r="AE163" s="260">
        <v>1</v>
      </c>
      <c r="AF163" s="272" t="s">
        <v>6642</v>
      </c>
      <c r="AG163" s="269" t="str">
        <f>IF(Table2[[#This Row],[URL Link]]="","",CONCATENATE("&lt;a href=","""",Table2[[#This Row],[URL Link]],"""","&gt;",Table2[[#This Row],[OR INDEX]],"&lt;/a&gt;"))</f>
        <v>&lt;a href="https://oercommons.org/courseware/lesson/106458/student/29085?section=1"&gt;4.OA.A.1&lt;/a&gt;</v>
      </c>
      <c r="AH163" s="280" t="s">
        <v>2008</v>
      </c>
    </row>
    <row r="164" spans="1:34" ht="30" x14ac:dyDescent="0.2">
      <c r="A164" s="261" t="s">
        <v>25</v>
      </c>
      <c r="B164" s="261">
        <v>163</v>
      </c>
      <c r="C164" s="259" t="s">
        <v>16</v>
      </c>
      <c r="D164" s="259" t="s">
        <v>21</v>
      </c>
      <c r="E164" s="259" t="s">
        <v>529</v>
      </c>
      <c r="F164" s="256" t="s">
        <v>530</v>
      </c>
      <c r="G164" s="256" t="s">
        <v>1644</v>
      </c>
      <c r="H164" s="256" t="s">
        <v>1645</v>
      </c>
      <c r="I164" s="256" t="s">
        <v>1646</v>
      </c>
      <c r="J164" s="256" t="s">
        <v>529</v>
      </c>
      <c r="K164" s="259"/>
      <c r="L164" s="259"/>
      <c r="M164" s="259"/>
      <c r="N164" s="259"/>
      <c r="O164" s="259"/>
      <c r="P164" s="259"/>
      <c r="Q164" s="259"/>
      <c r="R164" s="259" t="s">
        <v>529</v>
      </c>
      <c r="S164" s="259">
        <v>4</v>
      </c>
      <c r="T164" s="259" t="s">
        <v>16</v>
      </c>
      <c r="U164" s="259" t="s">
        <v>21</v>
      </c>
      <c r="V164" s="261">
        <v>2</v>
      </c>
      <c r="W164" s="261" t="s">
        <v>531</v>
      </c>
      <c r="X164" s="262">
        <f t="shared" si="8"/>
        <v>18</v>
      </c>
      <c r="Y164" s="263">
        <f t="shared" si="9"/>
        <v>34</v>
      </c>
      <c r="Z164" s="262">
        <f>Table2[[#This Row],[OR Word Count]]-Table2[[#This Row],[CCSS Word Count]]</f>
        <v>-16</v>
      </c>
      <c r="AA164" s="264">
        <f>IF(Table2[[#This Row],[Column6]]="","",IFERROR(Table2[[#This Row],[Column1]]/Table2[[#This Row],[CCSS Word Count]],""))</f>
        <v>-0.47058823529411764</v>
      </c>
      <c r="AB164" s="259">
        <v>4</v>
      </c>
      <c r="AC164" s="260" t="s">
        <v>16</v>
      </c>
      <c r="AD164" s="260" t="s">
        <v>21</v>
      </c>
      <c r="AE164" s="260">
        <v>2</v>
      </c>
      <c r="AF164" s="272" t="s">
        <v>6643</v>
      </c>
      <c r="AG164" s="269" t="str">
        <f>IF(Table2[[#This Row],[URL Link]]="","",CONCATENATE("&lt;a href=","""",Table2[[#This Row],[URL Link]],"""","&gt;",Table2[[#This Row],[OR INDEX]],"&lt;/a&gt;"))</f>
        <v>&lt;a href="https://oercommons.org/courseware/lesson/106458/student/29085?section=2"&gt;4.OA.A.2&lt;/a&gt;</v>
      </c>
      <c r="AH164" s="280" t="s">
        <v>2008</v>
      </c>
    </row>
    <row r="165" spans="1:34" ht="45" x14ac:dyDescent="0.2">
      <c r="A165" s="261" t="s">
        <v>25</v>
      </c>
      <c r="B165" s="261">
        <v>164</v>
      </c>
      <c r="C165" s="259" t="s">
        <v>16</v>
      </c>
      <c r="D165" s="259" t="s">
        <v>21</v>
      </c>
      <c r="E165" s="259" t="s">
        <v>532</v>
      </c>
      <c r="F165" s="256" t="s">
        <v>533</v>
      </c>
      <c r="G165" s="256" t="s">
        <v>1647</v>
      </c>
      <c r="H165" s="256"/>
      <c r="I165" s="256" t="s">
        <v>1648</v>
      </c>
      <c r="J165" s="256" t="s">
        <v>532</v>
      </c>
      <c r="K165" s="259"/>
      <c r="L165" s="259"/>
      <c r="M165" s="259"/>
      <c r="N165" s="259"/>
      <c r="O165" s="259"/>
      <c r="P165" s="259"/>
      <c r="Q165" s="259"/>
      <c r="R165" s="259" t="s">
        <v>532</v>
      </c>
      <c r="S165" s="259">
        <v>4</v>
      </c>
      <c r="T165" s="259" t="s">
        <v>16</v>
      </c>
      <c r="U165" s="259" t="s">
        <v>21</v>
      </c>
      <c r="V165" s="261">
        <v>3</v>
      </c>
      <c r="W165" s="261" t="s">
        <v>534</v>
      </c>
      <c r="X165" s="262">
        <f t="shared" si="8"/>
        <v>25</v>
      </c>
      <c r="Y165" s="263">
        <f t="shared" si="9"/>
        <v>50</v>
      </c>
      <c r="Z165" s="262">
        <f>Table2[[#This Row],[OR Word Count]]-Table2[[#This Row],[CCSS Word Count]]</f>
        <v>-25</v>
      </c>
      <c r="AA165" s="264">
        <f>IF(Table2[[#This Row],[Column6]]="","",IFERROR(Table2[[#This Row],[Column1]]/Table2[[#This Row],[CCSS Word Count]],""))</f>
        <v>-0.5</v>
      </c>
      <c r="AB165" s="265">
        <v>4</v>
      </c>
      <c r="AC165" s="260" t="s">
        <v>16</v>
      </c>
      <c r="AD165" s="260" t="s">
        <v>21</v>
      </c>
      <c r="AE165" s="260">
        <v>3</v>
      </c>
      <c r="AF165" s="272" t="s">
        <v>6644</v>
      </c>
      <c r="AG165" s="269" t="str">
        <f>IF(Table2[[#This Row],[URL Link]]="","",CONCATENATE("&lt;a href=","""",Table2[[#This Row],[URL Link]],"""","&gt;",Table2[[#This Row],[OR INDEX]],"&lt;/a&gt;"))</f>
        <v>&lt;a href="https://oercommons.org/courseware/lesson/106458/student/29085?section=3"&gt;4.OA.A.3&lt;/a&gt;</v>
      </c>
      <c r="AH165" s="280" t="s">
        <v>2008</v>
      </c>
    </row>
    <row r="166" spans="1:34" x14ac:dyDescent="0.2">
      <c r="A166" s="162" t="s">
        <v>3</v>
      </c>
      <c r="B166" s="162">
        <v>165</v>
      </c>
      <c r="C166" s="163" t="s">
        <v>16</v>
      </c>
      <c r="D166" s="163" t="s">
        <v>63</v>
      </c>
      <c r="E166" s="163" t="s">
        <v>535</v>
      </c>
      <c r="F166" s="163" t="s">
        <v>536</v>
      </c>
      <c r="G166" s="163"/>
      <c r="H166" s="163"/>
      <c r="I166" s="164"/>
      <c r="J166" s="164" t="s">
        <v>535</v>
      </c>
      <c r="K166" s="142"/>
      <c r="L166" s="142"/>
      <c r="M166" s="142"/>
      <c r="N166" s="142"/>
      <c r="O166" s="142"/>
      <c r="P166" s="142"/>
      <c r="Q166" s="142"/>
      <c r="R166" s="142" t="s">
        <v>535</v>
      </c>
      <c r="S166" s="142">
        <v>4</v>
      </c>
      <c r="T166" s="142" t="s">
        <v>16</v>
      </c>
      <c r="U166" s="142" t="s">
        <v>63</v>
      </c>
      <c r="V166" s="141"/>
      <c r="W166" s="141" t="s">
        <v>536</v>
      </c>
      <c r="X166" s="145">
        <f t="shared" si="8"/>
        <v>6</v>
      </c>
      <c r="Y166" s="146">
        <f t="shared" si="9"/>
        <v>6</v>
      </c>
      <c r="Z166" s="145">
        <f>Table2[[#This Row],[OR Word Count]]-Table2[[#This Row],[CCSS Word Count]]</f>
        <v>0</v>
      </c>
      <c r="AA166" s="147" t="str">
        <f>IF(Table2[[#This Row],[Column6]]="","",IFERROR(Table2[[#This Row],[Column1]]/Table2[[#This Row],[CCSS Word Count]],""))</f>
        <v/>
      </c>
      <c r="AB166" s="259">
        <v>4</v>
      </c>
      <c r="AC166" s="260" t="s">
        <v>16</v>
      </c>
      <c r="AD166" s="260" t="s">
        <v>63</v>
      </c>
      <c r="AF166" s="163"/>
      <c r="AG166" s="277" t="str">
        <f>IF(Table2[[#This Row],[URL Link]]="","",CONCATENATE("&lt;a href=","""",Table2[[#This Row],[URL Link]],"""","&gt;",Table2[[#This Row],[OR INDEX]],"&lt;/a&gt;"))</f>
        <v/>
      </c>
      <c r="AH166" s="280" t="s">
        <v>2008</v>
      </c>
    </row>
    <row r="167" spans="1:34" ht="45" x14ac:dyDescent="0.2">
      <c r="A167" s="261" t="s">
        <v>25</v>
      </c>
      <c r="B167" s="261">
        <v>166</v>
      </c>
      <c r="C167" s="259" t="s">
        <v>16</v>
      </c>
      <c r="D167" s="259" t="s">
        <v>63</v>
      </c>
      <c r="E167" s="259" t="s">
        <v>537</v>
      </c>
      <c r="F167" s="256" t="s">
        <v>538</v>
      </c>
      <c r="G167" s="256" t="s">
        <v>428</v>
      </c>
      <c r="H167" s="256" t="s">
        <v>783</v>
      </c>
      <c r="I167" s="256" t="s">
        <v>857</v>
      </c>
      <c r="J167" s="256" t="s">
        <v>537</v>
      </c>
      <c r="K167" s="259"/>
      <c r="L167" s="259"/>
      <c r="M167" s="259"/>
      <c r="N167" s="259"/>
      <c r="O167" s="259"/>
      <c r="P167" s="259"/>
      <c r="Q167" s="259"/>
      <c r="R167" s="259" t="s">
        <v>537</v>
      </c>
      <c r="S167" s="259">
        <v>4</v>
      </c>
      <c r="T167" s="259" t="s">
        <v>16</v>
      </c>
      <c r="U167" s="259" t="s">
        <v>63</v>
      </c>
      <c r="V167" s="261">
        <v>4</v>
      </c>
      <c r="W167" s="261" t="s">
        <v>539</v>
      </c>
      <c r="X167" s="262">
        <f t="shared" si="8"/>
        <v>39</v>
      </c>
      <c r="Y167" s="263">
        <f t="shared" si="9"/>
        <v>57</v>
      </c>
      <c r="Z167" s="262">
        <f>Table2[[#This Row],[OR Word Count]]-Table2[[#This Row],[CCSS Word Count]]</f>
        <v>-18</v>
      </c>
      <c r="AA167" s="266">
        <f>IF(Table2[[#This Row],[Column6]]="","",IFERROR(Table2[[#This Row],[Column1]]/Table2[[#This Row],[CCSS Word Count]],""))</f>
        <v>-0.31578947368421051</v>
      </c>
      <c r="AB167" s="259">
        <v>4</v>
      </c>
      <c r="AC167" s="260" t="s">
        <v>16</v>
      </c>
      <c r="AD167" s="260" t="s">
        <v>63</v>
      </c>
      <c r="AE167" s="260">
        <v>4</v>
      </c>
      <c r="AF167" s="272" t="s">
        <v>6645</v>
      </c>
      <c r="AG167" s="269" t="str">
        <f>IF(Table2[[#This Row],[URL Link]]="","",CONCATENATE("&lt;a href=","""",Table2[[#This Row],[URL Link]],"""","&gt;",Table2[[#This Row],[OR INDEX]],"&lt;/a&gt;"))</f>
        <v>&lt;a href="https://oercommons.org/courseware/lesson/106458/student/29085?section=4"&gt;4.OA.B.4&lt;/a&gt;</v>
      </c>
      <c r="AH167" s="280" t="s">
        <v>2008</v>
      </c>
    </row>
    <row r="168" spans="1:34" x14ac:dyDescent="0.2">
      <c r="A168" s="162" t="s">
        <v>3</v>
      </c>
      <c r="B168" s="162">
        <v>167</v>
      </c>
      <c r="C168" s="163" t="s">
        <v>16</v>
      </c>
      <c r="D168" s="163" t="s">
        <v>76</v>
      </c>
      <c r="E168" s="163" t="s">
        <v>540</v>
      </c>
      <c r="F168" s="163" t="s">
        <v>541</v>
      </c>
      <c r="G168" s="163"/>
      <c r="H168" s="163"/>
      <c r="I168" s="164"/>
      <c r="J168" s="164" t="s">
        <v>540</v>
      </c>
      <c r="K168" s="142"/>
      <c r="L168" s="142"/>
      <c r="M168" s="142"/>
      <c r="N168" s="142"/>
      <c r="O168" s="142"/>
      <c r="P168" s="142"/>
      <c r="Q168" s="142"/>
      <c r="R168" s="142" t="s">
        <v>540</v>
      </c>
      <c r="S168" s="142">
        <v>4</v>
      </c>
      <c r="T168" s="142" t="s">
        <v>16</v>
      </c>
      <c r="U168" s="142" t="s">
        <v>76</v>
      </c>
      <c r="V168" s="141"/>
      <c r="W168" s="141" t="s">
        <v>541</v>
      </c>
      <c r="X168" s="145">
        <f t="shared" si="8"/>
        <v>4</v>
      </c>
      <c r="Y168" s="146">
        <f t="shared" si="9"/>
        <v>4</v>
      </c>
      <c r="Z168" s="145">
        <f>Table2[[#This Row],[OR Word Count]]-Table2[[#This Row],[CCSS Word Count]]</f>
        <v>0</v>
      </c>
      <c r="AA168" s="147" t="str">
        <f>IF(Table2[[#This Row],[Column6]]="","",IFERROR(Table2[[#This Row],[Column1]]/Table2[[#This Row],[CCSS Word Count]],""))</f>
        <v/>
      </c>
      <c r="AB168" s="259">
        <v>0</v>
      </c>
      <c r="AF168" s="163"/>
      <c r="AG168" s="277" t="str">
        <f>IF(Table2[[#This Row],[URL Link]]="","",CONCATENATE("&lt;a href=","""",Table2[[#This Row],[URL Link]],"""","&gt;",Table2[[#This Row],[OR INDEX]],"&lt;/a&gt;"))</f>
        <v/>
      </c>
      <c r="AH168" s="280" t="s">
        <v>2008</v>
      </c>
    </row>
    <row r="169" spans="1:34" x14ac:dyDescent="0.2">
      <c r="A169" s="261" t="s">
        <v>25</v>
      </c>
      <c r="B169" s="261">
        <v>168</v>
      </c>
      <c r="C169" s="259" t="s">
        <v>16</v>
      </c>
      <c r="D169" s="259" t="s">
        <v>76</v>
      </c>
      <c r="E169" s="259" t="s">
        <v>542</v>
      </c>
      <c r="F169" s="256" t="s">
        <v>543</v>
      </c>
      <c r="G169" s="256" t="s">
        <v>437</v>
      </c>
      <c r="H169" s="256" t="s">
        <v>663</v>
      </c>
      <c r="I169" s="256"/>
      <c r="J169" s="256" t="s">
        <v>542</v>
      </c>
      <c r="K169" s="259"/>
      <c r="L169" s="259"/>
      <c r="M169" s="259"/>
      <c r="N169" s="259"/>
      <c r="O169" s="259"/>
      <c r="P169" s="259"/>
      <c r="Q169" s="259"/>
      <c r="R169" s="259" t="s">
        <v>542</v>
      </c>
      <c r="S169" s="259">
        <v>4</v>
      </c>
      <c r="T169" s="259" t="s">
        <v>16</v>
      </c>
      <c r="U169" s="259" t="s">
        <v>76</v>
      </c>
      <c r="V169" s="261">
        <v>5</v>
      </c>
      <c r="W169" s="261" t="s">
        <v>544</v>
      </c>
      <c r="X169" s="262">
        <f t="shared" si="8"/>
        <v>13</v>
      </c>
      <c r="Y169" s="263">
        <f t="shared" si="9"/>
        <v>69</v>
      </c>
      <c r="Z169" s="262">
        <f>Table2[[#This Row],[OR Word Count]]-Table2[[#This Row],[CCSS Word Count]]</f>
        <v>-56</v>
      </c>
      <c r="AA169" s="264">
        <f>IF(Table2[[#This Row],[Column6]]="","",IFERROR(Table2[[#This Row],[Column1]]/Table2[[#This Row],[CCSS Word Count]],""))</f>
        <v>-0.81159420289855078</v>
      </c>
      <c r="AB169" s="259">
        <v>4</v>
      </c>
      <c r="AC169" s="260" t="s">
        <v>16</v>
      </c>
      <c r="AD169" s="260" t="s">
        <v>76</v>
      </c>
      <c r="AE169" s="260">
        <v>5</v>
      </c>
      <c r="AF169" s="272" t="s">
        <v>6646</v>
      </c>
      <c r="AG169" s="269" t="str">
        <f>IF(Table2[[#This Row],[URL Link]]="","",CONCATENATE("&lt;a href=","""",Table2[[#This Row],[URL Link]],"""","&gt;",Table2[[#This Row],[OR INDEX]],"&lt;/a&gt;"))</f>
        <v>&lt;a href="https://oercommons.org/courseware/lesson/106458/student/29085?section=5"&gt;4.OA.C.5&lt;/a&gt;</v>
      </c>
      <c r="AH169" s="280" t="s">
        <v>2008</v>
      </c>
    </row>
    <row r="170" spans="1:34" x14ac:dyDescent="0.2">
      <c r="A170" s="148" t="s">
        <v>2</v>
      </c>
      <c r="B170" s="148">
        <v>169</v>
      </c>
      <c r="C170" s="149" t="s">
        <v>89</v>
      </c>
      <c r="D170" s="149"/>
      <c r="E170" s="149" t="s">
        <v>545</v>
      </c>
      <c r="F170" s="150" t="s">
        <v>546</v>
      </c>
      <c r="G170" s="150"/>
      <c r="H170" s="150"/>
      <c r="I170" s="150"/>
      <c r="J170" s="150" t="s">
        <v>545</v>
      </c>
      <c r="K170" s="149"/>
      <c r="L170" s="149"/>
      <c r="M170" s="149"/>
      <c r="N170" s="149"/>
      <c r="O170" s="149"/>
      <c r="P170" s="149"/>
      <c r="Q170" s="149"/>
      <c r="R170" s="149" t="s">
        <v>545</v>
      </c>
      <c r="S170" s="149">
        <v>4</v>
      </c>
      <c r="T170" s="149" t="s">
        <v>89</v>
      </c>
      <c r="U170" s="149"/>
      <c r="V170" s="148"/>
      <c r="W170" s="148" t="s">
        <v>305</v>
      </c>
      <c r="X170" s="152">
        <f t="shared" si="8"/>
        <v>6</v>
      </c>
      <c r="Y170" s="153">
        <f t="shared" si="9"/>
        <v>8</v>
      </c>
      <c r="Z170" s="152">
        <f>Table2[[#This Row],[OR Word Count]]-Table2[[#This Row],[CCSS Word Count]]</f>
        <v>-2</v>
      </c>
      <c r="AA170" s="154" t="str">
        <f>IF(Table2[[#This Row],[Column6]]="","",IFERROR(Table2[[#This Row],[Column1]]/Table2[[#This Row],[CCSS Word Count]],""))</f>
        <v/>
      </c>
      <c r="AB170" s="259">
        <v>4</v>
      </c>
      <c r="AC170" s="260" t="s">
        <v>89</v>
      </c>
      <c r="AF170" s="149"/>
      <c r="AG170" s="276" t="str">
        <f>IF(Table2[[#This Row],[URL Link]]="","",CONCATENATE("&lt;a href=","""",Table2[[#This Row],[URL Link]],"""","&gt;",Table2[[#This Row],[OR INDEX]],"&lt;/a&gt;"))</f>
        <v/>
      </c>
      <c r="AH170" s="280" t="s">
        <v>2008</v>
      </c>
    </row>
    <row r="171" spans="1:34" x14ac:dyDescent="0.2">
      <c r="A171" s="162" t="s">
        <v>3</v>
      </c>
      <c r="B171" s="162">
        <v>170</v>
      </c>
      <c r="C171" s="163" t="s">
        <v>89</v>
      </c>
      <c r="D171" s="163" t="s">
        <v>21</v>
      </c>
      <c r="E171" s="163" t="s">
        <v>547</v>
      </c>
      <c r="F171" s="163" t="s">
        <v>548</v>
      </c>
      <c r="G171" s="163"/>
      <c r="H171" s="163"/>
      <c r="I171" s="164"/>
      <c r="J171" s="164" t="s">
        <v>547</v>
      </c>
      <c r="K171" s="142"/>
      <c r="L171" s="142"/>
      <c r="M171" s="142"/>
      <c r="N171" s="142"/>
      <c r="O171" s="142"/>
      <c r="P171" s="142"/>
      <c r="Q171" s="142"/>
      <c r="R171" s="142" t="s">
        <v>547</v>
      </c>
      <c r="S171" s="142">
        <v>4</v>
      </c>
      <c r="T171" s="142" t="s">
        <v>89</v>
      </c>
      <c r="U171" s="142" t="s">
        <v>21</v>
      </c>
      <c r="V171" s="141"/>
      <c r="W171" s="141" t="s">
        <v>548</v>
      </c>
      <c r="X171" s="145">
        <f t="shared" si="8"/>
        <v>8</v>
      </c>
      <c r="Y171" s="146">
        <f t="shared" si="9"/>
        <v>8</v>
      </c>
      <c r="Z171" s="145">
        <f>Table2[[#This Row],[OR Word Count]]-Table2[[#This Row],[CCSS Word Count]]</f>
        <v>0</v>
      </c>
      <c r="AA171" s="147" t="str">
        <f>IF(Table2[[#This Row],[Column6]]="","",IFERROR(Table2[[#This Row],[Column1]]/Table2[[#This Row],[CCSS Word Count]],""))</f>
        <v/>
      </c>
      <c r="AB171" s="259">
        <v>4</v>
      </c>
      <c r="AC171" s="260" t="s">
        <v>89</v>
      </c>
      <c r="AD171" s="260" t="s">
        <v>21</v>
      </c>
      <c r="AF171" s="163"/>
      <c r="AG171" s="277" t="str">
        <f>IF(Table2[[#This Row],[URL Link]]="","",CONCATENATE("&lt;a href=","""",Table2[[#This Row],[URL Link]],"""","&gt;",Table2[[#This Row],[OR INDEX]],"&lt;/a&gt;"))</f>
        <v/>
      </c>
      <c r="AH171" s="280" t="s">
        <v>2008</v>
      </c>
    </row>
    <row r="172" spans="1:34" ht="45" x14ac:dyDescent="0.2">
      <c r="A172" s="261" t="s">
        <v>25</v>
      </c>
      <c r="B172" s="261">
        <v>171</v>
      </c>
      <c r="C172" s="259" t="s">
        <v>89</v>
      </c>
      <c r="D172" s="259" t="s">
        <v>21</v>
      </c>
      <c r="E172" s="259" t="s">
        <v>549</v>
      </c>
      <c r="F172" s="256" t="s">
        <v>550</v>
      </c>
      <c r="G172" s="256" t="s">
        <v>307</v>
      </c>
      <c r="H172" s="256" t="s">
        <v>1649</v>
      </c>
      <c r="I172" s="256"/>
      <c r="J172" s="256" t="s">
        <v>549</v>
      </c>
      <c r="K172" s="259"/>
      <c r="L172" s="259"/>
      <c r="M172" s="259"/>
      <c r="N172" s="259"/>
      <c r="O172" s="259"/>
      <c r="P172" s="259"/>
      <c r="Q172" s="259"/>
      <c r="R172" s="259" t="s">
        <v>549</v>
      </c>
      <c r="S172" s="259">
        <v>4</v>
      </c>
      <c r="T172" s="259" t="s">
        <v>89</v>
      </c>
      <c r="U172" s="259" t="s">
        <v>21</v>
      </c>
      <c r="V172" s="261">
        <v>1</v>
      </c>
      <c r="W172" s="261" t="s">
        <v>551</v>
      </c>
      <c r="X172" s="262">
        <f t="shared" si="8"/>
        <v>24</v>
      </c>
      <c r="Y172" s="263">
        <f t="shared" si="9"/>
        <v>59</v>
      </c>
      <c r="Z172" s="262">
        <f>Table2[[#This Row],[OR Word Count]]-Table2[[#This Row],[CCSS Word Count]]</f>
        <v>-35</v>
      </c>
      <c r="AA172" s="264">
        <f>IF(Table2[[#This Row],[Column6]]="","",IFERROR(Table2[[#This Row],[Column1]]/Table2[[#This Row],[CCSS Word Count]],""))</f>
        <v>-0.59322033898305082</v>
      </c>
      <c r="AB172" s="259">
        <v>4</v>
      </c>
      <c r="AC172" s="260" t="s">
        <v>89</v>
      </c>
      <c r="AD172" s="260" t="s">
        <v>21</v>
      </c>
      <c r="AE172" s="260">
        <v>1</v>
      </c>
      <c r="AF172" s="272" t="s">
        <v>6647</v>
      </c>
      <c r="AG172" s="269" t="str">
        <f>IF(Table2[[#This Row],[URL Link]]="","",CONCATENATE("&lt;a href=","""",Table2[[#This Row],[URL Link]],"""","&gt;",Table2[[#This Row],[OR INDEX]],"&lt;/a&gt;"))</f>
        <v>&lt;a href="https://oercommons.org/courseware/lesson/106461/student/29085?section=1"&gt;4.NBT.A.1&lt;/a&gt;</v>
      </c>
      <c r="AH172" s="280" t="s">
        <v>2008</v>
      </c>
    </row>
    <row r="173" spans="1:34" ht="45" x14ac:dyDescent="0.2">
      <c r="A173" s="261" t="s">
        <v>25</v>
      </c>
      <c r="B173" s="261">
        <v>172</v>
      </c>
      <c r="C173" s="259" t="s">
        <v>89</v>
      </c>
      <c r="D173" s="259" t="s">
        <v>21</v>
      </c>
      <c r="E173" s="259" t="s">
        <v>552</v>
      </c>
      <c r="F173" s="256" t="s">
        <v>553</v>
      </c>
      <c r="G173" s="256" t="s">
        <v>1650</v>
      </c>
      <c r="H173" s="256" t="s">
        <v>1651</v>
      </c>
      <c r="I173" s="256"/>
      <c r="J173" s="256" t="s">
        <v>552</v>
      </c>
      <c r="K173" s="259"/>
      <c r="L173" s="259"/>
      <c r="M173" s="259"/>
      <c r="N173" s="259"/>
      <c r="O173" s="259"/>
      <c r="P173" s="259"/>
      <c r="Q173" s="259"/>
      <c r="R173" s="259" t="s">
        <v>552</v>
      </c>
      <c r="S173" s="259">
        <v>4</v>
      </c>
      <c r="T173" s="259" t="s">
        <v>89</v>
      </c>
      <c r="U173" s="259" t="s">
        <v>21</v>
      </c>
      <c r="V173" s="261">
        <v>2</v>
      </c>
      <c r="W173" s="261" t="s">
        <v>554</v>
      </c>
      <c r="X173" s="262">
        <f t="shared" si="8"/>
        <v>33</v>
      </c>
      <c r="Y173" s="263">
        <f t="shared" si="9"/>
        <v>57</v>
      </c>
      <c r="Z173" s="262">
        <f>Table2[[#This Row],[OR Word Count]]-Table2[[#This Row],[CCSS Word Count]]</f>
        <v>-24</v>
      </c>
      <c r="AA173" s="264">
        <f>IF(Table2[[#This Row],[Column6]]="","",IFERROR(Table2[[#This Row],[Column1]]/Table2[[#This Row],[CCSS Word Count]],""))</f>
        <v>-0.42105263157894735</v>
      </c>
      <c r="AB173" s="259">
        <v>4</v>
      </c>
      <c r="AC173" s="260" t="s">
        <v>89</v>
      </c>
      <c r="AD173" s="260" t="s">
        <v>21</v>
      </c>
      <c r="AE173" s="260">
        <v>2</v>
      </c>
      <c r="AF173" s="272" t="s">
        <v>6648</v>
      </c>
      <c r="AG173" s="269" t="str">
        <f>IF(Table2[[#This Row],[URL Link]]="","",CONCATENATE("&lt;a href=","""",Table2[[#This Row],[URL Link]],"""","&gt;",Table2[[#This Row],[OR INDEX]],"&lt;/a&gt;"))</f>
        <v>&lt;a href="https://oercommons.org/courseware/lesson/106461/student/29085?section=2"&gt;4.NBT.A.2&lt;/a&gt;</v>
      </c>
      <c r="AH173" s="280" t="s">
        <v>2008</v>
      </c>
    </row>
    <row r="174" spans="1:34" ht="30" x14ac:dyDescent="0.2">
      <c r="A174" s="261" t="s">
        <v>25</v>
      </c>
      <c r="B174" s="261">
        <v>173</v>
      </c>
      <c r="C174" s="259" t="s">
        <v>89</v>
      </c>
      <c r="D174" s="259" t="s">
        <v>21</v>
      </c>
      <c r="E174" s="259" t="s">
        <v>555</v>
      </c>
      <c r="F174" s="256" t="s">
        <v>556</v>
      </c>
      <c r="G174" s="256" t="s">
        <v>1652</v>
      </c>
      <c r="H174" s="256" t="s">
        <v>679</v>
      </c>
      <c r="I174" s="256" t="s">
        <v>532</v>
      </c>
      <c r="J174" s="256" t="s">
        <v>555</v>
      </c>
      <c r="K174" s="259"/>
      <c r="L174" s="259"/>
      <c r="M174" s="259"/>
      <c r="N174" s="259"/>
      <c r="O174" s="259"/>
      <c r="P174" s="259"/>
      <c r="Q174" s="259"/>
      <c r="R174" s="259" t="s">
        <v>555</v>
      </c>
      <c r="S174" s="259">
        <v>4</v>
      </c>
      <c r="T174" s="259" t="s">
        <v>89</v>
      </c>
      <c r="U174" s="259" t="s">
        <v>21</v>
      </c>
      <c r="V174" s="261">
        <v>3</v>
      </c>
      <c r="W174" s="261" t="s">
        <v>557</v>
      </c>
      <c r="X174" s="262">
        <f t="shared" si="8"/>
        <v>12</v>
      </c>
      <c r="Y174" s="263">
        <f t="shared" si="9"/>
        <v>30</v>
      </c>
      <c r="Z174" s="262">
        <f>Table2[[#This Row],[OR Word Count]]-Table2[[#This Row],[CCSS Word Count]]</f>
        <v>-18</v>
      </c>
      <c r="AA174" s="264">
        <f>IF(Table2[[#This Row],[Column6]]="","",IFERROR(Table2[[#This Row],[Column1]]/Table2[[#This Row],[CCSS Word Count]],""))</f>
        <v>-0.6</v>
      </c>
      <c r="AB174" s="259">
        <v>4</v>
      </c>
      <c r="AC174" s="260" t="s">
        <v>89</v>
      </c>
      <c r="AD174" s="260" t="s">
        <v>21</v>
      </c>
      <c r="AE174" s="260">
        <v>3</v>
      </c>
      <c r="AF174" s="272" t="s">
        <v>6649</v>
      </c>
      <c r="AG174" s="269" t="str">
        <f>IF(Table2[[#This Row],[URL Link]]="","",CONCATENATE("&lt;a href=","""",Table2[[#This Row],[URL Link]],"""","&gt;",Table2[[#This Row],[OR INDEX]],"&lt;/a&gt;"))</f>
        <v>&lt;a href="https://oercommons.org/courseware/lesson/106461/student/29085?section=3"&gt;4.NBT.A.3&lt;/a&gt;</v>
      </c>
      <c r="AH174" s="280" t="s">
        <v>2008</v>
      </c>
    </row>
    <row r="175" spans="1:34" x14ac:dyDescent="0.2">
      <c r="A175" s="162" t="s">
        <v>3</v>
      </c>
      <c r="B175" s="162">
        <v>174</v>
      </c>
      <c r="C175" s="163" t="s">
        <v>89</v>
      </c>
      <c r="D175" s="163" t="s">
        <v>63</v>
      </c>
      <c r="E175" s="163" t="s">
        <v>558</v>
      </c>
      <c r="F175" s="163" t="s">
        <v>442</v>
      </c>
      <c r="G175" s="163"/>
      <c r="H175" s="163"/>
      <c r="I175" s="164"/>
      <c r="J175" s="164" t="s">
        <v>558</v>
      </c>
      <c r="K175" s="142"/>
      <c r="L175" s="142"/>
      <c r="M175" s="142"/>
      <c r="N175" s="142"/>
      <c r="O175" s="142"/>
      <c r="P175" s="142"/>
      <c r="Q175" s="142"/>
      <c r="R175" s="142" t="s">
        <v>558</v>
      </c>
      <c r="S175" s="142">
        <v>4</v>
      </c>
      <c r="T175" s="142" t="s">
        <v>89</v>
      </c>
      <c r="U175" s="142" t="s">
        <v>63</v>
      </c>
      <c r="V175" s="141"/>
      <c r="W175" s="141" t="s">
        <v>442</v>
      </c>
      <c r="X175" s="145">
        <f t="shared" si="8"/>
        <v>12</v>
      </c>
      <c r="Y175" s="146">
        <f t="shared" si="9"/>
        <v>12</v>
      </c>
      <c r="Z175" s="145">
        <f>Table2[[#This Row],[OR Word Count]]-Table2[[#This Row],[CCSS Word Count]]</f>
        <v>0</v>
      </c>
      <c r="AA175" s="147" t="str">
        <f>IF(Table2[[#This Row],[Column6]]="","",IFERROR(Table2[[#This Row],[Column1]]/Table2[[#This Row],[CCSS Word Count]],""))</f>
        <v/>
      </c>
      <c r="AB175" s="259">
        <v>4</v>
      </c>
      <c r="AC175" s="260" t="s">
        <v>89</v>
      </c>
      <c r="AD175" s="260" t="s">
        <v>63</v>
      </c>
      <c r="AF175" s="163"/>
      <c r="AG175" s="277" t="str">
        <f>IF(Table2[[#This Row],[URL Link]]="","",CONCATENATE("&lt;a href=","""",Table2[[#This Row],[URL Link]],"""","&gt;",Table2[[#This Row],[OR INDEX]],"&lt;/a&gt;"))</f>
        <v/>
      </c>
      <c r="AH175" s="280" t="s">
        <v>2008</v>
      </c>
    </row>
    <row r="176" spans="1:34" ht="30" x14ac:dyDescent="0.2">
      <c r="A176" s="261" t="s">
        <v>25</v>
      </c>
      <c r="B176" s="261">
        <v>175</v>
      </c>
      <c r="C176" s="259" t="s">
        <v>89</v>
      </c>
      <c r="D176" s="259" t="s">
        <v>63</v>
      </c>
      <c r="E176" s="259" t="s">
        <v>559</v>
      </c>
      <c r="F176" s="256" t="s">
        <v>560</v>
      </c>
      <c r="G176" s="256" t="s">
        <v>1653</v>
      </c>
      <c r="H176" s="256" t="s">
        <v>1654</v>
      </c>
      <c r="I176" s="256"/>
      <c r="J176" s="256" t="s">
        <v>559</v>
      </c>
      <c r="K176" s="259"/>
      <c r="L176" s="259"/>
      <c r="M176" s="259"/>
      <c r="N176" s="259"/>
      <c r="O176" s="259"/>
      <c r="P176" s="259"/>
      <c r="Q176" s="259"/>
      <c r="R176" s="259" t="s">
        <v>559</v>
      </c>
      <c r="S176" s="259">
        <v>4</v>
      </c>
      <c r="T176" s="259" t="s">
        <v>89</v>
      </c>
      <c r="U176" s="259" t="s">
        <v>63</v>
      </c>
      <c r="V176" s="261">
        <v>4</v>
      </c>
      <c r="W176" s="261" t="s">
        <v>561</v>
      </c>
      <c r="X176" s="262">
        <f t="shared" si="8"/>
        <v>23</v>
      </c>
      <c r="Y176" s="263">
        <f t="shared" si="9"/>
        <v>35</v>
      </c>
      <c r="Z176" s="262">
        <f>Table2[[#This Row],[OR Word Count]]-Table2[[#This Row],[CCSS Word Count]]</f>
        <v>-12</v>
      </c>
      <c r="AA176" s="264">
        <f>IF(Table2[[#This Row],[Column6]]="","",IFERROR(Table2[[#This Row],[Column1]]/Table2[[#This Row],[CCSS Word Count]],""))</f>
        <v>-0.34285714285714286</v>
      </c>
      <c r="AB176" s="265">
        <v>4</v>
      </c>
      <c r="AC176" s="260" t="s">
        <v>89</v>
      </c>
      <c r="AD176" s="260" t="s">
        <v>63</v>
      </c>
      <c r="AE176" s="260">
        <v>4</v>
      </c>
      <c r="AF176" s="272" t="s">
        <v>6650</v>
      </c>
      <c r="AG176" s="269" t="str">
        <f>IF(Table2[[#This Row],[URL Link]]="","",CONCATENATE("&lt;a href=","""",Table2[[#This Row],[URL Link]],"""","&gt;",Table2[[#This Row],[OR INDEX]],"&lt;/a&gt;"))</f>
        <v>&lt;a href="https://oercommons.org/courseware/lesson/106461/student/29085?section=4"&gt;4.NBT.B.4&lt;/a&gt;</v>
      </c>
      <c r="AH176" s="280" t="s">
        <v>2008</v>
      </c>
    </row>
    <row r="177" spans="1:34" ht="45" x14ac:dyDescent="0.2">
      <c r="A177" s="261" t="s">
        <v>25</v>
      </c>
      <c r="B177" s="261">
        <v>176</v>
      </c>
      <c r="C177" s="259" t="s">
        <v>89</v>
      </c>
      <c r="D177" s="259" t="s">
        <v>63</v>
      </c>
      <c r="E177" s="259" t="s">
        <v>562</v>
      </c>
      <c r="F177" s="256" t="s">
        <v>563</v>
      </c>
      <c r="G177" s="256" t="s">
        <v>1655</v>
      </c>
      <c r="H177" s="256" t="s">
        <v>1656</v>
      </c>
      <c r="I177" s="256" t="s">
        <v>1657</v>
      </c>
      <c r="J177" s="256" t="s">
        <v>562</v>
      </c>
      <c r="K177" s="259"/>
      <c r="L177" s="259"/>
      <c r="M177" s="259"/>
      <c r="N177" s="259"/>
      <c r="O177" s="259"/>
      <c r="P177" s="259"/>
      <c r="Q177" s="259"/>
      <c r="R177" s="259" t="s">
        <v>562</v>
      </c>
      <c r="S177" s="259">
        <v>4</v>
      </c>
      <c r="T177" s="259" t="s">
        <v>89</v>
      </c>
      <c r="U177" s="259" t="s">
        <v>63</v>
      </c>
      <c r="V177" s="261">
        <v>5</v>
      </c>
      <c r="W177" s="261" t="s">
        <v>564</v>
      </c>
      <c r="X177" s="262">
        <f t="shared" si="8"/>
        <v>37</v>
      </c>
      <c r="Y177" s="263">
        <f t="shared" si="9"/>
        <v>68</v>
      </c>
      <c r="Z177" s="262">
        <f>Table2[[#This Row],[OR Word Count]]-Table2[[#This Row],[CCSS Word Count]]</f>
        <v>-31</v>
      </c>
      <c r="AA177" s="266">
        <f>IF(Table2[[#This Row],[Column6]]="","",IFERROR(Table2[[#This Row],[Column1]]/Table2[[#This Row],[CCSS Word Count]],""))</f>
        <v>-0.45588235294117646</v>
      </c>
      <c r="AB177" s="259">
        <v>4</v>
      </c>
      <c r="AC177" s="260" t="s">
        <v>89</v>
      </c>
      <c r="AD177" s="260" t="s">
        <v>63</v>
      </c>
      <c r="AE177" s="260">
        <v>5</v>
      </c>
      <c r="AF177" s="272" t="s">
        <v>6651</v>
      </c>
      <c r="AG177" s="269" t="str">
        <f>IF(Table2[[#This Row],[URL Link]]="","",CONCATENATE("&lt;a href=","""",Table2[[#This Row],[URL Link]],"""","&gt;",Table2[[#This Row],[OR INDEX]],"&lt;/a&gt;"))</f>
        <v>&lt;a href="https://oercommons.org/courseware/lesson/106461/student/29085?section=5"&gt;4.NBT.B.5&lt;/a&gt;</v>
      </c>
      <c r="AH177" s="280" t="s">
        <v>2008</v>
      </c>
    </row>
    <row r="178" spans="1:34" ht="60" x14ac:dyDescent="0.2">
      <c r="A178" s="261" t="s">
        <v>25</v>
      </c>
      <c r="B178" s="261">
        <v>177</v>
      </c>
      <c r="C178" s="259" t="s">
        <v>89</v>
      </c>
      <c r="D178" s="259" t="s">
        <v>63</v>
      </c>
      <c r="E178" s="259" t="s">
        <v>565</v>
      </c>
      <c r="F178" s="256" t="s">
        <v>566</v>
      </c>
      <c r="G178" s="256" t="s">
        <v>1658</v>
      </c>
      <c r="H178" s="256" t="s">
        <v>686</v>
      </c>
      <c r="I178" s="256" t="s">
        <v>1659</v>
      </c>
      <c r="J178" s="256" t="s">
        <v>565</v>
      </c>
      <c r="K178" s="259"/>
      <c r="L178" s="259"/>
      <c r="M178" s="259"/>
      <c r="N178" s="259"/>
      <c r="O178" s="259"/>
      <c r="P178" s="259"/>
      <c r="Q178" s="259"/>
      <c r="R178" s="259" t="s">
        <v>565</v>
      </c>
      <c r="S178" s="259">
        <v>4</v>
      </c>
      <c r="T178" s="259" t="s">
        <v>89</v>
      </c>
      <c r="U178" s="259" t="s">
        <v>63</v>
      </c>
      <c r="V178" s="261">
        <v>6</v>
      </c>
      <c r="W178" s="261" t="s">
        <v>567</v>
      </c>
      <c r="X178" s="262">
        <f t="shared" si="8"/>
        <v>36</v>
      </c>
      <c r="Y178" s="263">
        <f t="shared" si="9"/>
        <v>69</v>
      </c>
      <c r="Z178" s="262">
        <f>Table2[[#This Row],[OR Word Count]]-Table2[[#This Row],[CCSS Word Count]]</f>
        <v>-33</v>
      </c>
      <c r="AA178" s="266">
        <f>IF(Table2[[#This Row],[Column6]]="","",IFERROR(Table2[[#This Row],[Column1]]/Table2[[#This Row],[CCSS Word Count]],""))</f>
        <v>-0.47826086956521741</v>
      </c>
      <c r="AB178" s="259">
        <v>4</v>
      </c>
      <c r="AC178" s="260" t="s">
        <v>89</v>
      </c>
      <c r="AD178" s="260" t="s">
        <v>63</v>
      </c>
      <c r="AE178" s="260">
        <v>6</v>
      </c>
      <c r="AF178" s="272" t="s">
        <v>6652</v>
      </c>
      <c r="AG178" s="269" t="str">
        <f>IF(Table2[[#This Row],[URL Link]]="","",CONCATENATE("&lt;a href=","""",Table2[[#This Row],[URL Link]],"""","&gt;",Table2[[#This Row],[OR INDEX]],"&lt;/a&gt;"))</f>
        <v>&lt;a href="https://oercommons.org/courseware/lesson/106461/student/29085?section=6"&gt;4.NBT.B.6&lt;/a&gt;</v>
      </c>
      <c r="AH178" s="280" t="s">
        <v>2008</v>
      </c>
    </row>
    <row r="179" spans="1:34" x14ac:dyDescent="0.2">
      <c r="A179" s="148" t="s">
        <v>2</v>
      </c>
      <c r="B179" s="148">
        <v>178</v>
      </c>
      <c r="C179" s="149" t="s">
        <v>454</v>
      </c>
      <c r="D179" s="149"/>
      <c r="E179" s="149" t="s">
        <v>568</v>
      </c>
      <c r="F179" s="150" t="s">
        <v>455</v>
      </c>
      <c r="G179" s="150"/>
      <c r="H179" s="150"/>
      <c r="I179" s="150"/>
      <c r="J179" s="150" t="s">
        <v>568</v>
      </c>
      <c r="K179" s="149"/>
      <c r="L179" s="149"/>
      <c r="M179" s="149"/>
      <c r="N179" s="149"/>
      <c r="O179" s="149"/>
      <c r="P179" s="149"/>
      <c r="Q179" s="149"/>
      <c r="R179" s="149" t="s">
        <v>568</v>
      </c>
      <c r="S179" s="149">
        <v>4</v>
      </c>
      <c r="T179" s="149" t="s">
        <v>454</v>
      </c>
      <c r="U179" s="149"/>
      <c r="V179" s="148"/>
      <c r="W179" s="148" t="s">
        <v>456</v>
      </c>
      <c r="X179" s="152">
        <f t="shared" si="8"/>
        <v>3</v>
      </c>
      <c r="Y179" s="153">
        <f t="shared" si="9"/>
        <v>4</v>
      </c>
      <c r="Z179" s="152">
        <f>Table2[[#This Row],[OR Word Count]]-Table2[[#This Row],[CCSS Word Count]]</f>
        <v>-1</v>
      </c>
      <c r="AA179" s="154" t="str">
        <f>IF(Table2[[#This Row],[Column6]]="","",IFERROR(Table2[[#This Row],[Column1]]/Table2[[#This Row],[CCSS Word Count]],""))</f>
        <v/>
      </c>
      <c r="AB179" s="259">
        <v>4</v>
      </c>
      <c r="AC179" s="260" t="s">
        <v>454</v>
      </c>
      <c r="AF179" s="149"/>
      <c r="AG179" s="276" t="str">
        <f>IF(Table2[[#This Row],[URL Link]]="","",CONCATENATE("&lt;a href=","""",Table2[[#This Row],[URL Link]],"""","&gt;",Table2[[#This Row],[OR INDEX]],"&lt;/a&gt;"))</f>
        <v/>
      </c>
      <c r="AH179" s="280" t="s">
        <v>2008</v>
      </c>
    </row>
    <row r="180" spans="1:34" x14ac:dyDescent="0.2">
      <c r="A180" s="162" t="s">
        <v>3</v>
      </c>
      <c r="B180" s="162">
        <v>179</v>
      </c>
      <c r="C180" s="163" t="s">
        <v>454</v>
      </c>
      <c r="D180" s="163" t="s">
        <v>21</v>
      </c>
      <c r="E180" s="163" t="s">
        <v>569</v>
      </c>
      <c r="F180" s="163" t="s">
        <v>570</v>
      </c>
      <c r="G180" s="163"/>
      <c r="H180" s="163"/>
      <c r="I180" s="164"/>
      <c r="J180" s="164" t="s">
        <v>569</v>
      </c>
      <c r="K180" s="142"/>
      <c r="L180" s="142"/>
      <c r="M180" s="142"/>
      <c r="N180" s="142"/>
      <c r="O180" s="142"/>
      <c r="P180" s="142"/>
      <c r="Q180" s="142"/>
      <c r="R180" s="142" t="s">
        <v>569</v>
      </c>
      <c r="S180" s="142">
        <v>4</v>
      </c>
      <c r="T180" s="142" t="s">
        <v>454</v>
      </c>
      <c r="U180" s="142" t="s">
        <v>21</v>
      </c>
      <c r="V180" s="141"/>
      <c r="W180" s="141" t="s">
        <v>570</v>
      </c>
      <c r="X180" s="145">
        <f t="shared" si="8"/>
        <v>7</v>
      </c>
      <c r="Y180" s="146">
        <f t="shared" si="9"/>
        <v>7</v>
      </c>
      <c r="Z180" s="145">
        <f>Table2[[#This Row],[OR Word Count]]-Table2[[#This Row],[CCSS Word Count]]</f>
        <v>0</v>
      </c>
      <c r="AA180" s="147" t="str">
        <f>IF(Table2[[#This Row],[Column6]]="","",IFERROR(Table2[[#This Row],[Column1]]/Table2[[#This Row],[CCSS Word Count]],""))</f>
        <v/>
      </c>
      <c r="AB180" s="259">
        <v>4</v>
      </c>
      <c r="AC180" s="260" t="s">
        <v>454</v>
      </c>
      <c r="AD180" s="260" t="s">
        <v>21</v>
      </c>
      <c r="AF180" s="163"/>
      <c r="AG180" s="277" t="str">
        <f>IF(Table2[[#This Row],[URL Link]]="","",CONCATENATE("&lt;a href=","""",Table2[[#This Row],[URL Link]],"""","&gt;",Table2[[#This Row],[OR INDEX]],"&lt;/a&gt;"))</f>
        <v/>
      </c>
      <c r="AH180" s="280" t="s">
        <v>2008</v>
      </c>
    </row>
    <row r="181" spans="1:34" ht="45" x14ac:dyDescent="0.2">
      <c r="A181" s="261" t="s">
        <v>25</v>
      </c>
      <c r="B181" s="261">
        <v>180</v>
      </c>
      <c r="C181" s="259" t="s">
        <v>454</v>
      </c>
      <c r="D181" s="259" t="s">
        <v>21</v>
      </c>
      <c r="E181" s="259" t="s">
        <v>571</v>
      </c>
      <c r="F181" s="256" t="s">
        <v>572</v>
      </c>
      <c r="G181" s="259" t="s">
        <v>465</v>
      </c>
      <c r="H181" s="256" t="s">
        <v>1660</v>
      </c>
      <c r="I181" s="256" t="s">
        <v>1661</v>
      </c>
      <c r="J181" s="256" t="s">
        <v>571</v>
      </c>
      <c r="K181" s="259"/>
      <c r="L181" s="259"/>
      <c r="M181" s="259"/>
      <c r="N181" s="259"/>
      <c r="O181" s="259"/>
      <c r="P181" s="259"/>
      <c r="Q181" s="259"/>
      <c r="R181" s="259" t="s">
        <v>571</v>
      </c>
      <c r="S181" s="259">
        <v>4</v>
      </c>
      <c r="T181" s="259" t="s">
        <v>454</v>
      </c>
      <c r="U181" s="259" t="s">
        <v>21</v>
      </c>
      <c r="V181" s="261">
        <v>1</v>
      </c>
      <c r="W181" s="261" t="s">
        <v>573</v>
      </c>
      <c r="X181" s="262">
        <f t="shared" si="8"/>
        <v>13</v>
      </c>
      <c r="Y181" s="263">
        <f t="shared" si="9"/>
        <v>73</v>
      </c>
      <c r="Z181" s="262">
        <f>Table2[[#This Row],[OR Word Count]]-Table2[[#This Row],[CCSS Word Count]]</f>
        <v>-60</v>
      </c>
      <c r="AA181" s="264">
        <f>IF(Table2[[#This Row],[Column6]]="","",IFERROR(Table2[[#This Row],[Column1]]/Table2[[#This Row],[CCSS Word Count]],""))</f>
        <v>-0.82191780821917804</v>
      </c>
      <c r="AB181" s="259">
        <v>4</v>
      </c>
      <c r="AC181" s="260" t="s">
        <v>454</v>
      </c>
      <c r="AD181" s="260" t="s">
        <v>21</v>
      </c>
      <c r="AE181" s="260">
        <v>1</v>
      </c>
      <c r="AF181" s="272" t="s">
        <v>6653</v>
      </c>
      <c r="AG181" s="269" t="str">
        <f>IF(Table2[[#This Row],[URL Link]]="","",CONCATENATE("&lt;a href=","""",Table2[[#This Row],[URL Link]],"""","&gt;",Table2[[#This Row],[OR INDEX]],"&lt;/a&gt;"))</f>
        <v>&lt;a href="https://oercommons.org/courseware/lesson/106463/student/29085?section=1"&gt;4.NF.A.1&lt;/a&gt;</v>
      </c>
      <c r="AH181" s="280" t="s">
        <v>2008</v>
      </c>
    </row>
    <row r="182" spans="1:34" ht="30" x14ac:dyDescent="0.2">
      <c r="A182" s="261" t="s">
        <v>25</v>
      </c>
      <c r="B182" s="261">
        <v>181</v>
      </c>
      <c r="C182" s="259" t="s">
        <v>454</v>
      </c>
      <c r="D182" s="259" t="s">
        <v>21</v>
      </c>
      <c r="E182" s="259" t="s">
        <v>574</v>
      </c>
      <c r="F182" s="256" t="s">
        <v>575</v>
      </c>
      <c r="G182" s="256" t="s">
        <v>571</v>
      </c>
      <c r="H182" s="256" t="s">
        <v>1662</v>
      </c>
      <c r="I182" s="256" t="s">
        <v>529</v>
      </c>
      <c r="J182" s="256" t="s">
        <v>574</v>
      </c>
      <c r="K182" s="259"/>
      <c r="L182" s="259"/>
      <c r="M182" s="259"/>
      <c r="N182" s="259"/>
      <c r="O182" s="259"/>
      <c r="P182" s="259"/>
      <c r="Q182" s="259"/>
      <c r="R182" s="259" t="s">
        <v>574</v>
      </c>
      <c r="S182" s="259">
        <v>4</v>
      </c>
      <c r="T182" s="259" t="s">
        <v>454</v>
      </c>
      <c r="U182" s="259" t="s">
        <v>21</v>
      </c>
      <c r="V182" s="261">
        <v>2</v>
      </c>
      <c r="W182" s="261" t="s">
        <v>576</v>
      </c>
      <c r="X182" s="262">
        <f t="shared" si="8"/>
        <v>23</v>
      </c>
      <c r="Y182" s="263">
        <f t="shared" si="9"/>
        <v>85</v>
      </c>
      <c r="Z182" s="262">
        <f>Table2[[#This Row],[OR Word Count]]-Table2[[#This Row],[CCSS Word Count]]</f>
        <v>-62</v>
      </c>
      <c r="AA182" s="264">
        <f>IF(Table2[[#This Row],[Column6]]="","",IFERROR(Table2[[#This Row],[Column1]]/Table2[[#This Row],[CCSS Word Count]],""))</f>
        <v>-0.72941176470588232</v>
      </c>
      <c r="AB182" s="265">
        <v>4</v>
      </c>
      <c r="AC182" s="260" t="s">
        <v>454</v>
      </c>
      <c r="AD182" s="260" t="s">
        <v>21</v>
      </c>
      <c r="AE182" s="260">
        <v>2</v>
      </c>
      <c r="AF182" s="272" t="s">
        <v>6654</v>
      </c>
      <c r="AG182" s="269" t="str">
        <f>IF(Table2[[#This Row],[URL Link]]="","",CONCATENATE("&lt;a href=","""",Table2[[#This Row],[URL Link]],"""","&gt;",Table2[[#This Row],[OR INDEX]],"&lt;/a&gt;"))</f>
        <v>&lt;a href="https://oercommons.org/courseware/lesson/106463/student/29085?section=2"&gt;4.NF.A.2&lt;/a&gt;</v>
      </c>
      <c r="AH182" s="280" t="s">
        <v>2008</v>
      </c>
    </row>
    <row r="183" spans="1:34" x14ac:dyDescent="0.2">
      <c r="A183" s="162" t="s">
        <v>3</v>
      </c>
      <c r="B183" s="162">
        <v>182</v>
      </c>
      <c r="C183" s="163" t="s">
        <v>454</v>
      </c>
      <c r="D183" s="163" t="s">
        <v>63</v>
      </c>
      <c r="E183" s="163" t="s">
        <v>577</v>
      </c>
      <c r="F183" s="163" t="s">
        <v>578</v>
      </c>
      <c r="G183" s="163"/>
      <c r="H183" s="163"/>
      <c r="I183" s="164"/>
      <c r="J183" s="164" t="s">
        <v>577</v>
      </c>
      <c r="K183" s="142"/>
      <c r="L183" s="142"/>
      <c r="M183" s="142"/>
      <c r="N183" s="142"/>
      <c r="O183" s="142"/>
      <c r="P183" s="142"/>
      <c r="Q183" s="142"/>
      <c r="R183" s="142" t="s">
        <v>577</v>
      </c>
      <c r="S183" s="142">
        <v>4</v>
      </c>
      <c r="T183" s="142" t="s">
        <v>454</v>
      </c>
      <c r="U183" s="142" t="s">
        <v>63</v>
      </c>
      <c r="V183" s="141"/>
      <c r="W183" s="141" t="s">
        <v>578</v>
      </c>
      <c r="X183" s="145">
        <f t="shared" si="8"/>
        <v>5</v>
      </c>
      <c r="Y183" s="146">
        <f t="shared" si="9"/>
        <v>5</v>
      </c>
      <c r="Z183" s="145">
        <f>Table2[[#This Row],[OR Word Count]]-Table2[[#This Row],[CCSS Word Count]]</f>
        <v>0</v>
      </c>
      <c r="AA183" s="147" t="str">
        <f>IF(Table2[[#This Row],[Column6]]="","",IFERROR(Table2[[#This Row],[Column1]]/Table2[[#This Row],[CCSS Word Count]],""))</f>
        <v/>
      </c>
      <c r="AB183" s="259">
        <v>4</v>
      </c>
      <c r="AC183" s="260" t="s">
        <v>454</v>
      </c>
      <c r="AD183" s="260" t="s">
        <v>63</v>
      </c>
      <c r="AF183" s="163"/>
      <c r="AG183" s="277" t="str">
        <f>IF(Table2[[#This Row],[URL Link]]="","",CONCATENATE("&lt;a href=","""",Table2[[#This Row],[URL Link]],"""","&gt;",Table2[[#This Row],[OR INDEX]],"&lt;/a&gt;"))</f>
        <v/>
      </c>
      <c r="AH183" s="280" t="s">
        <v>2008</v>
      </c>
    </row>
    <row r="184" spans="1:34" ht="45" x14ac:dyDescent="0.2">
      <c r="A184" s="261" t="s">
        <v>25</v>
      </c>
      <c r="B184" s="261">
        <v>183</v>
      </c>
      <c r="C184" s="259" t="s">
        <v>454</v>
      </c>
      <c r="D184" s="259" t="s">
        <v>63</v>
      </c>
      <c r="E184" s="259" t="s">
        <v>579</v>
      </c>
      <c r="F184" s="256" t="s">
        <v>580</v>
      </c>
      <c r="G184" s="256" t="s">
        <v>1663</v>
      </c>
      <c r="H184" s="256" t="s">
        <v>1664</v>
      </c>
      <c r="I184" s="256" t="s">
        <v>1665</v>
      </c>
      <c r="J184" s="256" t="s">
        <v>579</v>
      </c>
      <c r="K184" s="259"/>
      <c r="L184" s="259"/>
      <c r="M184" s="259"/>
      <c r="N184" s="259"/>
      <c r="O184" s="259"/>
      <c r="P184" s="259"/>
      <c r="Q184" s="259"/>
      <c r="R184" s="259" t="s">
        <v>579</v>
      </c>
      <c r="S184" s="259">
        <v>4</v>
      </c>
      <c r="T184" s="259" t="s">
        <v>454</v>
      </c>
      <c r="U184" s="259" t="s">
        <v>63</v>
      </c>
      <c r="V184" s="261">
        <v>3</v>
      </c>
      <c r="W184" s="261" t="s">
        <v>581</v>
      </c>
      <c r="X184" s="262">
        <f t="shared" si="8"/>
        <v>35</v>
      </c>
      <c r="Y184" s="263">
        <f t="shared" si="9"/>
        <v>176</v>
      </c>
      <c r="Z184" s="262">
        <f>Table2[[#This Row],[OR Word Count]]-Table2[[#This Row],[CCSS Word Count]]</f>
        <v>-141</v>
      </c>
      <c r="AA184" s="266">
        <f>IF(Table2[[#This Row],[Column6]]="","",IFERROR(Table2[[#This Row],[Column1]]/Table2[[#This Row],[CCSS Word Count]],""))</f>
        <v>-0.80113636363636365</v>
      </c>
      <c r="AB184" s="259">
        <v>4</v>
      </c>
      <c r="AC184" s="260" t="s">
        <v>454</v>
      </c>
      <c r="AD184" s="260" t="s">
        <v>63</v>
      </c>
      <c r="AE184" s="260">
        <v>3</v>
      </c>
      <c r="AF184" s="272" t="s">
        <v>6655</v>
      </c>
      <c r="AG184" s="269" t="str">
        <f>IF(Table2[[#This Row],[URL Link]]="","",CONCATENATE("&lt;a href=","""",Table2[[#This Row],[URL Link]],"""","&gt;",Table2[[#This Row],[OR INDEX]],"&lt;/a&gt;"))</f>
        <v>&lt;a href="https://oercommons.org/courseware/lesson/106463/student/29085?section=3"&gt;4.NF.B.3&lt;/a&gt;</v>
      </c>
      <c r="AH184" s="280" t="s">
        <v>2008</v>
      </c>
    </row>
    <row r="185" spans="1:34" ht="45" x14ac:dyDescent="0.2">
      <c r="A185" s="261" t="s">
        <v>25</v>
      </c>
      <c r="B185" s="261">
        <v>184</v>
      </c>
      <c r="C185" s="259" t="s">
        <v>454</v>
      </c>
      <c r="D185" s="259" t="s">
        <v>63</v>
      </c>
      <c r="E185" s="259" t="s">
        <v>582</v>
      </c>
      <c r="F185" s="256" t="s">
        <v>583</v>
      </c>
      <c r="G185" s="259" t="s">
        <v>459</v>
      </c>
      <c r="H185" s="256" t="s">
        <v>1666</v>
      </c>
      <c r="I185" s="256" t="s">
        <v>1667</v>
      </c>
      <c r="J185" s="256" t="s">
        <v>582</v>
      </c>
      <c r="K185" s="259"/>
      <c r="L185" s="259"/>
      <c r="M185" s="259"/>
      <c r="N185" s="259"/>
      <c r="O185" s="259"/>
      <c r="P185" s="259"/>
      <c r="Q185" s="259"/>
      <c r="R185" s="259" t="s">
        <v>582</v>
      </c>
      <c r="S185" s="259">
        <v>4</v>
      </c>
      <c r="T185" s="259" t="s">
        <v>454</v>
      </c>
      <c r="U185" s="259" t="s">
        <v>63</v>
      </c>
      <c r="V185" s="261">
        <v>4</v>
      </c>
      <c r="W185" s="261" t="s">
        <v>584</v>
      </c>
      <c r="X185" s="262">
        <f t="shared" si="8"/>
        <v>31</v>
      </c>
      <c r="Y185" s="263">
        <f t="shared" si="9"/>
        <v>195</v>
      </c>
      <c r="Z185" s="262">
        <f>Table2[[#This Row],[OR Word Count]]-Table2[[#This Row],[CCSS Word Count]]</f>
        <v>-164</v>
      </c>
      <c r="AA185" s="264">
        <f>IF(Table2[[#This Row],[Column6]]="","",IFERROR(Table2[[#This Row],[Column1]]/Table2[[#This Row],[CCSS Word Count]],""))</f>
        <v>-0.84102564102564104</v>
      </c>
      <c r="AB185" s="259">
        <v>4</v>
      </c>
      <c r="AC185" s="260" t="s">
        <v>454</v>
      </c>
      <c r="AD185" s="260" t="s">
        <v>63</v>
      </c>
      <c r="AE185" s="260">
        <v>4</v>
      </c>
      <c r="AF185" s="272" t="s">
        <v>6656</v>
      </c>
      <c r="AG185" s="269" t="str">
        <f>IF(Table2[[#This Row],[URL Link]]="","",CONCATENATE("&lt;a href=","""",Table2[[#This Row],[URL Link]],"""","&gt;",Table2[[#This Row],[OR INDEX]],"&lt;/a&gt;"))</f>
        <v>&lt;a href="https://oercommons.org/courseware/lesson/106463/student/29085?section=4"&gt;4.NF.B.4&lt;/a&gt;</v>
      </c>
      <c r="AH185" s="280" t="s">
        <v>2008</v>
      </c>
    </row>
    <row r="186" spans="1:34" x14ac:dyDescent="0.2">
      <c r="A186" s="162" t="s">
        <v>3</v>
      </c>
      <c r="B186" s="162">
        <v>185</v>
      </c>
      <c r="C186" s="163" t="s">
        <v>454</v>
      </c>
      <c r="D186" s="163" t="s">
        <v>76</v>
      </c>
      <c r="E186" s="163" t="s">
        <v>585</v>
      </c>
      <c r="F186" s="163" t="s">
        <v>586</v>
      </c>
      <c r="G186" s="163"/>
      <c r="H186" s="163"/>
      <c r="I186" s="164"/>
      <c r="J186" s="164" t="s">
        <v>585</v>
      </c>
      <c r="K186" s="142"/>
      <c r="L186" s="142"/>
      <c r="M186" s="142"/>
      <c r="N186" s="142"/>
      <c r="O186" s="142"/>
      <c r="P186" s="142"/>
      <c r="Q186" s="142"/>
      <c r="R186" s="142" t="s">
        <v>585</v>
      </c>
      <c r="S186" s="142">
        <v>4</v>
      </c>
      <c r="T186" s="142" t="s">
        <v>454</v>
      </c>
      <c r="U186" s="142" t="s">
        <v>76</v>
      </c>
      <c r="V186" s="141"/>
      <c r="W186" s="141" t="s">
        <v>586</v>
      </c>
      <c r="X186" s="145">
        <f t="shared" si="8"/>
        <v>9</v>
      </c>
      <c r="Y186" s="146">
        <f t="shared" si="9"/>
        <v>9</v>
      </c>
      <c r="Z186" s="145">
        <f>Table2[[#This Row],[OR Word Count]]-Table2[[#This Row],[CCSS Word Count]]</f>
        <v>0</v>
      </c>
      <c r="AA186" s="147" t="str">
        <f>IF(Table2[[#This Row],[Column6]]="","",IFERROR(Table2[[#This Row],[Column1]]/Table2[[#This Row],[CCSS Word Count]],""))</f>
        <v/>
      </c>
      <c r="AB186" s="259">
        <v>4</v>
      </c>
      <c r="AC186" s="260" t="s">
        <v>454</v>
      </c>
      <c r="AD186" s="260" t="s">
        <v>76</v>
      </c>
      <c r="AF186" s="163"/>
      <c r="AG186" s="277" t="str">
        <f>IF(Table2[[#This Row],[URL Link]]="","",CONCATENATE("&lt;a href=","""",Table2[[#This Row],[URL Link]],"""","&gt;",Table2[[#This Row],[OR INDEX]],"&lt;/a&gt;"))</f>
        <v/>
      </c>
      <c r="AH186" s="280" t="s">
        <v>2008</v>
      </c>
    </row>
    <row r="187" spans="1:34" ht="45" x14ac:dyDescent="0.2">
      <c r="A187" s="261" t="s">
        <v>25</v>
      </c>
      <c r="B187" s="261">
        <v>186</v>
      </c>
      <c r="C187" s="259" t="s">
        <v>454</v>
      </c>
      <c r="D187" s="259" t="s">
        <v>76</v>
      </c>
      <c r="E187" s="259" t="s">
        <v>587</v>
      </c>
      <c r="F187" s="256" t="s">
        <v>588</v>
      </c>
      <c r="G187" s="256" t="s">
        <v>1668</v>
      </c>
      <c r="H187" s="256" t="s">
        <v>1669</v>
      </c>
      <c r="I187" s="256" t="s">
        <v>1670</v>
      </c>
      <c r="J187" s="256" t="s">
        <v>587</v>
      </c>
      <c r="K187" s="259"/>
      <c r="L187" s="259"/>
      <c r="M187" s="259"/>
      <c r="N187" s="259"/>
      <c r="O187" s="259"/>
      <c r="P187" s="259"/>
      <c r="Q187" s="259"/>
      <c r="R187" s="259" t="s">
        <v>587</v>
      </c>
      <c r="S187" s="259">
        <v>4</v>
      </c>
      <c r="T187" s="259" t="s">
        <v>454</v>
      </c>
      <c r="U187" s="259" t="s">
        <v>76</v>
      </c>
      <c r="V187" s="261">
        <v>5</v>
      </c>
      <c r="W187" s="261" t="s">
        <v>589</v>
      </c>
      <c r="X187" s="262">
        <f t="shared" si="8"/>
        <v>29</v>
      </c>
      <c r="Y187" s="263">
        <f t="shared" si="9"/>
        <v>96</v>
      </c>
      <c r="Z187" s="262">
        <f>Table2[[#This Row],[OR Word Count]]-Table2[[#This Row],[CCSS Word Count]]</f>
        <v>-67</v>
      </c>
      <c r="AA187" s="264">
        <f>IF(Table2[[#This Row],[Column6]]="","",IFERROR(Table2[[#This Row],[Column1]]/Table2[[#This Row],[CCSS Word Count]],""))</f>
        <v>-0.69791666666666663</v>
      </c>
      <c r="AB187" s="259">
        <v>4</v>
      </c>
      <c r="AC187" s="260" t="s">
        <v>454</v>
      </c>
      <c r="AD187" s="260" t="s">
        <v>76</v>
      </c>
      <c r="AE187" s="260">
        <v>5</v>
      </c>
      <c r="AF187" s="272" t="s">
        <v>6657</v>
      </c>
      <c r="AG187" s="269" t="str">
        <f>IF(Table2[[#This Row],[URL Link]]="","",CONCATENATE("&lt;a href=","""",Table2[[#This Row],[URL Link]],"""","&gt;",Table2[[#This Row],[OR INDEX]],"&lt;/a&gt;"))</f>
        <v>&lt;a href="https://oercommons.org/courseware/lesson/106463/student/29085?section=5"&gt;4.NF.C.5&lt;/a&gt;</v>
      </c>
      <c r="AH187" s="280" t="s">
        <v>2008</v>
      </c>
    </row>
    <row r="188" spans="1:34" x14ac:dyDescent="0.2">
      <c r="A188" s="261" t="s">
        <v>25</v>
      </c>
      <c r="B188" s="261">
        <v>187</v>
      </c>
      <c r="C188" s="259" t="s">
        <v>454</v>
      </c>
      <c r="D188" s="259" t="s">
        <v>76</v>
      </c>
      <c r="E188" s="259" t="s">
        <v>590</v>
      </c>
      <c r="F188" s="256" t="s">
        <v>591</v>
      </c>
      <c r="G188" s="256" t="s">
        <v>587</v>
      </c>
      <c r="H188" s="256" t="s">
        <v>593</v>
      </c>
      <c r="I188" s="256" t="s">
        <v>1670</v>
      </c>
      <c r="J188" s="256" t="s">
        <v>590</v>
      </c>
      <c r="K188" s="259"/>
      <c r="L188" s="259"/>
      <c r="M188" s="259"/>
      <c r="N188" s="259"/>
      <c r="O188" s="259"/>
      <c r="P188" s="259"/>
      <c r="Q188" s="259"/>
      <c r="R188" s="259" t="s">
        <v>590</v>
      </c>
      <c r="S188" s="259">
        <v>4</v>
      </c>
      <c r="T188" s="259" t="s">
        <v>454</v>
      </c>
      <c r="U188" s="259" t="s">
        <v>76</v>
      </c>
      <c r="V188" s="261">
        <v>6</v>
      </c>
      <c r="W188" s="261" t="s">
        <v>592</v>
      </c>
      <c r="X188" s="262">
        <f t="shared" si="8"/>
        <v>12</v>
      </c>
      <c r="Y188" s="263">
        <f t="shared" si="9"/>
        <v>52</v>
      </c>
      <c r="Z188" s="262">
        <f>Table2[[#This Row],[OR Word Count]]-Table2[[#This Row],[CCSS Word Count]]</f>
        <v>-40</v>
      </c>
      <c r="AA188" s="264">
        <f>IF(Table2[[#This Row],[Column6]]="","",IFERROR(Table2[[#This Row],[Column1]]/Table2[[#This Row],[CCSS Word Count]],""))</f>
        <v>-0.76923076923076927</v>
      </c>
      <c r="AB188" s="259">
        <v>4</v>
      </c>
      <c r="AC188" s="260" t="s">
        <v>454</v>
      </c>
      <c r="AD188" s="260" t="s">
        <v>76</v>
      </c>
      <c r="AE188" s="260">
        <v>6</v>
      </c>
      <c r="AF188" s="272" t="s">
        <v>6658</v>
      </c>
      <c r="AG188" s="269" t="str">
        <f>IF(Table2[[#This Row],[URL Link]]="","",CONCATENATE("&lt;a href=","""",Table2[[#This Row],[URL Link]],"""","&gt;",Table2[[#This Row],[OR INDEX]],"&lt;/a&gt;"))</f>
        <v>&lt;a href="https://oercommons.org/courseware/lesson/106463/student/29085?section=6"&gt;4.NF.C.6&lt;/a&gt;</v>
      </c>
      <c r="AH188" s="280" t="s">
        <v>2008</v>
      </c>
    </row>
    <row r="189" spans="1:34" ht="45" x14ac:dyDescent="0.2">
      <c r="A189" s="261" t="s">
        <v>25</v>
      </c>
      <c r="B189" s="261">
        <v>188</v>
      </c>
      <c r="C189" s="259" t="s">
        <v>454</v>
      </c>
      <c r="D189" s="259" t="s">
        <v>76</v>
      </c>
      <c r="E189" s="259" t="s">
        <v>593</v>
      </c>
      <c r="F189" s="256" t="s">
        <v>594</v>
      </c>
      <c r="G189" s="256" t="s">
        <v>1671</v>
      </c>
      <c r="H189" s="256" t="s">
        <v>676</v>
      </c>
      <c r="I189" s="256" t="s">
        <v>670</v>
      </c>
      <c r="J189" s="256" t="s">
        <v>593</v>
      </c>
      <c r="K189" s="259"/>
      <c r="L189" s="259"/>
      <c r="M189" s="259"/>
      <c r="N189" s="259"/>
      <c r="O189" s="259"/>
      <c r="P189" s="259"/>
      <c r="Q189" s="259"/>
      <c r="R189" s="259" t="s">
        <v>593</v>
      </c>
      <c r="S189" s="259">
        <v>4</v>
      </c>
      <c r="T189" s="259" t="s">
        <v>454</v>
      </c>
      <c r="U189" s="259" t="s">
        <v>76</v>
      </c>
      <c r="V189" s="261">
        <v>7</v>
      </c>
      <c r="W189" s="261" t="s">
        <v>595</v>
      </c>
      <c r="X189" s="262">
        <f t="shared" si="8"/>
        <v>32</v>
      </c>
      <c r="Y189" s="263">
        <f t="shared" si="9"/>
        <v>68</v>
      </c>
      <c r="Z189" s="262">
        <f>Table2[[#This Row],[OR Word Count]]-Table2[[#This Row],[CCSS Word Count]]</f>
        <v>-36</v>
      </c>
      <c r="AA189" s="264">
        <f>IF(Table2[[#This Row],[Column6]]="","",IFERROR(Table2[[#This Row],[Column1]]/Table2[[#This Row],[CCSS Word Count]],""))</f>
        <v>-0.52941176470588236</v>
      </c>
      <c r="AB189" s="259">
        <v>4</v>
      </c>
      <c r="AC189" s="260" t="s">
        <v>454</v>
      </c>
      <c r="AD189" s="260" t="s">
        <v>76</v>
      </c>
      <c r="AE189" s="260">
        <v>7</v>
      </c>
      <c r="AF189" s="272" t="s">
        <v>6659</v>
      </c>
      <c r="AG189" s="269" t="str">
        <f>IF(Table2[[#This Row],[URL Link]]="","",CONCATENATE("&lt;a href=","""",Table2[[#This Row],[URL Link]],"""","&gt;",Table2[[#This Row],[OR INDEX]],"&lt;/a&gt;"))</f>
        <v>&lt;a href="https://oercommons.org/courseware/lesson/106463/student/29085?section=7"&gt;4.NF.C.7&lt;/a&gt;</v>
      </c>
      <c r="AH189" s="280" t="s">
        <v>2008</v>
      </c>
    </row>
    <row r="190" spans="1:34" x14ac:dyDescent="0.2">
      <c r="A190" s="148" t="s">
        <v>2</v>
      </c>
      <c r="B190" s="148">
        <v>189</v>
      </c>
      <c r="C190" s="149" t="s">
        <v>99</v>
      </c>
      <c r="D190" s="149"/>
      <c r="E190" s="149" t="s">
        <v>596</v>
      </c>
      <c r="F190" s="150" t="s">
        <v>101</v>
      </c>
      <c r="G190" s="150"/>
      <c r="H190" s="150"/>
      <c r="I190" s="150"/>
      <c r="J190" s="150" t="s">
        <v>597</v>
      </c>
      <c r="K190" s="149"/>
      <c r="L190" s="149"/>
      <c r="M190" s="149"/>
      <c r="N190" s="149"/>
      <c r="O190" s="149"/>
      <c r="P190" s="149"/>
      <c r="Q190" s="149"/>
      <c r="R190" s="149" t="s">
        <v>597</v>
      </c>
      <c r="S190" s="149">
        <v>4</v>
      </c>
      <c r="T190" s="149" t="s">
        <v>103</v>
      </c>
      <c r="U190" s="149"/>
      <c r="V190" s="148"/>
      <c r="W190" s="148" t="s">
        <v>334</v>
      </c>
      <c r="X190" s="152">
        <f t="shared" si="8"/>
        <v>4</v>
      </c>
      <c r="Y190" s="153">
        <f t="shared" si="9"/>
        <v>2</v>
      </c>
      <c r="Z190" s="152">
        <f>Table2[[#This Row],[OR Word Count]]-Table2[[#This Row],[CCSS Word Count]]</f>
        <v>2</v>
      </c>
      <c r="AA190" s="154" t="str">
        <f>IF(Table2[[#This Row],[Column6]]="","",IFERROR(Table2[[#This Row],[Column1]]/Table2[[#This Row],[CCSS Word Count]],""))</f>
        <v/>
      </c>
      <c r="AB190" s="259">
        <v>4</v>
      </c>
      <c r="AC190" s="260" t="s">
        <v>99</v>
      </c>
      <c r="AF190" s="149"/>
      <c r="AG190" s="276" t="str">
        <f>IF(Table2[[#This Row],[URL Link]]="","",CONCATENATE("&lt;a href=","""",Table2[[#This Row],[URL Link]],"""","&gt;",Table2[[#This Row],[OR INDEX]],"&lt;/a&gt;"))</f>
        <v/>
      </c>
      <c r="AH190" s="280" t="s">
        <v>2008</v>
      </c>
    </row>
    <row r="191" spans="1:34" x14ac:dyDescent="0.2">
      <c r="A191" s="162" t="s">
        <v>3</v>
      </c>
      <c r="B191" s="162">
        <v>190</v>
      </c>
      <c r="C191" s="163" t="s">
        <v>99</v>
      </c>
      <c r="D191" s="163" t="s">
        <v>21</v>
      </c>
      <c r="E191" s="163" t="s">
        <v>598</v>
      </c>
      <c r="F191" s="163" t="s">
        <v>599</v>
      </c>
      <c r="G191" s="163"/>
      <c r="H191" s="163"/>
      <c r="I191" s="164"/>
      <c r="J191" s="164" t="s">
        <v>600</v>
      </c>
      <c r="K191" s="142"/>
      <c r="L191" s="142"/>
      <c r="M191" s="142"/>
      <c r="N191" s="142"/>
      <c r="O191" s="142"/>
      <c r="P191" s="142"/>
      <c r="Q191" s="142"/>
      <c r="R191" s="142" t="s">
        <v>600</v>
      </c>
      <c r="S191" s="142">
        <v>4</v>
      </c>
      <c r="T191" s="142" t="s">
        <v>103</v>
      </c>
      <c r="U191" s="142" t="s">
        <v>21</v>
      </c>
      <c r="V191" s="141"/>
      <c r="W191" s="141" t="s">
        <v>599</v>
      </c>
      <c r="X191" s="145">
        <f t="shared" si="8"/>
        <v>16</v>
      </c>
      <c r="Y191" s="146">
        <f t="shared" si="9"/>
        <v>16</v>
      </c>
      <c r="Z191" s="145">
        <f>Table2[[#This Row],[OR Word Count]]-Table2[[#This Row],[CCSS Word Count]]</f>
        <v>0</v>
      </c>
      <c r="AA191" s="147" t="str">
        <f>IF(Table2[[#This Row],[Column6]]="","",IFERROR(Table2[[#This Row],[Column1]]/Table2[[#This Row],[CCSS Word Count]],""))</f>
        <v/>
      </c>
      <c r="AB191" s="259">
        <v>4</v>
      </c>
      <c r="AC191" s="260" t="s">
        <v>99</v>
      </c>
      <c r="AD191" s="260" t="s">
        <v>21</v>
      </c>
      <c r="AF191" s="163"/>
      <c r="AG191" s="277" t="str">
        <f>IF(Table2[[#This Row],[URL Link]]="","",CONCATENATE("&lt;a href=","""",Table2[[#This Row],[URL Link]],"""","&gt;",Table2[[#This Row],[OR INDEX]],"&lt;/a&gt;"))</f>
        <v/>
      </c>
      <c r="AH191" s="280" t="s">
        <v>2008</v>
      </c>
    </row>
    <row r="192" spans="1:34" ht="30" x14ac:dyDescent="0.2">
      <c r="A192" s="261" t="s">
        <v>25</v>
      </c>
      <c r="B192" s="261">
        <v>191</v>
      </c>
      <c r="C192" s="259" t="s">
        <v>99</v>
      </c>
      <c r="D192" s="259" t="s">
        <v>21</v>
      </c>
      <c r="E192" s="259" t="s">
        <v>601</v>
      </c>
      <c r="F192" s="256" t="s">
        <v>602</v>
      </c>
      <c r="G192" s="256" t="s">
        <v>472</v>
      </c>
      <c r="H192" s="256" t="s">
        <v>1672</v>
      </c>
      <c r="I192" s="256"/>
      <c r="J192" s="256" t="s">
        <v>603</v>
      </c>
      <c r="K192" s="259"/>
      <c r="L192" s="259"/>
      <c r="M192" s="259"/>
      <c r="N192" s="259"/>
      <c r="O192" s="259"/>
      <c r="P192" s="259"/>
      <c r="Q192" s="259"/>
      <c r="R192" s="259" t="s">
        <v>603</v>
      </c>
      <c r="S192" s="259">
        <v>4</v>
      </c>
      <c r="T192" s="259" t="s">
        <v>103</v>
      </c>
      <c r="U192" s="259" t="s">
        <v>21</v>
      </c>
      <c r="V192" s="261">
        <v>1</v>
      </c>
      <c r="W192" s="261" t="s">
        <v>604</v>
      </c>
      <c r="X192" s="262">
        <f t="shared" si="8"/>
        <v>20</v>
      </c>
      <c r="Y192" s="263">
        <f t="shared" si="9"/>
        <v>20</v>
      </c>
      <c r="Z192" s="262">
        <f>Table2[[#This Row],[OR Word Count]]-Table2[[#This Row],[CCSS Word Count]]</f>
        <v>0</v>
      </c>
      <c r="AA192" s="264">
        <f>IF(Table2[[#This Row],[Column6]]="","",IFERROR(Table2[[#This Row],[Column1]]/Table2[[#This Row],[CCSS Word Count]],""))</f>
        <v>0</v>
      </c>
      <c r="AB192" s="259">
        <v>4</v>
      </c>
      <c r="AC192" s="260" t="s">
        <v>99</v>
      </c>
      <c r="AD192" s="260" t="s">
        <v>21</v>
      </c>
      <c r="AE192" s="260">
        <v>1</v>
      </c>
      <c r="AF192" s="272" t="s">
        <v>6660</v>
      </c>
      <c r="AG192" s="269" t="str">
        <f>IF(Table2[[#This Row],[URL Link]]="","",CONCATENATE("&lt;a href=","""",Table2[[#This Row],[URL Link]],"""","&gt;",Table2[[#This Row],[OR INDEX]],"&lt;/a&gt;"))</f>
        <v>&lt;a href="https://oercommons.org/courseware/lesson/106464/student/29085?section=1"&gt;4.GM.A.1&lt;/a&gt;</v>
      </c>
      <c r="AH192" s="280" t="s">
        <v>2008</v>
      </c>
    </row>
    <row r="193" spans="1:34" ht="30" x14ac:dyDescent="0.2">
      <c r="A193" s="261" t="s">
        <v>25</v>
      </c>
      <c r="B193" s="261">
        <v>192</v>
      </c>
      <c r="C193" s="259" t="s">
        <v>99</v>
      </c>
      <c r="D193" s="259" t="s">
        <v>21</v>
      </c>
      <c r="E193" s="259" t="s">
        <v>605</v>
      </c>
      <c r="F193" s="256" t="s">
        <v>606</v>
      </c>
      <c r="G193" s="256" t="s">
        <v>1673</v>
      </c>
      <c r="H193" s="256" t="s">
        <v>1674</v>
      </c>
      <c r="I193" s="256"/>
      <c r="J193" s="256" t="s">
        <v>607</v>
      </c>
      <c r="K193" s="259"/>
      <c r="L193" s="259"/>
      <c r="M193" s="259"/>
      <c r="N193" s="259"/>
      <c r="O193" s="259"/>
      <c r="P193" s="259"/>
      <c r="Q193" s="259"/>
      <c r="R193" s="259" t="s">
        <v>607</v>
      </c>
      <c r="S193" s="259">
        <v>4</v>
      </c>
      <c r="T193" s="259" t="s">
        <v>103</v>
      </c>
      <c r="U193" s="259" t="s">
        <v>21</v>
      </c>
      <c r="V193" s="261">
        <v>2</v>
      </c>
      <c r="W193" s="261" t="s">
        <v>608</v>
      </c>
      <c r="X193" s="262">
        <f t="shared" si="8"/>
        <v>25</v>
      </c>
      <c r="Y193" s="263">
        <f t="shared" si="9"/>
        <v>35</v>
      </c>
      <c r="Z193" s="262">
        <f>Table2[[#This Row],[OR Word Count]]-Table2[[#This Row],[CCSS Word Count]]</f>
        <v>-10</v>
      </c>
      <c r="AA193" s="264">
        <f>IF(Table2[[#This Row],[Column6]]="","",IFERROR(Table2[[#This Row],[Column1]]/Table2[[#This Row],[CCSS Word Count]],""))</f>
        <v>-0.2857142857142857</v>
      </c>
      <c r="AB193" s="259">
        <v>4</v>
      </c>
      <c r="AC193" s="260" t="s">
        <v>99</v>
      </c>
      <c r="AD193" s="260" t="s">
        <v>21</v>
      </c>
      <c r="AE193" s="260">
        <v>2</v>
      </c>
      <c r="AF193" s="272" t="s">
        <v>6661</v>
      </c>
      <c r="AG193" s="269" t="str">
        <f>IF(Table2[[#This Row],[URL Link]]="","",CONCATENATE("&lt;a href=","""",Table2[[#This Row],[URL Link]],"""","&gt;",Table2[[#This Row],[OR INDEX]],"&lt;/a&gt;"))</f>
        <v>&lt;a href="https://oercommons.org/courseware/lesson/106464/student/29085?section=2"&gt;4.GM.A.2&lt;/a&gt;</v>
      </c>
      <c r="AH193" s="280" t="s">
        <v>2008</v>
      </c>
    </row>
    <row r="194" spans="1:34" x14ac:dyDescent="0.2">
      <c r="A194" s="261" t="s">
        <v>25</v>
      </c>
      <c r="B194" s="261">
        <v>193</v>
      </c>
      <c r="C194" s="259" t="s">
        <v>99</v>
      </c>
      <c r="D194" s="259" t="s">
        <v>21</v>
      </c>
      <c r="E194" s="259" t="s">
        <v>609</v>
      </c>
      <c r="F194" s="256" t="s">
        <v>610</v>
      </c>
      <c r="G194" s="256" t="s">
        <v>248</v>
      </c>
      <c r="H194" s="256" t="s">
        <v>1359</v>
      </c>
      <c r="I194" s="256"/>
      <c r="J194" s="256" t="s">
        <v>611</v>
      </c>
      <c r="K194" s="259"/>
      <c r="L194" s="259"/>
      <c r="M194" s="259"/>
      <c r="N194" s="259"/>
      <c r="O194" s="259"/>
      <c r="P194" s="259"/>
      <c r="Q194" s="259"/>
      <c r="R194" s="259" t="s">
        <v>611</v>
      </c>
      <c r="S194" s="259">
        <v>4</v>
      </c>
      <c r="T194" s="259" t="s">
        <v>103</v>
      </c>
      <c r="U194" s="259" t="s">
        <v>21</v>
      </c>
      <c r="V194" s="261">
        <v>3</v>
      </c>
      <c r="W194" s="261" t="s">
        <v>612</v>
      </c>
      <c r="X194" s="262">
        <f t="shared" si="8"/>
        <v>12</v>
      </c>
      <c r="Y194" s="263">
        <f t="shared" si="9"/>
        <v>36</v>
      </c>
      <c r="Z194" s="262">
        <f>Table2[[#This Row],[OR Word Count]]-Table2[[#This Row],[CCSS Word Count]]</f>
        <v>-24</v>
      </c>
      <c r="AA194" s="264">
        <f>IF(Table2[[#This Row],[Column6]]="","",IFERROR(Table2[[#This Row],[Column1]]/Table2[[#This Row],[CCSS Word Count]],""))</f>
        <v>-0.66666666666666663</v>
      </c>
      <c r="AB194" s="259">
        <v>4</v>
      </c>
      <c r="AC194" s="260" t="s">
        <v>99</v>
      </c>
      <c r="AD194" s="260" t="s">
        <v>21</v>
      </c>
      <c r="AE194" s="260">
        <v>3</v>
      </c>
      <c r="AF194" s="272" t="s">
        <v>6662</v>
      </c>
      <c r="AG194" s="269" t="str">
        <f>IF(Table2[[#This Row],[URL Link]]="","",CONCATENATE("&lt;a href=","""",Table2[[#This Row],[URL Link]],"""","&gt;",Table2[[#This Row],[OR INDEX]],"&lt;/a&gt;"))</f>
        <v>&lt;a href="https://oercommons.org/courseware/lesson/106464/student/29085?section=3"&gt;4.GM.A.3&lt;/a&gt;</v>
      </c>
      <c r="AH194" s="280" t="s">
        <v>2008</v>
      </c>
    </row>
    <row r="195" spans="1:34" x14ac:dyDescent="0.2">
      <c r="A195" s="162" t="s">
        <v>3</v>
      </c>
      <c r="B195" s="162">
        <v>194</v>
      </c>
      <c r="C195" s="163" t="s">
        <v>99</v>
      </c>
      <c r="D195" s="163" t="s">
        <v>63</v>
      </c>
      <c r="E195" s="163" t="s">
        <v>613</v>
      </c>
      <c r="F195" s="163" t="s">
        <v>614</v>
      </c>
      <c r="G195" s="163"/>
      <c r="H195" s="163"/>
      <c r="I195" s="164"/>
      <c r="J195" s="164" t="s">
        <v>615</v>
      </c>
      <c r="K195" s="142"/>
      <c r="L195" s="142"/>
      <c r="M195" s="142"/>
      <c r="N195" s="142"/>
      <c r="O195" s="142"/>
      <c r="P195" s="142"/>
      <c r="Q195" s="142"/>
      <c r="R195" s="142" t="s">
        <v>615</v>
      </c>
      <c r="S195" s="142">
        <v>4</v>
      </c>
      <c r="T195" s="142" t="s">
        <v>141</v>
      </c>
      <c r="U195" s="142" t="s">
        <v>21</v>
      </c>
      <c r="V195" s="141"/>
      <c r="W195" s="141" t="s">
        <v>614</v>
      </c>
      <c r="X195" s="145">
        <f t="shared" si="8"/>
        <v>8</v>
      </c>
      <c r="Y195" s="146">
        <f t="shared" si="9"/>
        <v>8</v>
      </c>
      <c r="Z195" s="145">
        <f>Table2[[#This Row],[OR Word Count]]-Table2[[#This Row],[CCSS Word Count]]</f>
        <v>0</v>
      </c>
      <c r="AA195" s="147" t="str">
        <f>IF(Table2[[#This Row],[Column6]]="","",IFERROR(Table2[[#This Row],[Column1]]/Table2[[#This Row],[CCSS Word Count]],""))</f>
        <v/>
      </c>
      <c r="AB195" s="259">
        <v>4</v>
      </c>
      <c r="AC195" s="260" t="s">
        <v>99</v>
      </c>
      <c r="AD195" s="260" t="s">
        <v>63</v>
      </c>
      <c r="AF195" s="163"/>
      <c r="AG195" s="277" t="str">
        <f>IF(Table2[[#This Row],[URL Link]]="","",CONCATENATE("&lt;a href=","""",Table2[[#This Row],[URL Link]],"""","&gt;",Table2[[#This Row],[OR INDEX]],"&lt;/a&gt;"))</f>
        <v/>
      </c>
      <c r="AH195" s="280" t="s">
        <v>2008</v>
      </c>
    </row>
    <row r="196" spans="1:34" ht="30" x14ac:dyDescent="0.2">
      <c r="A196" s="261" t="s">
        <v>25</v>
      </c>
      <c r="B196" s="261">
        <v>195</v>
      </c>
      <c r="C196" s="259" t="s">
        <v>99</v>
      </c>
      <c r="D196" s="259" t="s">
        <v>63</v>
      </c>
      <c r="E196" s="259" t="s">
        <v>616</v>
      </c>
      <c r="F196" s="256" t="s">
        <v>617</v>
      </c>
      <c r="G196" s="256" t="s">
        <v>1675</v>
      </c>
      <c r="H196" s="256" t="s">
        <v>1676</v>
      </c>
      <c r="I196" s="256" t="s">
        <v>1677</v>
      </c>
      <c r="J196" s="256" t="s">
        <v>618</v>
      </c>
      <c r="K196" s="259"/>
      <c r="L196" s="259"/>
      <c r="M196" s="259"/>
      <c r="N196" s="259"/>
      <c r="O196" s="259"/>
      <c r="P196" s="259"/>
      <c r="Q196" s="259"/>
      <c r="R196" s="259" t="s">
        <v>618</v>
      </c>
      <c r="S196" s="259">
        <v>4</v>
      </c>
      <c r="T196" s="259" t="s">
        <v>141</v>
      </c>
      <c r="U196" s="259" t="s">
        <v>21</v>
      </c>
      <c r="V196" s="261">
        <v>1</v>
      </c>
      <c r="W196" s="261" t="s">
        <v>619</v>
      </c>
      <c r="X196" s="262">
        <f t="shared" ref="X196:X257" si="10">LEN(F196)-LEN(SUBSTITUTE(F196," ",""))+1</f>
        <v>19</v>
      </c>
      <c r="Y196" s="263">
        <f t="shared" ref="Y196:Y257" si="11">LEN(W196)-LEN(SUBSTITUTE(W196," ",""))+1</f>
        <v>94</v>
      </c>
      <c r="Z196" s="262">
        <f>Table2[[#This Row],[OR Word Count]]-Table2[[#This Row],[CCSS Word Count]]</f>
        <v>-75</v>
      </c>
      <c r="AA196" s="264">
        <f>IF(Table2[[#This Row],[Column6]]="","",IFERROR(Table2[[#This Row],[Column1]]/Table2[[#This Row],[CCSS Word Count]],""))</f>
        <v>-0.7978723404255319</v>
      </c>
      <c r="AB196" s="259">
        <v>4</v>
      </c>
      <c r="AC196" s="260" t="s">
        <v>99</v>
      </c>
      <c r="AD196" s="260" t="s">
        <v>63</v>
      </c>
      <c r="AE196" s="260">
        <v>4</v>
      </c>
      <c r="AF196" s="272" t="s">
        <v>6663</v>
      </c>
      <c r="AG196" s="269" t="str">
        <f>IF(Table2[[#This Row],[URL Link]]="","",CONCATENATE("&lt;a href=","""",Table2[[#This Row],[URL Link]],"""","&gt;",Table2[[#This Row],[OR INDEX]],"&lt;/a&gt;"))</f>
        <v>&lt;a href="https://oercommons.org/courseware/lesson/106464/student/29085?section=4"&gt;4.GM.B.4&lt;/a&gt;</v>
      </c>
      <c r="AH196" s="280" t="s">
        <v>2008</v>
      </c>
    </row>
    <row r="197" spans="1:34" ht="60" x14ac:dyDescent="0.2">
      <c r="A197" s="261" t="s">
        <v>25</v>
      </c>
      <c r="B197" s="261">
        <v>196</v>
      </c>
      <c r="C197" s="259" t="s">
        <v>99</v>
      </c>
      <c r="D197" s="259" t="s">
        <v>63</v>
      </c>
      <c r="E197" s="259" t="s">
        <v>620</v>
      </c>
      <c r="F197" s="256" t="s">
        <v>621</v>
      </c>
      <c r="G197" s="256" t="s">
        <v>616</v>
      </c>
      <c r="H197" s="256" t="s">
        <v>745</v>
      </c>
      <c r="I197" s="256" t="s">
        <v>1678</v>
      </c>
      <c r="J197" s="256" t="s">
        <v>622</v>
      </c>
      <c r="K197" s="259"/>
      <c r="L197" s="259"/>
      <c r="M197" s="259"/>
      <c r="N197" s="259"/>
      <c r="O197" s="259"/>
      <c r="P197" s="259"/>
      <c r="Q197" s="259"/>
      <c r="R197" s="259" t="s">
        <v>622</v>
      </c>
      <c r="S197" s="259">
        <v>4</v>
      </c>
      <c r="T197" s="259" t="s">
        <v>141</v>
      </c>
      <c r="U197" s="259" t="s">
        <v>21</v>
      </c>
      <c r="V197" s="261">
        <v>2</v>
      </c>
      <c r="W197" s="261" t="s">
        <v>623</v>
      </c>
      <c r="X197" s="262">
        <f t="shared" si="10"/>
        <v>25</v>
      </c>
      <c r="Y197" s="263">
        <f t="shared" si="11"/>
        <v>59</v>
      </c>
      <c r="Z197" s="262">
        <f>Table2[[#This Row],[OR Word Count]]-Table2[[#This Row],[CCSS Word Count]]</f>
        <v>-34</v>
      </c>
      <c r="AA197" s="264">
        <f>IF(Table2[[#This Row],[Column6]]="","",IFERROR(Table2[[#This Row],[Column1]]/Table2[[#This Row],[CCSS Word Count]],""))</f>
        <v>-0.57627118644067798</v>
      </c>
      <c r="AB197" s="259">
        <v>4</v>
      </c>
      <c r="AC197" s="260" t="s">
        <v>99</v>
      </c>
      <c r="AD197" s="260" t="s">
        <v>63</v>
      </c>
      <c r="AE197" s="260">
        <v>5</v>
      </c>
      <c r="AF197" s="272" t="s">
        <v>6664</v>
      </c>
      <c r="AG197" s="269" t="str">
        <f>IF(Table2[[#This Row],[URL Link]]="","",CONCATENATE("&lt;a href=","""",Table2[[#This Row],[URL Link]],"""","&gt;",Table2[[#This Row],[OR INDEX]],"&lt;/a&gt;"))</f>
        <v>&lt;a href="https://oercommons.org/courseware/lesson/106464/student/29085?section=5"&gt;4.GM.B.5&lt;/a&gt;</v>
      </c>
      <c r="AH197" s="280" t="s">
        <v>2008</v>
      </c>
    </row>
    <row r="198" spans="1:34" ht="30" x14ac:dyDescent="0.2">
      <c r="A198" s="261" t="s">
        <v>25</v>
      </c>
      <c r="B198" s="261">
        <v>197</v>
      </c>
      <c r="C198" s="259" t="s">
        <v>99</v>
      </c>
      <c r="D198" s="259" t="s">
        <v>63</v>
      </c>
      <c r="E198" s="259" t="s">
        <v>624</v>
      </c>
      <c r="F198" s="256" t="s">
        <v>625</v>
      </c>
      <c r="G198" s="256" t="s">
        <v>1679</v>
      </c>
      <c r="H198" s="256" t="s">
        <v>879</v>
      </c>
      <c r="I198" s="256" t="s">
        <v>415</v>
      </c>
      <c r="J198" s="256" t="s">
        <v>626</v>
      </c>
      <c r="K198" s="259"/>
      <c r="L198" s="259"/>
      <c r="M198" s="259"/>
      <c r="N198" s="259"/>
      <c r="O198" s="259"/>
      <c r="P198" s="259"/>
      <c r="Q198" s="259"/>
      <c r="R198" s="259" t="s">
        <v>626</v>
      </c>
      <c r="S198" s="259">
        <v>4</v>
      </c>
      <c r="T198" s="259" t="s">
        <v>141</v>
      </c>
      <c r="U198" s="259" t="s">
        <v>21</v>
      </c>
      <c r="V198" s="261">
        <v>3</v>
      </c>
      <c r="W198" s="261" t="s">
        <v>627</v>
      </c>
      <c r="X198" s="262">
        <f t="shared" si="10"/>
        <v>14</v>
      </c>
      <c r="Y198" s="263">
        <f t="shared" si="11"/>
        <v>45</v>
      </c>
      <c r="Z198" s="262">
        <f>Table2[[#This Row],[OR Word Count]]-Table2[[#This Row],[CCSS Word Count]]</f>
        <v>-31</v>
      </c>
      <c r="AA198" s="266">
        <f>IF(Table2[[#This Row],[Column6]]="","",IFERROR(Table2[[#This Row],[Column1]]/Table2[[#This Row],[CCSS Word Count]],""))</f>
        <v>-0.68888888888888888</v>
      </c>
      <c r="AB198" s="259">
        <v>4</v>
      </c>
      <c r="AC198" s="260" t="s">
        <v>99</v>
      </c>
      <c r="AD198" s="260" t="s">
        <v>63</v>
      </c>
      <c r="AE198" s="260">
        <v>6</v>
      </c>
      <c r="AF198" s="272" t="s">
        <v>6665</v>
      </c>
      <c r="AG198" s="269" t="str">
        <f>IF(Table2[[#This Row],[URL Link]]="","",CONCATENATE("&lt;a href=","""",Table2[[#This Row],[URL Link]],"""","&gt;",Table2[[#This Row],[OR INDEX]],"&lt;/a&gt;"))</f>
        <v>&lt;a href="https://oercommons.org/courseware/lesson/106464/student/29085?section=6"&gt;4.GM.B.6&lt;/a&gt;</v>
      </c>
      <c r="AH198" s="280" t="s">
        <v>2008</v>
      </c>
    </row>
    <row r="199" spans="1:34" x14ac:dyDescent="0.2">
      <c r="A199" s="162" t="s">
        <v>3</v>
      </c>
      <c r="B199" s="162">
        <v>198</v>
      </c>
      <c r="C199" s="163" t="s">
        <v>99</v>
      </c>
      <c r="D199" s="163" t="s">
        <v>76</v>
      </c>
      <c r="E199" s="163" t="s">
        <v>628</v>
      </c>
      <c r="F199" s="163" t="s">
        <v>629</v>
      </c>
      <c r="G199" s="163"/>
      <c r="H199" s="163"/>
      <c r="I199" s="164"/>
      <c r="J199" s="164" t="s">
        <v>630</v>
      </c>
      <c r="K199" s="142"/>
      <c r="L199" s="142"/>
      <c r="M199" s="142"/>
      <c r="N199" s="142"/>
      <c r="O199" s="142"/>
      <c r="P199" s="142"/>
      <c r="Q199" s="142"/>
      <c r="R199" s="142" t="s">
        <v>630</v>
      </c>
      <c r="S199" s="142">
        <v>4</v>
      </c>
      <c r="T199" s="142" t="s">
        <v>141</v>
      </c>
      <c r="U199" s="142" t="s">
        <v>76</v>
      </c>
      <c r="V199" s="141"/>
      <c r="W199" s="141" t="s">
        <v>629</v>
      </c>
      <c r="X199" s="145">
        <f t="shared" si="10"/>
        <v>10</v>
      </c>
      <c r="Y199" s="146">
        <f t="shared" si="11"/>
        <v>10</v>
      </c>
      <c r="Z199" s="145">
        <f>Table2[[#This Row],[OR Word Count]]-Table2[[#This Row],[CCSS Word Count]]</f>
        <v>0</v>
      </c>
      <c r="AA199" s="147" t="str">
        <f>IF(Table2[[#This Row],[Column6]]="","",IFERROR(Table2[[#This Row],[Column1]]/Table2[[#This Row],[CCSS Word Count]],""))</f>
        <v/>
      </c>
      <c r="AB199" s="259">
        <v>4</v>
      </c>
      <c r="AC199" s="260" t="s">
        <v>99</v>
      </c>
      <c r="AD199" s="260" t="s">
        <v>76</v>
      </c>
      <c r="AF199" s="163"/>
      <c r="AG199" s="277" t="str">
        <f>IF(Table2[[#This Row],[URL Link]]="","",CONCATENATE("&lt;a href=","""",Table2[[#This Row],[URL Link]],"""","&gt;",Table2[[#This Row],[OR INDEX]],"&lt;/a&gt;"))</f>
        <v/>
      </c>
      <c r="AH199" s="280" t="s">
        <v>2008</v>
      </c>
    </row>
    <row r="200" spans="1:34" ht="45" x14ac:dyDescent="0.2">
      <c r="A200" s="261" t="s">
        <v>25</v>
      </c>
      <c r="B200" s="261">
        <v>199</v>
      </c>
      <c r="C200" s="259" t="s">
        <v>99</v>
      </c>
      <c r="D200" s="259" t="s">
        <v>76</v>
      </c>
      <c r="E200" s="259" t="s">
        <v>631</v>
      </c>
      <c r="F200" s="256" t="s">
        <v>632</v>
      </c>
      <c r="G200" s="256" t="s">
        <v>601</v>
      </c>
      <c r="H200" s="256" t="s">
        <v>1680</v>
      </c>
      <c r="I200" s="256"/>
      <c r="J200" s="256" t="s">
        <v>633</v>
      </c>
      <c r="K200" s="259"/>
      <c r="L200" s="259"/>
      <c r="M200" s="259"/>
      <c r="N200" s="259"/>
      <c r="O200" s="259"/>
      <c r="P200" s="259"/>
      <c r="Q200" s="259"/>
      <c r="R200" s="259" t="s">
        <v>633</v>
      </c>
      <c r="S200" s="259">
        <v>4</v>
      </c>
      <c r="T200" s="259" t="s">
        <v>141</v>
      </c>
      <c r="U200" s="259" t="s">
        <v>76</v>
      </c>
      <c r="V200" s="261">
        <v>5</v>
      </c>
      <c r="W200" s="261" t="s">
        <v>634</v>
      </c>
      <c r="X200" s="262">
        <f t="shared" si="10"/>
        <v>22</v>
      </c>
      <c r="Y200" s="263">
        <f t="shared" si="11"/>
        <v>97</v>
      </c>
      <c r="Z200" s="262">
        <f>Table2[[#This Row],[OR Word Count]]-Table2[[#This Row],[CCSS Word Count]]</f>
        <v>-75</v>
      </c>
      <c r="AA200" s="264">
        <f>IF(Table2[[#This Row],[Column6]]="","",IFERROR(Table2[[#This Row],[Column1]]/Table2[[#This Row],[CCSS Word Count]],""))</f>
        <v>-0.77319587628865982</v>
      </c>
      <c r="AB200" s="259">
        <v>4</v>
      </c>
      <c r="AC200" s="260" t="s">
        <v>99</v>
      </c>
      <c r="AD200" s="260" t="s">
        <v>76</v>
      </c>
      <c r="AE200" s="260">
        <v>7</v>
      </c>
      <c r="AF200" s="272" t="s">
        <v>6666</v>
      </c>
      <c r="AG200" s="269" t="str">
        <f>IF(Table2[[#This Row],[URL Link]]="","",CONCATENATE("&lt;a href=","""",Table2[[#This Row],[URL Link]],"""","&gt;",Table2[[#This Row],[OR INDEX]],"&lt;/a&gt;"))</f>
        <v>&lt;a href="https://oercommons.org/courseware/lesson/106464/student/29085?section=7"&gt;4.GM.C.7&lt;/a&gt;</v>
      </c>
      <c r="AH200" s="280" t="s">
        <v>2008</v>
      </c>
    </row>
    <row r="201" spans="1:34" ht="30" x14ac:dyDescent="0.2">
      <c r="A201" s="261" t="s">
        <v>25</v>
      </c>
      <c r="B201" s="261">
        <v>200</v>
      </c>
      <c r="C201" s="259" t="s">
        <v>99</v>
      </c>
      <c r="D201" s="259" t="s">
        <v>76</v>
      </c>
      <c r="E201" s="259" t="s">
        <v>635</v>
      </c>
      <c r="F201" s="256" t="s">
        <v>636</v>
      </c>
      <c r="G201" s="256" t="s">
        <v>631</v>
      </c>
      <c r="H201" s="256" t="s">
        <v>638</v>
      </c>
      <c r="I201" s="256"/>
      <c r="J201" s="256" t="s">
        <v>637</v>
      </c>
      <c r="K201" s="259"/>
      <c r="L201" s="259"/>
      <c r="M201" s="259"/>
      <c r="N201" s="259"/>
      <c r="O201" s="259"/>
      <c r="P201" s="259"/>
      <c r="Q201" s="259"/>
      <c r="R201" s="259" t="s">
        <v>637</v>
      </c>
      <c r="S201" s="259">
        <v>4</v>
      </c>
      <c r="T201" s="259" t="s">
        <v>141</v>
      </c>
      <c r="U201" s="259" t="s">
        <v>76</v>
      </c>
      <c r="V201" s="261">
        <v>6</v>
      </c>
      <c r="W201" s="261" t="s">
        <v>636</v>
      </c>
      <c r="X201" s="262">
        <f t="shared" si="10"/>
        <v>13</v>
      </c>
      <c r="Y201" s="263">
        <f t="shared" si="11"/>
        <v>13</v>
      </c>
      <c r="Z201" s="262">
        <f>Table2[[#This Row],[OR Word Count]]-Table2[[#This Row],[CCSS Word Count]]</f>
        <v>0</v>
      </c>
      <c r="AA201" s="264">
        <f>IF(Table2[[#This Row],[Column6]]="","",IFERROR(Table2[[#This Row],[Column1]]/Table2[[#This Row],[CCSS Word Count]],""))</f>
        <v>0</v>
      </c>
      <c r="AB201" s="259">
        <v>4</v>
      </c>
      <c r="AC201" s="260" t="s">
        <v>99</v>
      </c>
      <c r="AD201" s="260" t="s">
        <v>76</v>
      </c>
      <c r="AE201" s="260">
        <v>8</v>
      </c>
      <c r="AF201" s="272" t="s">
        <v>6667</v>
      </c>
      <c r="AG201" s="269" t="str">
        <f>IF(Table2[[#This Row],[URL Link]]="","",CONCATENATE("&lt;a href=","""",Table2[[#This Row],[URL Link]],"""","&gt;",Table2[[#This Row],[OR INDEX]],"&lt;/a&gt;"))</f>
        <v>&lt;a href="https://oercommons.org/courseware/lesson/106464/student/29085?section=8"&gt;4.GM.C.8&lt;/a&gt;</v>
      </c>
      <c r="AH201" s="280" t="s">
        <v>2008</v>
      </c>
    </row>
    <row r="202" spans="1:34" ht="45" x14ac:dyDescent="0.2">
      <c r="A202" s="261" t="s">
        <v>25</v>
      </c>
      <c r="B202" s="261">
        <v>201</v>
      </c>
      <c r="C202" s="259" t="s">
        <v>99</v>
      </c>
      <c r="D202" s="259" t="s">
        <v>76</v>
      </c>
      <c r="E202" s="259" t="s">
        <v>638</v>
      </c>
      <c r="F202" s="256" t="s">
        <v>639</v>
      </c>
      <c r="G202" s="256" t="s">
        <v>1681</v>
      </c>
      <c r="H202" s="256" t="s">
        <v>1021</v>
      </c>
      <c r="I202" s="256"/>
      <c r="J202" s="256" t="s">
        <v>640</v>
      </c>
      <c r="K202" s="259"/>
      <c r="L202" s="259"/>
      <c r="M202" s="259"/>
      <c r="N202" s="259"/>
      <c r="O202" s="259"/>
      <c r="P202" s="259"/>
      <c r="Q202" s="259"/>
      <c r="R202" s="259" t="s">
        <v>640</v>
      </c>
      <c r="S202" s="259">
        <v>4</v>
      </c>
      <c r="T202" s="259" t="s">
        <v>141</v>
      </c>
      <c r="U202" s="259" t="s">
        <v>76</v>
      </c>
      <c r="V202" s="261">
        <v>7</v>
      </c>
      <c r="W202" s="261" t="s">
        <v>641</v>
      </c>
      <c r="X202" s="262">
        <f t="shared" si="10"/>
        <v>29</v>
      </c>
      <c r="Y202" s="263">
        <f t="shared" si="11"/>
        <v>60</v>
      </c>
      <c r="Z202" s="262">
        <f>Table2[[#This Row],[OR Word Count]]-Table2[[#This Row],[CCSS Word Count]]</f>
        <v>-31</v>
      </c>
      <c r="AA202" s="264">
        <f>IF(Table2[[#This Row],[Column6]]="","",IFERROR(Table2[[#This Row],[Column1]]/Table2[[#This Row],[CCSS Word Count]],""))</f>
        <v>-0.51666666666666672</v>
      </c>
      <c r="AB202" s="259">
        <v>4</v>
      </c>
      <c r="AC202" s="260" t="s">
        <v>99</v>
      </c>
      <c r="AD202" s="260" t="s">
        <v>76</v>
      </c>
      <c r="AE202" s="260">
        <v>9</v>
      </c>
      <c r="AF202" s="272" t="s">
        <v>6668</v>
      </c>
      <c r="AG202" s="269" t="str">
        <f>IF(Table2[[#This Row],[URL Link]]="","",CONCATENATE("&lt;a href=","""",Table2[[#This Row],[URL Link]],"""","&gt;",Table2[[#This Row],[OR INDEX]],"&lt;/a&gt;"))</f>
        <v>&lt;a href="https://oercommons.org/courseware/lesson/106464/student/29085?section=9"&gt;4.GM.C.9&lt;/a&gt;</v>
      </c>
      <c r="AH202" s="280" t="s">
        <v>2008</v>
      </c>
    </row>
    <row r="203" spans="1:34" x14ac:dyDescent="0.2">
      <c r="A203" s="148" t="s">
        <v>2</v>
      </c>
      <c r="B203" s="148">
        <v>202</v>
      </c>
      <c r="C203" s="149" t="s">
        <v>151</v>
      </c>
      <c r="D203" s="149"/>
      <c r="E203" s="149" t="s">
        <v>642</v>
      </c>
      <c r="F203" s="150" t="s">
        <v>153</v>
      </c>
      <c r="G203" s="150"/>
      <c r="H203" s="150"/>
      <c r="I203" s="150"/>
      <c r="J203" s="150"/>
      <c r="K203" s="149"/>
      <c r="L203" s="149"/>
      <c r="M203" s="149"/>
      <c r="N203" s="149"/>
      <c r="O203" s="149"/>
      <c r="P203" s="149"/>
      <c r="Q203" s="149"/>
      <c r="R203" s="149"/>
      <c r="S203" s="149"/>
      <c r="T203" s="149"/>
      <c r="U203" s="149"/>
      <c r="V203" s="148"/>
      <c r="W203" s="148"/>
      <c r="X203" s="152">
        <f t="shared" si="10"/>
        <v>2</v>
      </c>
      <c r="Y203" s="153">
        <f t="shared" si="11"/>
        <v>1</v>
      </c>
      <c r="Z203" s="152">
        <f>Table2[[#This Row],[OR Word Count]]-Table2[[#This Row],[CCSS Word Count]]</f>
        <v>1</v>
      </c>
      <c r="AA203" s="154" t="str">
        <f>IF(Table2[[#This Row],[Column6]]="","",IFERROR(Table2[[#This Row],[Column1]]/Table2[[#This Row],[CCSS Word Count]],""))</f>
        <v/>
      </c>
      <c r="AB203" s="259">
        <v>4</v>
      </c>
      <c r="AC203" s="260" t="s">
        <v>151</v>
      </c>
      <c r="AF203" s="149"/>
      <c r="AG203" s="276" t="str">
        <f>IF(Table2[[#This Row],[URL Link]]="","",CONCATENATE("&lt;a href=","""",Table2[[#This Row],[URL Link]],"""","&gt;",Table2[[#This Row],[OR INDEX]],"&lt;/a&gt;"))</f>
        <v/>
      </c>
      <c r="AH203" s="280" t="s">
        <v>2008</v>
      </c>
    </row>
    <row r="204" spans="1:34" x14ac:dyDescent="0.2">
      <c r="A204" s="162" t="s">
        <v>3</v>
      </c>
      <c r="B204" s="162">
        <v>203</v>
      </c>
      <c r="C204" s="163" t="s">
        <v>151</v>
      </c>
      <c r="D204" s="163" t="s">
        <v>21</v>
      </c>
      <c r="E204" s="163" t="s">
        <v>643</v>
      </c>
      <c r="F204" s="163" t="s">
        <v>157</v>
      </c>
      <c r="G204" s="163"/>
      <c r="H204" s="163"/>
      <c r="I204" s="164"/>
      <c r="J204" s="164"/>
      <c r="K204" s="142"/>
      <c r="L204" s="142"/>
      <c r="M204" s="142"/>
      <c r="N204" s="142"/>
      <c r="O204" s="142"/>
      <c r="P204" s="142"/>
      <c r="Q204" s="142"/>
      <c r="R204" s="142"/>
      <c r="S204" s="142"/>
      <c r="T204" s="142"/>
      <c r="U204" s="142"/>
      <c r="V204" s="141"/>
      <c r="W204" s="141"/>
      <c r="X204" s="145">
        <f t="shared" si="10"/>
        <v>6</v>
      </c>
      <c r="Y204" s="146">
        <f t="shared" si="11"/>
        <v>1</v>
      </c>
      <c r="Z204" s="145">
        <f>Table2[[#This Row],[OR Word Count]]-Table2[[#This Row],[CCSS Word Count]]</f>
        <v>5</v>
      </c>
      <c r="AA204" s="147" t="str">
        <f>IF(Table2[[#This Row],[Column6]]="","",IFERROR(Table2[[#This Row],[Column1]]/Table2[[#This Row],[CCSS Word Count]],""))</f>
        <v/>
      </c>
      <c r="AB204" s="259">
        <v>4</v>
      </c>
      <c r="AC204" s="260" t="s">
        <v>151</v>
      </c>
      <c r="AD204" s="260" t="s">
        <v>21</v>
      </c>
      <c r="AF204" s="163"/>
      <c r="AG204" s="277" t="str">
        <f>IF(Table2[[#This Row],[URL Link]]="","",CONCATENATE("&lt;a href=","""",Table2[[#This Row],[URL Link]],"""","&gt;",Table2[[#This Row],[OR INDEX]],"&lt;/a&gt;"))</f>
        <v/>
      </c>
      <c r="AH204" s="280" t="s">
        <v>2008</v>
      </c>
    </row>
    <row r="205" spans="1:34" ht="60" x14ac:dyDescent="0.2">
      <c r="A205" s="261" t="s">
        <v>25</v>
      </c>
      <c r="B205" s="261">
        <v>204</v>
      </c>
      <c r="C205" s="259" t="s">
        <v>151</v>
      </c>
      <c r="D205" s="259" t="s">
        <v>21</v>
      </c>
      <c r="E205" s="259" t="s">
        <v>644</v>
      </c>
      <c r="F205" s="256" t="s">
        <v>645</v>
      </c>
      <c r="G205" s="256" t="s">
        <v>514</v>
      </c>
      <c r="H205" s="256" t="s">
        <v>766</v>
      </c>
      <c r="I205" s="256"/>
      <c r="J205" s="256"/>
      <c r="K205" s="259"/>
      <c r="L205" s="259"/>
      <c r="M205" s="259"/>
      <c r="N205" s="259"/>
      <c r="O205" s="259"/>
      <c r="P205" s="259"/>
      <c r="Q205" s="259"/>
      <c r="R205" s="259"/>
      <c r="S205" s="259"/>
      <c r="T205" s="259"/>
      <c r="U205" s="259"/>
      <c r="V205" s="261">
        <v>1</v>
      </c>
      <c r="W205" s="261" t="s">
        <v>160</v>
      </c>
      <c r="X205" s="262">
        <f t="shared" si="10"/>
        <v>36</v>
      </c>
      <c r="Y205" s="263">
        <f t="shared" si="11"/>
        <v>1</v>
      </c>
      <c r="Z205" s="262">
        <f>Table2[[#This Row],[OR Word Count]]-Table2[[#This Row],[CCSS Word Count]]</f>
        <v>35</v>
      </c>
      <c r="AA205" s="266"/>
      <c r="AB205" s="259">
        <v>4</v>
      </c>
      <c r="AC205" s="260" t="s">
        <v>151</v>
      </c>
      <c r="AD205" s="260" t="s">
        <v>21</v>
      </c>
      <c r="AE205" s="260">
        <v>1</v>
      </c>
      <c r="AF205" s="272" t="s">
        <v>6669</v>
      </c>
      <c r="AG205" s="269" t="str">
        <f>IF(Table2[[#This Row],[URL Link]]="","",CONCATENATE("&lt;a href=","""",Table2[[#This Row],[URL Link]],"""","&gt;",Table2[[#This Row],[OR INDEX]],"&lt;/a&gt;"))</f>
        <v>&lt;a href="https://oercommons.org/courseware/lesson/106465/student/29085?section=1"&gt;4.DR.A.1&lt;/a&gt;</v>
      </c>
      <c r="AH205" s="280" t="s">
        <v>2008</v>
      </c>
    </row>
    <row r="206" spans="1:34" x14ac:dyDescent="0.2">
      <c r="A206" s="162" t="s">
        <v>3</v>
      </c>
      <c r="B206" s="162">
        <v>205</v>
      </c>
      <c r="C206" s="163" t="s">
        <v>151</v>
      </c>
      <c r="D206" s="163" t="s">
        <v>63</v>
      </c>
      <c r="E206" s="163" t="s">
        <v>646</v>
      </c>
      <c r="F206" s="163" t="s">
        <v>162</v>
      </c>
      <c r="G206" s="163"/>
      <c r="H206" s="163"/>
      <c r="I206" s="164"/>
      <c r="J206" s="164" t="s">
        <v>647</v>
      </c>
      <c r="K206" s="142"/>
      <c r="L206" s="142"/>
      <c r="M206" s="142"/>
      <c r="N206" s="142"/>
      <c r="O206" s="142"/>
      <c r="P206" s="142"/>
      <c r="Q206" s="142"/>
      <c r="R206" s="142" t="s">
        <v>647</v>
      </c>
      <c r="S206" s="142">
        <v>4</v>
      </c>
      <c r="T206" s="142" t="s">
        <v>141</v>
      </c>
      <c r="U206" s="142" t="s">
        <v>63</v>
      </c>
      <c r="V206" s="141"/>
      <c r="W206" s="141" t="s">
        <v>393</v>
      </c>
      <c r="X206" s="145">
        <f t="shared" si="10"/>
        <v>5</v>
      </c>
      <c r="Y206" s="146">
        <f t="shared" si="11"/>
        <v>4</v>
      </c>
      <c r="Z206" s="145">
        <f>Table2[[#This Row],[OR Word Count]]-Table2[[#This Row],[CCSS Word Count]]</f>
        <v>1</v>
      </c>
      <c r="AA206" s="147" t="str">
        <f>IF(Table2[[#This Row],[Column6]]="","",IFERROR(Table2[[#This Row],[Column1]]/Table2[[#This Row],[CCSS Word Count]],""))</f>
        <v/>
      </c>
      <c r="AB206" s="259">
        <v>4</v>
      </c>
      <c r="AC206" s="260" t="s">
        <v>151</v>
      </c>
      <c r="AD206" s="260" t="s">
        <v>63</v>
      </c>
      <c r="AF206" s="163"/>
      <c r="AG206" s="277" t="str">
        <f>IF(Table2[[#This Row],[URL Link]]="","",CONCATENATE("&lt;a href=","""",Table2[[#This Row],[URL Link]],"""","&gt;",Table2[[#This Row],[OR INDEX]],"&lt;/a&gt;"))</f>
        <v/>
      </c>
      <c r="AH206" s="280" t="s">
        <v>2008</v>
      </c>
    </row>
    <row r="207" spans="1:34" ht="45" x14ac:dyDescent="0.2">
      <c r="A207" s="261" t="s">
        <v>25</v>
      </c>
      <c r="B207" s="261">
        <v>206</v>
      </c>
      <c r="C207" s="259" t="s">
        <v>151</v>
      </c>
      <c r="D207" s="259" t="s">
        <v>63</v>
      </c>
      <c r="E207" s="259" t="s">
        <v>648</v>
      </c>
      <c r="F207" s="256" t="s">
        <v>649</v>
      </c>
      <c r="G207" s="256" t="s">
        <v>519</v>
      </c>
      <c r="H207" s="256" t="s">
        <v>770</v>
      </c>
      <c r="I207" s="256"/>
      <c r="J207" s="256" t="s">
        <v>650</v>
      </c>
      <c r="K207" s="259"/>
      <c r="L207" s="259"/>
      <c r="M207" s="259"/>
      <c r="N207" s="259"/>
      <c r="O207" s="259"/>
      <c r="P207" s="259"/>
      <c r="Q207" s="259"/>
      <c r="R207" s="259" t="s">
        <v>650</v>
      </c>
      <c r="S207" s="259">
        <v>4</v>
      </c>
      <c r="T207" s="259" t="s">
        <v>141</v>
      </c>
      <c r="U207" s="259" t="s">
        <v>63</v>
      </c>
      <c r="V207" s="261">
        <v>4</v>
      </c>
      <c r="W207" s="261" t="s">
        <v>651</v>
      </c>
      <c r="X207" s="262">
        <f t="shared" si="10"/>
        <v>31</v>
      </c>
      <c r="Y207" s="263">
        <f t="shared" si="11"/>
        <v>57</v>
      </c>
      <c r="Z207" s="262">
        <f>Table2[[#This Row],[OR Word Count]]-Table2[[#This Row],[CCSS Word Count]]</f>
        <v>-26</v>
      </c>
      <c r="AA207" s="264"/>
      <c r="AB207" s="259">
        <v>4</v>
      </c>
      <c r="AC207" s="260" t="s">
        <v>151</v>
      </c>
      <c r="AD207" s="260" t="s">
        <v>63</v>
      </c>
      <c r="AE207" s="260">
        <v>2</v>
      </c>
      <c r="AF207" s="272" t="s">
        <v>6670</v>
      </c>
      <c r="AG207" s="269" t="str">
        <f>IF(Table2[[#This Row],[URL Link]]="","",CONCATENATE("&lt;a href=","""",Table2[[#This Row],[URL Link]],"""","&gt;",Table2[[#This Row],[OR INDEX]],"&lt;/a&gt;"))</f>
        <v>&lt;a href="https://oercommons.org/courseware/lesson/106465/student/29085?section=2"&gt;4.DR.B.2&lt;/a&gt;</v>
      </c>
      <c r="AH207" s="280" t="s">
        <v>2008</v>
      </c>
    </row>
    <row r="208" spans="1:34" x14ac:dyDescent="0.2">
      <c r="A208" s="148" t="s">
        <v>2</v>
      </c>
      <c r="B208" s="148">
        <v>207</v>
      </c>
      <c r="C208" s="149" t="s">
        <v>16</v>
      </c>
      <c r="D208" s="149"/>
      <c r="E208" s="149" t="s">
        <v>652</v>
      </c>
      <c r="F208" s="150" t="s">
        <v>18</v>
      </c>
      <c r="G208" s="150"/>
      <c r="H208" s="150"/>
      <c r="I208" s="150"/>
      <c r="J208" s="150" t="s">
        <v>652</v>
      </c>
      <c r="K208" s="149"/>
      <c r="L208" s="149"/>
      <c r="M208" s="149"/>
      <c r="N208" s="149"/>
      <c r="O208" s="149"/>
      <c r="P208" s="149"/>
      <c r="Q208" s="149"/>
      <c r="R208" s="149" t="s">
        <v>652</v>
      </c>
      <c r="S208" s="149">
        <v>5</v>
      </c>
      <c r="T208" s="149" t="s">
        <v>16</v>
      </c>
      <c r="U208" s="149"/>
      <c r="V208" s="148"/>
      <c r="W208" s="148" t="s">
        <v>19</v>
      </c>
      <c r="X208" s="152">
        <f t="shared" si="10"/>
        <v>3</v>
      </c>
      <c r="Y208" s="153">
        <f t="shared" si="11"/>
        <v>5</v>
      </c>
      <c r="Z208" s="152">
        <f>Table2[[#This Row],[OR Word Count]]-Table2[[#This Row],[CCSS Word Count]]</f>
        <v>-2</v>
      </c>
      <c r="AA208" s="154" t="str">
        <f>IF(Table2[[#This Row],[Column6]]="","",IFERROR(Table2[[#This Row],[Column1]]/Table2[[#This Row],[CCSS Word Count]],""))</f>
        <v/>
      </c>
      <c r="AB208" s="259">
        <v>5</v>
      </c>
      <c r="AC208" s="260" t="s">
        <v>16</v>
      </c>
      <c r="AF208" s="149"/>
      <c r="AG208" s="276" t="str">
        <f>IF(Table2[[#This Row],[URL Link]]="","",CONCATENATE("&lt;a href=","""",Table2[[#This Row],[URL Link]],"""","&gt;",Table2[[#This Row],[OR INDEX]],"&lt;/a&gt;"))</f>
        <v/>
      </c>
      <c r="AH208" s="280" t="s">
        <v>2008</v>
      </c>
    </row>
    <row r="209" spans="1:34" x14ac:dyDescent="0.2">
      <c r="A209" s="162" t="s">
        <v>3</v>
      </c>
      <c r="B209" s="162">
        <v>208</v>
      </c>
      <c r="C209" s="163" t="s">
        <v>16</v>
      </c>
      <c r="D209" s="163" t="s">
        <v>21</v>
      </c>
      <c r="E209" s="163" t="s">
        <v>653</v>
      </c>
      <c r="F209" s="163" t="s">
        <v>654</v>
      </c>
      <c r="G209" s="163"/>
      <c r="H209" s="163"/>
      <c r="I209" s="164"/>
      <c r="J209" s="164" t="s">
        <v>653</v>
      </c>
      <c r="K209" s="142"/>
      <c r="L209" s="142"/>
      <c r="M209" s="142"/>
      <c r="N209" s="142"/>
      <c r="O209" s="142"/>
      <c r="P209" s="142"/>
      <c r="Q209" s="142"/>
      <c r="R209" s="142" t="s">
        <v>653</v>
      </c>
      <c r="S209" s="142">
        <v>5</v>
      </c>
      <c r="T209" s="142" t="s">
        <v>16</v>
      </c>
      <c r="U209" s="142" t="s">
        <v>21</v>
      </c>
      <c r="V209" s="141"/>
      <c r="W209" s="141" t="s">
        <v>654</v>
      </c>
      <c r="X209" s="145">
        <f t="shared" si="10"/>
        <v>5</v>
      </c>
      <c r="Y209" s="146">
        <f t="shared" si="11"/>
        <v>5</v>
      </c>
      <c r="Z209" s="145">
        <f>Table2[[#This Row],[OR Word Count]]-Table2[[#This Row],[CCSS Word Count]]</f>
        <v>0</v>
      </c>
      <c r="AA209" s="147" t="str">
        <f>IF(Table2[[#This Row],[Column6]]="","",IFERROR(Table2[[#This Row],[Column1]]/Table2[[#This Row],[CCSS Word Count]],""))</f>
        <v/>
      </c>
      <c r="AB209" s="259">
        <v>5</v>
      </c>
      <c r="AC209" s="260" t="s">
        <v>16</v>
      </c>
      <c r="AD209" s="260" t="s">
        <v>21</v>
      </c>
      <c r="AF209" s="163"/>
      <c r="AG209" s="277" t="str">
        <f>IF(Table2[[#This Row],[URL Link]]="","",CONCATENATE("&lt;a href=","""",Table2[[#This Row],[URL Link]],"""","&gt;",Table2[[#This Row],[OR INDEX]],"&lt;/a&gt;"))</f>
        <v/>
      </c>
      <c r="AH209" s="280" t="s">
        <v>2008</v>
      </c>
    </row>
    <row r="210" spans="1:34" x14ac:dyDescent="0.2">
      <c r="A210" s="261" t="s">
        <v>25</v>
      </c>
      <c r="B210" s="261">
        <v>209</v>
      </c>
      <c r="C210" s="259" t="s">
        <v>16</v>
      </c>
      <c r="D210" s="259" t="s">
        <v>21</v>
      </c>
      <c r="E210" s="259" t="s">
        <v>655</v>
      </c>
      <c r="F210" s="256" t="s">
        <v>656</v>
      </c>
      <c r="G210" s="256" t="s">
        <v>1563</v>
      </c>
      <c r="H210" s="259" t="s">
        <v>658</v>
      </c>
      <c r="I210" s="256"/>
      <c r="J210" s="256" t="s">
        <v>655</v>
      </c>
      <c r="K210" s="259"/>
      <c r="L210" s="259"/>
      <c r="M210" s="259"/>
      <c r="N210" s="259"/>
      <c r="O210" s="259"/>
      <c r="P210" s="259"/>
      <c r="Q210" s="259"/>
      <c r="R210" s="259" t="s">
        <v>655</v>
      </c>
      <c r="S210" s="259">
        <v>5</v>
      </c>
      <c r="T210" s="259" t="s">
        <v>16</v>
      </c>
      <c r="U210" s="259" t="s">
        <v>21</v>
      </c>
      <c r="V210" s="261">
        <v>1</v>
      </c>
      <c r="W210" s="261" t="s">
        <v>657</v>
      </c>
      <c r="X210" s="262">
        <f t="shared" si="10"/>
        <v>8</v>
      </c>
      <c r="Y210" s="263">
        <f t="shared" si="11"/>
        <v>14</v>
      </c>
      <c r="Z210" s="262">
        <f>Table2[[#This Row],[OR Word Count]]-Table2[[#This Row],[CCSS Word Count]]</f>
        <v>-6</v>
      </c>
      <c r="AA210" s="264">
        <f>IF(Table2[[#This Row],[Column6]]="","",IFERROR(Table2[[#This Row],[Column1]]/Table2[[#This Row],[CCSS Word Count]],""))</f>
        <v>-0.42857142857142855</v>
      </c>
      <c r="AB210" s="259">
        <v>5</v>
      </c>
      <c r="AC210" s="260" t="s">
        <v>16</v>
      </c>
      <c r="AD210" s="260" t="s">
        <v>21</v>
      </c>
      <c r="AE210" s="260">
        <v>1</v>
      </c>
      <c r="AF210" s="272" t="s">
        <v>6671</v>
      </c>
      <c r="AG210" s="269" t="str">
        <f>IF(Table2[[#This Row],[URL Link]]="","",CONCATENATE("&lt;a href=","""",Table2[[#This Row],[URL Link]],"""","&gt;",Table2[[#This Row],[OR INDEX]],"&lt;/a&gt;"))</f>
        <v>&lt;a href="https://oercommons.org/courseware/lesson/106466/student/29085?section=1"&gt;5.OA.A.1&lt;/a&gt;</v>
      </c>
      <c r="AH210" s="280" t="s">
        <v>2008</v>
      </c>
    </row>
    <row r="211" spans="1:34" ht="30" x14ac:dyDescent="0.2">
      <c r="A211" s="261" t="s">
        <v>25</v>
      </c>
      <c r="B211" s="261">
        <v>210</v>
      </c>
      <c r="C211" s="259" t="s">
        <v>16</v>
      </c>
      <c r="D211" s="259" t="s">
        <v>21</v>
      </c>
      <c r="E211" s="259" t="s">
        <v>658</v>
      </c>
      <c r="F211" s="256" t="s">
        <v>659</v>
      </c>
      <c r="G211" s="259" t="s">
        <v>655</v>
      </c>
      <c r="H211" s="256" t="s">
        <v>1682</v>
      </c>
      <c r="I211" s="256" t="s">
        <v>857</v>
      </c>
      <c r="J211" s="256" t="s">
        <v>658</v>
      </c>
      <c r="K211" s="259"/>
      <c r="L211" s="259"/>
      <c r="M211" s="259"/>
      <c r="N211" s="259"/>
      <c r="O211" s="259"/>
      <c r="P211" s="259"/>
      <c r="Q211" s="259"/>
      <c r="R211" s="259" t="s">
        <v>658</v>
      </c>
      <c r="S211" s="259">
        <v>5</v>
      </c>
      <c r="T211" s="259" t="s">
        <v>16</v>
      </c>
      <c r="U211" s="259" t="s">
        <v>21</v>
      </c>
      <c r="V211" s="261">
        <v>2</v>
      </c>
      <c r="W211" s="261" t="s">
        <v>660</v>
      </c>
      <c r="X211" s="262">
        <f t="shared" si="10"/>
        <v>14</v>
      </c>
      <c r="Y211" s="263">
        <f t="shared" si="11"/>
        <v>59</v>
      </c>
      <c r="Z211" s="262">
        <f>Table2[[#This Row],[OR Word Count]]-Table2[[#This Row],[CCSS Word Count]]</f>
        <v>-45</v>
      </c>
      <c r="AA211" s="264">
        <f>IF(Table2[[#This Row],[Column6]]="","",IFERROR(Table2[[#This Row],[Column1]]/Table2[[#This Row],[CCSS Word Count]],""))</f>
        <v>-0.76271186440677963</v>
      </c>
      <c r="AB211" s="259">
        <v>5</v>
      </c>
      <c r="AC211" s="260" t="s">
        <v>16</v>
      </c>
      <c r="AD211" s="260" t="s">
        <v>21</v>
      </c>
      <c r="AE211" s="260">
        <v>2</v>
      </c>
      <c r="AF211" s="272" t="s">
        <v>6672</v>
      </c>
      <c r="AG211" s="269" t="str">
        <f>IF(Table2[[#This Row],[URL Link]]="","",CONCATENATE("&lt;a href=","""",Table2[[#This Row],[URL Link]],"""","&gt;",Table2[[#This Row],[OR INDEX]],"&lt;/a&gt;"))</f>
        <v>&lt;a href="https://oercommons.org/courseware/lesson/106466/student/29085?section=2"&gt;5.OA.A.2&lt;/a&gt;</v>
      </c>
      <c r="AH211" s="280" t="s">
        <v>2008</v>
      </c>
    </row>
    <row r="212" spans="1:34" x14ac:dyDescent="0.2">
      <c r="A212" s="162" t="s">
        <v>3</v>
      </c>
      <c r="B212" s="162">
        <v>211</v>
      </c>
      <c r="C212" s="163" t="s">
        <v>16</v>
      </c>
      <c r="D212" s="163" t="s">
        <v>63</v>
      </c>
      <c r="E212" s="163" t="s">
        <v>661</v>
      </c>
      <c r="F212" s="163" t="s">
        <v>662</v>
      </c>
      <c r="G212" s="163"/>
      <c r="H212" s="163"/>
      <c r="I212" s="164"/>
      <c r="J212" s="164" t="s">
        <v>661</v>
      </c>
      <c r="K212" s="142"/>
      <c r="L212" s="142"/>
      <c r="M212" s="142"/>
      <c r="N212" s="142"/>
      <c r="O212" s="142"/>
      <c r="P212" s="142"/>
      <c r="Q212" s="142"/>
      <c r="R212" s="142" t="s">
        <v>661</v>
      </c>
      <c r="S212" s="142">
        <v>5</v>
      </c>
      <c r="T212" s="142" t="s">
        <v>16</v>
      </c>
      <c r="U212" s="142" t="s">
        <v>63</v>
      </c>
      <c r="V212" s="141"/>
      <c r="W212" s="141" t="s">
        <v>662</v>
      </c>
      <c r="X212" s="145">
        <f t="shared" si="10"/>
        <v>4</v>
      </c>
      <c r="Y212" s="146">
        <f t="shared" si="11"/>
        <v>4</v>
      </c>
      <c r="Z212" s="145">
        <f>Table2[[#This Row],[OR Word Count]]-Table2[[#This Row],[CCSS Word Count]]</f>
        <v>0</v>
      </c>
      <c r="AA212" s="147" t="str">
        <f>IF(Table2[[#This Row],[Column6]]="","",IFERROR(Table2[[#This Row],[Column1]]/Table2[[#This Row],[CCSS Word Count]],""))</f>
        <v/>
      </c>
      <c r="AB212" s="259">
        <v>5</v>
      </c>
      <c r="AC212" s="260" t="s">
        <v>16</v>
      </c>
      <c r="AD212" s="260" t="s">
        <v>63</v>
      </c>
      <c r="AF212" s="163"/>
      <c r="AG212" s="277" t="str">
        <f>IF(Table2[[#This Row],[URL Link]]="","",CONCATENATE("&lt;a href=","""",Table2[[#This Row],[URL Link]],"""","&gt;",Table2[[#This Row],[OR INDEX]],"&lt;/a&gt;"))</f>
        <v/>
      </c>
      <c r="AH212" s="280" t="s">
        <v>2008</v>
      </c>
    </row>
    <row r="213" spans="1:34" ht="45" x14ac:dyDescent="0.2">
      <c r="A213" s="261" t="s">
        <v>25</v>
      </c>
      <c r="B213" s="261">
        <v>212</v>
      </c>
      <c r="C213" s="259" t="s">
        <v>16</v>
      </c>
      <c r="D213" s="259" t="s">
        <v>63</v>
      </c>
      <c r="E213" s="259" t="s">
        <v>663</v>
      </c>
      <c r="F213" s="256" t="s">
        <v>664</v>
      </c>
      <c r="G213" s="256" t="s">
        <v>542</v>
      </c>
      <c r="H213" s="256" t="s">
        <v>1683</v>
      </c>
      <c r="I213" s="256" t="s">
        <v>831</v>
      </c>
      <c r="J213" s="256" t="s">
        <v>663</v>
      </c>
      <c r="K213" s="259"/>
      <c r="L213" s="259"/>
      <c r="M213" s="259"/>
      <c r="N213" s="259"/>
      <c r="O213" s="259"/>
      <c r="P213" s="259"/>
      <c r="Q213" s="259"/>
      <c r="R213" s="259" t="s">
        <v>663</v>
      </c>
      <c r="S213" s="259">
        <v>5</v>
      </c>
      <c r="T213" s="259" t="s">
        <v>16</v>
      </c>
      <c r="U213" s="259" t="s">
        <v>63</v>
      </c>
      <c r="V213" s="261">
        <v>3</v>
      </c>
      <c r="W213" s="261" t="s">
        <v>665</v>
      </c>
      <c r="X213" s="262">
        <f t="shared" si="10"/>
        <v>33</v>
      </c>
      <c r="Y213" s="263">
        <f t="shared" si="11"/>
        <v>87</v>
      </c>
      <c r="Z213" s="262">
        <f>Table2[[#This Row],[OR Word Count]]-Table2[[#This Row],[CCSS Word Count]]</f>
        <v>-54</v>
      </c>
      <c r="AA213" s="264">
        <f>IF(Table2[[#This Row],[Column6]]="","",IFERROR(Table2[[#This Row],[Column1]]/Table2[[#This Row],[CCSS Word Count]],""))</f>
        <v>-0.62068965517241381</v>
      </c>
      <c r="AB213" s="259">
        <v>5</v>
      </c>
      <c r="AC213" s="260" t="s">
        <v>16</v>
      </c>
      <c r="AD213" s="260" t="s">
        <v>63</v>
      </c>
      <c r="AE213" s="260">
        <v>3</v>
      </c>
      <c r="AF213" s="272" t="s">
        <v>6673</v>
      </c>
      <c r="AG213" s="269" t="str">
        <f>IF(Table2[[#This Row],[URL Link]]="","",CONCATENATE("&lt;a href=","""",Table2[[#This Row],[URL Link]],"""","&gt;",Table2[[#This Row],[OR INDEX]],"&lt;/a&gt;"))</f>
        <v>&lt;a href="https://oercommons.org/courseware/lesson/106466/student/29085?section=3"&gt;5.OA.B.3&lt;/a&gt;</v>
      </c>
      <c r="AH213" s="280" t="s">
        <v>2008</v>
      </c>
    </row>
    <row r="214" spans="1:34" x14ac:dyDescent="0.2">
      <c r="A214" s="148" t="s">
        <v>2</v>
      </c>
      <c r="B214" s="148">
        <v>213</v>
      </c>
      <c r="C214" s="149" t="s">
        <v>89</v>
      </c>
      <c r="D214" s="149"/>
      <c r="E214" s="149" t="s">
        <v>666</v>
      </c>
      <c r="F214" s="150" t="s">
        <v>667</v>
      </c>
      <c r="G214" s="150"/>
      <c r="H214" s="150"/>
      <c r="I214" s="150"/>
      <c r="J214" s="150" t="s">
        <v>666</v>
      </c>
      <c r="K214" s="149"/>
      <c r="L214" s="149"/>
      <c r="M214" s="149"/>
      <c r="N214" s="149"/>
      <c r="O214" s="149"/>
      <c r="P214" s="149"/>
      <c r="Q214" s="149"/>
      <c r="R214" s="149" t="s">
        <v>666</v>
      </c>
      <c r="S214" s="149">
        <v>5</v>
      </c>
      <c r="T214" s="149" t="s">
        <v>89</v>
      </c>
      <c r="U214" s="149"/>
      <c r="V214" s="148"/>
      <c r="W214" s="148" t="s">
        <v>305</v>
      </c>
      <c r="X214" s="152">
        <f t="shared" si="10"/>
        <v>6</v>
      </c>
      <c r="Y214" s="153">
        <f t="shared" si="11"/>
        <v>8</v>
      </c>
      <c r="Z214" s="152">
        <f>Table2[[#This Row],[OR Word Count]]-Table2[[#This Row],[CCSS Word Count]]</f>
        <v>-2</v>
      </c>
      <c r="AA214" s="154" t="str">
        <f>IF(Table2[[#This Row],[Column6]]="","",IFERROR(Table2[[#This Row],[Column1]]/Table2[[#This Row],[CCSS Word Count]],""))</f>
        <v/>
      </c>
      <c r="AB214" s="259">
        <v>5</v>
      </c>
      <c r="AC214" s="260" t="s">
        <v>89</v>
      </c>
      <c r="AF214" s="149"/>
      <c r="AG214" s="276" t="str">
        <f>IF(Table2[[#This Row],[URL Link]]="","",CONCATENATE("&lt;a href=","""",Table2[[#This Row],[URL Link]],"""","&gt;",Table2[[#This Row],[OR INDEX]],"&lt;/a&gt;"))</f>
        <v/>
      </c>
      <c r="AH214" s="280" t="s">
        <v>2008</v>
      </c>
    </row>
    <row r="215" spans="1:34" x14ac:dyDescent="0.2">
      <c r="A215" s="162" t="s">
        <v>3</v>
      </c>
      <c r="B215" s="162">
        <v>214</v>
      </c>
      <c r="C215" s="163" t="s">
        <v>89</v>
      </c>
      <c r="D215" s="163" t="s">
        <v>21</v>
      </c>
      <c r="E215" s="163" t="s">
        <v>668</v>
      </c>
      <c r="F215" s="163" t="s">
        <v>669</v>
      </c>
      <c r="G215" s="163"/>
      <c r="H215" s="163"/>
      <c r="I215" s="164"/>
      <c r="J215" s="164" t="s">
        <v>668</v>
      </c>
      <c r="K215" s="142"/>
      <c r="L215" s="142"/>
      <c r="M215" s="142"/>
      <c r="N215" s="142"/>
      <c r="O215" s="142"/>
      <c r="P215" s="142"/>
      <c r="Q215" s="142"/>
      <c r="R215" s="142" t="s">
        <v>668</v>
      </c>
      <c r="S215" s="142">
        <v>5</v>
      </c>
      <c r="T215" s="142" t="s">
        <v>89</v>
      </c>
      <c r="U215" s="142" t="s">
        <v>21</v>
      </c>
      <c r="V215" s="141"/>
      <c r="W215" s="141" t="s">
        <v>669</v>
      </c>
      <c r="X215" s="145">
        <f t="shared" si="10"/>
        <v>5</v>
      </c>
      <c r="Y215" s="146">
        <f t="shared" si="11"/>
        <v>5</v>
      </c>
      <c r="Z215" s="145">
        <f>Table2[[#This Row],[OR Word Count]]-Table2[[#This Row],[CCSS Word Count]]</f>
        <v>0</v>
      </c>
      <c r="AA215" s="147" t="str">
        <f>IF(Table2[[#This Row],[Column6]]="","",IFERROR(Table2[[#This Row],[Column1]]/Table2[[#This Row],[CCSS Word Count]],""))</f>
        <v/>
      </c>
      <c r="AB215" s="259">
        <v>5</v>
      </c>
      <c r="AC215" s="260" t="s">
        <v>89</v>
      </c>
      <c r="AD215" s="260" t="s">
        <v>21</v>
      </c>
      <c r="AF215" s="163"/>
      <c r="AG215" s="277" t="str">
        <f>IF(Table2[[#This Row],[URL Link]]="","",CONCATENATE("&lt;a href=","""",Table2[[#This Row],[URL Link]],"""","&gt;",Table2[[#This Row],[OR INDEX]],"&lt;/a&gt;"))</f>
        <v/>
      </c>
      <c r="AH215" s="280" t="s">
        <v>2008</v>
      </c>
    </row>
    <row r="216" spans="1:34" ht="45" x14ac:dyDescent="0.2">
      <c r="A216" s="261" t="s">
        <v>25</v>
      </c>
      <c r="B216" s="261">
        <v>215</v>
      </c>
      <c r="C216" s="259" t="s">
        <v>89</v>
      </c>
      <c r="D216" s="259" t="s">
        <v>21</v>
      </c>
      <c r="E216" s="259" t="s">
        <v>670</v>
      </c>
      <c r="F216" s="256" t="s">
        <v>671</v>
      </c>
      <c r="G216" s="256" t="s">
        <v>1684</v>
      </c>
      <c r="H216" s="256" t="s">
        <v>1685</v>
      </c>
      <c r="I216" s="256" t="s">
        <v>1686</v>
      </c>
      <c r="J216" s="256" t="s">
        <v>670</v>
      </c>
      <c r="K216" s="259"/>
      <c r="L216" s="259"/>
      <c r="M216" s="259"/>
      <c r="N216" s="259"/>
      <c r="O216" s="259"/>
      <c r="P216" s="259"/>
      <c r="Q216" s="259"/>
      <c r="R216" s="259" t="s">
        <v>670</v>
      </c>
      <c r="S216" s="259">
        <v>5</v>
      </c>
      <c r="T216" s="259" t="s">
        <v>89</v>
      </c>
      <c r="U216" s="259" t="s">
        <v>21</v>
      </c>
      <c r="V216" s="261">
        <v>1</v>
      </c>
      <c r="W216" s="261" t="s">
        <v>672</v>
      </c>
      <c r="X216" s="262">
        <f t="shared" si="10"/>
        <v>37</v>
      </c>
      <c r="Y216" s="263">
        <f t="shared" si="11"/>
        <v>38</v>
      </c>
      <c r="Z216" s="262">
        <f>Table2[[#This Row],[OR Word Count]]-Table2[[#This Row],[CCSS Word Count]]</f>
        <v>-1</v>
      </c>
      <c r="AA216" s="266">
        <f>IF(Table2[[#This Row],[Column6]]="","",IFERROR(Table2[[#This Row],[Column1]]/Table2[[#This Row],[CCSS Word Count]],""))</f>
        <v>-2.6315789473684209E-2</v>
      </c>
      <c r="AB216" s="259">
        <v>5</v>
      </c>
      <c r="AC216" s="260" t="s">
        <v>89</v>
      </c>
      <c r="AD216" s="260" t="s">
        <v>21</v>
      </c>
      <c r="AE216" s="260">
        <v>1</v>
      </c>
      <c r="AF216" s="272" t="s">
        <v>6674</v>
      </c>
      <c r="AG216" s="269" t="str">
        <f>IF(Table2[[#This Row],[URL Link]]="","",CONCATENATE("&lt;a href=","""",Table2[[#This Row],[URL Link]],"""","&gt;",Table2[[#This Row],[OR INDEX]],"&lt;/a&gt;"))</f>
        <v>&lt;a href="https://oercommons.org/courseware/lesson/106467/student/29085?section=1"&gt;5.NBT.A.1&lt;/a&gt;</v>
      </c>
      <c r="AH216" s="280" t="s">
        <v>2008</v>
      </c>
    </row>
    <row r="217" spans="1:34" ht="45" x14ac:dyDescent="0.2">
      <c r="A217" s="261" t="s">
        <v>25</v>
      </c>
      <c r="B217" s="261">
        <v>216</v>
      </c>
      <c r="C217" s="259" t="s">
        <v>89</v>
      </c>
      <c r="D217" s="259" t="s">
        <v>21</v>
      </c>
      <c r="E217" s="259" t="s">
        <v>673</v>
      </c>
      <c r="F217" s="256" t="s">
        <v>674</v>
      </c>
      <c r="G217" s="256" t="s">
        <v>670</v>
      </c>
      <c r="H217" s="256" t="s">
        <v>1687</v>
      </c>
      <c r="I217" s="256"/>
      <c r="J217" s="256" t="s">
        <v>673</v>
      </c>
      <c r="K217" s="259"/>
      <c r="L217" s="259"/>
      <c r="M217" s="259"/>
      <c r="N217" s="259"/>
      <c r="O217" s="259"/>
      <c r="P217" s="259"/>
      <c r="Q217" s="259"/>
      <c r="R217" s="259" t="s">
        <v>673</v>
      </c>
      <c r="S217" s="259">
        <v>5</v>
      </c>
      <c r="T217" s="259" t="s">
        <v>89</v>
      </c>
      <c r="U217" s="259" t="s">
        <v>21</v>
      </c>
      <c r="V217" s="261">
        <v>2</v>
      </c>
      <c r="W217" s="261" t="s">
        <v>675</v>
      </c>
      <c r="X217" s="262">
        <f t="shared" si="10"/>
        <v>31</v>
      </c>
      <c r="Y217" s="263">
        <f t="shared" si="11"/>
        <v>49</v>
      </c>
      <c r="Z217" s="262">
        <f>Table2[[#This Row],[OR Word Count]]-Table2[[#This Row],[CCSS Word Count]]</f>
        <v>-18</v>
      </c>
      <c r="AA217" s="264">
        <f>IF(Table2[[#This Row],[Column6]]="","",IFERROR(Table2[[#This Row],[Column1]]/Table2[[#This Row],[CCSS Word Count]],""))</f>
        <v>-0.36734693877551022</v>
      </c>
      <c r="AB217" s="259">
        <v>5</v>
      </c>
      <c r="AC217" s="260" t="s">
        <v>89</v>
      </c>
      <c r="AD217" s="260" t="s">
        <v>21</v>
      </c>
      <c r="AE217" s="260">
        <v>2</v>
      </c>
      <c r="AF217" s="272" t="s">
        <v>6675</v>
      </c>
      <c r="AG217" s="269" t="str">
        <f>IF(Table2[[#This Row],[URL Link]]="","",CONCATENATE("&lt;a href=","""",Table2[[#This Row],[URL Link]],"""","&gt;",Table2[[#This Row],[OR INDEX]],"&lt;/a&gt;"))</f>
        <v>&lt;a href="https://oercommons.org/courseware/lesson/106467/student/29085?section=2"&gt;5.NBT.A.2&lt;/a&gt;</v>
      </c>
      <c r="AH217" s="280" t="s">
        <v>2008</v>
      </c>
    </row>
    <row r="218" spans="1:34" ht="30" x14ac:dyDescent="0.2">
      <c r="A218" s="261" t="s">
        <v>25</v>
      </c>
      <c r="B218" s="261">
        <v>217</v>
      </c>
      <c r="C218" s="259" t="s">
        <v>89</v>
      </c>
      <c r="D218" s="259" t="s">
        <v>21</v>
      </c>
      <c r="E218" s="259" t="s">
        <v>676</v>
      </c>
      <c r="F218" s="256" t="s">
        <v>677</v>
      </c>
      <c r="G218" s="256" t="s">
        <v>1688</v>
      </c>
      <c r="H218" s="256" t="s">
        <v>679</v>
      </c>
      <c r="I218" s="256" t="s">
        <v>814</v>
      </c>
      <c r="J218" s="256" t="s">
        <v>676</v>
      </c>
      <c r="K218" s="259"/>
      <c r="L218" s="259"/>
      <c r="M218" s="259"/>
      <c r="N218" s="259"/>
      <c r="O218" s="259"/>
      <c r="P218" s="259"/>
      <c r="Q218" s="259"/>
      <c r="R218" s="259" t="s">
        <v>676</v>
      </c>
      <c r="S218" s="259">
        <v>5</v>
      </c>
      <c r="T218" s="259" t="s">
        <v>89</v>
      </c>
      <c r="U218" s="259" t="s">
        <v>21</v>
      </c>
      <c r="V218" s="261">
        <v>3</v>
      </c>
      <c r="W218" s="261" t="s">
        <v>678</v>
      </c>
      <c r="X218" s="262">
        <f t="shared" si="10"/>
        <v>7</v>
      </c>
      <c r="Y218" s="263">
        <f t="shared" si="11"/>
        <v>74</v>
      </c>
      <c r="Z218" s="262">
        <f>Table2[[#This Row],[OR Word Count]]-Table2[[#This Row],[CCSS Word Count]]</f>
        <v>-67</v>
      </c>
      <c r="AA218" s="264">
        <f>IF(Table2[[#This Row],[Column6]]="","",IFERROR(Table2[[#This Row],[Column1]]/Table2[[#This Row],[CCSS Word Count]],""))</f>
        <v>-0.90540540540540537</v>
      </c>
      <c r="AB218" s="259">
        <v>5</v>
      </c>
      <c r="AC218" s="260" t="s">
        <v>89</v>
      </c>
      <c r="AD218" s="260" t="s">
        <v>21</v>
      </c>
      <c r="AE218" s="260">
        <v>3</v>
      </c>
      <c r="AF218" s="272" t="s">
        <v>6676</v>
      </c>
      <c r="AG218" s="269" t="str">
        <f>IF(Table2[[#This Row],[URL Link]]="","",CONCATENATE("&lt;a href=","""",Table2[[#This Row],[URL Link]],"""","&gt;",Table2[[#This Row],[OR INDEX]],"&lt;/a&gt;"))</f>
        <v>&lt;a href="https://oercommons.org/courseware/lesson/106467/student/29085?section=3"&gt;5.NBT.A.3&lt;/a&gt;</v>
      </c>
      <c r="AH218" s="280" t="s">
        <v>2008</v>
      </c>
    </row>
    <row r="219" spans="1:34" ht="30" x14ac:dyDescent="0.2">
      <c r="A219" s="261" t="s">
        <v>25</v>
      </c>
      <c r="B219" s="261">
        <v>218</v>
      </c>
      <c r="C219" s="259" t="s">
        <v>89</v>
      </c>
      <c r="D219" s="259" t="s">
        <v>21</v>
      </c>
      <c r="E219" s="259" t="s">
        <v>679</v>
      </c>
      <c r="F219" s="256" t="s">
        <v>680</v>
      </c>
      <c r="G219" s="256" t="s">
        <v>1651</v>
      </c>
      <c r="H219" s="256"/>
      <c r="I219" s="256" t="s">
        <v>1064</v>
      </c>
      <c r="J219" s="256" t="s">
        <v>679</v>
      </c>
      <c r="K219" s="259"/>
      <c r="L219" s="259"/>
      <c r="M219" s="259"/>
      <c r="N219" s="259"/>
      <c r="O219" s="259"/>
      <c r="P219" s="259"/>
      <c r="Q219" s="259"/>
      <c r="R219" s="259" t="s">
        <v>679</v>
      </c>
      <c r="S219" s="259">
        <v>5</v>
      </c>
      <c r="T219" s="259" t="s">
        <v>89</v>
      </c>
      <c r="U219" s="259" t="s">
        <v>21</v>
      </c>
      <c r="V219" s="261">
        <v>4</v>
      </c>
      <c r="W219" s="261" t="s">
        <v>680</v>
      </c>
      <c r="X219" s="262">
        <f t="shared" si="10"/>
        <v>10</v>
      </c>
      <c r="Y219" s="263">
        <f t="shared" si="11"/>
        <v>10</v>
      </c>
      <c r="Z219" s="262">
        <f>Table2[[#This Row],[OR Word Count]]-Table2[[#This Row],[CCSS Word Count]]</f>
        <v>0</v>
      </c>
      <c r="AA219" s="264">
        <f>IF(Table2[[#This Row],[Column6]]="","",IFERROR(Table2[[#This Row],[Column1]]/Table2[[#This Row],[CCSS Word Count]],""))</f>
        <v>0</v>
      </c>
      <c r="AB219" s="259">
        <v>5</v>
      </c>
      <c r="AC219" s="260" t="s">
        <v>89</v>
      </c>
      <c r="AD219" s="260" t="s">
        <v>21</v>
      </c>
      <c r="AE219" s="260">
        <v>4</v>
      </c>
      <c r="AF219" s="272" t="s">
        <v>6677</v>
      </c>
      <c r="AG219" s="269" t="str">
        <f>IF(Table2[[#This Row],[URL Link]]="","",CONCATENATE("&lt;a href=","""",Table2[[#This Row],[URL Link]],"""","&gt;",Table2[[#This Row],[OR INDEX]],"&lt;/a&gt;"))</f>
        <v>&lt;a href="https://oercommons.org/courseware/lesson/106467/student/29085?section=4"&gt;5.NBT.A.4&lt;/a&gt;</v>
      </c>
      <c r="AH219" s="280" t="s">
        <v>2008</v>
      </c>
    </row>
    <row r="220" spans="1:34" x14ac:dyDescent="0.2">
      <c r="A220" s="162" t="s">
        <v>3</v>
      </c>
      <c r="B220" s="162">
        <v>219</v>
      </c>
      <c r="C220" s="163" t="s">
        <v>89</v>
      </c>
      <c r="D220" s="163" t="s">
        <v>63</v>
      </c>
      <c r="E220" s="163" t="s">
        <v>681</v>
      </c>
      <c r="F220" s="163" t="s">
        <v>682</v>
      </c>
      <c r="G220" s="163"/>
      <c r="H220" s="163"/>
      <c r="I220" s="164"/>
      <c r="J220" s="164" t="s">
        <v>681</v>
      </c>
      <c r="K220" s="142"/>
      <c r="L220" s="142"/>
      <c r="M220" s="142"/>
      <c r="N220" s="142"/>
      <c r="O220" s="142"/>
      <c r="P220" s="142"/>
      <c r="Q220" s="142"/>
      <c r="R220" s="142" t="s">
        <v>681</v>
      </c>
      <c r="S220" s="142">
        <v>5</v>
      </c>
      <c r="T220" s="142" t="s">
        <v>89</v>
      </c>
      <c r="U220" s="142" t="s">
        <v>63</v>
      </c>
      <c r="V220" s="141"/>
      <c r="W220" s="141" t="s">
        <v>682</v>
      </c>
      <c r="X220" s="145">
        <f t="shared" si="10"/>
        <v>11</v>
      </c>
      <c r="Y220" s="146">
        <f t="shared" si="11"/>
        <v>11</v>
      </c>
      <c r="Z220" s="145">
        <f>Table2[[#This Row],[OR Word Count]]-Table2[[#This Row],[CCSS Word Count]]</f>
        <v>0</v>
      </c>
      <c r="AA220" s="147" t="str">
        <f>IF(Table2[[#This Row],[Column6]]="","",IFERROR(Table2[[#This Row],[Column1]]/Table2[[#This Row],[CCSS Word Count]],""))</f>
        <v/>
      </c>
      <c r="AB220" s="259">
        <v>5</v>
      </c>
      <c r="AC220" s="260" t="s">
        <v>89</v>
      </c>
      <c r="AD220" s="260" t="s">
        <v>63</v>
      </c>
      <c r="AF220" s="163"/>
      <c r="AG220" s="277" t="str">
        <f>IF(Table2[[#This Row],[URL Link]]="","",CONCATENATE("&lt;a href=","""",Table2[[#This Row],[URL Link]],"""","&gt;",Table2[[#This Row],[OR INDEX]],"&lt;/a&gt;"))</f>
        <v/>
      </c>
      <c r="AH220" s="280" t="s">
        <v>2008</v>
      </c>
    </row>
    <row r="221" spans="1:34" ht="30" x14ac:dyDescent="0.2">
      <c r="A221" s="261" t="s">
        <v>25</v>
      </c>
      <c r="B221" s="261">
        <v>220</v>
      </c>
      <c r="C221" s="259" t="s">
        <v>89</v>
      </c>
      <c r="D221" s="259" t="s">
        <v>63</v>
      </c>
      <c r="E221" s="259" t="s">
        <v>683</v>
      </c>
      <c r="F221" s="256" t="s">
        <v>684</v>
      </c>
      <c r="G221" s="256" t="s">
        <v>1689</v>
      </c>
      <c r="H221" s="256" t="s">
        <v>854</v>
      </c>
      <c r="I221" s="256"/>
      <c r="J221" s="256" t="s">
        <v>683</v>
      </c>
      <c r="K221" s="259"/>
      <c r="L221" s="259"/>
      <c r="M221" s="259"/>
      <c r="N221" s="259"/>
      <c r="O221" s="259"/>
      <c r="P221" s="259"/>
      <c r="Q221" s="259"/>
      <c r="R221" s="259" t="s">
        <v>683</v>
      </c>
      <c r="S221" s="259">
        <v>5</v>
      </c>
      <c r="T221" s="259" t="s">
        <v>89</v>
      </c>
      <c r="U221" s="259" t="s">
        <v>63</v>
      </c>
      <c r="V221" s="261">
        <v>5</v>
      </c>
      <c r="W221" s="261" t="s">
        <v>685</v>
      </c>
      <c r="X221" s="262">
        <f t="shared" si="10"/>
        <v>21</v>
      </c>
      <c r="Y221" s="263">
        <f t="shared" si="11"/>
        <v>10</v>
      </c>
      <c r="Z221" s="262">
        <f>Table2[[#This Row],[OR Word Count]]-Table2[[#This Row],[CCSS Word Count]]</f>
        <v>11</v>
      </c>
      <c r="AA221" s="264">
        <f>IF(Table2[[#This Row],[Column6]]="","",IFERROR(Table2[[#This Row],[Column1]]/Table2[[#This Row],[CCSS Word Count]],""))</f>
        <v>1.1000000000000001</v>
      </c>
      <c r="AB221" s="259">
        <v>5</v>
      </c>
      <c r="AC221" s="260" t="s">
        <v>89</v>
      </c>
      <c r="AD221" s="260" t="s">
        <v>63</v>
      </c>
      <c r="AE221" s="260">
        <v>5</v>
      </c>
      <c r="AF221" s="272" t="s">
        <v>6678</v>
      </c>
      <c r="AG221" s="269" t="str">
        <f>IF(Table2[[#This Row],[URL Link]]="","",CONCATENATE("&lt;a href=","""",Table2[[#This Row],[URL Link]],"""","&gt;",Table2[[#This Row],[OR INDEX]],"&lt;/a&gt;"))</f>
        <v>&lt;a href="https://oercommons.org/courseware/lesson/106467/student/29085?section=5"&gt;5.NBT.B.5&lt;/a&gt;</v>
      </c>
      <c r="AH221" s="280" t="s">
        <v>2008</v>
      </c>
    </row>
    <row r="222" spans="1:34" ht="30" x14ac:dyDescent="0.2">
      <c r="A222" s="261" t="s">
        <v>25</v>
      </c>
      <c r="B222" s="261">
        <v>221</v>
      </c>
      <c r="C222" s="259" t="s">
        <v>89</v>
      </c>
      <c r="D222" s="259" t="s">
        <v>63</v>
      </c>
      <c r="E222" s="259" t="s">
        <v>686</v>
      </c>
      <c r="F222" s="256" t="s">
        <v>687</v>
      </c>
      <c r="G222" s="256" t="s">
        <v>1690</v>
      </c>
      <c r="H222" s="256" t="s">
        <v>1691</v>
      </c>
      <c r="I222" s="256"/>
      <c r="J222" s="256" t="s">
        <v>686</v>
      </c>
      <c r="K222" s="259"/>
      <c r="L222" s="259"/>
      <c r="M222" s="259"/>
      <c r="N222" s="259"/>
      <c r="O222" s="259"/>
      <c r="P222" s="259"/>
      <c r="Q222" s="259"/>
      <c r="R222" s="259" t="s">
        <v>686</v>
      </c>
      <c r="S222" s="259">
        <v>5</v>
      </c>
      <c r="T222" s="259" t="s">
        <v>89</v>
      </c>
      <c r="U222" s="259" t="s">
        <v>63</v>
      </c>
      <c r="V222" s="261">
        <v>6</v>
      </c>
      <c r="W222" s="261" t="s">
        <v>688</v>
      </c>
      <c r="X222" s="262">
        <f t="shared" si="10"/>
        <v>22</v>
      </c>
      <c r="Y222" s="263">
        <f t="shared" si="11"/>
        <v>45</v>
      </c>
      <c r="Z222" s="262">
        <f>Table2[[#This Row],[OR Word Count]]-Table2[[#This Row],[CCSS Word Count]]</f>
        <v>-23</v>
      </c>
      <c r="AA222" s="264">
        <f>IF(Table2[[#This Row],[Column6]]="","",IFERROR(Table2[[#This Row],[Column1]]/Table2[[#This Row],[CCSS Word Count]],""))</f>
        <v>-0.51111111111111107</v>
      </c>
      <c r="AB222" s="259">
        <v>5</v>
      </c>
      <c r="AC222" s="260" t="s">
        <v>89</v>
      </c>
      <c r="AD222" s="260" t="s">
        <v>63</v>
      </c>
      <c r="AE222" s="260">
        <v>6</v>
      </c>
      <c r="AF222" s="272" t="s">
        <v>6679</v>
      </c>
      <c r="AG222" s="269" t="str">
        <f>IF(Table2[[#This Row],[URL Link]]="","",CONCATENATE("&lt;a href=","""",Table2[[#This Row],[URL Link]],"""","&gt;",Table2[[#This Row],[OR INDEX]],"&lt;/a&gt;"))</f>
        <v>&lt;a href="https://oercommons.org/courseware/lesson/106467/student/29085?section=6"&gt;5.NBT.B.6&lt;/a&gt;</v>
      </c>
      <c r="AH222" s="280" t="s">
        <v>2008</v>
      </c>
    </row>
    <row r="223" spans="1:34" ht="45" x14ac:dyDescent="0.2">
      <c r="A223" s="261" t="s">
        <v>25</v>
      </c>
      <c r="B223" s="261">
        <v>222</v>
      </c>
      <c r="C223" s="259" t="s">
        <v>89</v>
      </c>
      <c r="D223" s="259" t="s">
        <v>63</v>
      </c>
      <c r="E223" s="259" t="s">
        <v>689</v>
      </c>
      <c r="F223" s="256" t="s">
        <v>690</v>
      </c>
      <c r="G223" s="256" t="s">
        <v>1692</v>
      </c>
      <c r="H223" s="256" t="s">
        <v>854</v>
      </c>
      <c r="I223" s="256" t="s">
        <v>1693</v>
      </c>
      <c r="J223" s="256" t="s">
        <v>689</v>
      </c>
      <c r="K223" s="259"/>
      <c r="L223" s="259"/>
      <c r="M223" s="259"/>
      <c r="N223" s="259"/>
      <c r="O223" s="259"/>
      <c r="P223" s="259"/>
      <c r="Q223" s="259"/>
      <c r="R223" s="259" t="s">
        <v>689</v>
      </c>
      <c r="S223" s="259">
        <v>5</v>
      </c>
      <c r="T223" s="259" t="s">
        <v>89</v>
      </c>
      <c r="U223" s="259" t="s">
        <v>63</v>
      </c>
      <c r="V223" s="261">
        <v>7</v>
      </c>
      <c r="W223" s="261" t="s">
        <v>691</v>
      </c>
      <c r="X223" s="262">
        <f t="shared" si="10"/>
        <v>28</v>
      </c>
      <c r="Y223" s="263">
        <f t="shared" si="11"/>
        <v>41</v>
      </c>
      <c r="Z223" s="262">
        <f>Table2[[#This Row],[OR Word Count]]-Table2[[#This Row],[CCSS Word Count]]</f>
        <v>-13</v>
      </c>
      <c r="AA223" s="264">
        <f>IF(Table2[[#This Row],[Column6]]="","",IFERROR(Table2[[#This Row],[Column1]]/Table2[[#This Row],[CCSS Word Count]],""))</f>
        <v>-0.31707317073170732</v>
      </c>
      <c r="AB223" s="259">
        <v>5</v>
      </c>
      <c r="AC223" s="260" t="s">
        <v>89</v>
      </c>
      <c r="AD223" s="260" t="s">
        <v>63</v>
      </c>
      <c r="AE223" s="260">
        <v>7</v>
      </c>
      <c r="AF223" s="272" t="s">
        <v>6680</v>
      </c>
      <c r="AG223" s="269" t="str">
        <f>IF(Table2[[#This Row],[URL Link]]="","",CONCATENATE("&lt;a href=","""",Table2[[#This Row],[URL Link]],"""","&gt;",Table2[[#This Row],[OR INDEX]],"&lt;/a&gt;"))</f>
        <v>&lt;a href="https://oercommons.org/courseware/lesson/106467/student/29085?section=7"&gt;5.NBT.B.7&lt;/a&gt;</v>
      </c>
      <c r="AH223" s="280" t="s">
        <v>2008</v>
      </c>
    </row>
    <row r="224" spans="1:34" x14ac:dyDescent="0.2">
      <c r="A224" s="148" t="s">
        <v>2</v>
      </c>
      <c r="B224" s="148">
        <v>223</v>
      </c>
      <c r="C224" s="149" t="s">
        <v>454</v>
      </c>
      <c r="D224" s="149"/>
      <c r="E224" s="149" t="s">
        <v>692</v>
      </c>
      <c r="F224" s="150" t="s">
        <v>693</v>
      </c>
      <c r="G224" s="150"/>
      <c r="H224" s="150"/>
      <c r="I224" s="150"/>
      <c r="J224" s="150" t="s">
        <v>692</v>
      </c>
      <c r="K224" s="149"/>
      <c r="L224" s="149"/>
      <c r="M224" s="149"/>
      <c r="N224" s="149"/>
      <c r="O224" s="149"/>
      <c r="P224" s="149"/>
      <c r="Q224" s="149"/>
      <c r="R224" s="149" t="s">
        <v>692</v>
      </c>
      <c r="S224" s="149">
        <v>5</v>
      </c>
      <c r="T224" s="149" t="s">
        <v>454</v>
      </c>
      <c r="U224" s="149"/>
      <c r="V224" s="148"/>
      <c r="W224" s="148" t="s">
        <v>456</v>
      </c>
      <c r="X224" s="152">
        <f t="shared" si="10"/>
        <v>4</v>
      </c>
      <c r="Y224" s="153">
        <f t="shared" si="11"/>
        <v>4</v>
      </c>
      <c r="Z224" s="152">
        <f>Table2[[#This Row],[OR Word Count]]-Table2[[#This Row],[CCSS Word Count]]</f>
        <v>0</v>
      </c>
      <c r="AA224" s="154" t="str">
        <f>IF(Table2[[#This Row],[Column6]]="","",IFERROR(Table2[[#This Row],[Column1]]/Table2[[#This Row],[CCSS Word Count]],""))</f>
        <v/>
      </c>
      <c r="AB224" s="259">
        <v>5</v>
      </c>
      <c r="AC224" s="260" t="s">
        <v>454</v>
      </c>
      <c r="AF224" s="149"/>
      <c r="AG224" s="276" t="str">
        <f>IF(Table2[[#This Row],[URL Link]]="","",CONCATENATE("&lt;a href=","""",Table2[[#This Row],[URL Link]],"""","&gt;",Table2[[#This Row],[OR INDEX]],"&lt;/a&gt;"))</f>
        <v/>
      </c>
      <c r="AH224" s="280" t="s">
        <v>2008</v>
      </c>
    </row>
    <row r="225" spans="1:34" x14ac:dyDescent="0.2">
      <c r="A225" s="162" t="s">
        <v>3</v>
      </c>
      <c r="B225" s="162">
        <v>224</v>
      </c>
      <c r="C225" s="163" t="s">
        <v>454</v>
      </c>
      <c r="D225" s="163" t="s">
        <v>21</v>
      </c>
      <c r="E225" s="163" t="s">
        <v>694</v>
      </c>
      <c r="F225" s="163" t="s">
        <v>695</v>
      </c>
      <c r="G225" s="163"/>
      <c r="H225" s="163"/>
      <c r="I225" s="164"/>
      <c r="J225" s="164" t="s">
        <v>694</v>
      </c>
      <c r="K225" s="142"/>
      <c r="L225" s="142"/>
      <c r="M225" s="142"/>
      <c r="N225" s="142"/>
      <c r="O225" s="142"/>
      <c r="P225" s="142"/>
      <c r="Q225" s="142"/>
      <c r="R225" s="142" t="s">
        <v>694</v>
      </c>
      <c r="S225" s="142">
        <v>5</v>
      </c>
      <c r="T225" s="142" t="s">
        <v>454</v>
      </c>
      <c r="U225" s="142" t="s">
        <v>21</v>
      </c>
      <c r="V225" s="141"/>
      <c r="W225" s="141" t="s">
        <v>695</v>
      </c>
      <c r="X225" s="145">
        <f t="shared" si="10"/>
        <v>11</v>
      </c>
      <c r="Y225" s="146">
        <f t="shared" si="11"/>
        <v>11</v>
      </c>
      <c r="Z225" s="145">
        <f>Table2[[#This Row],[OR Word Count]]-Table2[[#This Row],[CCSS Word Count]]</f>
        <v>0</v>
      </c>
      <c r="AA225" s="147" t="str">
        <f>IF(Table2[[#This Row],[Column6]]="","",IFERROR(Table2[[#This Row],[Column1]]/Table2[[#This Row],[CCSS Word Count]],""))</f>
        <v/>
      </c>
      <c r="AB225" s="259">
        <v>5</v>
      </c>
      <c r="AC225" s="260" t="s">
        <v>454</v>
      </c>
      <c r="AD225" s="260" t="s">
        <v>21</v>
      </c>
      <c r="AF225" s="163"/>
      <c r="AG225" s="277" t="str">
        <f>IF(Table2[[#This Row],[URL Link]]="","",CONCATENATE("&lt;a href=","""",Table2[[#This Row],[URL Link]],"""","&gt;",Table2[[#This Row],[OR INDEX]],"&lt;/a&gt;"))</f>
        <v/>
      </c>
      <c r="AH225" s="280" t="s">
        <v>2008</v>
      </c>
    </row>
    <row r="226" spans="1:34" ht="30" x14ac:dyDescent="0.2">
      <c r="A226" s="261" t="s">
        <v>25</v>
      </c>
      <c r="B226" s="261">
        <v>225</v>
      </c>
      <c r="C226" s="259" t="s">
        <v>454</v>
      </c>
      <c r="D226" s="259" t="s">
        <v>21</v>
      </c>
      <c r="E226" s="259" t="s">
        <v>696</v>
      </c>
      <c r="F226" s="256" t="s">
        <v>697</v>
      </c>
      <c r="G226" s="256" t="s">
        <v>1668</v>
      </c>
      <c r="H226" s="256" t="s">
        <v>1694</v>
      </c>
      <c r="I226" s="256" t="s">
        <v>810</v>
      </c>
      <c r="J226" s="256" t="s">
        <v>696</v>
      </c>
      <c r="K226" s="259"/>
      <c r="L226" s="259"/>
      <c r="M226" s="259"/>
      <c r="N226" s="259"/>
      <c r="O226" s="259"/>
      <c r="P226" s="259"/>
      <c r="Q226" s="259"/>
      <c r="R226" s="259" t="s">
        <v>696</v>
      </c>
      <c r="S226" s="259">
        <v>5</v>
      </c>
      <c r="T226" s="259" t="s">
        <v>454</v>
      </c>
      <c r="U226" s="259" t="s">
        <v>21</v>
      </c>
      <c r="V226" s="261">
        <v>1</v>
      </c>
      <c r="W226" s="261" t="s">
        <v>698</v>
      </c>
      <c r="X226" s="262">
        <f t="shared" si="10"/>
        <v>16</v>
      </c>
      <c r="Y226" s="263">
        <f t="shared" si="11"/>
        <v>55</v>
      </c>
      <c r="Z226" s="262">
        <f>Table2[[#This Row],[OR Word Count]]-Table2[[#This Row],[CCSS Word Count]]</f>
        <v>-39</v>
      </c>
      <c r="AA226" s="264">
        <f>IF(Table2[[#This Row],[Column6]]="","",IFERROR(Table2[[#This Row],[Column1]]/Table2[[#This Row],[CCSS Word Count]],""))</f>
        <v>-0.70909090909090911</v>
      </c>
      <c r="AB226" s="259">
        <v>5</v>
      </c>
      <c r="AC226" s="260" t="s">
        <v>454</v>
      </c>
      <c r="AD226" s="260" t="s">
        <v>21</v>
      </c>
      <c r="AE226" s="260">
        <v>1</v>
      </c>
      <c r="AF226" s="272" t="s">
        <v>6681</v>
      </c>
      <c r="AG226" s="269" t="str">
        <f>IF(Table2[[#This Row],[URL Link]]="","",CONCATENATE("&lt;a href=","""",Table2[[#This Row],[URL Link]],"""","&gt;",Table2[[#This Row],[OR INDEX]],"&lt;/a&gt;"))</f>
        <v>&lt;a href="https://oercommons.org/courseware/lesson/106469/student/29085?section=1"&gt;5.NF.A.1&lt;/a&gt;</v>
      </c>
      <c r="AH226" s="280" t="s">
        <v>2008</v>
      </c>
    </row>
    <row r="227" spans="1:34" ht="45" x14ac:dyDescent="0.2">
      <c r="A227" s="261" t="s">
        <v>25</v>
      </c>
      <c r="B227" s="261">
        <v>226</v>
      </c>
      <c r="C227" s="259" t="s">
        <v>454</v>
      </c>
      <c r="D227" s="259" t="s">
        <v>21</v>
      </c>
      <c r="E227" s="259" t="s">
        <v>699</v>
      </c>
      <c r="F227" s="256" t="s">
        <v>700</v>
      </c>
      <c r="G227" s="256" t="s">
        <v>1695</v>
      </c>
      <c r="H227" s="256" t="s">
        <v>1691</v>
      </c>
      <c r="I227" s="256" t="s">
        <v>1696</v>
      </c>
      <c r="J227" s="256" t="s">
        <v>699</v>
      </c>
      <c r="K227" s="259"/>
      <c r="L227" s="259"/>
      <c r="M227" s="259"/>
      <c r="N227" s="259"/>
      <c r="O227" s="259"/>
      <c r="P227" s="259"/>
      <c r="Q227" s="259"/>
      <c r="R227" s="259" t="s">
        <v>699</v>
      </c>
      <c r="S227" s="259">
        <v>5</v>
      </c>
      <c r="T227" s="259" t="s">
        <v>454</v>
      </c>
      <c r="U227" s="259" t="s">
        <v>21</v>
      </c>
      <c r="V227" s="261">
        <v>2</v>
      </c>
      <c r="W227" s="261" t="s">
        <v>701</v>
      </c>
      <c r="X227" s="262">
        <f t="shared" si="10"/>
        <v>23</v>
      </c>
      <c r="Y227" s="263">
        <f t="shared" si="11"/>
        <v>66</v>
      </c>
      <c r="Z227" s="262">
        <f>Table2[[#This Row],[OR Word Count]]-Table2[[#This Row],[CCSS Word Count]]</f>
        <v>-43</v>
      </c>
      <c r="AA227" s="264">
        <f>IF(Table2[[#This Row],[Column6]]="","",IFERROR(Table2[[#This Row],[Column1]]/Table2[[#This Row],[CCSS Word Count]],""))</f>
        <v>-0.65151515151515149</v>
      </c>
      <c r="AB227" s="265">
        <v>5</v>
      </c>
      <c r="AC227" s="260" t="s">
        <v>454</v>
      </c>
      <c r="AD227" s="260" t="s">
        <v>21</v>
      </c>
      <c r="AE227" s="260">
        <v>2</v>
      </c>
      <c r="AF227" s="272" t="s">
        <v>6682</v>
      </c>
      <c r="AG227" s="269" t="str">
        <f>IF(Table2[[#This Row],[URL Link]]="","",CONCATENATE("&lt;a href=","""",Table2[[#This Row],[URL Link]],"""","&gt;",Table2[[#This Row],[OR INDEX]],"&lt;/a&gt;"))</f>
        <v>&lt;a href="https://oercommons.org/courseware/lesson/106469/student/29085?section=2"&gt;5.NF.A.2&lt;/a&gt;</v>
      </c>
      <c r="AH227" s="280" t="s">
        <v>2008</v>
      </c>
    </row>
    <row r="228" spans="1:34" x14ac:dyDescent="0.2">
      <c r="A228" s="162" t="s">
        <v>3</v>
      </c>
      <c r="B228" s="162">
        <v>227</v>
      </c>
      <c r="C228" s="163" t="s">
        <v>454</v>
      </c>
      <c r="D228" s="163" t="s">
        <v>63</v>
      </c>
      <c r="E228" s="163" t="s">
        <v>702</v>
      </c>
      <c r="F228" s="163" t="s">
        <v>703</v>
      </c>
      <c r="G228" s="163"/>
      <c r="H228" s="163"/>
      <c r="I228" s="164"/>
      <c r="J228" s="164" t="s">
        <v>702</v>
      </c>
      <c r="K228" s="142"/>
      <c r="L228" s="142"/>
      <c r="M228" s="142"/>
      <c r="N228" s="142"/>
      <c r="O228" s="142"/>
      <c r="P228" s="142"/>
      <c r="Q228" s="142"/>
      <c r="R228" s="142" t="s">
        <v>702</v>
      </c>
      <c r="S228" s="142">
        <v>5</v>
      </c>
      <c r="T228" s="142" t="s">
        <v>454</v>
      </c>
      <c r="U228" s="142" t="s">
        <v>63</v>
      </c>
      <c r="V228" s="141"/>
      <c r="W228" s="141" t="s">
        <v>703</v>
      </c>
      <c r="X228" s="145">
        <f t="shared" si="10"/>
        <v>9</v>
      </c>
      <c r="Y228" s="146">
        <f t="shared" si="11"/>
        <v>9</v>
      </c>
      <c r="Z228" s="145">
        <f>Table2[[#This Row],[OR Word Count]]-Table2[[#This Row],[CCSS Word Count]]</f>
        <v>0</v>
      </c>
      <c r="AA228" s="147" t="str">
        <f>IF(Table2[[#This Row],[Column6]]="","",IFERROR(Table2[[#This Row],[Column1]]/Table2[[#This Row],[CCSS Word Count]],""))</f>
        <v/>
      </c>
      <c r="AB228" s="259">
        <v>5</v>
      </c>
      <c r="AC228" s="260" t="s">
        <v>454</v>
      </c>
      <c r="AD228" s="260" t="s">
        <v>63</v>
      </c>
      <c r="AF228" s="163"/>
      <c r="AG228" s="277" t="str">
        <f>IF(Table2[[#This Row],[URL Link]]="","",CONCATENATE("&lt;a href=","""",Table2[[#This Row],[URL Link]],"""","&gt;",Table2[[#This Row],[OR INDEX]],"&lt;/a&gt;"))</f>
        <v/>
      </c>
      <c r="AH228" s="280" t="s">
        <v>2008</v>
      </c>
    </row>
    <row r="229" spans="1:34" ht="45" x14ac:dyDescent="0.2">
      <c r="A229" s="261" t="s">
        <v>25</v>
      </c>
      <c r="B229" s="261">
        <v>228</v>
      </c>
      <c r="C229" s="259" t="s">
        <v>454</v>
      </c>
      <c r="D229" s="259" t="s">
        <v>63</v>
      </c>
      <c r="E229" s="259" t="s">
        <v>704</v>
      </c>
      <c r="F229" s="256" t="s">
        <v>705</v>
      </c>
      <c r="G229" s="256" t="s">
        <v>1697</v>
      </c>
      <c r="H229" s="256" t="s">
        <v>1698</v>
      </c>
      <c r="I229" s="256" t="s">
        <v>1699</v>
      </c>
      <c r="J229" s="256" t="s">
        <v>704</v>
      </c>
      <c r="K229" s="259"/>
      <c r="L229" s="259"/>
      <c r="M229" s="259"/>
      <c r="N229" s="259"/>
      <c r="O229" s="259"/>
      <c r="P229" s="259"/>
      <c r="Q229" s="259"/>
      <c r="R229" s="259" t="s">
        <v>704</v>
      </c>
      <c r="S229" s="259">
        <v>5</v>
      </c>
      <c r="T229" s="259" t="s">
        <v>454</v>
      </c>
      <c r="U229" s="259" t="s">
        <v>63</v>
      </c>
      <c r="V229" s="261">
        <v>3</v>
      </c>
      <c r="W229" s="261" t="s">
        <v>706</v>
      </c>
      <c r="X229" s="262">
        <f t="shared" si="10"/>
        <v>37</v>
      </c>
      <c r="Y229" s="263">
        <f t="shared" si="11"/>
        <v>118</v>
      </c>
      <c r="Z229" s="262">
        <f>Table2[[#This Row],[OR Word Count]]-Table2[[#This Row],[CCSS Word Count]]</f>
        <v>-81</v>
      </c>
      <c r="AA229" s="266">
        <f>IF(Table2[[#This Row],[Column6]]="","",IFERROR(Table2[[#This Row],[Column1]]/Table2[[#This Row],[CCSS Word Count]],""))</f>
        <v>-0.68644067796610164</v>
      </c>
      <c r="AB229" s="259">
        <v>5</v>
      </c>
      <c r="AC229" s="260" t="s">
        <v>454</v>
      </c>
      <c r="AD229" s="260" t="s">
        <v>63</v>
      </c>
      <c r="AE229" s="260">
        <v>3</v>
      </c>
      <c r="AF229" s="272" t="s">
        <v>6683</v>
      </c>
      <c r="AG229" s="269" t="str">
        <f>IF(Table2[[#This Row],[URL Link]]="","",CONCATENATE("&lt;a href=","""",Table2[[#This Row],[URL Link]],"""","&gt;",Table2[[#This Row],[OR INDEX]],"&lt;/a&gt;"))</f>
        <v>&lt;a href="https://oercommons.org/courseware/lesson/106469/student/29085?section=3"&gt;5.NF.B.3&lt;/a&gt;</v>
      </c>
      <c r="AH229" s="280" t="s">
        <v>2008</v>
      </c>
    </row>
    <row r="230" spans="1:34" ht="45" x14ac:dyDescent="0.2">
      <c r="A230" s="261" t="s">
        <v>25</v>
      </c>
      <c r="B230" s="261">
        <v>229</v>
      </c>
      <c r="C230" s="259" t="s">
        <v>454</v>
      </c>
      <c r="D230" s="259" t="s">
        <v>63</v>
      </c>
      <c r="E230" s="259" t="s">
        <v>707</v>
      </c>
      <c r="F230" s="256" t="s">
        <v>708</v>
      </c>
      <c r="G230" s="256" t="s">
        <v>1700</v>
      </c>
      <c r="H230" s="256" t="s">
        <v>1698</v>
      </c>
      <c r="I230" s="256" t="s">
        <v>1701</v>
      </c>
      <c r="J230" s="256" t="s">
        <v>707</v>
      </c>
      <c r="K230" s="259"/>
      <c r="L230" s="259"/>
      <c r="M230" s="259"/>
      <c r="N230" s="259"/>
      <c r="O230" s="259"/>
      <c r="P230" s="259"/>
      <c r="Q230" s="259"/>
      <c r="R230" s="259" t="s">
        <v>707</v>
      </c>
      <c r="S230" s="259">
        <v>5</v>
      </c>
      <c r="T230" s="259" t="s">
        <v>454</v>
      </c>
      <c r="U230" s="259" t="s">
        <v>63</v>
      </c>
      <c r="V230" s="261">
        <v>4</v>
      </c>
      <c r="W230" s="261" t="s">
        <v>709</v>
      </c>
      <c r="X230" s="262">
        <f t="shared" si="10"/>
        <v>35</v>
      </c>
      <c r="Y230" s="263">
        <f t="shared" si="11"/>
        <v>145</v>
      </c>
      <c r="Z230" s="262">
        <f>Table2[[#This Row],[OR Word Count]]-Table2[[#This Row],[CCSS Word Count]]</f>
        <v>-110</v>
      </c>
      <c r="AA230" s="266">
        <f>IF(Table2[[#This Row],[Column6]]="","",IFERROR(Table2[[#This Row],[Column1]]/Table2[[#This Row],[CCSS Word Count]],""))</f>
        <v>-0.75862068965517238</v>
      </c>
      <c r="AB230" s="259">
        <v>5</v>
      </c>
      <c r="AC230" s="260" t="s">
        <v>454</v>
      </c>
      <c r="AD230" s="260" t="s">
        <v>63</v>
      </c>
      <c r="AE230" s="260">
        <v>4</v>
      </c>
      <c r="AF230" s="272" t="s">
        <v>6684</v>
      </c>
      <c r="AG230" s="269" t="str">
        <f>IF(Table2[[#This Row],[URL Link]]="","",CONCATENATE("&lt;a href=","""",Table2[[#This Row],[URL Link]],"""","&gt;",Table2[[#This Row],[OR INDEX]],"&lt;/a&gt;"))</f>
        <v>&lt;a href="https://oercommons.org/courseware/lesson/106469/student/29085?section=4"&gt;5.NF.B.4&lt;/a&gt;</v>
      </c>
      <c r="AH230" s="280" t="s">
        <v>2008</v>
      </c>
    </row>
    <row r="231" spans="1:34" ht="45" x14ac:dyDescent="0.2">
      <c r="A231" s="261" t="s">
        <v>25</v>
      </c>
      <c r="B231" s="261">
        <v>230</v>
      </c>
      <c r="C231" s="259" t="s">
        <v>454</v>
      </c>
      <c r="D231" s="259" t="s">
        <v>63</v>
      </c>
      <c r="E231" s="259" t="s">
        <v>710</v>
      </c>
      <c r="F231" s="256" t="s">
        <v>711</v>
      </c>
      <c r="G231" s="256" t="s">
        <v>1702</v>
      </c>
      <c r="H231" s="256" t="s">
        <v>1703</v>
      </c>
      <c r="I231" s="256" t="s">
        <v>1704</v>
      </c>
      <c r="J231" s="256" t="s">
        <v>710</v>
      </c>
      <c r="K231" s="259"/>
      <c r="L231" s="259"/>
      <c r="M231" s="259"/>
      <c r="N231" s="259"/>
      <c r="O231" s="259"/>
      <c r="P231" s="259"/>
      <c r="Q231" s="259"/>
      <c r="R231" s="259" t="s">
        <v>710</v>
      </c>
      <c r="S231" s="259">
        <v>5</v>
      </c>
      <c r="T231" s="259" t="s">
        <v>454</v>
      </c>
      <c r="U231" s="259" t="s">
        <v>63</v>
      </c>
      <c r="V231" s="261">
        <v>5</v>
      </c>
      <c r="W231" s="261" t="s">
        <v>712</v>
      </c>
      <c r="X231" s="262">
        <f t="shared" si="10"/>
        <v>32</v>
      </c>
      <c r="Y231" s="263">
        <f t="shared" si="11"/>
        <v>125</v>
      </c>
      <c r="Z231" s="262">
        <f>Table2[[#This Row],[OR Word Count]]-Table2[[#This Row],[CCSS Word Count]]</f>
        <v>-93</v>
      </c>
      <c r="AA231" s="266">
        <f>IF(Table2[[#This Row],[Column6]]="","",IFERROR(Table2[[#This Row],[Column1]]/Table2[[#This Row],[CCSS Word Count]],""))</f>
        <v>-0.74399999999999999</v>
      </c>
      <c r="AB231" s="259">
        <v>5</v>
      </c>
      <c r="AC231" s="260" t="s">
        <v>454</v>
      </c>
      <c r="AD231" s="260" t="s">
        <v>63</v>
      </c>
      <c r="AE231" s="260">
        <v>5</v>
      </c>
      <c r="AF231" s="272" t="s">
        <v>6685</v>
      </c>
      <c r="AG231" s="269" t="str">
        <f>IF(Table2[[#This Row],[URL Link]]="","",CONCATENATE("&lt;a href=","""",Table2[[#This Row],[URL Link]],"""","&gt;",Table2[[#This Row],[OR INDEX]],"&lt;/a&gt;"))</f>
        <v>&lt;a href="https://oercommons.org/courseware/lesson/106469/student/29085?section=5"&gt;5.NF.B.5&lt;/a&gt;</v>
      </c>
      <c r="AH231" s="280" t="s">
        <v>2008</v>
      </c>
    </row>
    <row r="232" spans="1:34" ht="45" x14ac:dyDescent="0.2">
      <c r="A232" s="261" t="s">
        <v>25</v>
      </c>
      <c r="B232" s="261">
        <v>231</v>
      </c>
      <c r="C232" s="259" t="s">
        <v>454</v>
      </c>
      <c r="D232" s="259" t="s">
        <v>63</v>
      </c>
      <c r="E232" s="259" t="s">
        <v>713</v>
      </c>
      <c r="F232" s="256" t="s">
        <v>714</v>
      </c>
      <c r="G232" s="256" t="s">
        <v>529</v>
      </c>
      <c r="H232" s="256" t="s">
        <v>1705</v>
      </c>
      <c r="I232" s="256" t="s">
        <v>1706</v>
      </c>
      <c r="J232" s="256" t="s">
        <v>713</v>
      </c>
      <c r="K232" s="259"/>
      <c r="L232" s="259"/>
      <c r="M232" s="259"/>
      <c r="N232" s="259"/>
      <c r="O232" s="259"/>
      <c r="P232" s="259"/>
      <c r="Q232" s="259"/>
      <c r="R232" s="259" t="s">
        <v>713</v>
      </c>
      <c r="S232" s="259">
        <v>5</v>
      </c>
      <c r="T232" s="259" t="s">
        <v>454</v>
      </c>
      <c r="U232" s="259" t="s">
        <v>63</v>
      </c>
      <c r="V232" s="261">
        <v>6</v>
      </c>
      <c r="W232" s="261" t="s">
        <v>715</v>
      </c>
      <c r="X232" s="262">
        <f t="shared" si="10"/>
        <v>13</v>
      </c>
      <c r="Y232" s="263">
        <f t="shared" si="11"/>
        <v>23</v>
      </c>
      <c r="Z232" s="262">
        <f>Table2[[#This Row],[OR Word Count]]-Table2[[#This Row],[CCSS Word Count]]</f>
        <v>-10</v>
      </c>
      <c r="AA232" s="266">
        <f>IF(Table2[[#This Row],[Column6]]="","",IFERROR(Table2[[#This Row],[Column1]]/Table2[[#This Row],[CCSS Word Count]],""))</f>
        <v>-0.43478260869565216</v>
      </c>
      <c r="AB232" s="259">
        <v>5</v>
      </c>
      <c r="AC232" s="260" t="s">
        <v>454</v>
      </c>
      <c r="AD232" s="260" t="s">
        <v>63</v>
      </c>
      <c r="AE232" s="260">
        <v>6</v>
      </c>
      <c r="AF232" s="272" t="s">
        <v>6686</v>
      </c>
      <c r="AG232" s="269" t="str">
        <f>IF(Table2[[#This Row],[URL Link]]="","",CONCATENATE("&lt;a href=","""",Table2[[#This Row],[URL Link]],"""","&gt;",Table2[[#This Row],[OR INDEX]],"&lt;/a&gt;"))</f>
        <v>&lt;a href="https://oercommons.org/courseware/lesson/106469/student/29085?section=6"&gt;5.NF.B.6&lt;/a&gt;</v>
      </c>
      <c r="AH232" s="280" t="s">
        <v>2008</v>
      </c>
    </row>
    <row r="233" spans="1:34" ht="45" x14ac:dyDescent="0.2">
      <c r="A233" s="261" t="s">
        <v>25</v>
      </c>
      <c r="B233" s="261">
        <v>232</v>
      </c>
      <c r="C233" s="259" t="s">
        <v>454</v>
      </c>
      <c r="D233" s="259" t="s">
        <v>63</v>
      </c>
      <c r="E233" s="259" t="s">
        <v>716</v>
      </c>
      <c r="F233" s="256" t="s">
        <v>717</v>
      </c>
      <c r="G233" s="256" t="s">
        <v>1707</v>
      </c>
      <c r="H233" s="256" t="s">
        <v>1708</v>
      </c>
      <c r="I233" s="256" t="s">
        <v>1709</v>
      </c>
      <c r="J233" s="256" t="s">
        <v>716</v>
      </c>
      <c r="K233" s="259"/>
      <c r="L233" s="259"/>
      <c r="M233" s="259"/>
      <c r="N233" s="259"/>
      <c r="O233" s="259"/>
      <c r="P233" s="259"/>
      <c r="Q233" s="259"/>
      <c r="R233" s="259" t="s">
        <v>716</v>
      </c>
      <c r="S233" s="259">
        <v>5</v>
      </c>
      <c r="T233" s="259" t="s">
        <v>454</v>
      </c>
      <c r="U233" s="259" t="s">
        <v>63</v>
      </c>
      <c r="V233" s="261">
        <v>7</v>
      </c>
      <c r="W233" s="261" t="s">
        <v>718</v>
      </c>
      <c r="X233" s="262">
        <f t="shared" si="10"/>
        <v>26</v>
      </c>
      <c r="Y233" s="263">
        <f t="shared" si="11"/>
        <v>231</v>
      </c>
      <c r="Z233" s="262">
        <f>Table2[[#This Row],[OR Word Count]]-Table2[[#This Row],[CCSS Word Count]]</f>
        <v>-205</v>
      </c>
      <c r="AA233" s="266">
        <f>IF(Table2[[#This Row],[Column6]]="","",IFERROR(Table2[[#This Row],[Column1]]/Table2[[#This Row],[CCSS Word Count]],""))</f>
        <v>-0.88744588744588748</v>
      </c>
      <c r="AB233" s="259">
        <v>5</v>
      </c>
      <c r="AC233" s="260" t="s">
        <v>454</v>
      </c>
      <c r="AD233" s="260" t="s">
        <v>63</v>
      </c>
      <c r="AE233" s="260">
        <v>7</v>
      </c>
      <c r="AF233" s="272" t="s">
        <v>6687</v>
      </c>
      <c r="AG233" s="269" t="str">
        <f>IF(Table2[[#This Row],[URL Link]]="","",CONCATENATE("&lt;a href=","""",Table2[[#This Row],[URL Link]],"""","&gt;",Table2[[#This Row],[OR INDEX]],"&lt;/a&gt;"))</f>
        <v>&lt;a href="https://oercommons.org/courseware/lesson/106469/student/29085?section=7"&gt;5.NF.B.7&lt;/a&gt;</v>
      </c>
      <c r="AH233" s="280" t="s">
        <v>2008</v>
      </c>
    </row>
    <row r="234" spans="1:34" x14ac:dyDescent="0.2">
      <c r="A234" s="148" t="s">
        <v>2</v>
      </c>
      <c r="B234" s="148">
        <v>233</v>
      </c>
      <c r="C234" s="149" t="s">
        <v>99</v>
      </c>
      <c r="D234" s="149"/>
      <c r="E234" s="149" t="s">
        <v>719</v>
      </c>
      <c r="F234" s="150" t="s">
        <v>101</v>
      </c>
      <c r="G234" s="150"/>
      <c r="H234" s="150"/>
      <c r="I234" s="150"/>
      <c r="J234" s="150" t="s">
        <v>720</v>
      </c>
      <c r="K234" s="149"/>
      <c r="L234" s="149"/>
      <c r="M234" s="149"/>
      <c r="N234" s="149"/>
      <c r="O234" s="149"/>
      <c r="P234" s="149"/>
      <c r="Q234" s="149"/>
      <c r="R234" s="149" t="s">
        <v>720</v>
      </c>
      <c r="S234" s="149">
        <v>5</v>
      </c>
      <c r="T234" s="149" t="s">
        <v>103</v>
      </c>
      <c r="U234" s="149"/>
      <c r="V234" s="148"/>
      <c r="W234" s="148" t="s">
        <v>334</v>
      </c>
      <c r="X234" s="152">
        <f t="shared" si="10"/>
        <v>4</v>
      </c>
      <c r="Y234" s="153">
        <f t="shared" si="11"/>
        <v>2</v>
      </c>
      <c r="Z234" s="152">
        <f>Table2[[#This Row],[OR Word Count]]-Table2[[#This Row],[CCSS Word Count]]</f>
        <v>2</v>
      </c>
      <c r="AA234" s="154" t="str">
        <f>IF(Table2[[#This Row],[Column6]]="","",IFERROR(Table2[[#This Row],[Column1]]/Table2[[#This Row],[CCSS Word Count]],""))</f>
        <v/>
      </c>
      <c r="AB234" s="259">
        <v>5</v>
      </c>
      <c r="AC234" s="260" t="s">
        <v>99</v>
      </c>
      <c r="AF234" s="149"/>
      <c r="AG234" s="276" t="str">
        <f>IF(Table2[[#This Row],[URL Link]]="","",CONCATENATE("&lt;a href=","""",Table2[[#This Row],[URL Link]],"""","&gt;",Table2[[#This Row],[OR INDEX]],"&lt;/a&gt;"))</f>
        <v/>
      </c>
      <c r="AH234" s="280" t="s">
        <v>2008</v>
      </c>
    </row>
    <row r="235" spans="1:34" x14ac:dyDescent="0.2">
      <c r="A235" s="162" t="s">
        <v>3</v>
      </c>
      <c r="B235" s="162">
        <v>234</v>
      </c>
      <c r="C235" s="163" t="s">
        <v>99</v>
      </c>
      <c r="D235" s="163" t="s">
        <v>21</v>
      </c>
      <c r="E235" s="163" t="s">
        <v>721</v>
      </c>
      <c r="F235" s="163" t="s">
        <v>722</v>
      </c>
      <c r="G235" s="163"/>
      <c r="H235" s="163"/>
      <c r="I235" s="164"/>
      <c r="J235" s="164" t="s">
        <v>723</v>
      </c>
      <c r="K235" s="142"/>
      <c r="L235" s="142"/>
      <c r="M235" s="142"/>
      <c r="N235" s="142"/>
      <c r="O235" s="142"/>
      <c r="P235" s="142"/>
      <c r="Q235" s="142"/>
      <c r="R235" s="142" t="s">
        <v>723</v>
      </c>
      <c r="S235" s="142">
        <v>5</v>
      </c>
      <c r="T235" s="142" t="s">
        <v>103</v>
      </c>
      <c r="U235" s="142" t="s">
        <v>21</v>
      </c>
      <c r="V235" s="141"/>
      <c r="W235" s="141" t="s">
        <v>722</v>
      </c>
      <c r="X235" s="145">
        <f t="shared" si="10"/>
        <v>12</v>
      </c>
      <c r="Y235" s="146">
        <f t="shared" si="11"/>
        <v>12</v>
      </c>
      <c r="Z235" s="145">
        <f>Table2[[#This Row],[OR Word Count]]-Table2[[#This Row],[CCSS Word Count]]</f>
        <v>0</v>
      </c>
      <c r="AA235" s="147" t="str">
        <f>IF(Table2[[#This Row],[Column6]]="","",IFERROR(Table2[[#This Row],[Column1]]/Table2[[#This Row],[CCSS Word Count]],""))</f>
        <v/>
      </c>
      <c r="AB235" s="259">
        <v>5</v>
      </c>
      <c r="AC235" s="260" t="s">
        <v>99</v>
      </c>
      <c r="AD235" s="260" t="s">
        <v>21</v>
      </c>
      <c r="AF235" s="163"/>
      <c r="AG235" s="277" t="str">
        <f>IF(Table2[[#This Row],[URL Link]]="","",CONCATENATE("&lt;a href=","""",Table2[[#This Row],[URL Link]],"""","&gt;",Table2[[#This Row],[OR INDEX]],"&lt;/a&gt;"))</f>
        <v/>
      </c>
      <c r="AH235" s="280" t="s">
        <v>2008</v>
      </c>
    </row>
    <row r="236" spans="1:34" ht="45" x14ac:dyDescent="0.2">
      <c r="A236" s="261" t="s">
        <v>25</v>
      </c>
      <c r="B236" s="261">
        <v>235</v>
      </c>
      <c r="C236" s="259" t="s">
        <v>99</v>
      </c>
      <c r="D236" s="259" t="s">
        <v>21</v>
      </c>
      <c r="E236" s="259" t="s">
        <v>724</v>
      </c>
      <c r="F236" s="256" t="s">
        <v>725</v>
      </c>
      <c r="G236" s="256" t="s">
        <v>462</v>
      </c>
      <c r="H236" s="256" t="s">
        <v>728</v>
      </c>
      <c r="I236" s="256" t="s">
        <v>1710</v>
      </c>
      <c r="J236" s="256" t="s">
        <v>726</v>
      </c>
      <c r="K236" s="259"/>
      <c r="L236" s="259"/>
      <c r="M236" s="259"/>
      <c r="N236" s="259"/>
      <c r="O236" s="259"/>
      <c r="P236" s="259"/>
      <c r="Q236" s="259"/>
      <c r="R236" s="259" t="s">
        <v>726</v>
      </c>
      <c r="S236" s="259">
        <v>5</v>
      </c>
      <c r="T236" s="259" t="s">
        <v>103</v>
      </c>
      <c r="U236" s="259" t="s">
        <v>21</v>
      </c>
      <c r="V236" s="261">
        <v>1</v>
      </c>
      <c r="W236" s="261" t="s">
        <v>727</v>
      </c>
      <c r="X236" s="262">
        <f t="shared" si="10"/>
        <v>31</v>
      </c>
      <c r="Y236" s="263">
        <f t="shared" si="11"/>
        <v>105</v>
      </c>
      <c r="Z236" s="262">
        <f>Table2[[#This Row],[OR Word Count]]-Table2[[#This Row],[CCSS Word Count]]</f>
        <v>-74</v>
      </c>
      <c r="AA236" s="264">
        <f>IF(Table2[[#This Row],[Column6]]="","",IFERROR(Table2[[#This Row],[Column1]]/Table2[[#This Row],[CCSS Word Count]],""))</f>
        <v>-0.70476190476190481</v>
      </c>
      <c r="AB236" s="259">
        <v>5</v>
      </c>
      <c r="AC236" s="260" t="s">
        <v>99</v>
      </c>
      <c r="AD236" s="260" t="s">
        <v>21</v>
      </c>
      <c r="AE236" s="260">
        <v>1</v>
      </c>
      <c r="AF236" s="272" t="s">
        <v>6688</v>
      </c>
      <c r="AG236" s="269" t="str">
        <f>IF(Table2[[#This Row],[URL Link]]="","",CONCATENATE("&lt;a href=","""",Table2[[#This Row],[URL Link]],"""","&gt;",Table2[[#This Row],[OR INDEX]],"&lt;/a&gt;"))</f>
        <v>&lt;a href="https://oercommons.org/courseware/lesson/106471/student/29085?section=1"&gt;5.GM.A.1&lt;/a&gt;</v>
      </c>
      <c r="AH236" s="280" t="s">
        <v>2008</v>
      </c>
    </row>
    <row r="237" spans="1:34" ht="45" x14ac:dyDescent="0.2">
      <c r="A237" s="261" t="s">
        <v>25</v>
      </c>
      <c r="B237" s="261">
        <v>236</v>
      </c>
      <c r="C237" s="259" t="s">
        <v>99</v>
      </c>
      <c r="D237" s="259" t="s">
        <v>21</v>
      </c>
      <c r="E237" s="259" t="s">
        <v>728</v>
      </c>
      <c r="F237" s="256" t="s">
        <v>729</v>
      </c>
      <c r="G237" s="256" t="s">
        <v>1711</v>
      </c>
      <c r="H237" s="256" t="s">
        <v>1712</v>
      </c>
      <c r="I237" s="256" t="s">
        <v>1713</v>
      </c>
      <c r="J237" s="256" t="s">
        <v>730</v>
      </c>
      <c r="K237" s="259"/>
      <c r="L237" s="259"/>
      <c r="M237" s="259"/>
      <c r="N237" s="259"/>
      <c r="O237" s="259"/>
      <c r="P237" s="259"/>
      <c r="Q237" s="259"/>
      <c r="R237" s="259" t="s">
        <v>730</v>
      </c>
      <c r="S237" s="259">
        <v>5</v>
      </c>
      <c r="T237" s="259" t="s">
        <v>103</v>
      </c>
      <c r="U237" s="259" t="s">
        <v>21</v>
      </c>
      <c r="V237" s="261">
        <v>2</v>
      </c>
      <c r="W237" s="261" t="s">
        <v>731</v>
      </c>
      <c r="X237" s="262">
        <f t="shared" si="10"/>
        <v>32</v>
      </c>
      <c r="Y237" s="263">
        <f t="shared" si="11"/>
        <v>30</v>
      </c>
      <c r="Z237" s="262">
        <f>Table2[[#This Row],[OR Word Count]]-Table2[[#This Row],[CCSS Word Count]]</f>
        <v>2</v>
      </c>
      <c r="AA237" s="264">
        <f>IF(Table2[[#This Row],[Column6]]="","",IFERROR(Table2[[#This Row],[Column1]]/Table2[[#This Row],[CCSS Word Count]],""))</f>
        <v>6.6666666666666666E-2</v>
      </c>
      <c r="AB237" s="259">
        <v>5</v>
      </c>
      <c r="AC237" s="260" t="s">
        <v>99</v>
      </c>
      <c r="AD237" s="260" t="s">
        <v>21</v>
      </c>
      <c r="AE237" s="260">
        <v>2</v>
      </c>
      <c r="AF237" s="272" t="s">
        <v>6689</v>
      </c>
      <c r="AG237" s="269" t="str">
        <f>IF(Table2[[#This Row],[URL Link]]="","",CONCATENATE("&lt;a href=","""",Table2[[#This Row],[URL Link]],"""","&gt;",Table2[[#This Row],[OR INDEX]],"&lt;/a&gt;"))</f>
        <v>&lt;a href="https://oercommons.org/courseware/lesson/106471/student/29085?section=2"&gt;5.GM.A.2&lt;/a&gt;</v>
      </c>
      <c r="AH237" s="280" t="s">
        <v>2008</v>
      </c>
    </row>
    <row r="238" spans="1:34" x14ac:dyDescent="0.2">
      <c r="A238" s="162" t="s">
        <v>3</v>
      </c>
      <c r="B238" s="162">
        <v>237</v>
      </c>
      <c r="C238" s="163" t="s">
        <v>99</v>
      </c>
      <c r="D238" s="163" t="s">
        <v>63</v>
      </c>
      <c r="E238" s="163" t="s">
        <v>732</v>
      </c>
      <c r="F238" s="163" t="s">
        <v>733</v>
      </c>
      <c r="G238" s="163"/>
      <c r="H238" s="163"/>
      <c r="I238" s="164"/>
      <c r="J238" s="164" t="s">
        <v>734</v>
      </c>
      <c r="K238" s="142"/>
      <c r="L238" s="142"/>
      <c r="M238" s="142"/>
      <c r="N238" s="142"/>
      <c r="O238" s="142"/>
      <c r="P238" s="142"/>
      <c r="Q238" s="142"/>
      <c r="R238" s="142" t="s">
        <v>734</v>
      </c>
      <c r="S238" s="142">
        <v>5</v>
      </c>
      <c r="T238" s="142" t="s">
        <v>103</v>
      </c>
      <c r="U238" s="142" t="s">
        <v>63</v>
      </c>
      <c r="V238" s="141"/>
      <c r="W238" s="141" t="s">
        <v>733</v>
      </c>
      <c r="X238" s="145">
        <f t="shared" si="10"/>
        <v>9</v>
      </c>
      <c r="Y238" s="146">
        <f t="shared" si="11"/>
        <v>9</v>
      </c>
      <c r="Z238" s="145">
        <f>Table2[[#This Row],[OR Word Count]]-Table2[[#This Row],[CCSS Word Count]]</f>
        <v>0</v>
      </c>
      <c r="AA238" s="147" t="str">
        <f>IF(Table2[[#This Row],[Column6]]="","",IFERROR(Table2[[#This Row],[Column1]]/Table2[[#This Row],[CCSS Word Count]],""))</f>
        <v/>
      </c>
      <c r="AB238" s="259">
        <v>5</v>
      </c>
      <c r="AC238" s="260" t="s">
        <v>99</v>
      </c>
      <c r="AD238" s="260" t="s">
        <v>63</v>
      </c>
      <c r="AF238" s="163"/>
      <c r="AG238" s="277" t="str">
        <f>IF(Table2[[#This Row],[URL Link]]="","",CONCATENATE("&lt;a href=","""",Table2[[#This Row],[URL Link]],"""","&gt;",Table2[[#This Row],[OR INDEX]],"&lt;/a&gt;"))</f>
        <v/>
      </c>
      <c r="AH238" s="280" t="s">
        <v>2008</v>
      </c>
    </row>
    <row r="239" spans="1:34" ht="45" x14ac:dyDescent="0.2">
      <c r="A239" s="261" t="s">
        <v>25</v>
      </c>
      <c r="B239" s="261">
        <v>238</v>
      </c>
      <c r="C239" s="259" t="s">
        <v>99</v>
      </c>
      <c r="D239" s="259" t="s">
        <v>63</v>
      </c>
      <c r="E239" s="259" t="s">
        <v>735</v>
      </c>
      <c r="F239" s="256" t="s">
        <v>739</v>
      </c>
      <c r="G239" s="256" t="s">
        <v>1714</v>
      </c>
      <c r="H239" s="256" t="s">
        <v>887</v>
      </c>
      <c r="I239" s="256"/>
      <c r="J239" s="256" t="s">
        <v>740</v>
      </c>
      <c r="K239" s="259"/>
      <c r="L239" s="259"/>
      <c r="M239" s="259"/>
      <c r="N239" s="259"/>
      <c r="O239" s="259"/>
      <c r="P239" s="259"/>
      <c r="Q239" s="259"/>
      <c r="R239" s="259" t="s">
        <v>740</v>
      </c>
      <c r="S239" s="259">
        <v>5</v>
      </c>
      <c r="T239" s="259" t="s">
        <v>103</v>
      </c>
      <c r="U239" s="259" t="s">
        <v>63</v>
      </c>
      <c r="V239" s="261">
        <v>4</v>
      </c>
      <c r="W239" s="261" t="s">
        <v>741</v>
      </c>
      <c r="X239" s="262">
        <f t="shared" si="10"/>
        <v>23</v>
      </c>
      <c r="Y239" s="263">
        <f t="shared" si="11"/>
        <v>9</v>
      </c>
      <c r="Z239" s="262">
        <f>Table2[[#This Row],[OR Word Count]]-Table2[[#This Row],[CCSS Word Count]]</f>
        <v>14</v>
      </c>
      <c r="AA239" s="266">
        <f>IF(Table2[[#This Row],[Column6]]="","",IFERROR(Table2[[#This Row],[Column1]]/Table2[[#This Row],[CCSS Word Count]],""))</f>
        <v>1.5555555555555556</v>
      </c>
      <c r="AB239" s="259">
        <v>5</v>
      </c>
      <c r="AC239" s="260" t="s">
        <v>99</v>
      </c>
      <c r="AD239" s="260" t="s">
        <v>63</v>
      </c>
      <c r="AE239" s="260">
        <v>3</v>
      </c>
      <c r="AF239" s="272" t="s">
        <v>6690</v>
      </c>
      <c r="AG239" s="269" t="str">
        <f>IF(Table2[[#This Row],[URL Link]]="","",CONCATENATE("&lt;a href=","""",Table2[[#This Row],[URL Link]],"""","&gt;",Table2[[#This Row],[OR INDEX]],"&lt;/a&gt;"))</f>
        <v>&lt;a href="https://oercommons.org/courseware/lesson/106471/student/29085?section=3"&gt;5.GM.B.3&lt;/a&gt;</v>
      </c>
      <c r="AH239" s="280" t="s">
        <v>2008</v>
      </c>
    </row>
    <row r="240" spans="1:34" x14ac:dyDescent="0.2">
      <c r="A240" s="162" t="s">
        <v>3</v>
      </c>
      <c r="B240" s="162">
        <v>239</v>
      </c>
      <c r="C240" s="163" t="s">
        <v>99</v>
      </c>
      <c r="D240" s="163" t="s">
        <v>76</v>
      </c>
      <c r="E240" s="163" t="s">
        <v>742</v>
      </c>
      <c r="F240" s="163" t="s">
        <v>743</v>
      </c>
      <c r="G240" s="163"/>
      <c r="H240" s="163"/>
      <c r="I240" s="164"/>
      <c r="J240" s="164" t="s">
        <v>744</v>
      </c>
      <c r="K240" s="142"/>
      <c r="L240" s="142"/>
      <c r="M240" s="142"/>
      <c r="N240" s="142"/>
      <c r="O240" s="142"/>
      <c r="P240" s="142"/>
      <c r="Q240" s="142"/>
      <c r="R240" s="142" t="s">
        <v>744</v>
      </c>
      <c r="S240" s="142">
        <v>5</v>
      </c>
      <c r="T240" s="142" t="s">
        <v>141</v>
      </c>
      <c r="U240" s="142" t="s">
        <v>21</v>
      </c>
      <c r="V240" s="141"/>
      <c r="W240" s="141" t="s">
        <v>743</v>
      </c>
      <c r="X240" s="145">
        <f t="shared" si="10"/>
        <v>9</v>
      </c>
      <c r="Y240" s="146">
        <f t="shared" si="11"/>
        <v>9</v>
      </c>
      <c r="Z240" s="145">
        <f>Table2[[#This Row],[OR Word Count]]-Table2[[#This Row],[CCSS Word Count]]</f>
        <v>0</v>
      </c>
      <c r="AA240" s="147" t="str">
        <f>IF(Table2[[#This Row],[Column6]]="","",IFERROR(Table2[[#This Row],[Column1]]/Table2[[#This Row],[CCSS Word Count]],""))</f>
        <v/>
      </c>
      <c r="AB240" s="259">
        <v>5</v>
      </c>
      <c r="AC240" s="260" t="s">
        <v>99</v>
      </c>
      <c r="AD240" s="260" t="s">
        <v>76</v>
      </c>
      <c r="AF240" s="163"/>
      <c r="AG240" s="277" t="str">
        <f>IF(Table2[[#This Row],[URL Link]]="","",CONCATENATE("&lt;a href=","""",Table2[[#This Row],[URL Link]],"""","&gt;",Table2[[#This Row],[OR INDEX]],"&lt;/a&gt;"))</f>
        <v/>
      </c>
      <c r="AH240" s="280" t="s">
        <v>2008</v>
      </c>
    </row>
    <row r="241" spans="1:34" ht="45" x14ac:dyDescent="0.2">
      <c r="A241" s="261" t="s">
        <v>25</v>
      </c>
      <c r="B241" s="261">
        <v>240</v>
      </c>
      <c r="C241" s="259" t="s">
        <v>99</v>
      </c>
      <c r="D241" s="259" t="s">
        <v>76</v>
      </c>
      <c r="E241" s="259" t="s">
        <v>745</v>
      </c>
      <c r="F241" s="256" t="s">
        <v>746</v>
      </c>
      <c r="G241" s="256" t="s">
        <v>1715</v>
      </c>
      <c r="H241" s="256" t="s">
        <v>1327</v>
      </c>
      <c r="I241" s="256" t="s">
        <v>689</v>
      </c>
      <c r="J241" s="256" t="s">
        <v>747</v>
      </c>
      <c r="K241" s="259"/>
      <c r="L241" s="259"/>
      <c r="M241" s="259"/>
      <c r="N241" s="259"/>
      <c r="O241" s="259"/>
      <c r="P241" s="259"/>
      <c r="Q241" s="259"/>
      <c r="R241" s="259" t="s">
        <v>747</v>
      </c>
      <c r="S241" s="259">
        <v>5</v>
      </c>
      <c r="T241" s="259" t="s">
        <v>141</v>
      </c>
      <c r="U241" s="259" t="s">
        <v>21</v>
      </c>
      <c r="V241" s="261">
        <v>1</v>
      </c>
      <c r="W241" s="261" t="s">
        <v>748</v>
      </c>
      <c r="X241" s="262">
        <f t="shared" si="10"/>
        <v>21</v>
      </c>
      <c r="Y241" s="263">
        <f t="shared" si="11"/>
        <v>28</v>
      </c>
      <c r="Z241" s="262">
        <f>Table2[[#This Row],[OR Word Count]]-Table2[[#This Row],[CCSS Word Count]]</f>
        <v>-7</v>
      </c>
      <c r="AA241" s="264">
        <f>IF(Table2[[#This Row],[Column6]]="","",IFERROR(Table2[[#This Row],[Column1]]/Table2[[#This Row],[CCSS Word Count]],""))</f>
        <v>-0.25</v>
      </c>
      <c r="AB241" s="259">
        <v>5</v>
      </c>
      <c r="AC241" s="260" t="s">
        <v>99</v>
      </c>
      <c r="AD241" s="260" t="s">
        <v>76</v>
      </c>
      <c r="AE241" s="260">
        <v>4</v>
      </c>
      <c r="AF241" s="272" t="s">
        <v>6691</v>
      </c>
      <c r="AG241" s="269" t="str">
        <f>IF(Table2[[#This Row],[URL Link]]="","",CONCATENATE("&lt;a href=","""",Table2[[#This Row],[URL Link]],"""","&gt;",Table2[[#This Row],[OR INDEX]],"&lt;/a&gt;"))</f>
        <v>&lt;a href="https://oercommons.org/courseware/lesson/106471/student/29085?section=4"&gt;5.GM.C.4&lt;/a&gt;</v>
      </c>
      <c r="AH241" s="280" t="s">
        <v>2008</v>
      </c>
    </row>
    <row r="242" spans="1:34" x14ac:dyDescent="0.2">
      <c r="A242" s="162" t="s">
        <v>3</v>
      </c>
      <c r="B242" s="162">
        <v>241</v>
      </c>
      <c r="C242" s="163" t="s">
        <v>99</v>
      </c>
      <c r="D242" s="163" t="s">
        <v>197</v>
      </c>
      <c r="E242" s="163" t="s">
        <v>749</v>
      </c>
      <c r="F242" s="163" t="s">
        <v>750</v>
      </c>
      <c r="G242" s="163"/>
      <c r="H242" s="163"/>
      <c r="I242" s="164"/>
      <c r="J242" s="164" t="s">
        <v>751</v>
      </c>
      <c r="K242" s="142"/>
      <c r="L242" s="142"/>
      <c r="M242" s="142"/>
      <c r="N242" s="142"/>
      <c r="O242" s="142"/>
      <c r="P242" s="142"/>
      <c r="Q242" s="142"/>
      <c r="R242" s="142" t="s">
        <v>751</v>
      </c>
      <c r="S242" s="142">
        <v>5</v>
      </c>
      <c r="T242" s="142" t="s">
        <v>141</v>
      </c>
      <c r="U242" s="142" t="s">
        <v>76</v>
      </c>
      <c r="V242" s="141"/>
      <c r="W242" s="141" t="s">
        <v>750</v>
      </c>
      <c r="X242" s="145">
        <f t="shared" si="10"/>
        <v>6</v>
      </c>
      <c r="Y242" s="146">
        <f t="shared" si="11"/>
        <v>6</v>
      </c>
      <c r="Z242" s="145">
        <f>Table2[[#This Row],[OR Word Count]]-Table2[[#This Row],[CCSS Word Count]]</f>
        <v>0</v>
      </c>
      <c r="AA242" s="147" t="str">
        <f>IF(Table2[[#This Row],[Column6]]="","",IFERROR(Table2[[#This Row],[Column1]]/Table2[[#This Row],[CCSS Word Count]],""))</f>
        <v/>
      </c>
      <c r="AB242" s="259">
        <v>5</v>
      </c>
      <c r="AC242" s="260" t="s">
        <v>99</v>
      </c>
      <c r="AD242" s="260" t="s">
        <v>197</v>
      </c>
      <c r="AF242" s="163"/>
      <c r="AG242" s="277" t="str">
        <f>IF(Table2[[#This Row],[URL Link]]="","",CONCATENATE("&lt;a href=","""",Table2[[#This Row],[URL Link]],"""","&gt;",Table2[[#This Row],[OR INDEX]],"&lt;/a&gt;"))</f>
        <v/>
      </c>
      <c r="AH242" s="280" t="s">
        <v>2008</v>
      </c>
    </row>
    <row r="243" spans="1:34" x14ac:dyDescent="0.2">
      <c r="A243" s="261" t="s">
        <v>25</v>
      </c>
      <c r="B243" s="261">
        <v>242</v>
      </c>
      <c r="C243" s="259" t="s">
        <v>99</v>
      </c>
      <c r="D243" s="259" t="s">
        <v>197</v>
      </c>
      <c r="E243" s="259" t="s">
        <v>752</v>
      </c>
      <c r="F243" s="256" t="s">
        <v>753</v>
      </c>
      <c r="G243" s="256" t="s">
        <v>494</v>
      </c>
      <c r="H243" s="256" t="s">
        <v>1716</v>
      </c>
      <c r="I243" s="256"/>
      <c r="J243" s="256" t="s">
        <v>754</v>
      </c>
      <c r="K243" s="259"/>
      <c r="L243" s="259"/>
      <c r="M243" s="259"/>
      <c r="N243" s="259"/>
      <c r="O243" s="259"/>
      <c r="P243" s="259"/>
      <c r="Q243" s="259"/>
      <c r="R243" s="259" t="s">
        <v>754</v>
      </c>
      <c r="S243" s="259">
        <v>5</v>
      </c>
      <c r="T243" s="259" t="s">
        <v>141</v>
      </c>
      <c r="U243" s="259" t="s">
        <v>76</v>
      </c>
      <c r="V243" s="261">
        <v>3</v>
      </c>
      <c r="W243" s="261" t="s">
        <v>755</v>
      </c>
      <c r="X243" s="262">
        <f t="shared" si="10"/>
        <v>10</v>
      </c>
      <c r="Y243" s="263">
        <f t="shared" si="11"/>
        <v>66</v>
      </c>
      <c r="Z243" s="262">
        <f>Table2[[#This Row],[OR Word Count]]-Table2[[#This Row],[CCSS Word Count]]</f>
        <v>-56</v>
      </c>
      <c r="AA243" s="264">
        <f>IF(Table2[[#This Row],[Column6]]="","",IFERROR(Table2[[#This Row],[Column1]]/Table2[[#This Row],[CCSS Word Count]],""))</f>
        <v>-0.84848484848484851</v>
      </c>
      <c r="AB243" s="259">
        <v>5</v>
      </c>
      <c r="AC243" s="260" t="s">
        <v>99</v>
      </c>
      <c r="AD243" s="260" t="s">
        <v>197</v>
      </c>
      <c r="AE243" s="260">
        <v>5</v>
      </c>
      <c r="AF243" s="272" t="s">
        <v>6692</v>
      </c>
      <c r="AG243" s="269" t="str">
        <f>IF(Table2[[#This Row],[URL Link]]="","",CONCATENATE("&lt;a href=","""",Table2[[#This Row],[URL Link]],"""","&gt;",Table2[[#This Row],[OR INDEX]],"&lt;/a&gt;"))</f>
        <v>&lt;a href="https://oercommons.org/courseware/lesson/106471/student/29085?section=5"&gt;5.GM.D.5&lt;/a&gt;</v>
      </c>
      <c r="AH243" s="280" t="s">
        <v>2008</v>
      </c>
    </row>
    <row r="244" spans="1:34" ht="30" x14ac:dyDescent="0.2">
      <c r="A244" s="261" t="s">
        <v>25</v>
      </c>
      <c r="B244" s="261">
        <v>243</v>
      </c>
      <c r="C244" s="259" t="s">
        <v>99</v>
      </c>
      <c r="D244" s="259" t="s">
        <v>197</v>
      </c>
      <c r="E244" s="259" t="s">
        <v>756</v>
      </c>
      <c r="F244" s="256" t="s">
        <v>757</v>
      </c>
      <c r="G244" s="256" t="s">
        <v>1717</v>
      </c>
      <c r="H244" s="256" t="s">
        <v>760</v>
      </c>
      <c r="I244" s="256"/>
      <c r="J244" s="256" t="s">
        <v>758</v>
      </c>
      <c r="K244" s="259"/>
      <c r="L244" s="259"/>
      <c r="M244" s="259"/>
      <c r="N244" s="259"/>
      <c r="O244" s="259"/>
      <c r="P244" s="259"/>
      <c r="Q244" s="259"/>
      <c r="R244" s="259" t="s">
        <v>758</v>
      </c>
      <c r="S244" s="259">
        <v>5</v>
      </c>
      <c r="T244" s="259" t="s">
        <v>141</v>
      </c>
      <c r="U244" s="259" t="s">
        <v>76</v>
      </c>
      <c r="V244" s="261">
        <v>4</v>
      </c>
      <c r="W244" s="261" t="s">
        <v>759</v>
      </c>
      <c r="X244" s="262">
        <f t="shared" si="10"/>
        <v>16</v>
      </c>
      <c r="Y244" s="263">
        <f t="shared" si="11"/>
        <v>16</v>
      </c>
      <c r="Z244" s="262">
        <f>Table2[[#This Row],[OR Word Count]]-Table2[[#This Row],[CCSS Word Count]]</f>
        <v>0</v>
      </c>
      <c r="AA244" s="264">
        <f>IF(Table2[[#This Row],[Column6]]="","",IFERROR(Table2[[#This Row],[Column1]]/Table2[[#This Row],[CCSS Word Count]],""))</f>
        <v>0</v>
      </c>
      <c r="AB244" s="259">
        <v>5</v>
      </c>
      <c r="AC244" s="260" t="s">
        <v>99</v>
      </c>
      <c r="AD244" s="260" t="s">
        <v>197</v>
      </c>
      <c r="AE244" s="260">
        <v>6</v>
      </c>
      <c r="AF244" s="272" t="s">
        <v>6693</v>
      </c>
      <c r="AG244" s="269" t="str">
        <f>IF(Table2[[#This Row],[URL Link]]="","",CONCATENATE("&lt;a href=","""",Table2[[#This Row],[URL Link]],"""","&gt;",Table2[[#This Row],[OR INDEX]],"&lt;/a&gt;"))</f>
        <v>&lt;a href="https://oercommons.org/courseware/lesson/106471/student/29085?section=6"&gt;5.GM.D.6&lt;/a&gt;</v>
      </c>
      <c r="AH244" s="280" t="s">
        <v>2008</v>
      </c>
    </row>
    <row r="245" spans="1:34" ht="30" x14ac:dyDescent="0.2">
      <c r="A245" s="261" t="s">
        <v>25</v>
      </c>
      <c r="B245" s="261">
        <v>244</v>
      </c>
      <c r="C245" s="259" t="s">
        <v>99</v>
      </c>
      <c r="D245" s="259" t="s">
        <v>197</v>
      </c>
      <c r="E245" s="259" t="s">
        <v>760</v>
      </c>
      <c r="F245" s="256" t="s">
        <v>761</v>
      </c>
      <c r="G245" s="256" t="s">
        <v>1718</v>
      </c>
      <c r="H245" s="256" t="s">
        <v>883</v>
      </c>
      <c r="I245" s="256"/>
      <c r="J245" s="256" t="s">
        <v>762</v>
      </c>
      <c r="K245" s="259"/>
      <c r="L245" s="259"/>
      <c r="M245" s="259"/>
      <c r="N245" s="259"/>
      <c r="O245" s="259"/>
      <c r="P245" s="259"/>
      <c r="Q245" s="259"/>
      <c r="R245" s="259" t="s">
        <v>762</v>
      </c>
      <c r="S245" s="259">
        <v>5</v>
      </c>
      <c r="T245" s="259" t="s">
        <v>141</v>
      </c>
      <c r="U245" s="259" t="s">
        <v>76</v>
      </c>
      <c r="V245" s="261">
        <v>5</v>
      </c>
      <c r="W245" s="261" t="s">
        <v>763</v>
      </c>
      <c r="X245" s="262">
        <f t="shared" si="10"/>
        <v>24</v>
      </c>
      <c r="Y245" s="263">
        <f t="shared" si="11"/>
        <v>145</v>
      </c>
      <c r="Z245" s="262">
        <f>Table2[[#This Row],[OR Word Count]]-Table2[[#This Row],[CCSS Word Count]]</f>
        <v>-121</v>
      </c>
      <c r="AA245" s="264">
        <f>IF(Table2[[#This Row],[Column6]]="","",IFERROR(Table2[[#This Row],[Column1]]/Table2[[#This Row],[CCSS Word Count]],""))</f>
        <v>-0.83448275862068966</v>
      </c>
      <c r="AB245" s="259">
        <v>5</v>
      </c>
      <c r="AC245" s="260" t="s">
        <v>99</v>
      </c>
      <c r="AD245" s="260" t="s">
        <v>197</v>
      </c>
      <c r="AE245" s="260">
        <v>7</v>
      </c>
      <c r="AF245" s="272" t="s">
        <v>6694</v>
      </c>
      <c r="AG245" s="269" t="str">
        <f>IF(Table2[[#This Row],[URL Link]]="","",CONCATENATE("&lt;a href=","""",Table2[[#This Row],[URL Link]],"""","&gt;",Table2[[#This Row],[OR INDEX]],"&lt;/a&gt;"))</f>
        <v>&lt;a href="https://oercommons.org/courseware/lesson/106471/student/29085?section=7"&gt;5.GM.D.7&lt;/a&gt;</v>
      </c>
      <c r="AH245" s="280" t="s">
        <v>2008</v>
      </c>
    </row>
    <row r="246" spans="1:34" x14ac:dyDescent="0.2">
      <c r="A246" s="148" t="s">
        <v>2</v>
      </c>
      <c r="B246" s="148">
        <v>245</v>
      </c>
      <c r="C246" s="149" t="s">
        <v>151</v>
      </c>
      <c r="D246" s="149"/>
      <c r="E246" s="149" t="s">
        <v>764</v>
      </c>
      <c r="F246" s="150" t="s">
        <v>153</v>
      </c>
      <c r="G246" s="150"/>
      <c r="H246" s="150"/>
      <c r="I246" s="150"/>
      <c r="J246" s="150"/>
      <c r="K246" s="149"/>
      <c r="L246" s="149"/>
      <c r="M246" s="149"/>
      <c r="N246" s="149"/>
      <c r="O246" s="149"/>
      <c r="P246" s="149"/>
      <c r="Q246" s="149"/>
      <c r="R246" s="149"/>
      <c r="S246" s="149"/>
      <c r="T246" s="149"/>
      <c r="U246" s="149"/>
      <c r="V246" s="148"/>
      <c r="W246" s="148"/>
      <c r="X246" s="152">
        <f t="shared" si="10"/>
        <v>2</v>
      </c>
      <c r="Y246" s="153">
        <f t="shared" si="11"/>
        <v>1</v>
      </c>
      <c r="Z246" s="152">
        <f>Table2[[#This Row],[OR Word Count]]-Table2[[#This Row],[CCSS Word Count]]</f>
        <v>1</v>
      </c>
      <c r="AA246" s="154" t="str">
        <f>IF(Table2[[#This Row],[Column6]]="","",IFERROR(Table2[[#This Row],[Column1]]/Table2[[#This Row],[CCSS Word Count]],""))</f>
        <v/>
      </c>
      <c r="AB246" s="259">
        <v>5</v>
      </c>
      <c r="AC246" s="260" t="s">
        <v>151</v>
      </c>
      <c r="AF246" s="149"/>
      <c r="AG246" s="276" t="str">
        <f>IF(Table2[[#This Row],[URL Link]]="","",CONCATENATE("&lt;a href=","""",Table2[[#This Row],[URL Link]],"""","&gt;",Table2[[#This Row],[OR INDEX]],"&lt;/a&gt;"))</f>
        <v/>
      </c>
      <c r="AH246" s="280" t="s">
        <v>2008</v>
      </c>
    </row>
    <row r="247" spans="1:34" x14ac:dyDescent="0.2">
      <c r="A247" s="162" t="s">
        <v>3</v>
      </c>
      <c r="B247" s="162">
        <v>246</v>
      </c>
      <c r="C247" s="163" t="s">
        <v>151</v>
      </c>
      <c r="D247" s="163" t="s">
        <v>21</v>
      </c>
      <c r="E247" s="163" t="s">
        <v>765</v>
      </c>
      <c r="F247" s="163" t="s">
        <v>157</v>
      </c>
      <c r="G247" s="163"/>
      <c r="H247" s="163"/>
      <c r="I247" s="164"/>
      <c r="J247" s="164"/>
      <c r="K247" s="142"/>
      <c r="L247" s="142"/>
      <c r="M247" s="142"/>
      <c r="N247" s="142"/>
      <c r="O247" s="142"/>
      <c r="P247" s="142"/>
      <c r="Q247" s="142"/>
      <c r="R247" s="142"/>
      <c r="S247" s="142"/>
      <c r="T247" s="142"/>
      <c r="U247" s="142"/>
      <c r="V247" s="141"/>
      <c r="W247" s="141"/>
      <c r="X247" s="145">
        <f t="shared" si="10"/>
        <v>6</v>
      </c>
      <c r="Y247" s="146">
        <f t="shared" si="11"/>
        <v>1</v>
      </c>
      <c r="Z247" s="145">
        <f>Table2[[#This Row],[OR Word Count]]-Table2[[#This Row],[CCSS Word Count]]</f>
        <v>5</v>
      </c>
      <c r="AA247" s="147" t="str">
        <f>IF(Table2[[#This Row],[Column6]]="","",IFERROR(Table2[[#This Row],[Column1]]/Table2[[#This Row],[CCSS Word Count]],""))</f>
        <v/>
      </c>
      <c r="AB247" s="259">
        <v>5</v>
      </c>
      <c r="AC247" s="260" t="s">
        <v>151</v>
      </c>
      <c r="AD247" s="260" t="s">
        <v>21</v>
      </c>
      <c r="AF247" s="163"/>
      <c r="AG247" s="277" t="str">
        <f>IF(Table2[[#This Row],[URL Link]]="","",CONCATENATE("&lt;a href=","""",Table2[[#This Row],[URL Link]],"""","&gt;",Table2[[#This Row],[OR INDEX]],"&lt;/a&gt;"))</f>
        <v/>
      </c>
      <c r="AH247" s="280" t="s">
        <v>2008</v>
      </c>
    </row>
    <row r="248" spans="1:34" ht="60" x14ac:dyDescent="0.2">
      <c r="A248" s="261" t="s">
        <v>25</v>
      </c>
      <c r="B248" s="261">
        <v>247</v>
      </c>
      <c r="C248" s="259" t="s">
        <v>151</v>
      </c>
      <c r="D248" s="259" t="s">
        <v>21</v>
      </c>
      <c r="E248" s="259" t="s">
        <v>766</v>
      </c>
      <c r="F248" s="256" t="s">
        <v>767</v>
      </c>
      <c r="G248" s="256" t="s">
        <v>644</v>
      </c>
      <c r="H248" s="256" t="s">
        <v>1719</v>
      </c>
      <c r="I248" s="256"/>
      <c r="J248" s="256"/>
      <c r="K248" s="259"/>
      <c r="L248" s="259"/>
      <c r="M248" s="259"/>
      <c r="N248" s="259"/>
      <c r="O248" s="259"/>
      <c r="P248" s="259"/>
      <c r="Q248" s="259"/>
      <c r="R248" s="259"/>
      <c r="S248" s="259"/>
      <c r="T248" s="259"/>
      <c r="U248" s="259"/>
      <c r="V248" s="261">
        <v>1</v>
      </c>
      <c r="W248" s="261" t="s">
        <v>160</v>
      </c>
      <c r="X248" s="262">
        <f t="shared" si="10"/>
        <v>37</v>
      </c>
      <c r="Y248" s="263">
        <f t="shared" si="11"/>
        <v>1</v>
      </c>
      <c r="Z248" s="262">
        <f>Table2[[#This Row],[OR Word Count]]-Table2[[#This Row],[CCSS Word Count]]</f>
        <v>36</v>
      </c>
      <c r="AA248" s="266"/>
      <c r="AB248" s="259">
        <v>5</v>
      </c>
      <c r="AC248" s="260" t="s">
        <v>151</v>
      </c>
      <c r="AD248" s="260" t="s">
        <v>21</v>
      </c>
      <c r="AE248" s="260">
        <v>1</v>
      </c>
      <c r="AF248" s="272" t="s">
        <v>6695</v>
      </c>
      <c r="AG248" s="269" t="str">
        <f>IF(Table2[[#This Row],[URL Link]]="","",CONCATENATE("&lt;a href=","""",Table2[[#This Row],[URL Link]],"""","&gt;",Table2[[#This Row],[OR INDEX]],"&lt;/a&gt;"))</f>
        <v>&lt;a href="https://oercommons.org/courseware/lesson/106472/student/29085?section=1"&gt;5.DR.A.1&lt;/a&gt;</v>
      </c>
      <c r="AH248" s="280" t="s">
        <v>2008</v>
      </c>
    </row>
    <row r="249" spans="1:34" x14ac:dyDescent="0.2">
      <c r="A249" s="162" t="s">
        <v>3</v>
      </c>
      <c r="B249" s="162">
        <v>248</v>
      </c>
      <c r="C249" s="163" t="s">
        <v>151</v>
      </c>
      <c r="D249" s="163" t="s">
        <v>63</v>
      </c>
      <c r="E249" s="163" t="s">
        <v>768</v>
      </c>
      <c r="F249" s="163" t="s">
        <v>162</v>
      </c>
      <c r="G249" s="163"/>
      <c r="H249" s="163"/>
      <c r="I249" s="164"/>
      <c r="J249" s="164" t="s">
        <v>769</v>
      </c>
      <c r="K249" s="142"/>
      <c r="L249" s="142"/>
      <c r="M249" s="142"/>
      <c r="N249" s="142"/>
      <c r="O249" s="142"/>
      <c r="P249" s="142"/>
      <c r="Q249" s="142"/>
      <c r="R249" s="142" t="s">
        <v>769</v>
      </c>
      <c r="S249" s="142">
        <v>5</v>
      </c>
      <c r="T249" s="142" t="s">
        <v>141</v>
      </c>
      <c r="U249" s="142" t="s">
        <v>63</v>
      </c>
      <c r="V249" s="141"/>
      <c r="W249" s="141" t="s">
        <v>393</v>
      </c>
      <c r="X249" s="145">
        <f t="shared" si="10"/>
        <v>5</v>
      </c>
      <c r="Y249" s="146">
        <f t="shared" si="11"/>
        <v>4</v>
      </c>
      <c r="Z249" s="145">
        <f>Table2[[#This Row],[OR Word Count]]-Table2[[#This Row],[CCSS Word Count]]</f>
        <v>1</v>
      </c>
      <c r="AA249" s="147" t="str">
        <f>IF(Table2[[#This Row],[Column6]]="","",IFERROR(Table2[[#This Row],[Column1]]/Table2[[#This Row],[CCSS Word Count]],""))</f>
        <v/>
      </c>
      <c r="AB249" s="259">
        <v>5</v>
      </c>
      <c r="AC249" s="260" t="s">
        <v>151</v>
      </c>
      <c r="AD249" s="260" t="s">
        <v>76</v>
      </c>
      <c r="AF249" s="163"/>
      <c r="AG249" s="277" t="str">
        <f>IF(Table2[[#This Row],[URL Link]]="","",CONCATENATE("&lt;a href=","""",Table2[[#This Row],[URL Link]],"""","&gt;",Table2[[#This Row],[OR INDEX]],"&lt;/a&gt;"))</f>
        <v/>
      </c>
      <c r="AH249" s="280" t="s">
        <v>2008</v>
      </c>
    </row>
    <row r="250" spans="1:34" ht="45" x14ac:dyDescent="0.2">
      <c r="A250" s="261" t="s">
        <v>25</v>
      </c>
      <c r="B250" s="261">
        <v>249</v>
      </c>
      <c r="C250" s="259" t="s">
        <v>151</v>
      </c>
      <c r="D250" s="259" t="s">
        <v>63</v>
      </c>
      <c r="E250" s="259" t="s">
        <v>770</v>
      </c>
      <c r="F250" s="256" t="s">
        <v>771</v>
      </c>
      <c r="G250" s="256" t="s">
        <v>648</v>
      </c>
      <c r="H250" s="256" t="s">
        <v>1720</v>
      </c>
      <c r="I250" s="256" t="s">
        <v>1721</v>
      </c>
      <c r="J250" s="256" t="s">
        <v>772</v>
      </c>
      <c r="K250" s="259"/>
      <c r="L250" s="259"/>
      <c r="M250" s="259"/>
      <c r="N250" s="259"/>
      <c r="O250" s="259"/>
      <c r="P250" s="259"/>
      <c r="Q250" s="259"/>
      <c r="R250" s="259" t="s">
        <v>772</v>
      </c>
      <c r="S250" s="259">
        <v>5</v>
      </c>
      <c r="T250" s="259" t="s">
        <v>141</v>
      </c>
      <c r="U250" s="259" t="s">
        <v>63</v>
      </c>
      <c r="V250" s="261">
        <v>2</v>
      </c>
      <c r="W250" s="261" t="s">
        <v>773</v>
      </c>
      <c r="X250" s="262">
        <f t="shared" si="10"/>
        <v>27</v>
      </c>
      <c r="Y250" s="263">
        <f t="shared" si="11"/>
        <v>65</v>
      </c>
      <c r="Z250" s="262">
        <f>Table2[[#This Row],[OR Word Count]]-Table2[[#This Row],[CCSS Word Count]]</f>
        <v>-38</v>
      </c>
      <c r="AA250" s="264"/>
      <c r="AB250" s="259">
        <v>5</v>
      </c>
      <c r="AC250" s="260" t="s">
        <v>151</v>
      </c>
      <c r="AD250" s="260" t="s">
        <v>76</v>
      </c>
      <c r="AE250" s="260">
        <v>2</v>
      </c>
      <c r="AF250" s="272" t="s">
        <v>6696</v>
      </c>
      <c r="AG250" s="269" t="str">
        <f>IF(Table2[[#This Row],[URL Link]]="","",CONCATENATE("&lt;a href=","""",Table2[[#This Row],[URL Link]],"""","&gt;",Table2[[#This Row],[OR INDEX]],"&lt;/a&gt;"))</f>
        <v>&lt;a href="https://oercommons.org/courseware/lesson/106472/student/29085?section=2"&gt;5.DR.B.2&lt;/a&gt;</v>
      </c>
      <c r="AH250" s="280" t="s">
        <v>2008</v>
      </c>
    </row>
    <row r="251" spans="1:34" x14ac:dyDescent="0.2">
      <c r="A251" s="148" t="s">
        <v>2</v>
      </c>
      <c r="B251" s="148">
        <v>250</v>
      </c>
      <c r="C251" s="149" t="s">
        <v>774</v>
      </c>
      <c r="D251" s="149"/>
      <c r="E251" s="149" t="s">
        <v>775</v>
      </c>
      <c r="F251" s="150" t="s">
        <v>776</v>
      </c>
      <c r="G251" s="150"/>
      <c r="H251" s="150"/>
      <c r="I251" s="150"/>
      <c r="J251" s="150" t="s">
        <v>777</v>
      </c>
      <c r="K251" s="149"/>
      <c r="L251" s="149"/>
      <c r="M251" s="149"/>
      <c r="N251" s="149"/>
      <c r="O251" s="149"/>
      <c r="P251" s="149"/>
      <c r="Q251" s="149"/>
      <c r="R251" s="149" t="s">
        <v>777</v>
      </c>
      <c r="S251" s="149">
        <v>6</v>
      </c>
      <c r="T251" s="149" t="s">
        <v>778</v>
      </c>
      <c r="U251" s="149"/>
      <c r="V251" s="148"/>
      <c r="W251" s="148" t="s">
        <v>779</v>
      </c>
      <c r="X251" s="152">
        <f t="shared" si="10"/>
        <v>5</v>
      </c>
      <c r="Y251" s="153">
        <f t="shared" si="11"/>
        <v>4</v>
      </c>
      <c r="Z251" s="152">
        <f>Table2[[#This Row],[OR Word Count]]-Table2[[#This Row],[CCSS Word Count]]</f>
        <v>1</v>
      </c>
      <c r="AA251" s="154" t="str">
        <f>IF(Table2[[#This Row],[Column6]]="","",IFERROR(Table2[[#This Row],[Column1]]/Table2[[#This Row],[CCSS Word Count]],""))</f>
        <v/>
      </c>
      <c r="AB251" s="259">
        <v>6</v>
      </c>
      <c r="AC251" s="260" t="s">
        <v>825</v>
      </c>
      <c r="AF251" s="149"/>
      <c r="AG251" s="276" t="str">
        <f>IF(Table2[[#This Row],[URL Link]]="","",CONCATENATE("&lt;a href=","""",Table2[[#This Row],[URL Link]],"""","&gt;",Table2[[#This Row],[OR INDEX]],"&lt;/a&gt;"))</f>
        <v/>
      </c>
      <c r="AH251" s="280" t="s">
        <v>2008</v>
      </c>
    </row>
    <row r="252" spans="1:34" x14ac:dyDescent="0.2">
      <c r="A252" s="162" t="s">
        <v>3</v>
      </c>
      <c r="B252" s="162">
        <v>251</v>
      </c>
      <c r="C252" s="163" t="s">
        <v>774</v>
      </c>
      <c r="D252" s="163" t="s">
        <v>21</v>
      </c>
      <c r="E252" s="163" t="s">
        <v>780</v>
      </c>
      <c r="F252" s="163" t="s">
        <v>781</v>
      </c>
      <c r="G252" s="163"/>
      <c r="H252" s="163"/>
      <c r="I252" s="164"/>
      <c r="J252" s="164" t="s">
        <v>782</v>
      </c>
      <c r="K252" s="142"/>
      <c r="L252" s="142"/>
      <c r="M252" s="142"/>
      <c r="N252" s="142"/>
      <c r="O252" s="142"/>
      <c r="P252" s="142"/>
      <c r="Q252" s="142"/>
      <c r="R252" s="142" t="s">
        <v>782</v>
      </c>
      <c r="S252" s="142">
        <v>6</v>
      </c>
      <c r="T252" s="142" t="s">
        <v>778</v>
      </c>
      <c r="U252" s="142" t="s">
        <v>21</v>
      </c>
      <c r="V252" s="141"/>
      <c r="W252" s="141" t="s">
        <v>781</v>
      </c>
      <c r="X252" s="145">
        <f t="shared" si="10"/>
        <v>10</v>
      </c>
      <c r="Y252" s="146">
        <f t="shared" si="11"/>
        <v>10</v>
      </c>
      <c r="Z252" s="145">
        <f>Table2[[#This Row],[OR Word Count]]-Table2[[#This Row],[CCSS Word Count]]</f>
        <v>0</v>
      </c>
      <c r="AA252" s="147" t="str">
        <f>IF(Table2[[#This Row],[Column6]]="","",IFERROR(Table2[[#This Row],[Column1]]/Table2[[#This Row],[CCSS Word Count]],""))</f>
        <v/>
      </c>
      <c r="AB252" s="259">
        <v>6</v>
      </c>
      <c r="AC252" s="260" t="s">
        <v>825</v>
      </c>
      <c r="AD252" s="260" t="s">
        <v>21</v>
      </c>
      <c r="AF252" s="163"/>
      <c r="AG252" s="277" t="str">
        <f>IF(Table2[[#This Row],[URL Link]]="","",CONCATENATE("&lt;a href=","""",Table2[[#This Row],[URL Link]],"""","&gt;",Table2[[#This Row],[OR INDEX]],"&lt;/a&gt;"))</f>
        <v/>
      </c>
      <c r="AH252" s="280" t="s">
        <v>2008</v>
      </c>
    </row>
    <row r="253" spans="1:34" ht="30" x14ac:dyDescent="0.2">
      <c r="A253" s="261" t="s">
        <v>25</v>
      </c>
      <c r="B253" s="261">
        <v>252</v>
      </c>
      <c r="C253" s="259" t="s">
        <v>774</v>
      </c>
      <c r="D253" s="259" t="s">
        <v>21</v>
      </c>
      <c r="E253" s="259" t="s">
        <v>783</v>
      </c>
      <c r="F253" s="256" t="s">
        <v>784</v>
      </c>
      <c r="G253" s="256" t="s">
        <v>537</v>
      </c>
      <c r="H253" s="256" t="s">
        <v>1722</v>
      </c>
      <c r="I253" s="256" t="s">
        <v>673</v>
      </c>
      <c r="J253" s="256" t="s">
        <v>785</v>
      </c>
      <c r="K253" s="259"/>
      <c r="L253" s="259"/>
      <c r="M253" s="259"/>
      <c r="N253" s="259"/>
      <c r="O253" s="259"/>
      <c r="P253" s="259"/>
      <c r="Q253" s="259"/>
      <c r="R253" s="259" t="s">
        <v>785</v>
      </c>
      <c r="S253" s="259">
        <v>6</v>
      </c>
      <c r="T253" s="259" t="s">
        <v>778</v>
      </c>
      <c r="U253" s="259" t="s">
        <v>21</v>
      </c>
      <c r="V253" s="261">
        <v>1</v>
      </c>
      <c r="W253" s="261" t="s">
        <v>786</v>
      </c>
      <c r="X253" s="262">
        <f t="shared" si="10"/>
        <v>10</v>
      </c>
      <c r="Y253" s="263">
        <f t="shared" si="11"/>
        <v>8</v>
      </c>
      <c r="Z253" s="262">
        <f>Table2[[#This Row],[OR Word Count]]-Table2[[#This Row],[CCSS Word Count]]</f>
        <v>2</v>
      </c>
      <c r="AA253" s="264">
        <f>IF(Table2[[#This Row],[Column6]]="","",IFERROR(Table2[[#This Row],[Column1]]/Table2[[#This Row],[CCSS Word Count]],""))</f>
        <v>0.25</v>
      </c>
      <c r="AB253" s="259">
        <v>6</v>
      </c>
      <c r="AC253" s="260" t="s">
        <v>825</v>
      </c>
      <c r="AD253" s="260" t="s">
        <v>21</v>
      </c>
      <c r="AE253" s="260">
        <v>1</v>
      </c>
      <c r="AF253" s="272" t="s">
        <v>6697</v>
      </c>
      <c r="AG253" s="269" t="str">
        <f>IF(Table2[[#This Row],[URL Link]]="","",CONCATENATE("&lt;a href=","""",Table2[[#This Row],[URL Link]],"""","&gt;",Table2[[#This Row],[OR INDEX]],"&lt;/a&gt;"))</f>
        <v>&lt;a href="https://oercommons.org/courseware/lesson/106473/student/29085?section=1"&gt;6.AEE.A.1&lt;/a&gt;</v>
      </c>
      <c r="AH253" s="280" t="s">
        <v>2008</v>
      </c>
    </row>
    <row r="254" spans="1:34" ht="60" x14ac:dyDescent="0.2">
      <c r="A254" s="261" t="s">
        <v>25</v>
      </c>
      <c r="B254" s="261">
        <v>253</v>
      </c>
      <c r="C254" s="259" t="s">
        <v>774</v>
      </c>
      <c r="D254" s="259" t="s">
        <v>21</v>
      </c>
      <c r="E254" s="259" t="s">
        <v>787</v>
      </c>
      <c r="F254" s="256" t="s">
        <v>788</v>
      </c>
      <c r="G254" s="256" t="s">
        <v>1723</v>
      </c>
      <c r="H254" s="256" t="s">
        <v>1724</v>
      </c>
      <c r="I254" s="256" t="s">
        <v>1205</v>
      </c>
      <c r="J254" s="256" t="s">
        <v>789</v>
      </c>
      <c r="K254" s="259"/>
      <c r="L254" s="259"/>
      <c r="M254" s="259"/>
      <c r="N254" s="259"/>
      <c r="O254" s="259"/>
      <c r="P254" s="259"/>
      <c r="Q254" s="259"/>
      <c r="R254" s="259" t="s">
        <v>789</v>
      </c>
      <c r="S254" s="259">
        <v>6</v>
      </c>
      <c r="T254" s="259" t="s">
        <v>778</v>
      </c>
      <c r="U254" s="259" t="s">
        <v>21</v>
      </c>
      <c r="V254" s="261">
        <v>2</v>
      </c>
      <c r="W254" s="261" t="s">
        <v>790</v>
      </c>
      <c r="X254" s="262">
        <f t="shared" si="10"/>
        <v>35</v>
      </c>
      <c r="Y254" s="263">
        <f t="shared" si="11"/>
        <v>167</v>
      </c>
      <c r="Z254" s="262">
        <f>Table2[[#This Row],[OR Word Count]]-Table2[[#This Row],[CCSS Word Count]]</f>
        <v>-132</v>
      </c>
      <c r="AA254" s="264">
        <f>IF(Table2[[#This Row],[Column6]]="","",IFERROR(Table2[[#This Row],[Column1]]/Table2[[#This Row],[CCSS Word Count]],""))</f>
        <v>-0.79041916167664672</v>
      </c>
      <c r="AB254" s="259">
        <v>6</v>
      </c>
      <c r="AC254" s="260" t="s">
        <v>825</v>
      </c>
      <c r="AD254" s="260" t="s">
        <v>21</v>
      </c>
      <c r="AE254" s="260">
        <v>2</v>
      </c>
      <c r="AF254" s="272" t="s">
        <v>6698</v>
      </c>
      <c r="AG254" s="269" t="str">
        <f>IF(Table2[[#This Row],[URL Link]]="","",CONCATENATE("&lt;a href=","""",Table2[[#This Row],[URL Link]],"""","&gt;",Table2[[#This Row],[OR INDEX]],"&lt;/a&gt;"))</f>
        <v>&lt;a href="https://oercommons.org/courseware/lesson/106473/student/29085?section=2"&gt;6.AEE.A.2&lt;/a&gt;</v>
      </c>
      <c r="AH254" s="280" t="s">
        <v>2008</v>
      </c>
    </row>
    <row r="255" spans="1:34" ht="30" x14ac:dyDescent="0.2">
      <c r="A255" s="261" t="s">
        <v>25</v>
      </c>
      <c r="B255" s="261">
        <v>254</v>
      </c>
      <c r="C255" s="259" t="s">
        <v>774</v>
      </c>
      <c r="D255" s="259" t="s">
        <v>21</v>
      </c>
      <c r="E255" s="259" t="s">
        <v>791</v>
      </c>
      <c r="F255" s="256" t="s">
        <v>792</v>
      </c>
      <c r="G255" s="256" t="s">
        <v>1725</v>
      </c>
      <c r="H255" s="256" t="s">
        <v>931</v>
      </c>
      <c r="I255" s="256" t="s">
        <v>857</v>
      </c>
      <c r="J255" s="256" t="s">
        <v>1726</v>
      </c>
      <c r="K255" s="259"/>
      <c r="L255" s="259"/>
      <c r="M255" s="259"/>
      <c r="N255" s="259"/>
      <c r="O255" s="259"/>
      <c r="P255" s="259"/>
      <c r="Q255" s="259"/>
      <c r="R255" s="259" t="s">
        <v>793</v>
      </c>
      <c r="S255" s="259">
        <v>6</v>
      </c>
      <c r="T255" s="259" t="s">
        <v>778</v>
      </c>
      <c r="U255" s="259" t="s">
        <v>21</v>
      </c>
      <c r="V255" s="261">
        <v>3</v>
      </c>
      <c r="W255" s="261" t="s">
        <v>794</v>
      </c>
      <c r="X255" s="262">
        <f t="shared" si="10"/>
        <v>17</v>
      </c>
      <c r="Y255" s="263">
        <f t="shared" si="11"/>
        <v>64</v>
      </c>
      <c r="Z255" s="262">
        <f>Table2[[#This Row],[OR Word Count]]-Table2[[#This Row],[CCSS Word Count]]</f>
        <v>-47</v>
      </c>
      <c r="AA255" s="264">
        <f>IF(Table2[[#This Row],[Column6]]="","",IFERROR(Table2[[#This Row],[Column1]]/Table2[[#This Row],[CCSS Word Count]],""))</f>
        <v>-0.734375</v>
      </c>
      <c r="AB255" s="259">
        <v>6</v>
      </c>
      <c r="AC255" s="260" t="s">
        <v>825</v>
      </c>
      <c r="AD255" s="260" t="s">
        <v>21</v>
      </c>
      <c r="AE255" s="260">
        <v>3</v>
      </c>
      <c r="AF255" s="272" t="s">
        <v>6699</v>
      </c>
      <c r="AG255" s="269" t="str">
        <f>IF(Table2[[#This Row],[URL Link]]="","",CONCATENATE("&lt;a href=","""",Table2[[#This Row],[URL Link]],"""","&gt;",Table2[[#This Row],[OR INDEX]],"&lt;/a&gt;"))</f>
        <v>&lt;a href="https://oercommons.org/courseware/lesson/106473/student/29085?section=3"&gt;6.AEE.A.3&lt;/a&gt;</v>
      </c>
      <c r="AH255" s="280" t="s">
        <v>2008</v>
      </c>
    </row>
    <row r="256" spans="1:34" x14ac:dyDescent="0.2">
      <c r="A256" s="162" t="s">
        <v>3</v>
      </c>
      <c r="B256" s="162">
        <v>255</v>
      </c>
      <c r="C256" s="163" t="s">
        <v>774</v>
      </c>
      <c r="D256" s="163" t="s">
        <v>63</v>
      </c>
      <c r="E256" s="163" t="s">
        <v>799</v>
      </c>
      <c r="F256" s="163" t="s">
        <v>800</v>
      </c>
      <c r="G256" s="163"/>
      <c r="H256" s="163"/>
      <c r="I256" s="164"/>
      <c r="J256" s="164" t="s">
        <v>801</v>
      </c>
      <c r="K256" s="142"/>
      <c r="L256" s="142"/>
      <c r="M256" s="142"/>
      <c r="N256" s="142"/>
      <c r="O256" s="142"/>
      <c r="P256" s="142"/>
      <c r="Q256" s="142"/>
      <c r="R256" s="142" t="s">
        <v>801</v>
      </c>
      <c r="S256" s="142">
        <v>6</v>
      </c>
      <c r="T256" s="142" t="s">
        <v>778</v>
      </c>
      <c r="U256" s="142" t="s">
        <v>63</v>
      </c>
      <c r="V256" s="141"/>
      <c r="W256" s="141" t="s">
        <v>800</v>
      </c>
      <c r="X256" s="145">
        <f t="shared" si="10"/>
        <v>8</v>
      </c>
      <c r="Y256" s="146">
        <f t="shared" si="11"/>
        <v>8</v>
      </c>
      <c r="Z256" s="145">
        <f>Table2[[#This Row],[OR Word Count]]-Table2[[#This Row],[CCSS Word Count]]</f>
        <v>0</v>
      </c>
      <c r="AA256" s="147" t="str">
        <f>IF(Table2[[#This Row],[Column6]]="","",IFERROR(Table2[[#This Row],[Column1]]/Table2[[#This Row],[CCSS Word Count]],""))</f>
        <v/>
      </c>
      <c r="AB256" s="259">
        <v>6</v>
      </c>
      <c r="AC256" s="260" t="s">
        <v>840</v>
      </c>
      <c r="AD256" s="260" t="s">
        <v>21</v>
      </c>
      <c r="AF256" s="163"/>
      <c r="AG256" s="277" t="str">
        <f>IF(Table2[[#This Row],[URL Link]]="","",CONCATENATE("&lt;a href=","""",Table2[[#This Row],[URL Link]],"""","&gt;",Table2[[#This Row],[OR INDEX]],"&lt;/a&gt;"))</f>
        <v/>
      </c>
      <c r="AH256" s="280" t="s">
        <v>2008</v>
      </c>
    </row>
    <row r="257" spans="1:34 16378:16384" ht="45" x14ac:dyDescent="0.2">
      <c r="A257" s="261" t="s">
        <v>25</v>
      </c>
      <c r="B257" s="261">
        <v>256</v>
      </c>
      <c r="C257" s="259" t="s">
        <v>774</v>
      </c>
      <c r="D257" s="259" t="s">
        <v>63</v>
      </c>
      <c r="E257" s="259" t="s">
        <v>802</v>
      </c>
      <c r="F257" s="256" t="s">
        <v>803</v>
      </c>
      <c r="G257" s="256" t="s">
        <v>787</v>
      </c>
      <c r="H257" s="256" t="s">
        <v>1727</v>
      </c>
      <c r="I257" s="256"/>
      <c r="J257" s="256" t="s">
        <v>804</v>
      </c>
      <c r="K257" s="259"/>
      <c r="L257" s="259"/>
      <c r="M257" s="259"/>
      <c r="N257" s="259"/>
      <c r="O257" s="259"/>
      <c r="P257" s="259"/>
      <c r="Q257" s="259"/>
      <c r="R257" s="259" t="s">
        <v>804</v>
      </c>
      <c r="S257" s="259">
        <v>6</v>
      </c>
      <c r="T257" s="259" t="s">
        <v>778</v>
      </c>
      <c r="U257" s="259" t="s">
        <v>63</v>
      </c>
      <c r="V257" s="261">
        <v>5</v>
      </c>
      <c r="W257" s="261" t="s">
        <v>805</v>
      </c>
      <c r="X257" s="262">
        <f t="shared" si="10"/>
        <v>41</v>
      </c>
      <c r="Y257" s="263">
        <f t="shared" si="11"/>
        <v>45</v>
      </c>
      <c r="Z257" s="262">
        <f>Table2[[#This Row],[OR Word Count]]-Table2[[#This Row],[CCSS Word Count]]</f>
        <v>-4</v>
      </c>
      <c r="AA257" s="264">
        <f>IF(Table2[[#This Row],[Column6]]="","",IFERROR(Table2[[#This Row],[Column1]]/Table2[[#This Row],[CCSS Word Count]],""))</f>
        <v>-8.8888888888888892E-2</v>
      </c>
      <c r="AB257" s="259">
        <v>6</v>
      </c>
      <c r="AC257" s="260" t="s">
        <v>840</v>
      </c>
      <c r="AD257" s="260" t="s">
        <v>21</v>
      </c>
      <c r="AE257" s="260">
        <v>1</v>
      </c>
      <c r="AF257" s="272" t="s">
        <v>6700</v>
      </c>
      <c r="AG257" s="269" t="str">
        <f>IF(Table2[[#This Row],[URL Link]]="","",CONCATENATE("&lt;a href=","""",Table2[[#This Row],[URL Link]],"""","&gt;",Table2[[#This Row],[OR INDEX]],"&lt;/a&gt;"))</f>
        <v>&lt;a href="https://oercommons.org/courseware/lesson/106473/student/29085?section=4"&gt;6.AEE.B.4&lt;/a&gt;</v>
      </c>
      <c r="AH257" s="280" t="s">
        <v>2008</v>
      </c>
    </row>
    <row r="258" spans="1:34 16378:16384" ht="30" x14ac:dyDescent="0.2">
      <c r="A258" s="261" t="s">
        <v>25</v>
      </c>
      <c r="B258" s="261">
        <v>257</v>
      </c>
      <c r="C258" s="259" t="s">
        <v>774</v>
      </c>
      <c r="D258" s="259" t="s">
        <v>63</v>
      </c>
      <c r="E258" s="259" t="s">
        <v>806</v>
      </c>
      <c r="F258" s="256" t="s">
        <v>807</v>
      </c>
      <c r="G258" s="256" t="s">
        <v>787</v>
      </c>
      <c r="H258" s="256" t="s">
        <v>947</v>
      </c>
      <c r="I258" s="256"/>
      <c r="J258" s="256" t="s">
        <v>808</v>
      </c>
      <c r="K258" s="259"/>
      <c r="L258" s="259"/>
      <c r="M258" s="259"/>
      <c r="N258" s="259"/>
      <c r="O258" s="259"/>
      <c r="P258" s="259"/>
      <c r="Q258" s="259"/>
      <c r="R258" s="259" t="s">
        <v>808</v>
      </c>
      <c r="S258" s="259">
        <v>6</v>
      </c>
      <c r="T258" s="259" t="s">
        <v>778</v>
      </c>
      <c r="U258" s="259" t="s">
        <v>63</v>
      </c>
      <c r="V258" s="261">
        <v>6</v>
      </c>
      <c r="W258" s="261" t="s">
        <v>809</v>
      </c>
      <c r="X258" s="262">
        <f t="shared" ref="X258:X320" si="12">LEN(F258)-LEN(SUBSTITUTE(F258," ",""))+1</f>
        <v>14</v>
      </c>
      <c r="Y258" s="263">
        <f t="shared" ref="Y258:Y320" si="13">LEN(W258)-LEN(SUBSTITUTE(W258," ",""))+1</f>
        <v>37</v>
      </c>
      <c r="Z258" s="262">
        <f>Table2[[#This Row],[OR Word Count]]-Table2[[#This Row],[CCSS Word Count]]</f>
        <v>-23</v>
      </c>
      <c r="AA258" s="264" t="str">
        <f>IF(Table2[[#This Row],[Column6]]="","",IFERROR(Table2[[#This Row],[Column1]]/Table2[[#This Row],[CCSS Word Count]],""))</f>
        <v/>
      </c>
      <c r="AB258" s="259">
        <v>6</v>
      </c>
      <c r="AC258" s="260" t="s">
        <v>840</v>
      </c>
      <c r="AD258" s="260" t="s">
        <v>63</v>
      </c>
      <c r="AF258" s="272" t="s">
        <v>6701</v>
      </c>
      <c r="AG258" s="269" t="str">
        <f>IF(Table2[[#This Row],[URL Link]]="","",CONCATENATE("&lt;a href=","""",Table2[[#This Row],[URL Link]],"""","&gt;",Table2[[#This Row],[OR INDEX]],"&lt;/a&gt;"))</f>
        <v>&lt;a href="https://oercommons.org/courseware/lesson/106473/student/29085?section=5"&gt;6.AEE.B.5&lt;/a&gt;</v>
      </c>
      <c r="AH258" s="280" t="s">
        <v>2008</v>
      </c>
    </row>
    <row r="259" spans="1:34 16378:16384" ht="45" x14ac:dyDescent="0.2">
      <c r="A259" s="261" t="s">
        <v>25</v>
      </c>
      <c r="B259" s="261">
        <v>258</v>
      </c>
      <c r="C259" s="259" t="s">
        <v>774</v>
      </c>
      <c r="D259" s="259" t="s">
        <v>63</v>
      </c>
      <c r="E259" s="259" t="s">
        <v>810</v>
      </c>
      <c r="F259" s="256" t="s">
        <v>811</v>
      </c>
      <c r="G259" s="256" t="s">
        <v>821</v>
      </c>
      <c r="H259" s="256" t="s">
        <v>947</v>
      </c>
      <c r="I259" s="256" t="s">
        <v>1728</v>
      </c>
      <c r="J259" s="256" t="s">
        <v>812</v>
      </c>
      <c r="K259" s="259"/>
      <c r="L259" s="259"/>
      <c r="M259" s="259"/>
      <c r="N259" s="259"/>
      <c r="O259" s="259"/>
      <c r="P259" s="259"/>
      <c r="Q259" s="259"/>
      <c r="R259" s="259" t="s">
        <v>812</v>
      </c>
      <c r="S259" s="259">
        <v>6</v>
      </c>
      <c r="T259" s="259" t="s">
        <v>778</v>
      </c>
      <c r="U259" s="259" t="s">
        <v>63</v>
      </c>
      <c r="V259" s="261">
        <v>7</v>
      </c>
      <c r="W259" s="261" t="s">
        <v>813</v>
      </c>
      <c r="X259" s="262">
        <f t="shared" si="12"/>
        <v>36</v>
      </c>
      <c r="Y259" s="263">
        <f t="shared" si="13"/>
        <v>35</v>
      </c>
      <c r="Z259" s="262">
        <f>Table2[[#This Row],[OR Word Count]]-Table2[[#This Row],[CCSS Word Count]]</f>
        <v>1</v>
      </c>
      <c r="AA259" s="264">
        <f>IF(Table2[[#This Row],[Column6]]="","",IFERROR(Table2[[#This Row],[Column1]]/Table2[[#This Row],[CCSS Word Count]],""))</f>
        <v>2.8571428571428571E-2</v>
      </c>
      <c r="AB259" s="265">
        <v>6</v>
      </c>
      <c r="AC259" s="260" t="s">
        <v>840</v>
      </c>
      <c r="AD259" s="260" t="s">
        <v>63</v>
      </c>
      <c r="AE259" s="260">
        <v>2</v>
      </c>
      <c r="AF259" s="272" t="s">
        <v>6702</v>
      </c>
      <c r="AG259" s="269" t="str">
        <f>IF(Table2[[#This Row],[URL Link]]="","",CONCATENATE("&lt;a href=","""",Table2[[#This Row],[URL Link]],"""","&gt;",Table2[[#This Row],[OR INDEX]],"&lt;/a&gt;"))</f>
        <v>&lt;a href="https://oercommons.org/courseware/lesson/106473/student/29085?section=6"&gt;6.AEE.B.6&lt;/a&gt;</v>
      </c>
      <c r="AH259" s="280" t="s">
        <v>2008</v>
      </c>
    </row>
    <row r="260" spans="1:34 16378:16384" ht="45" x14ac:dyDescent="0.2">
      <c r="A260" s="261" t="s">
        <v>25</v>
      </c>
      <c r="B260" s="261">
        <v>259</v>
      </c>
      <c r="C260" s="259" t="s">
        <v>774</v>
      </c>
      <c r="D260" s="259" t="s">
        <v>63</v>
      </c>
      <c r="E260" s="259" t="s">
        <v>814</v>
      </c>
      <c r="F260" s="256" t="s">
        <v>815</v>
      </c>
      <c r="G260" s="256" t="s">
        <v>1729</v>
      </c>
      <c r="H260" s="256" t="s">
        <v>947</v>
      </c>
      <c r="I260" s="256" t="s">
        <v>676</v>
      </c>
      <c r="J260" s="256" t="s">
        <v>816</v>
      </c>
      <c r="K260" s="259"/>
      <c r="L260" s="259"/>
      <c r="M260" s="259"/>
      <c r="N260" s="259"/>
      <c r="O260" s="259"/>
      <c r="P260" s="259"/>
      <c r="Q260" s="259"/>
      <c r="R260" s="259" t="s">
        <v>816</v>
      </c>
      <c r="S260" s="259">
        <v>6</v>
      </c>
      <c r="T260" s="259" t="s">
        <v>778</v>
      </c>
      <c r="U260" s="259" t="s">
        <v>63</v>
      </c>
      <c r="V260" s="261">
        <v>8</v>
      </c>
      <c r="W260" s="261" t="s">
        <v>817</v>
      </c>
      <c r="X260" s="262">
        <f t="shared" si="12"/>
        <v>43</v>
      </c>
      <c r="Y260" s="263">
        <f t="shared" si="13"/>
        <v>51</v>
      </c>
      <c r="Z260" s="262">
        <f>Table2[[#This Row],[OR Word Count]]-Table2[[#This Row],[CCSS Word Count]]</f>
        <v>-8</v>
      </c>
      <c r="AA260" s="264">
        <f>IF(Table2[[#This Row],[Column6]]="","",IFERROR(Table2[[#This Row],[Column1]]/Table2[[#This Row],[CCSS Word Count]],""))</f>
        <v>-0.15686274509803921</v>
      </c>
      <c r="AB260" s="259">
        <v>6</v>
      </c>
      <c r="AC260" s="260" t="s">
        <v>840</v>
      </c>
      <c r="AD260" s="260" t="s">
        <v>63</v>
      </c>
      <c r="AE260" s="260">
        <v>3</v>
      </c>
      <c r="AF260" s="272" t="s">
        <v>6703</v>
      </c>
      <c r="AG260" s="269" t="str">
        <f>IF(Table2[[#This Row],[URL Link]]="","",CONCATENATE("&lt;a href=","""",Table2[[#This Row],[URL Link]],"""","&gt;",Table2[[#This Row],[OR INDEX]],"&lt;/a&gt;"))</f>
        <v>&lt;a href="https://oercommons.org/courseware/lesson/106473/student/29085?section=7"&gt;6.AEE.B.7&lt;/a&gt;</v>
      </c>
      <c r="AH260" s="280" t="s">
        <v>2008</v>
      </c>
    </row>
    <row r="261" spans="1:34 16378:16384" x14ac:dyDescent="0.2">
      <c r="A261" s="162" t="s">
        <v>3</v>
      </c>
      <c r="B261" s="162">
        <v>260</v>
      </c>
      <c r="C261" s="163" t="s">
        <v>774</v>
      </c>
      <c r="D261" s="163" t="s">
        <v>76</v>
      </c>
      <c r="E261" s="163" t="s">
        <v>818</v>
      </c>
      <c r="F261" s="163" t="s">
        <v>819</v>
      </c>
      <c r="G261" s="163"/>
      <c r="H261" s="163"/>
      <c r="I261" s="164"/>
      <c r="J261" s="164" t="s">
        <v>820</v>
      </c>
      <c r="K261" s="142"/>
      <c r="L261" s="142"/>
      <c r="M261" s="142"/>
      <c r="N261" s="142"/>
      <c r="O261" s="142"/>
      <c r="P261" s="142"/>
      <c r="Q261" s="142"/>
      <c r="R261" s="142" t="s">
        <v>820</v>
      </c>
      <c r="S261" s="142">
        <v>6</v>
      </c>
      <c r="T261" s="142" t="s">
        <v>778</v>
      </c>
      <c r="U261" s="142" t="s">
        <v>76</v>
      </c>
      <c r="V261" s="141"/>
      <c r="W261" s="141" t="s">
        <v>819</v>
      </c>
      <c r="X261" s="145">
        <f t="shared" si="12"/>
        <v>10</v>
      </c>
      <c r="Y261" s="146">
        <f t="shared" si="13"/>
        <v>10</v>
      </c>
      <c r="Z261" s="145">
        <f>Table2[[#This Row],[OR Word Count]]-Table2[[#This Row],[CCSS Word Count]]</f>
        <v>0</v>
      </c>
      <c r="AA261" s="147">
        <f>IF(Table2[[#This Row],[Column6]]="","",IFERROR(Table2[[#This Row],[Column1]]/Table2[[#This Row],[CCSS Word Count]],""))</f>
        <v>0</v>
      </c>
      <c r="AB261" s="259">
        <v>6</v>
      </c>
      <c r="AC261" s="260" t="s">
        <v>840</v>
      </c>
      <c r="AD261" s="260" t="s">
        <v>63</v>
      </c>
      <c r="AE261" s="260">
        <v>4</v>
      </c>
      <c r="AF261" s="163"/>
      <c r="AG261" s="277" t="str">
        <f>IF(Table2[[#This Row],[URL Link]]="","",CONCATENATE("&lt;a href=","""",Table2[[#This Row],[URL Link]],"""","&gt;",Table2[[#This Row],[OR INDEX]],"&lt;/a&gt;"))</f>
        <v/>
      </c>
      <c r="AH261" s="280" t="s">
        <v>2008</v>
      </c>
    </row>
    <row r="262" spans="1:34 16378:16384" ht="45" x14ac:dyDescent="0.2">
      <c r="A262" s="261" t="s">
        <v>25</v>
      </c>
      <c r="B262" s="261">
        <v>261</v>
      </c>
      <c r="C262" s="259" t="s">
        <v>774</v>
      </c>
      <c r="D262" s="259" t="s">
        <v>76</v>
      </c>
      <c r="E262" s="259" t="s">
        <v>821</v>
      </c>
      <c r="F262" s="256" t="s">
        <v>822</v>
      </c>
      <c r="G262" s="256" t="s">
        <v>663</v>
      </c>
      <c r="H262" s="256" t="s">
        <v>1730</v>
      </c>
      <c r="I262" s="256" t="s">
        <v>837</v>
      </c>
      <c r="J262" s="256" t="s">
        <v>823</v>
      </c>
      <c r="K262" s="259"/>
      <c r="L262" s="259"/>
      <c r="M262" s="259"/>
      <c r="N262" s="259"/>
      <c r="O262" s="259"/>
      <c r="P262" s="259"/>
      <c r="Q262" s="259"/>
      <c r="R262" s="259" t="s">
        <v>823</v>
      </c>
      <c r="S262" s="259">
        <v>6</v>
      </c>
      <c r="T262" s="259" t="s">
        <v>778</v>
      </c>
      <c r="U262" s="259" t="s">
        <v>76</v>
      </c>
      <c r="V262" s="261">
        <v>9</v>
      </c>
      <c r="W262" s="261" t="s">
        <v>824</v>
      </c>
      <c r="X262" s="262">
        <f t="shared" si="12"/>
        <v>36</v>
      </c>
      <c r="Y262" s="263">
        <f t="shared" si="13"/>
        <v>95</v>
      </c>
      <c r="Z262" s="262">
        <f>Table2[[#This Row],[OR Word Count]]-Table2[[#This Row],[CCSS Word Count]]</f>
        <v>-59</v>
      </c>
      <c r="AA262" s="264" t="str">
        <f>IF(Table2[[#This Row],[Column6]]="","",IFERROR(Table2[[#This Row],[Column1]]/Table2[[#This Row],[CCSS Word Count]],""))</f>
        <v/>
      </c>
      <c r="AB262" s="259">
        <v>6</v>
      </c>
      <c r="AC262" s="260" t="s">
        <v>840</v>
      </c>
      <c r="AD262" s="260" t="s">
        <v>76</v>
      </c>
      <c r="AF262" s="272" t="s">
        <v>6704</v>
      </c>
      <c r="AG262" s="269" t="str">
        <f>IF(Table2[[#This Row],[URL Link]]="","",CONCATENATE("&lt;a href=","""",Table2[[#This Row],[URL Link]],"""","&gt;",Table2[[#This Row],[OR INDEX]],"&lt;/a&gt;"))</f>
        <v>&lt;a href="https://oercommons.org/courseware/lesson/106473/student/29085?section=8"&gt;6.AEE.C.8&lt;/a&gt;</v>
      </c>
      <c r="AH262" s="280" t="s">
        <v>2008</v>
      </c>
    </row>
    <row r="263" spans="1:34 16378:16384" ht="16.5" customHeight="1" x14ac:dyDescent="0.2">
      <c r="A263" s="148" t="s">
        <v>2</v>
      </c>
      <c r="B263" s="148">
        <v>262</v>
      </c>
      <c r="C263" s="149" t="s">
        <v>825</v>
      </c>
      <c r="D263" s="149"/>
      <c r="E263" s="149" t="s">
        <v>826</v>
      </c>
      <c r="F263" s="150" t="s">
        <v>827</v>
      </c>
      <c r="G263" s="150"/>
      <c r="H263" s="150"/>
      <c r="I263" s="150"/>
      <c r="J263" s="150" t="s">
        <v>826</v>
      </c>
      <c r="K263" s="149"/>
      <c r="L263" s="148"/>
      <c r="M263" s="152"/>
      <c r="N263" s="153"/>
      <c r="O263" s="152"/>
      <c r="P263" s="154"/>
      <c r="Q263" s="265"/>
      <c r="R263" s="150" t="s">
        <v>826</v>
      </c>
      <c r="S263" s="150">
        <v>6</v>
      </c>
      <c r="T263" s="150" t="s">
        <v>825</v>
      </c>
      <c r="U263" s="150"/>
      <c r="V263" s="150"/>
      <c r="W263" s="149" t="s">
        <v>828</v>
      </c>
      <c r="X263" s="150">
        <f t="shared" si="12"/>
        <v>5</v>
      </c>
      <c r="Y263" s="150">
        <f t="shared" si="13"/>
        <v>5</v>
      </c>
      <c r="Z263" s="150">
        <f>Table2[[#This Row],[OR Word Count]]-Table2[[#This Row],[CCSS Word Count]]</f>
        <v>0</v>
      </c>
      <c r="AA263" s="150">
        <f>IF(Table2[[#This Row],[Column6]]="","",IFERROR(Table2[[#This Row],[Column1]]/Table2[[#This Row],[CCSS Word Count]],""))</f>
        <v>0</v>
      </c>
      <c r="AB263" s="265">
        <v>6</v>
      </c>
      <c r="AC263" s="260" t="s">
        <v>840</v>
      </c>
      <c r="AD263" s="260" t="s">
        <v>76</v>
      </c>
      <c r="AE263" s="260">
        <v>5</v>
      </c>
      <c r="AF263" s="149"/>
      <c r="AG263" s="276" t="str">
        <f>IF(Table2[[#This Row],[URL Link]]="","",CONCATENATE("&lt;a href=","""",Table2[[#This Row],[URL Link]],"""","&gt;",Table2[[#This Row],[OR INDEX]],"&lt;/a&gt;"))</f>
        <v/>
      </c>
      <c r="AH263" s="280" t="s">
        <v>2008</v>
      </c>
    </row>
    <row r="264" spans="1:34 16378:16384" x14ac:dyDescent="0.2">
      <c r="A264" s="162" t="s">
        <v>3</v>
      </c>
      <c r="B264" s="162">
        <v>263</v>
      </c>
      <c r="C264" s="163" t="s">
        <v>825</v>
      </c>
      <c r="D264" s="163" t="s">
        <v>21</v>
      </c>
      <c r="E264" s="163" t="s">
        <v>829</v>
      </c>
      <c r="F264" s="163" t="s">
        <v>830</v>
      </c>
      <c r="G264" s="163"/>
      <c r="H264" s="163"/>
      <c r="I264" s="164"/>
      <c r="J264" s="164" t="s">
        <v>829</v>
      </c>
      <c r="K264" s="142"/>
      <c r="L264" s="142"/>
      <c r="M264" s="142"/>
      <c r="N264" s="142"/>
      <c r="O264" s="142"/>
      <c r="P264" s="142"/>
      <c r="Q264" s="142"/>
      <c r="R264" s="142" t="s">
        <v>829</v>
      </c>
      <c r="S264" s="142">
        <v>6</v>
      </c>
      <c r="T264" s="142" t="s">
        <v>825</v>
      </c>
      <c r="U264" s="142" t="s">
        <v>21</v>
      </c>
      <c r="V264" s="141"/>
      <c r="W264" s="141" t="s">
        <v>830</v>
      </c>
      <c r="X264" s="145">
        <f t="shared" si="12"/>
        <v>10</v>
      </c>
      <c r="Y264" s="146">
        <f t="shared" si="13"/>
        <v>10</v>
      </c>
      <c r="Z264" s="145">
        <f>Table2[[#This Row],[OR Word Count]]-Table2[[#This Row],[CCSS Word Count]]</f>
        <v>0</v>
      </c>
      <c r="AA264" s="147">
        <f>IF(Table2[[#This Row],[Column6]]="","",IFERROR(Table2[[#This Row],[Column1]]/Table2[[#This Row],[CCSS Word Count]],""))</f>
        <v>0</v>
      </c>
      <c r="AB264" s="259">
        <v>6</v>
      </c>
      <c r="AC264" s="260" t="s">
        <v>840</v>
      </c>
      <c r="AD264" s="260" t="s">
        <v>76</v>
      </c>
      <c r="AE264" s="260">
        <v>6</v>
      </c>
      <c r="AF264" s="163"/>
      <c r="AG264" s="277" t="str">
        <f>IF(Table2[[#This Row],[URL Link]]="","",CONCATENATE("&lt;a href=","""",Table2[[#This Row],[URL Link]],"""","&gt;",Table2[[#This Row],[OR INDEX]],"&lt;/a&gt;"))</f>
        <v/>
      </c>
      <c r="AH264" s="280" t="s">
        <v>2008</v>
      </c>
    </row>
    <row r="265" spans="1:34 16378:16384" ht="30" x14ac:dyDescent="0.2">
      <c r="A265" s="261" t="s">
        <v>25</v>
      </c>
      <c r="B265" s="261">
        <v>264</v>
      </c>
      <c r="C265" s="259" t="s">
        <v>825</v>
      </c>
      <c r="D265" s="259" t="s">
        <v>21</v>
      </c>
      <c r="E265" s="259" t="s">
        <v>831</v>
      </c>
      <c r="F265" s="256" t="s">
        <v>832</v>
      </c>
      <c r="G265" s="256" t="s">
        <v>1731</v>
      </c>
      <c r="H265" s="256" t="s">
        <v>1732</v>
      </c>
      <c r="I265" s="256" t="s">
        <v>1733</v>
      </c>
      <c r="J265" s="256" t="s">
        <v>831</v>
      </c>
      <c r="K265" s="259"/>
      <c r="L265" s="259"/>
      <c r="M265" s="259"/>
      <c r="N265" s="259"/>
      <c r="O265" s="259"/>
      <c r="P265" s="259"/>
      <c r="Q265" s="259"/>
      <c r="R265" s="259" t="s">
        <v>831</v>
      </c>
      <c r="S265" s="259">
        <v>6</v>
      </c>
      <c r="T265" s="259" t="s">
        <v>825</v>
      </c>
      <c r="U265" s="259" t="s">
        <v>21</v>
      </c>
      <c r="V265" s="261">
        <v>1</v>
      </c>
      <c r="W265" s="261" t="s">
        <v>833</v>
      </c>
      <c r="X265" s="262">
        <f t="shared" si="12"/>
        <v>21</v>
      </c>
      <c r="Y265" s="263">
        <f t="shared" si="13"/>
        <v>57</v>
      </c>
      <c r="Z265" s="262">
        <f>Table2[[#This Row],[OR Word Count]]-Table2[[#This Row],[CCSS Word Count]]</f>
        <v>-36</v>
      </c>
      <c r="AA265" s="264">
        <f>IF(Table2[[#This Row],[Column6]]="","",IFERROR(Table2[[#This Row],[Column1]]/Table2[[#This Row],[CCSS Word Count]],""))</f>
        <v>-0.63157894736842102</v>
      </c>
      <c r="AB265" s="265">
        <v>6</v>
      </c>
      <c r="AC265" s="260" t="s">
        <v>840</v>
      </c>
      <c r="AD265" s="260" t="s">
        <v>76</v>
      </c>
      <c r="AE265" s="260">
        <v>7</v>
      </c>
      <c r="AF265" s="272" t="s">
        <v>6705</v>
      </c>
      <c r="AG265" s="269" t="str">
        <f>IF(Table2[[#This Row],[URL Link]]="","",CONCATENATE("&lt;a href=","""",Table2[[#This Row],[URL Link]],"""","&gt;",Table2[[#This Row],[OR INDEX]],"&lt;/a&gt;"))</f>
        <v>&lt;a href="https://oercommons.org/courseware/lesson/106476/student/29085?section=1"&gt;6.RP.A.1&lt;/a&gt;</v>
      </c>
      <c r="AH265" s="280" t="s">
        <v>2008</v>
      </c>
    </row>
    <row r="266" spans="1:34 16378:16384" ht="30" x14ac:dyDescent="0.2">
      <c r="A266" s="261" t="s">
        <v>25</v>
      </c>
      <c r="B266" s="261">
        <v>265</v>
      </c>
      <c r="C266" s="259" t="s">
        <v>825</v>
      </c>
      <c r="D266" s="259" t="s">
        <v>21</v>
      </c>
      <c r="E266" s="259" t="s">
        <v>834</v>
      </c>
      <c r="F266" s="256" t="s">
        <v>835</v>
      </c>
      <c r="G266" s="256" t="s">
        <v>1734</v>
      </c>
      <c r="H266" s="256" t="s">
        <v>1735</v>
      </c>
      <c r="I266" s="256" t="s">
        <v>529</v>
      </c>
      <c r="J266" s="256" t="s">
        <v>834</v>
      </c>
      <c r="K266" s="259"/>
      <c r="L266" s="259"/>
      <c r="M266" s="259"/>
      <c r="N266" s="259"/>
      <c r="O266" s="259"/>
      <c r="P266" s="259"/>
      <c r="Q266" s="259"/>
      <c r="R266" s="259" t="s">
        <v>834</v>
      </c>
      <c r="S266" s="259">
        <v>6</v>
      </c>
      <c r="T266" s="259" t="s">
        <v>825</v>
      </c>
      <c r="U266" s="259" t="s">
        <v>21</v>
      </c>
      <c r="V266" s="261">
        <v>2</v>
      </c>
      <c r="W266" s="261" t="s">
        <v>836</v>
      </c>
      <c r="X266" s="262">
        <f t="shared" si="12"/>
        <v>21</v>
      </c>
      <c r="Y266" s="263">
        <f t="shared" si="13"/>
        <v>89</v>
      </c>
      <c r="Z266" s="262">
        <f>Table2[[#This Row],[OR Word Count]]-Table2[[#This Row],[CCSS Word Count]]</f>
        <v>-68</v>
      </c>
      <c r="AA266" s="264">
        <f>IF(Table2[[#This Row],[Column6]]="","",IFERROR(Table2[[#This Row],[Column1]]/Table2[[#This Row],[CCSS Word Count]],""))</f>
        <v>-0.7640449438202247</v>
      </c>
      <c r="AB266" s="265">
        <v>6</v>
      </c>
      <c r="AC266" s="260" t="s">
        <v>840</v>
      </c>
      <c r="AD266" s="260" t="s">
        <v>76</v>
      </c>
      <c r="AE266" s="260">
        <v>8</v>
      </c>
      <c r="AF266" s="272" t="s">
        <v>6706</v>
      </c>
      <c r="AG266" s="269" t="str">
        <f>IF(Table2[[#This Row],[URL Link]]="","",CONCATENATE("&lt;a href=","""",Table2[[#This Row],[URL Link]],"""","&gt;",Table2[[#This Row],[OR INDEX]],"&lt;/a&gt;"))</f>
        <v>&lt;a href="https://oercommons.org/courseware/lesson/106476/student/29085?section=2"&gt;6.RP.A.2&lt;/a&gt;</v>
      </c>
      <c r="AH266" s="280" t="s">
        <v>2008</v>
      </c>
    </row>
    <row r="267" spans="1:34 16378:16384" ht="30" x14ac:dyDescent="0.2">
      <c r="A267" s="261" t="s">
        <v>25</v>
      </c>
      <c r="B267" s="261">
        <v>266</v>
      </c>
      <c r="C267" s="259" t="s">
        <v>825</v>
      </c>
      <c r="D267" s="259" t="s">
        <v>21</v>
      </c>
      <c r="E267" s="259" t="s">
        <v>837</v>
      </c>
      <c r="F267" s="256" t="s">
        <v>838</v>
      </c>
      <c r="G267" s="256" t="s">
        <v>1736</v>
      </c>
      <c r="H267" s="256" t="s">
        <v>1737</v>
      </c>
      <c r="I267" s="256" t="s">
        <v>1738</v>
      </c>
      <c r="J267" s="256" t="s">
        <v>837</v>
      </c>
      <c r="K267" s="259"/>
      <c r="L267" s="259"/>
      <c r="M267" s="259"/>
      <c r="N267" s="259"/>
      <c r="O267" s="259"/>
      <c r="P267" s="259"/>
      <c r="Q267" s="259"/>
      <c r="R267" s="259" t="s">
        <v>837</v>
      </c>
      <c r="S267" s="259">
        <v>6</v>
      </c>
      <c r="T267" s="259" t="s">
        <v>825</v>
      </c>
      <c r="U267" s="259" t="s">
        <v>21</v>
      </c>
      <c r="V267" s="261">
        <v>3</v>
      </c>
      <c r="W267" s="261" t="s">
        <v>839</v>
      </c>
      <c r="X267" s="262">
        <f t="shared" si="12"/>
        <v>21</v>
      </c>
      <c r="Y267" s="263">
        <f t="shared" si="13"/>
        <v>151</v>
      </c>
      <c r="Z267" s="262">
        <f>Table2[[#This Row],[OR Word Count]]-Table2[[#This Row],[CCSS Word Count]]</f>
        <v>-130</v>
      </c>
      <c r="AA267" s="264" t="str">
        <f>IF(Table2[[#This Row],[Column6]]="","",IFERROR(Table2[[#This Row],[Column1]]/Table2[[#This Row],[CCSS Word Count]],""))</f>
        <v/>
      </c>
      <c r="AB267" s="265">
        <v>6</v>
      </c>
      <c r="AC267" s="260" t="s">
        <v>774</v>
      </c>
      <c r="AF267" s="272" t="s">
        <v>6707</v>
      </c>
      <c r="AG267" s="269" t="str">
        <f>IF(Table2[[#This Row],[URL Link]]="","",CONCATENATE("&lt;a href=","""",Table2[[#This Row],[URL Link]],"""","&gt;",Table2[[#This Row],[OR INDEX]],"&lt;/a&gt;"))</f>
        <v>&lt;a href="https://oercommons.org/courseware/lesson/106476/student/29085?section=3"&gt;6.RP.A.3&lt;/a&gt;</v>
      </c>
      <c r="AH267" s="280" t="s">
        <v>2008</v>
      </c>
    </row>
    <row r="268" spans="1:34 16378:16384" x14ac:dyDescent="0.2">
      <c r="A268" s="148" t="s">
        <v>2</v>
      </c>
      <c r="B268" s="148">
        <v>267</v>
      </c>
      <c r="C268" s="149" t="s">
        <v>840</v>
      </c>
      <c r="D268" s="149"/>
      <c r="E268" s="149" t="s">
        <v>841</v>
      </c>
      <c r="F268" s="150" t="s">
        <v>842</v>
      </c>
      <c r="G268" s="150"/>
      <c r="H268" s="150"/>
      <c r="I268" s="150"/>
      <c r="J268" s="150" t="s">
        <v>841</v>
      </c>
      <c r="K268" s="150"/>
      <c r="L268" s="150"/>
      <c r="M268" s="150"/>
      <c r="N268" s="150"/>
      <c r="O268" s="150"/>
      <c r="P268" s="150"/>
      <c r="Q268" s="265"/>
      <c r="R268" s="149" t="s">
        <v>841</v>
      </c>
      <c r="S268" s="148">
        <v>6</v>
      </c>
      <c r="T268" s="152" t="s">
        <v>840</v>
      </c>
      <c r="U268" s="153"/>
      <c r="V268" s="152"/>
      <c r="W268" s="154" t="s">
        <v>843</v>
      </c>
      <c r="X268" s="149">
        <f t="shared" si="12"/>
        <v>4</v>
      </c>
      <c r="Y268" s="148">
        <f t="shared" si="13"/>
        <v>4</v>
      </c>
      <c r="Z268" s="152">
        <f>Table2[[#This Row],[OR Word Count]]-Table2[[#This Row],[CCSS Word Count]]</f>
        <v>0</v>
      </c>
      <c r="AA268" s="153" t="str">
        <f>IF(Table2[[#This Row],[Column6]]="","",IFERROR(Table2[[#This Row],[Column1]]/Table2[[#This Row],[CCSS Word Count]],""))</f>
        <v/>
      </c>
      <c r="AB268" s="152">
        <v>6</v>
      </c>
      <c r="AC268" s="154" t="s">
        <v>774</v>
      </c>
      <c r="AD268" s="260" t="s">
        <v>21</v>
      </c>
      <c r="AF268" s="149"/>
      <c r="AG268" s="276" t="str">
        <f>IF(Table2[[#This Row],[URL Link]]="","",CONCATENATE("&lt;a href=","""",Table2[[#This Row],[URL Link]],"""","&gt;",Table2[[#This Row],[OR INDEX]],"&lt;/a&gt;"))</f>
        <v/>
      </c>
      <c r="AH268" s="280" t="s">
        <v>2008</v>
      </c>
      <c r="XEX268" s="148"/>
      <c r="XEY268" s="149"/>
      <c r="XEZ268" s="149"/>
      <c r="XFA268" s="149"/>
      <c r="XFB268" s="149"/>
      <c r="XFC268" s="150"/>
      <c r="XFD268" s="150"/>
    </row>
    <row r="269" spans="1:34 16378:16384" x14ac:dyDescent="0.2">
      <c r="A269" s="162" t="s">
        <v>3</v>
      </c>
      <c r="B269" s="162">
        <v>268</v>
      </c>
      <c r="C269" s="163" t="s">
        <v>840</v>
      </c>
      <c r="D269" s="163" t="s">
        <v>21</v>
      </c>
      <c r="E269" s="163" t="s">
        <v>844</v>
      </c>
      <c r="F269" s="163" t="s">
        <v>845</v>
      </c>
      <c r="G269" s="163"/>
      <c r="H269" s="163"/>
      <c r="I269" s="164"/>
      <c r="J269" s="164" t="s">
        <v>846</v>
      </c>
      <c r="K269" s="142"/>
      <c r="L269" s="142"/>
      <c r="M269" s="142"/>
      <c r="N269" s="142"/>
      <c r="O269" s="142"/>
      <c r="P269" s="142"/>
      <c r="Q269" s="142"/>
      <c r="R269" s="142" t="s">
        <v>846</v>
      </c>
      <c r="S269" s="142">
        <v>6</v>
      </c>
      <c r="T269" s="142" t="s">
        <v>840</v>
      </c>
      <c r="U269" s="142" t="s">
        <v>21</v>
      </c>
      <c r="V269" s="141">
        <v>1</v>
      </c>
      <c r="W269" s="141" t="s">
        <v>845</v>
      </c>
      <c r="X269" s="145">
        <f t="shared" si="12"/>
        <v>14</v>
      </c>
      <c r="Y269" s="146">
        <f t="shared" si="13"/>
        <v>14</v>
      </c>
      <c r="Z269" s="145">
        <f>Table2[[#This Row],[OR Word Count]]-Table2[[#This Row],[CCSS Word Count]]</f>
        <v>0</v>
      </c>
      <c r="AA269" s="147">
        <f>IF(Table2[[#This Row],[Column6]]="","",IFERROR(Table2[[#This Row],[Column1]]/Table2[[#This Row],[CCSS Word Count]],""))</f>
        <v>0</v>
      </c>
      <c r="AB269" s="259">
        <v>6</v>
      </c>
      <c r="AC269" s="260" t="s">
        <v>774</v>
      </c>
      <c r="AD269" s="260" t="s">
        <v>21</v>
      </c>
      <c r="AE269" s="260">
        <v>1</v>
      </c>
      <c r="AF269" s="163"/>
      <c r="AG269" s="277" t="str">
        <f>IF(Table2[[#This Row],[URL Link]]="","",CONCATENATE("&lt;a href=","""",Table2[[#This Row],[URL Link]],"""","&gt;",Table2[[#This Row],[OR INDEX]],"&lt;/a&gt;"))</f>
        <v/>
      </c>
      <c r="AH269" s="280" t="s">
        <v>2008</v>
      </c>
    </row>
    <row r="270" spans="1:34 16378:16384" ht="30" x14ac:dyDescent="0.2">
      <c r="A270" s="261" t="s">
        <v>25</v>
      </c>
      <c r="B270" s="261">
        <v>269</v>
      </c>
      <c r="C270" s="259" t="s">
        <v>840</v>
      </c>
      <c r="D270" s="259" t="s">
        <v>21</v>
      </c>
      <c r="E270" s="259" t="s">
        <v>846</v>
      </c>
      <c r="F270" s="256" t="s">
        <v>847</v>
      </c>
      <c r="G270" s="256" t="s">
        <v>1739</v>
      </c>
      <c r="H270" s="256" t="s">
        <v>990</v>
      </c>
      <c r="I270" s="256" t="s">
        <v>1740</v>
      </c>
      <c r="J270" s="256" t="s">
        <v>846</v>
      </c>
      <c r="K270" s="259"/>
      <c r="L270" s="259"/>
      <c r="M270" s="259"/>
      <c r="N270" s="259"/>
      <c r="O270" s="259"/>
      <c r="P270" s="259"/>
      <c r="Q270" s="259"/>
      <c r="R270" s="259" t="s">
        <v>846</v>
      </c>
      <c r="S270" s="259">
        <v>6</v>
      </c>
      <c r="T270" s="259" t="s">
        <v>840</v>
      </c>
      <c r="U270" s="259" t="s">
        <v>21</v>
      </c>
      <c r="V270" s="261">
        <v>1</v>
      </c>
      <c r="W270" s="261" t="s">
        <v>848</v>
      </c>
      <c r="X270" s="262">
        <f t="shared" si="12"/>
        <v>19</v>
      </c>
      <c r="Y270" s="263">
        <f t="shared" si="13"/>
        <v>121</v>
      </c>
      <c r="Z270" s="262">
        <f>Table2[[#This Row],[OR Word Count]]-Table2[[#This Row],[CCSS Word Count]]</f>
        <v>-102</v>
      </c>
      <c r="AA270" s="266">
        <f>IF(Table2[[#This Row],[Column6]]="","",IFERROR(Table2[[#This Row],[Column1]]/Table2[[#This Row],[CCSS Word Count]],""))</f>
        <v>-0.84297520661157022</v>
      </c>
      <c r="AB270" s="259">
        <v>6</v>
      </c>
      <c r="AC270" s="260" t="s">
        <v>774</v>
      </c>
      <c r="AD270" s="260" t="s">
        <v>21</v>
      </c>
      <c r="AE270" s="260">
        <v>2</v>
      </c>
      <c r="AF270" s="272" t="s">
        <v>6708</v>
      </c>
      <c r="AG270" s="269" t="str">
        <f>IF(Table2[[#This Row],[URL Link]]="","",CONCATENATE("&lt;a href=","""",Table2[[#This Row],[URL Link]],"""","&gt;",Table2[[#This Row],[OR INDEX]],"&lt;/a&gt;"))</f>
        <v>&lt;a href="https://oercommons.org/courseware/lesson/106574/student/29085?section=1"&gt;6.NS.A.1&lt;/a&gt;</v>
      </c>
      <c r="AH270" s="280" t="s">
        <v>2008</v>
      </c>
    </row>
    <row r="271" spans="1:34 16378:16384" x14ac:dyDescent="0.2">
      <c r="A271" s="162" t="s">
        <v>3</v>
      </c>
      <c r="B271" s="162">
        <v>270</v>
      </c>
      <c r="C271" s="163" t="s">
        <v>840</v>
      </c>
      <c r="D271" s="163" t="s">
        <v>63</v>
      </c>
      <c r="E271" s="163" t="s">
        <v>849</v>
      </c>
      <c r="F271" s="163" t="s">
        <v>850</v>
      </c>
      <c r="G271" s="163"/>
      <c r="H271" s="163"/>
      <c r="I271" s="164"/>
      <c r="J271" s="164" t="s">
        <v>849</v>
      </c>
      <c r="K271" s="142"/>
      <c r="L271" s="142"/>
      <c r="M271" s="142"/>
      <c r="N271" s="142"/>
      <c r="O271" s="142"/>
      <c r="P271" s="142"/>
      <c r="Q271" s="142"/>
      <c r="R271" s="142" t="s">
        <v>849</v>
      </c>
      <c r="S271" s="142">
        <v>6</v>
      </c>
      <c r="T271" s="142" t="s">
        <v>840</v>
      </c>
      <c r="U271" s="142" t="s">
        <v>63</v>
      </c>
      <c r="V271" s="141"/>
      <c r="W271" s="141" t="s">
        <v>850</v>
      </c>
      <c r="X271" s="145">
        <f t="shared" si="12"/>
        <v>11</v>
      </c>
      <c r="Y271" s="146">
        <f t="shared" si="13"/>
        <v>11</v>
      </c>
      <c r="Z271" s="145">
        <f>Table2[[#This Row],[OR Word Count]]-Table2[[#This Row],[CCSS Word Count]]</f>
        <v>0</v>
      </c>
      <c r="AA271" s="147">
        <f>IF(Table2[[#This Row],[Column6]]="","",IFERROR(Table2[[#This Row],[Column1]]/Table2[[#This Row],[CCSS Word Count]],""))</f>
        <v>0</v>
      </c>
      <c r="AB271" s="259">
        <v>6</v>
      </c>
      <c r="AC271" s="260" t="s">
        <v>774</v>
      </c>
      <c r="AD271" s="260" t="s">
        <v>21</v>
      </c>
      <c r="AE271" s="260">
        <v>3</v>
      </c>
      <c r="AF271" s="163"/>
      <c r="AG271" s="277" t="str">
        <f>IF(Table2[[#This Row],[URL Link]]="","",CONCATENATE("&lt;a href=","""",Table2[[#This Row],[URL Link]],"""","&gt;",Table2[[#This Row],[OR INDEX]],"&lt;/a&gt;"))</f>
        <v/>
      </c>
      <c r="AH271" s="280" t="s">
        <v>2008</v>
      </c>
    </row>
    <row r="272" spans="1:34 16378:16384" ht="30" x14ac:dyDescent="0.2">
      <c r="A272" s="261" t="s">
        <v>25</v>
      </c>
      <c r="B272" s="261">
        <v>271</v>
      </c>
      <c r="C272" s="259" t="s">
        <v>840</v>
      </c>
      <c r="D272" s="259" t="s">
        <v>63</v>
      </c>
      <c r="E272" s="259" t="s">
        <v>851</v>
      </c>
      <c r="F272" s="256" t="s">
        <v>852</v>
      </c>
      <c r="G272" s="256" t="s">
        <v>1741</v>
      </c>
      <c r="H272" s="256" t="s">
        <v>854</v>
      </c>
      <c r="I272" s="256" t="s">
        <v>707</v>
      </c>
      <c r="J272" s="256" t="s">
        <v>851</v>
      </c>
      <c r="K272" s="259"/>
      <c r="L272" s="259"/>
      <c r="M272" s="259"/>
      <c r="N272" s="259"/>
      <c r="O272" s="259"/>
      <c r="P272" s="259"/>
      <c r="Q272" s="259"/>
      <c r="R272" s="259" t="s">
        <v>851</v>
      </c>
      <c r="S272" s="259">
        <v>6</v>
      </c>
      <c r="T272" s="259" t="s">
        <v>840</v>
      </c>
      <c r="U272" s="259" t="s">
        <v>63</v>
      </c>
      <c r="V272" s="261">
        <v>2</v>
      </c>
      <c r="W272" s="261" t="s">
        <v>853</v>
      </c>
      <c r="X272" s="262">
        <f t="shared" si="12"/>
        <v>20</v>
      </c>
      <c r="Y272" s="263">
        <f t="shared" si="13"/>
        <v>9</v>
      </c>
      <c r="Z272" s="262">
        <f>Table2[[#This Row],[OR Word Count]]-Table2[[#This Row],[CCSS Word Count]]</f>
        <v>11</v>
      </c>
      <c r="AA272" s="264">
        <f>IF(Table2[[#This Row],[Column6]]="","",IFERROR(Table2[[#This Row],[Column1]]/Table2[[#This Row],[CCSS Word Count]],""))</f>
        <v>1.2222222222222223</v>
      </c>
      <c r="AB272" s="265">
        <v>6</v>
      </c>
      <c r="AC272" s="260" t="s">
        <v>774</v>
      </c>
      <c r="AD272" s="260" t="s">
        <v>21</v>
      </c>
      <c r="AE272" s="260">
        <v>4</v>
      </c>
      <c r="AF272" s="272" t="s">
        <v>6709</v>
      </c>
      <c r="AG272" s="269" t="str">
        <f>IF(Table2[[#This Row],[URL Link]]="","",CONCATENATE("&lt;a href=","""",Table2[[#This Row],[URL Link]],"""","&gt;",Table2[[#This Row],[OR INDEX]],"&lt;/a&gt;"))</f>
        <v>&lt;a href="https://oercommons.org/courseware/lesson/106574/student/29085?section=2"&gt;6.NS.B.2&lt;/a&gt;</v>
      </c>
      <c r="AH272" s="280" t="s">
        <v>2008</v>
      </c>
    </row>
    <row r="273" spans="1:34" ht="45" x14ac:dyDescent="0.2">
      <c r="A273" s="261" t="s">
        <v>25</v>
      </c>
      <c r="B273" s="261">
        <v>272</v>
      </c>
      <c r="C273" s="259" t="s">
        <v>840</v>
      </c>
      <c r="D273" s="259" t="s">
        <v>63</v>
      </c>
      <c r="E273" s="259" t="s">
        <v>854</v>
      </c>
      <c r="F273" s="256" t="s">
        <v>855</v>
      </c>
      <c r="G273" s="256" t="s">
        <v>1742</v>
      </c>
      <c r="H273" s="256" t="s">
        <v>993</v>
      </c>
      <c r="I273" s="256" t="s">
        <v>791</v>
      </c>
      <c r="J273" s="256" t="s">
        <v>854</v>
      </c>
      <c r="K273" s="259"/>
      <c r="L273" s="259"/>
      <c r="M273" s="259"/>
      <c r="N273" s="259"/>
      <c r="O273" s="259"/>
      <c r="P273" s="259"/>
      <c r="Q273" s="259"/>
      <c r="R273" s="259" t="s">
        <v>854</v>
      </c>
      <c r="S273" s="259">
        <v>6</v>
      </c>
      <c r="T273" s="259" t="s">
        <v>840</v>
      </c>
      <c r="U273" s="259" t="s">
        <v>63</v>
      </c>
      <c r="V273" s="261">
        <v>3</v>
      </c>
      <c r="W273" s="261" t="s">
        <v>856</v>
      </c>
      <c r="X273" s="262">
        <f t="shared" si="12"/>
        <v>17</v>
      </c>
      <c r="Y273" s="263">
        <f t="shared" si="13"/>
        <v>15</v>
      </c>
      <c r="Z273" s="262">
        <f>Table2[[#This Row],[OR Word Count]]-Table2[[#This Row],[CCSS Word Count]]</f>
        <v>2</v>
      </c>
      <c r="AA273" s="264" t="str">
        <f>IF(Table2[[#This Row],[Column6]]="","",IFERROR(Table2[[#This Row],[Column1]]/Table2[[#This Row],[CCSS Word Count]],""))</f>
        <v/>
      </c>
      <c r="AB273" s="265">
        <v>6</v>
      </c>
      <c r="AC273" s="260" t="s">
        <v>774</v>
      </c>
      <c r="AD273" s="260" t="s">
        <v>63</v>
      </c>
      <c r="AF273" s="272" t="s">
        <v>6710</v>
      </c>
      <c r="AG273" s="269" t="str">
        <f>IF(Table2[[#This Row],[URL Link]]="","",CONCATENATE("&lt;a href=","""",Table2[[#This Row],[URL Link]],"""","&gt;",Table2[[#This Row],[OR INDEX]],"&lt;/a&gt;"))</f>
        <v>&lt;a href="https://oercommons.org/courseware/lesson/106574/student/29085?section=3"&gt;6.NS.B.3&lt;/a&gt;</v>
      </c>
      <c r="AH273" s="280" t="s">
        <v>2008</v>
      </c>
    </row>
    <row r="274" spans="1:34" ht="60" x14ac:dyDescent="0.2">
      <c r="A274" s="261" t="s">
        <v>25</v>
      </c>
      <c r="B274" s="261">
        <v>273</v>
      </c>
      <c r="C274" s="259" t="s">
        <v>840</v>
      </c>
      <c r="D274" s="259" t="s">
        <v>63</v>
      </c>
      <c r="E274" s="259" t="s">
        <v>857</v>
      </c>
      <c r="F274" s="256" t="s">
        <v>858</v>
      </c>
      <c r="G274" s="256" t="s">
        <v>537</v>
      </c>
      <c r="H274" s="256" t="s">
        <v>1743</v>
      </c>
      <c r="I274" s="256" t="s">
        <v>1744</v>
      </c>
      <c r="J274" s="256" t="s">
        <v>857</v>
      </c>
      <c r="K274" s="259"/>
      <c r="L274" s="259"/>
      <c r="M274" s="259"/>
      <c r="N274" s="259"/>
      <c r="O274" s="259"/>
      <c r="P274" s="259"/>
      <c r="Q274" s="259"/>
      <c r="R274" s="259" t="s">
        <v>857</v>
      </c>
      <c r="S274" s="259">
        <v>6</v>
      </c>
      <c r="T274" s="259" t="s">
        <v>840</v>
      </c>
      <c r="U274" s="259" t="s">
        <v>63</v>
      </c>
      <c r="V274" s="261">
        <v>4</v>
      </c>
      <c r="W274" s="261" t="s">
        <v>859</v>
      </c>
      <c r="X274" s="262">
        <f t="shared" si="12"/>
        <v>44</v>
      </c>
      <c r="Y274" s="263">
        <f t="shared" si="13"/>
        <v>72</v>
      </c>
      <c r="Z274" s="262">
        <f>Table2[[#This Row],[OR Word Count]]-Table2[[#This Row],[CCSS Word Count]]</f>
        <v>-28</v>
      </c>
      <c r="AA274" s="266">
        <f>IF(Table2[[#This Row],[Column6]]="","",IFERROR(Table2[[#This Row],[Column1]]/Table2[[#This Row],[CCSS Word Count]],""))</f>
        <v>-0.3888888888888889</v>
      </c>
      <c r="AB274" s="259">
        <v>6</v>
      </c>
      <c r="AC274" s="260" t="s">
        <v>774</v>
      </c>
      <c r="AD274" s="260" t="s">
        <v>63</v>
      </c>
      <c r="AE274" s="260">
        <v>4</v>
      </c>
      <c r="AF274" s="272" t="s">
        <v>6711</v>
      </c>
      <c r="AG274" s="269" t="str">
        <f>IF(Table2[[#This Row],[URL Link]]="","",CONCATENATE("&lt;a href=","""",Table2[[#This Row],[URL Link]],"""","&gt;",Table2[[#This Row],[OR INDEX]],"&lt;/a&gt;"))</f>
        <v>&lt;a href="https://oercommons.org/courseware/lesson/106574/student/29085?section=4"&gt;6.NS.B.4&lt;/a&gt;</v>
      </c>
      <c r="AH274" s="280" t="s">
        <v>2008</v>
      </c>
    </row>
    <row r="275" spans="1:34" x14ac:dyDescent="0.2">
      <c r="A275" s="162" t="s">
        <v>3</v>
      </c>
      <c r="B275" s="162">
        <v>274</v>
      </c>
      <c r="C275" s="163" t="s">
        <v>840</v>
      </c>
      <c r="D275" s="163" t="s">
        <v>76</v>
      </c>
      <c r="E275" s="163" t="s">
        <v>860</v>
      </c>
      <c r="F275" s="163" t="s">
        <v>861</v>
      </c>
      <c r="G275" s="163"/>
      <c r="H275" s="163"/>
      <c r="I275" s="164"/>
      <c r="J275" s="164" t="s">
        <v>860</v>
      </c>
      <c r="K275" s="142"/>
      <c r="L275" s="142"/>
      <c r="M275" s="142"/>
      <c r="N275" s="142"/>
      <c r="O275" s="142"/>
      <c r="P275" s="142"/>
      <c r="Q275" s="142"/>
      <c r="R275" s="142" t="s">
        <v>860</v>
      </c>
      <c r="S275" s="142">
        <v>6</v>
      </c>
      <c r="T275" s="142" t="s">
        <v>840</v>
      </c>
      <c r="U275" s="142" t="s">
        <v>76</v>
      </c>
      <c r="V275" s="141"/>
      <c r="W275" s="141" t="s">
        <v>861</v>
      </c>
      <c r="X275" s="145">
        <f t="shared" si="12"/>
        <v>13</v>
      </c>
      <c r="Y275" s="146">
        <f t="shared" si="13"/>
        <v>13</v>
      </c>
      <c r="Z275" s="145">
        <f>Table2[[#This Row],[OR Word Count]]-Table2[[#This Row],[CCSS Word Count]]</f>
        <v>0</v>
      </c>
      <c r="AA275" s="147">
        <f>IF(Table2[[#This Row],[Column6]]="","",IFERROR(Table2[[#This Row],[Column1]]/Table2[[#This Row],[CCSS Word Count]],""))</f>
        <v>0</v>
      </c>
      <c r="AB275" s="259">
        <v>6</v>
      </c>
      <c r="AC275" s="260" t="s">
        <v>774</v>
      </c>
      <c r="AD275" s="260" t="s">
        <v>63</v>
      </c>
      <c r="AE275" s="260">
        <v>5</v>
      </c>
      <c r="AF275" s="163"/>
      <c r="AG275" s="277" t="str">
        <f>IF(Table2[[#This Row],[URL Link]]="","",CONCATENATE("&lt;a href=","""",Table2[[#This Row],[URL Link]],"""","&gt;",Table2[[#This Row],[OR INDEX]],"&lt;/a&gt;"))</f>
        <v/>
      </c>
      <c r="AH275" s="280" t="s">
        <v>2008</v>
      </c>
    </row>
    <row r="276" spans="1:34" ht="60" x14ac:dyDescent="0.2">
      <c r="A276" s="261" t="s">
        <v>25</v>
      </c>
      <c r="B276" s="261">
        <v>275</v>
      </c>
      <c r="C276" s="259" t="s">
        <v>840</v>
      </c>
      <c r="D276" s="259" t="s">
        <v>76</v>
      </c>
      <c r="E276" s="259" t="s">
        <v>862</v>
      </c>
      <c r="F276" s="256" t="s">
        <v>863</v>
      </c>
      <c r="G276" s="256"/>
      <c r="H276" s="256" t="s">
        <v>1745</v>
      </c>
      <c r="I276" s="256"/>
      <c r="J276" s="256" t="s">
        <v>862</v>
      </c>
      <c r="K276" s="259"/>
      <c r="L276" s="259"/>
      <c r="M276" s="259"/>
      <c r="N276" s="259"/>
      <c r="O276" s="259"/>
      <c r="P276" s="259"/>
      <c r="Q276" s="259"/>
      <c r="R276" s="259" t="s">
        <v>862</v>
      </c>
      <c r="S276" s="259">
        <v>6</v>
      </c>
      <c r="T276" s="259" t="s">
        <v>840</v>
      </c>
      <c r="U276" s="259" t="s">
        <v>76</v>
      </c>
      <c r="V276" s="261">
        <v>5</v>
      </c>
      <c r="W276" s="261" t="s">
        <v>864</v>
      </c>
      <c r="X276" s="262">
        <f t="shared" si="12"/>
        <v>36</v>
      </c>
      <c r="Y276" s="263">
        <f t="shared" si="13"/>
        <v>48</v>
      </c>
      <c r="Z276" s="262">
        <f>Table2[[#This Row],[OR Word Count]]-Table2[[#This Row],[CCSS Word Count]]</f>
        <v>-12</v>
      </c>
      <c r="AA276" s="266">
        <f>IF(Table2[[#This Row],[Column6]]="","",IFERROR(Table2[[#This Row],[Column1]]/Table2[[#This Row],[CCSS Word Count]],""))</f>
        <v>-0.25</v>
      </c>
      <c r="AB276" s="259">
        <v>6</v>
      </c>
      <c r="AC276" s="260" t="s">
        <v>774</v>
      </c>
      <c r="AD276" s="260" t="s">
        <v>63</v>
      </c>
      <c r="AE276" s="260">
        <v>6</v>
      </c>
      <c r="AF276" s="272" t="s">
        <v>6712</v>
      </c>
      <c r="AG276" s="269" t="str">
        <f>IF(Table2[[#This Row],[URL Link]]="","",CONCATENATE("&lt;a href=","""",Table2[[#This Row],[URL Link]],"""","&gt;",Table2[[#This Row],[OR INDEX]],"&lt;/a&gt;"))</f>
        <v>&lt;a href="https://oercommons.org/courseware/lesson/106574/student/29085?section=5"&gt;6.NS.C.5&lt;/a&gt;</v>
      </c>
      <c r="AH276" s="280" t="s">
        <v>2008</v>
      </c>
    </row>
    <row r="277" spans="1:34" ht="45" x14ac:dyDescent="0.2">
      <c r="A277" s="261" t="s">
        <v>25</v>
      </c>
      <c r="B277" s="261">
        <v>276</v>
      </c>
      <c r="C277" s="259" t="s">
        <v>840</v>
      </c>
      <c r="D277" s="259" t="s">
        <v>76</v>
      </c>
      <c r="E277" s="259" t="s">
        <v>865</v>
      </c>
      <c r="F277" s="256" t="s">
        <v>866</v>
      </c>
      <c r="G277" s="256" t="s">
        <v>862</v>
      </c>
      <c r="H277" s="256" t="s">
        <v>1746</v>
      </c>
      <c r="I277" s="256" t="s">
        <v>1747</v>
      </c>
      <c r="J277" s="256" t="s">
        <v>865</v>
      </c>
      <c r="K277" s="259"/>
      <c r="L277" s="259"/>
      <c r="M277" s="259"/>
      <c r="N277" s="259"/>
      <c r="O277" s="259"/>
      <c r="P277" s="259"/>
      <c r="Q277" s="259"/>
      <c r="R277" s="259" t="s">
        <v>865</v>
      </c>
      <c r="S277" s="259">
        <v>6</v>
      </c>
      <c r="T277" s="259" t="s">
        <v>840</v>
      </c>
      <c r="U277" s="259" t="s">
        <v>76</v>
      </c>
      <c r="V277" s="261">
        <v>6</v>
      </c>
      <c r="W277" s="261" t="s">
        <v>867</v>
      </c>
      <c r="X277" s="262">
        <f t="shared" si="12"/>
        <v>33</v>
      </c>
      <c r="Y277" s="263">
        <f t="shared" si="13"/>
        <v>149</v>
      </c>
      <c r="Z277" s="262">
        <f>Table2[[#This Row],[OR Word Count]]-Table2[[#This Row],[CCSS Word Count]]</f>
        <v>-116</v>
      </c>
      <c r="AA277" s="266">
        <f>IF(Table2[[#This Row],[Column6]]="","",IFERROR(Table2[[#This Row],[Column1]]/Table2[[#This Row],[CCSS Word Count]],""))</f>
        <v>-0.77852348993288589</v>
      </c>
      <c r="AB277" s="259">
        <v>6</v>
      </c>
      <c r="AC277" s="260" t="s">
        <v>774</v>
      </c>
      <c r="AD277" s="260" t="s">
        <v>63</v>
      </c>
      <c r="AE277" s="260">
        <v>7</v>
      </c>
      <c r="AF277" s="272" t="s">
        <v>6713</v>
      </c>
      <c r="AG277" s="269" t="str">
        <f>IF(Table2[[#This Row],[URL Link]]="","",CONCATENATE("&lt;a href=","""",Table2[[#This Row],[URL Link]],"""","&gt;",Table2[[#This Row],[OR INDEX]],"&lt;/a&gt;"))</f>
        <v>&lt;a href="https://oercommons.org/courseware/lesson/106574/student/29085?section=6"&gt;6.NS.C.6&lt;/a&gt;</v>
      </c>
      <c r="AH277" s="280" t="s">
        <v>2008</v>
      </c>
    </row>
    <row r="278" spans="1:34" ht="45" x14ac:dyDescent="0.2">
      <c r="A278" s="261" t="s">
        <v>25</v>
      </c>
      <c r="B278" s="261">
        <v>277</v>
      </c>
      <c r="C278" s="259" t="s">
        <v>840</v>
      </c>
      <c r="D278" s="259" t="s">
        <v>76</v>
      </c>
      <c r="E278" s="259" t="s">
        <v>868</v>
      </c>
      <c r="F278" s="256" t="s">
        <v>869</v>
      </c>
      <c r="G278" s="256" t="s">
        <v>865</v>
      </c>
      <c r="H278" s="256" t="s">
        <v>1748</v>
      </c>
      <c r="I278" s="256" t="s">
        <v>814</v>
      </c>
      <c r="J278" s="256" t="s">
        <v>868</v>
      </c>
      <c r="K278" s="259"/>
      <c r="L278" s="259"/>
      <c r="M278" s="259"/>
      <c r="N278" s="259"/>
      <c r="O278" s="259"/>
      <c r="P278" s="259"/>
      <c r="Q278" s="259"/>
      <c r="R278" s="259" t="s">
        <v>868</v>
      </c>
      <c r="S278" s="259">
        <v>6</v>
      </c>
      <c r="T278" s="259" t="s">
        <v>840</v>
      </c>
      <c r="U278" s="259" t="s">
        <v>76</v>
      </c>
      <c r="V278" s="261">
        <v>7</v>
      </c>
      <c r="W278" s="261" t="s">
        <v>870</v>
      </c>
      <c r="X278" s="262">
        <f t="shared" si="12"/>
        <v>34</v>
      </c>
      <c r="Y278" s="263">
        <f t="shared" si="13"/>
        <v>164</v>
      </c>
      <c r="Z278" s="262">
        <f>Table2[[#This Row],[OR Word Count]]-Table2[[#This Row],[CCSS Word Count]]</f>
        <v>-130</v>
      </c>
      <c r="AA278" s="264" t="str">
        <f>IF(Table2[[#This Row],[Column6]]="","",IFERROR(Table2[[#This Row],[Column1]]/Table2[[#This Row],[CCSS Word Count]],""))</f>
        <v/>
      </c>
      <c r="AB278" s="265">
        <v>6</v>
      </c>
      <c r="AC278" s="260" t="s">
        <v>774</v>
      </c>
      <c r="AD278" s="260" t="s">
        <v>76</v>
      </c>
      <c r="AF278" s="272" t="s">
        <v>6714</v>
      </c>
      <c r="AG278" s="269" t="str">
        <f>IF(Table2[[#This Row],[URL Link]]="","",CONCATENATE("&lt;a href=","""",Table2[[#This Row],[URL Link]],"""","&gt;",Table2[[#This Row],[OR INDEX]],"&lt;/a&gt;"))</f>
        <v>&lt;a href="https://oercommons.org/courseware/lesson/106574/student/29085?section=7"&gt;6.NS.C.7&lt;/a&gt;</v>
      </c>
      <c r="AH278" s="280" t="s">
        <v>2008</v>
      </c>
    </row>
    <row r="279" spans="1:34" ht="45" x14ac:dyDescent="0.2">
      <c r="A279" s="261" t="s">
        <v>25</v>
      </c>
      <c r="B279" s="261">
        <v>278</v>
      </c>
      <c r="C279" s="259" t="s">
        <v>840</v>
      </c>
      <c r="D279" s="259" t="s">
        <v>76</v>
      </c>
      <c r="E279" s="259" t="s">
        <v>871</v>
      </c>
      <c r="F279" s="256" t="s">
        <v>872</v>
      </c>
      <c r="G279" s="256" t="s">
        <v>1749</v>
      </c>
      <c r="H279" s="256" t="s">
        <v>1750</v>
      </c>
      <c r="I279" s="256" t="s">
        <v>887</v>
      </c>
      <c r="J279" s="256" t="s">
        <v>871</v>
      </c>
      <c r="K279" s="259"/>
      <c r="L279" s="259"/>
      <c r="M279" s="259"/>
      <c r="N279" s="259"/>
      <c r="O279" s="259"/>
      <c r="P279" s="259"/>
      <c r="Q279" s="259"/>
      <c r="R279" s="259" t="s">
        <v>871</v>
      </c>
      <c r="S279" s="259">
        <v>6</v>
      </c>
      <c r="T279" s="259" t="s">
        <v>840</v>
      </c>
      <c r="U279" s="259" t="s">
        <v>76</v>
      </c>
      <c r="V279" s="261">
        <v>8</v>
      </c>
      <c r="W279" s="261" t="s">
        <v>873</v>
      </c>
      <c r="X279" s="262">
        <f t="shared" si="12"/>
        <v>38</v>
      </c>
      <c r="Y279" s="263">
        <f t="shared" si="13"/>
        <v>38</v>
      </c>
      <c r="Z279" s="262">
        <f>Table2[[#This Row],[OR Word Count]]-Table2[[#This Row],[CCSS Word Count]]</f>
        <v>0</v>
      </c>
      <c r="AA279" s="266">
        <f>IF(Table2[[#This Row],[Column6]]="","",IFERROR(Table2[[#This Row],[Column1]]/Table2[[#This Row],[CCSS Word Count]],""))</f>
        <v>0</v>
      </c>
      <c r="AB279" s="259">
        <v>6</v>
      </c>
      <c r="AC279" s="260" t="s">
        <v>774</v>
      </c>
      <c r="AD279" s="260" t="s">
        <v>76</v>
      </c>
      <c r="AE279" s="260">
        <v>8</v>
      </c>
      <c r="AF279" s="272" t="s">
        <v>6715</v>
      </c>
      <c r="AG279" s="269" t="str">
        <f>IF(Table2[[#This Row],[URL Link]]="","",CONCATENATE("&lt;a href=","""",Table2[[#This Row],[URL Link]],"""","&gt;",Table2[[#This Row],[OR INDEX]],"&lt;/a&gt;"))</f>
        <v>&lt;a href="https://oercommons.org/courseware/lesson/106574/student/29085?section=8"&gt;6.NS.C.8&lt;/a&gt;</v>
      </c>
      <c r="AH279" s="280" t="s">
        <v>2008</v>
      </c>
    </row>
    <row r="280" spans="1:34" x14ac:dyDescent="0.2">
      <c r="A280" s="148" t="s">
        <v>2</v>
      </c>
      <c r="B280" s="148">
        <v>279</v>
      </c>
      <c r="C280" s="149" t="s">
        <v>99</v>
      </c>
      <c r="D280" s="149"/>
      <c r="E280" s="149" t="s">
        <v>874</v>
      </c>
      <c r="F280" s="150" t="s">
        <v>101</v>
      </c>
      <c r="G280" s="150"/>
      <c r="H280" s="150"/>
      <c r="I280" s="150"/>
      <c r="J280" s="150" t="s">
        <v>875</v>
      </c>
      <c r="K280" s="149"/>
      <c r="L280" s="149"/>
      <c r="M280" s="149"/>
      <c r="N280" s="149"/>
      <c r="O280" s="149"/>
      <c r="P280" s="149"/>
      <c r="Q280" s="149"/>
      <c r="R280" s="149" t="s">
        <v>875</v>
      </c>
      <c r="S280" s="149">
        <v>6</v>
      </c>
      <c r="T280" s="149" t="s">
        <v>103</v>
      </c>
      <c r="U280" s="149"/>
      <c r="V280" s="148"/>
      <c r="W280" s="148" t="s">
        <v>334</v>
      </c>
      <c r="X280" s="152">
        <f t="shared" si="12"/>
        <v>4</v>
      </c>
      <c r="Y280" s="153">
        <f t="shared" si="13"/>
        <v>2</v>
      </c>
      <c r="Z280" s="152">
        <f>Table2[[#This Row],[OR Word Count]]-Table2[[#This Row],[CCSS Word Count]]</f>
        <v>2</v>
      </c>
      <c r="AA280" s="154" t="str">
        <f>IF(Table2[[#This Row],[Column6]]="","",IFERROR(Table2[[#This Row],[Column1]]/Table2[[#This Row],[CCSS Word Count]],""))</f>
        <v/>
      </c>
      <c r="AB280" s="259">
        <v>6</v>
      </c>
      <c r="AC280" s="260" t="s">
        <v>99</v>
      </c>
      <c r="AF280" s="149"/>
      <c r="AG280" s="276" t="str">
        <f>IF(Table2[[#This Row],[URL Link]]="","",CONCATENATE("&lt;a href=","""",Table2[[#This Row],[URL Link]],"""","&gt;",Table2[[#This Row],[OR INDEX]],"&lt;/a&gt;"))</f>
        <v/>
      </c>
      <c r="AH280" s="280" t="s">
        <v>2008</v>
      </c>
    </row>
    <row r="281" spans="1:34" x14ac:dyDescent="0.2">
      <c r="A281" s="162" t="s">
        <v>3</v>
      </c>
      <c r="B281" s="162">
        <v>280</v>
      </c>
      <c r="C281" s="163" t="s">
        <v>99</v>
      </c>
      <c r="D281" s="163" t="s">
        <v>21</v>
      </c>
      <c r="E281" s="163" t="s">
        <v>876</v>
      </c>
      <c r="F281" s="163" t="s">
        <v>877</v>
      </c>
      <c r="G281" s="163"/>
      <c r="H281" s="163"/>
      <c r="I281" s="164"/>
      <c r="J281" s="164" t="s">
        <v>878</v>
      </c>
      <c r="K281" s="142"/>
      <c r="L281" s="142"/>
      <c r="M281" s="142"/>
      <c r="N281" s="142"/>
      <c r="O281" s="142"/>
      <c r="P281" s="142"/>
      <c r="Q281" s="142"/>
      <c r="R281" s="142" t="s">
        <v>878</v>
      </c>
      <c r="S281" s="142">
        <v>6</v>
      </c>
      <c r="T281" s="142" t="s">
        <v>103</v>
      </c>
      <c r="U281" s="142" t="s">
        <v>21</v>
      </c>
      <c r="V281" s="141"/>
      <c r="W281" s="141" t="s">
        <v>877</v>
      </c>
      <c r="X281" s="145">
        <f t="shared" si="12"/>
        <v>11</v>
      </c>
      <c r="Y281" s="146">
        <f t="shared" si="13"/>
        <v>11</v>
      </c>
      <c r="Z281" s="145">
        <f>Table2[[#This Row],[OR Word Count]]-Table2[[#This Row],[CCSS Word Count]]</f>
        <v>0</v>
      </c>
      <c r="AA281" s="147" t="str">
        <f>IF(Table2[[#This Row],[Column6]]="","",IFERROR(Table2[[#This Row],[Column1]]/Table2[[#This Row],[CCSS Word Count]],""))</f>
        <v/>
      </c>
      <c r="AB281" s="259">
        <v>6</v>
      </c>
      <c r="AC281" s="260" t="s">
        <v>99</v>
      </c>
      <c r="AD281" s="260" t="s">
        <v>21</v>
      </c>
      <c r="AF281" s="163"/>
      <c r="AG281" s="277" t="str">
        <f>IF(Table2[[#This Row],[URL Link]]="","",CONCATENATE("&lt;a href=","""",Table2[[#This Row],[URL Link]],"""","&gt;",Table2[[#This Row],[OR INDEX]],"&lt;/a&gt;"))</f>
        <v/>
      </c>
      <c r="AH281" s="280" t="s">
        <v>2008</v>
      </c>
    </row>
    <row r="282" spans="1:34" ht="45" x14ac:dyDescent="0.2">
      <c r="A282" s="261" t="s">
        <v>25</v>
      </c>
      <c r="B282" s="261">
        <v>281</v>
      </c>
      <c r="C282" s="259" t="s">
        <v>99</v>
      </c>
      <c r="D282" s="259" t="s">
        <v>21</v>
      </c>
      <c r="E282" s="259" t="s">
        <v>879</v>
      </c>
      <c r="F282" s="256" t="s">
        <v>880</v>
      </c>
      <c r="G282" s="256" t="s">
        <v>624</v>
      </c>
      <c r="H282" s="256" t="s">
        <v>1751</v>
      </c>
      <c r="I282" s="256" t="s">
        <v>707</v>
      </c>
      <c r="J282" s="256" t="s">
        <v>881</v>
      </c>
      <c r="K282" s="259"/>
      <c r="L282" s="259"/>
      <c r="M282" s="259"/>
      <c r="N282" s="259"/>
      <c r="O282" s="259"/>
      <c r="P282" s="259"/>
      <c r="Q282" s="259"/>
      <c r="R282" s="259" t="s">
        <v>881</v>
      </c>
      <c r="S282" s="259">
        <v>6</v>
      </c>
      <c r="T282" s="259" t="s">
        <v>103</v>
      </c>
      <c r="U282" s="259" t="s">
        <v>21</v>
      </c>
      <c r="V282" s="261">
        <v>1</v>
      </c>
      <c r="W282" s="261" t="s">
        <v>882</v>
      </c>
      <c r="X282" s="262">
        <f t="shared" si="12"/>
        <v>29</v>
      </c>
      <c r="Y282" s="263">
        <f t="shared" si="13"/>
        <v>34</v>
      </c>
      <c r="Z282" s="262">
        <f>Table2[[#This Row],[OR Word Count]]-Table2[[#This Row],[CCSS Word Count]]</f>
        <v>-5</v>
      </c>
      <c r="AA282" s="264">
        <f>IF(Table2[[#This Row],[Column6]]="","",IFERROR(Table2[[#This Row],[Column1]]/Table2[[#This Row],[CCSS Word Count]],""))</f>
        <v>-0.14705882352941177</v>
      </c>
      <c r="AB282" s="259">
        <v>6</v>
      </c>
      <c r="AC282" s="260" t="s">
        <v>99</v>
      </c>
      <c r="AD282" s="260" t="s">
        <v>21</v>
      </c>
      <c r="AE282" s="260">
        <v>1</v>
      </c>
      <c r="AF282" s="272" t="s">
        <v>6716</v>
      </c>
      <c r="AG282" s="269" t="str">
        <f>IF(Table2[[#This Row],[URL Link]]="","",CONCATENATE("&lt;a href=","""",Table2[[#This Row],[URL Link]],"""","&gt;",Table2[[#This Row],[OR INDEX]],"&lt;/a&gt;"))</f>
        <v>&lt;a href="https://oercommons.org/courseware/lesson/106575/student/29085?section=1"&gt;6.GM.A.1&lt;/a&gt;</v>
      </c>
      <c r="AH282" s="280" t="s">
        <v>2008</v>
      </c>
    </row>
    <row r="283" spans="1:34" ht="60" x14ac:dyDescent="0.2">
      <c r="A283" s="261" t="s">
        <v>25</v>
      </c>
      <c r="B283" s="261">
        <v>282</v>
      </c>
      <c r="C283" s="259" t="s">
        <v>99</v>
      </c>
      <c r="D283" s="259" t="s">
        <v>21</v>
      </c>
      <c r="E283" s="259" t="s">
        <v>883</v>
      </c>
      <c r="F283" s="256" t="s">
        <v>884</v>
      </c>
      <c r="G283" s="256" t="s">
        <v>760</v>
      </c>
      <c r="H283" s="256" t="s">
        <v>1025</v>
      </c>
      <c r="I283" s="256"/>
      <c r="J283" s="256" t="s">
        <v>885</v>
      </c>
      <c r="K283" s="259"/>
      <c r="L283" s="259"/>
      <c r="M283" s="259"/>
      <c r="N283" s="259"/>
      <c r="O283" s="259"/>
      <c r="P283" s="259"/>
      <c r="Q283" s="259"/>
      <c r="R283" s="259" t="s">
        <v>885</v>
      </c>
      <c r="S283" s="259">
        <v>6</v>
      </c>
      <c r="T283" s="259" t="s">
        <v>103</v>
      </c>
      <c r="U283" s="259" t="s">
        <v>21</v>
      </c>
      <c r="V283" s="261">
        <v>2</v>
      </c>
      <c r="W283" s="261" t="s">
        <v>886</v>
      </c>
      <c r="X283" s="262">
        <f t="shared" si="12"/>
        <v>57</v>
      </c>
      <c r="Y283" s="263">
        <f t="shared" si="13"/>
        <v>78</v>
      </c>
      <c r="Z283" s="262">
        <f>Table2[[#This Row],[OR Word Count]]-Table2[[#This Row],[CCSS Word Count]]</f>
        <v>-21</v>
      </c>
      <c r="AA283" s="266">
        <f>IF(Table2[[#This Row],[Column6]]="","",IFERROR(Table2[[#This Row],[Column1]]/Table2[[#This Row],[CCSS Word Count]],""))</f>
        <v>-0.26923076923076922</v>
      </c>
      <c r="AB283" s="259">
        <v>6</v>
      </c>
      <c r="AC283" s="260" t="s">
        <v>99</v>
      </c>
      <c r="AD283" s="260" t="s">
        <v>21</v>
      </c>
      <c r="AE283" s="260">
        <v>2</v>
      </c>
      <c r="AF283" s="272" t="s">
        <v>6717</v>
      </c>
      <c r="AG283" s="269" t="str">
        <f>IF(Table2[[#This Row],[URL Link]]="","",CONCATENATE("&lt;a href=","""",Table2[[#This Row],[URL Link]],"""","&gt;",Table2[[#This Row],[OR INDEX]],"&lt;/a&gt;"))</f>
        <v>&lt;a href="https://oercommons.org/courseware/lesson/106575/student/29085?section=2"&gt;6.GM.A.2&lt;/a&gt;</v>
      </c>
      <c r="AH283" s="280" t="s">
        <v>2008</v>
      </c>
    </row>
    <row r="284" spans="1:34" ht="45" x14ac:dyDescent="0.2">
      <c r="A284" s="261" t="s">
        <v>25</v>
      </c>
      <c r="B284" s="261">
        <v>283</v>
      </c>
      <c r="C284" s="259" t="s">
        <v>99</v>
      </c>
      <c r="D284" s="259" t="s">
        <v>21</v>
      </c>
      <c r="E284" s="259" t="s">
        <v>887</v>
      </c>
      <c r="F284" s="256" t="s">
        <v>888</v>
      </c>
      <c r="G284" s="256" t="s">
        <v>1752</v>
      </c>
      <c r="H284" s="256" t="s">
        <v>1148</v>
      </c>
      <c r="I284" s="256" t="s">
        <v>871</v>
      </c>
      <c r="J284" s="256" t="s">
        <v>889</v>
      </c>
      <c r="K284" s="259"/>
      <c r="L284" s="259"/>
      <c r="M284" s="259"/>
      <c r="N284" s="259"/>
      <c r="O284" s="259"/>
      <c r="P284" s="259"/>
      <c r="Q284" s="259"/>
      <c r="R284" s="259" t="s">
        <v>889</v>
      </c>
      <c r="S284" s="259">
        <v>6</v>
      </c>
      <c r="T284" s="259" t="s">
        <v>103</v>
      </c>
      <c r="U284" s="259" t="s">
        <v>21</v>
      </c>
      <c r="V284" s="261">
        <v>3</v>
      </c>
      <c r="W284" s="261" t="s">
        <v>890</v>
      </c>
      <c r="X284" s="262">
        <f t="shared" si="12"/>
        <v>28</v>
      </c>
      <c r="Y284" s="263">
        <f t="shared" si="13"/>
        <v>44</v>
      </c>
      <c r="Z284" s="262">
        <f>Table2[[#This Row],[OR Word Count]]-Table2[[#This Row],[CCSS Word Count]]</f>
        <v>-16</v>
      </c>
      <c r="AA284" s="264">
        <f>IF(Table2[[#This Row],[Column6]]="","",IFERROR(Table2[[#This Row],[Column1]]/Table2[[#This Row],[CCSS Word Count]],""))</f>
        <v>-0.36363636363636365</v>
      </c>
      <c r="AB284" s="259">
        <v>6</v>
      </c>
      <c r="AC284" s="260" t="s">
        <v>99</v>
      </c>
      <c r="AD284" s="260" t="s">
        <v>21</v>
      </c>
      <c r="AE284" s="260">
        <v>3</v>
      </c>
      <c r="AF284" s="272" t="s">
        <v>6718</v>
      </c>
      <c r="AG284" s="269" t="str">
        <f>IF(Table2[[#This Row],[URL Link]]="","",CONCATENATE("&lt;a href=","""",Table2[[#This Row],[URL Link]],"""","&gt;",Table2[[#This Row],[OR INDEX]],"&lt;/a&gt;"))</f>
        <v>&lt;a href="https://oercommons.org/courseware/lesson/106575/student/29085?section=3"&gt;6.GM.A.3&lt;/a&gt;</v>
      </c>
      <c r="AH284" s="280" t="s">
        <v>2008</v>
      </c>
    </row>
    <row r="285" spans="1:34" ht="45" x14ac:dyDescent="0.2">
      <c r="A285" s="261" t="s">
        <v>25</v>
      </c>
      <c r="B285" s="261">
        <v>284</v>
      </c>
      <c r="C285" s="259" t="s">
        <v>99</v>
      </c>
      <c r="D285" s="259" t="s">
        <v>21</v>
      </c>
      <c r="E285" s="259" t="s">
        <v>891</v>
      </c>
      <c r="F285" s="256" t="s">
        <v>892</v>
      </c>
      <c r="G285" s="256" t="s">
        <v>879</v>
      </c>
      <c r="H285" s="256" t="s">
        <v>1025</v>
      </c>
      <c r="I285" s="256"/>
      <c r="J285" s="256" t="s">
        <v>893</v>
      </c>
      <c r="K285" s="259"/>
      <c r="L285" s="259"/>
      <c r="M285" s="259"/>
      <c r="N285" s="259"/>
      <c r="O285" s="259"/>
      <c r="P285" s="259"/>
      <c r="Q285" s="259"/>
      <c r="R285" s="259" t="s">
        <v>893</v>
      </c>
      <c r="S285" s="259">
        <v>6</v>
      </c>
      <c r="T285" s="259" t="s">
        <v>103</v>
      </c>
      <c r="U285" s="259" t="s">
        <v>21</v>
      </c>
      <c r="V285" s="261">
        <v>4</v>
      </c>
      <c r="W285" s="261" t="s">
        <v>894</v>
      </c>
      <c r="X285" s="262">
        <f t="shared" si="12"/>
        <v>28</v>
      </c>
      <c r="Y285" s="263">
        <f t="shared" si="13"/>
        <v>35</v>
      </c>
      <c r="Z285" s="262">
        <f>Table2[[#This Row],[OR Word Count]]-Table2[[#This Row],[CCSS Word Count]]</f>
        <v>-7</v>
      </c>
      <c r="AA285" s="264">
        <f>IF(Table2[[#This Row],[Column6]]="","",IFERROR(Table2[[#This Row],[Column1]]/Table2[[#This Row],[CCSS Word Count]],""))</f>
        <v>-0.2</v>
      </c>
      <c r="AB285" s="259">
        <v>6</v>
      </c>
      <c r="AC285" s="260" t="s">
        <v>99</v>
      </c>
      <c r="AD285" s="260" t="s">
        <v>21</v>
      </c>
      <c r="AE285" s="260">
        <v>4</v>
      </c>
      <c r="AF285" s="272" t="s">
        <v>6719</v>
      </c>
      <c r="AG285" s="269" t="str">
        <f>IF(Table2[[#This Row],[URL Link]]="","",CONCATENATE("&lt;a href=","""",Table2[[#This Row],[URL Link]],"""","&gt;",Table2[[#This Row],[OR INDEX]],"&lt;/a&gt;"))</f>
        <v>&lt;a href="https://oercommons.org/courseware/lesson/106575/student/29085?section=4"&gt;6.GM.A.4&lt;/a&gt;</v>
      </c>
      <c r="AH285" s="280" t="s">
        <v>2008</v>
      </c>
    </row>
    <row r="286" spans="1:34" x14ac:dyDescent="0.2">
      <c r="A286" s="148" t="s">
        <v>2</v>
      </c>
      <c r="B286" s="148">
        <v>285</v>
      </c>
      <c r="C286" s="149" t="s">
        <v>151</v>
      </c>
      <c r="D286" s="149"/>
      <c r="E286" s="149" t="s">
        <v>895</v>
      </c>
      <c r="F286" s="150" t="s">
        <v>153</v>
      </c>
      <c r="G286" s="150"/>
      <c r="H286" s="150"/>
      <c r="I286" s="150"/>
      <c r="J286" s="150"/>
      <c r="K286" s="149"/>
      <c r="L286" s="149"/>
      <c r="M286" s="149"/>
      <c r="N286" s="149"/>
      <c r="O286" s="149"/>
      <c r="P286" s="149"/>
      <c r="Q286" s="149"/>
      <c r="R286" s="149"/>
      <c r="S286" s="149"/>
      <c r="T286" s="149"/>
      <c r="U286" s="149"/>
      <c r="V286" s="148"/>
      <c r="W286" s="148"/>
      <c r="X286" s="152">
        <f t="shared" si="12"/>
        <v>2</v>
      </c>
      <c r="Y286" s="153">
        <f t="shared" si="13"/>
        <v>1</v>
      </c>
      <c r="Z286" s="152">
        <f>Table2[[#This Row],[OR Word Count]]-Table2[[#This Row],[CCSS Word Count]]</f>
        <v>1</v>
      </c>
      <c r="AA286" s="154" t="str">
        <f>IF(Table2[[#This Row],[Column6]]="","",IFERROR(Table2[[#This Row],[Column1]]/Table2[[#This Row],[CCSS Word Count]],""))</f>
        <v/>
      </c>
      <c r="AB286" s="259">
        <v>6</v>
      </c>
      <c r="AC286" s="260" t="s">
        <v>151</v>
      </c>
      <c r="AF286" s="149"/>
      <c r="AG286" s="276" t="str">
        <f>IF(Table2[[#This Row],[URL Link]]="","",CONCATENATE("&lt;a href=","""",Table2[[#This Row],[URL Link]],"""","&gt;",Table2[[#This Row],[OR INDEX]],"&lt;/a&gt;"))</f>
        <v/>
      </c>
      <c r="AH286" s="280" t="s">
        <v>2008</v>
      </c>
    </row>
    <row r="287" spans="1:34" x14ac:dyDescent="0.2">
      <c r="A287" s="162" t="s">
        <v>3</v>
      </c>
      <c r="B287" s="162">
        <v>286</v>
      </c>
      <c r="C287" s="163" t="s">
        <v>151</v>
      </c>
      <c r="D287" s="163" t="s">
        <v>21</v>
      </c>
      <c r="E287" s="163" t="s">
        <v>896</v>
      </c>
      <c r="F287" s="163" t="s">
        <v>897</v>
      </c>
      <c r="G287" s="163"/>
      <c r="H287" s="163"/>
      <c r="I287" s="164"/>
      <c r="J287" s="164"/>
      <c r="K287" s="142"/>
      <c r="L287" s="142"/>
      <c r="M287" s="142"/>
      <c r="N287" s="142"/>
      <c r="O287" s="142"/>
      <c r="P287" s="142"/>
      <c r="Q287" s="142"/>
      <c r="R287" s="142"/>
      <c r="S287" s="142"/>
      <c r="T287" s="142"/>
      <c r="U287" s="142"/>
      <c r="V287" s="141"/>
      <c r="W287" s="141" t="s">
        <v>898</v>
      </c>
      <c r="X287" s="145">
        <f t="shared" si="12"/>
        <v>4</v>
      </c>
      <c r="Y287" s="146">
        <f t="shared" si="13"/>
        <v>2</v>
      </c>
      <c r="Z287" s="145">
        <f>Table2[[#This Row],[OR Word Count]]-Table2[[#This Row],[CCSS Word Count]]</f>
        <v>2</v>
      </c>
      <c r="AA287" s="147" t="str">
        <f>IF(Table2[[#This Row],[Column6]]="","",IFERROR(Table2[[#This Row],[Column1]]/Table2[[#This Row],[CCSS Word Count]],""))</f>
        <v/>
      </c>
      <c r="AB287" s="259">
        <v>6</v>
      </c>
      <c r="AC287" s="260" t="s">
        <v>151</v>
      </c>
      <c r="AD287" s="260" t="s">
        <v>21</v>
      </c>
      <c r="AF287" s="163"/>
      <c r="AG287" s="277" t="str">
        <f>IF(Table2[[#This Row],[URL Link]]="","",CONCATENATE("&lt;a href=","""",Table2[[#This Row],[URL Link]],"""","&gt;",Table2[[#This Row],[OR INDEX]],"&lt;/a&gt;"))</f>
        <v/>
      </c>
      <c r="AH287" s="280" t="s">
        <v>2008</v>
      </c>
    </row>
    <row r="288" spans="1:34" ht="30" x14ac:dyDescent="0.2">
      <c r="A288" s="261" t="s">
        <v>25</v>
      </c>
      <c r="B288" s="261">
        <v>287</v>
      </c>
      <c r="C288" s="259" t="s">
        <v>151</v>
      </c>
      <c r="D288" s="259" t="s">
        <v>21</v>
      </c>
      <c r="E288" s="259" t="s">
        <v>899</v>
      </c>
      <c r="F288" s="256" t="s">
        <v>900</v>
      </c>
      <c r="G288" s="256" t="s">
        <v>766</v>
      </c>
      <c r="H288" s="256" t="s">
        <v>1031</v>
      </c>
      <c r="I288" s="256" t="s">
        <v>716</v>
      </c>
      <c r="J288" s="256" t="s">
        <v>901</v>
      </c>
      <c r="K288" s="259"/>
      <c r="L288" s="259"/>
      <c r="M288" s="259"/>
      <c r="N288" s="259"/>
      <c r="O288" s="259"/>
      <c r="P288" s="259"/>
      <c r="Q288" s="259"/>
      <c r="R288" s="259" t="s">
        <v>901</v>
      </c>
      <c r="S288" s="259"/>
      <c r="T288" s="259"/>
      <c r="U288" s="259"/>
      <c r="V288" s="261"/>
      <c r="W288" s="261" t="s">
        <v>902</v>
      </c>
      <c r="X288" s="262">
        <f t="shared" si="12"/>
        <v>25</v>
      </c>
      <c r="Y288" s="263">
        <f t="shared" si="13"/>
        <v>54</v>
      </c>
      <c r="Z288" s="262">
        <f>Table2[[#This Row],[OR Word Count]]-Table2[[#This Row],[CCSS Word Count]]</f>
        <v>-29</v>
      </c>
      <c r="AA288" s="264"/>
      <c r="AB288" s="259">
        <v>6</v>
      </c>
      <c r="AC288" s="260" t="s">
        <v>151</v>
      </c>
      <c r="AD288" s="260" t="s">
        <v>21</v>
      </c>
      <c r="AE288" s="260">
        <v>1</v>
      </c>
      <c r="AF288" s="272" t="s">
        <v>6720</v>
      </c>
      <c r="AG288" s="269" t="str">
        <f>IF(Table2[[#This Row],[URL Link]]="","",CONCATENATE("&lt;a href=","""",Table2[[#This Row],[URL Link]],"""","&gt;",Table2[[#This Row],[OR INDEX]],"&lt;/a&gt;"))</f>
        <v>&lt;a href="https://oercommons.org/courseware/lesson/106577/student/29085?section=1"&gt;6.DR.A.1&lt;/a&gt;</v>
      </c>
      <c r="AH288" s="280" t="s">
        <v>2008</v>
      </c>
    </row>
    <row r="289" spans="1:34 16378:16384" x14ac:dyDescent="0.2">
      <c r="A289" s="162" t="s">
        <v>3</v>
      </c>
      <c r="B289" s="162">
        <v>288</v>
      </c>
      <c r="C289" s="163" t="s">
        <v>151</v>
      </c>
      <c r="D289" s="163" t="s">
        <v>63</v>
      </c>
      <c r="E289" s="163" t="s">
        <v>903</v>
      </c>
      <c r="F289" s="163" t="s">
        <v>904</v>
      </c>
      <c r="G289" s="163"/>
      <c r="H289" s="163"/>
      <c r="I289" s="164"/>
      <c r="J289" s="164"/>
      <c r="K289" s="142"/>
      <c r="L289" s="142"/>
      <c r="M289" s="142"/>
      <c r="N289" s="142"/>
      <c r="O289" s="142"/>
      <c r="P289" s="142"/>
      <c r="Q289" s="142"/>
      <c r="R289" s="142"/>
      <c r="S289" s="142"/>
      <c r="T289" s="142"/>
      <c r="U289" s="142"/>
      <c r="V289" s="141"/>
      <c r="W289" s="141" t="s">
        <v>898</v>
      </c>
      <c r="X289" s="145">
        <f t="shared" si="12"/>
        <v>4</v>
      </c>
      <c r="Y289" s="146">
        <f t="shared" si="13"/>
        <v>2</v>
      </c>
      <c r="Z289" s="145">
        <f>Table2[[#This Row],[OR Word Count]]-Table2[[#This Row],[CCSS Word Count]]</f>
        <v>2</v>
      </c>
      <c r="AA289" s="147" t="str">
        <f>IF(Table2[[#This Row],[Column6]]="","",IFERROR(Table2[[#This Row],[Column1]]/Table2[[#This Row],[CCSS Word Count]],""))</f>
        <v/>
      </c>
      <c r="AB289" s="259">
        <v>6</v>
      </c>
      <c r="AC289" s="260" t="s">
        <v>151</v>
      </c>
      <c r="AD289" s="260" t="s">
        <v>63</v>
      </c>
      <c r="AF289" s="163"/>
      <c r="AG289" s="277" t="str">
        <f>IF(Table2[[#This Row],[URL Link]]="","",CONCATENATE("&lt;a href=","""",Table2[[#This Row],[URL Link]],"""","&gt;",Table2[[#This Row],[OR INDEX]],"&lt;/a&gt;"))</f>
        <v/>
      </c>
      <c r="AH289" s="280" t="s">
        <v>2008</v>
      </c>
    </row>
    <row r="290" spans="1:34 16378:16384" ht="30" x14ac:dyDescent="0.2">
      <c r="A290" s="261" t="s">
        <v>25</v>
      </c>
      <c r="B290" s="261">
        <v>289</v>
      </c>
      <c r="C290" s="259" t="s">
        <v>151</v>
      </c>
      <c r="D290" s="259" t="s">
        <v>63</v>
      </c>
      <c r="E290" s="259" t="s">
        <v>905</v>
      </c>
      <c r="F290" s="256" t="s">
        <v>906</v>
      </c>
      <c r="G290" s="256" t="s">
        <v>766</v>
      </c>
      <c r="H290" s="259" t="s">
        <v>1753</v>
      </c>
      <c r="I290" s="256"/>
      <c r="J290" s="256" t="s">
        <v>1754</v>
      </c>
      <c r="K290" s="259"/>
      <c r="L290" s="259"/>
      <c r="M290" s="259"/>
      <c r="N290" s="259"/>
      <c r="O290" s="259"/>
      <c r="P290" s="259"/>
      <c r="Q290" s="259"/>
      <c r="R290" s="259" t="s">
        <v>907</v>
      </c>
      <c r="S290" s="259">
        <v>6</v>
      </c>
      <c r="T290" s="259" t="s">
        <v>908</v>
      </c>
      <c r="U290" s="259" t="s">
        <v>21</v>
      </c>
      <c r="V290" s="261">
        <v>2</v>
      </c>
      <c r="W290" s="261" t="s">
        <v>909</v>
      </c>
      <c r="X290" s="262">
        <f t="shared" si="12"/>
        <v>23</v>
      </c>
      <c r="Y290" s="263">
        <f t="shared" si="13"/>
        <v>26</v>
      </c>
      <c r="Z290" s="262">
        <f>Table2[[#This Row],[OR Word Count]]-Table2[[#This Row],[CCSS Word Count]]</f>
        <v>-3</v>
      </c>
      <c r="AA290" s="264"/>
      <c r="AB290" s="259">
        <v>6</v>
      </c>
      <c r="AC290" s="260" t="s">
        <v>151</v>
      </c>
      <c r="AD290" s="260" t="s">
        <v>63</v>
      </c>
      <c r="AE290" s="260">
        <v>2</v>
      </c>
      <c r="AF290" s="272" t="s">
        <v>6721</v>
      </c>
      <c r="AG290" s="269" t="str">
        <f>IF(Table2[[#This Row],[URL Link]]="","",CONCATENATE("&lt;a href=","""",Table2[[#This Row],[URL Link]],"""","&gt;",Table2[[#This Row],[OR INDEX]],"&lt;/a&gt;"))</f>
        <v>&lt;a href="https://oercommons.org/courseware/lesson/106577/student/29085?section=2"&gt;6.DR.B.2&lt;/a&gt;</v>
      </c>
      <c r="AH290" s="280" t="s">
        <v>2008</v>
      </c>
    </row>
    <row r="291" spans="1:34 16378:16384" x14ac:dyDescent="0.2">
      <c r="A291" s="162" t="s">
        <v>3</v>
      </c>
      <c r="B291" s="162">
        <v>290</v>
      </c>
      <c r="C291" s="163" t="s">
        <v>151</v>
      </c>
      <c r="D291" s="163" t="s">
        <v>76</v>
      </c>
      <c r="E291" s="163" t="s">
        <v>910</v>
      </c>
      <c r="F291" s="163" t="s">
        <v>911</v>
      </c>
      <c r="G291" s="163"/>
      <c r="H291" s="163"/>
      <c r="I291" s="164"/>
      <c r="J291" s="164"/>
      <c r="K291" s="142"/>
      <c r="L291" s="142"/>
      <c r="M291" s="142"/>
      <c r="N291" s="142"/>
      <c r="O291" s="142"/>
      <c r="P291" s="142"/>
      <c r="Q291" s="142"/>
      <c r="R291" s="142"/>
      <c r="S291" s="142"/>
      <c r="T291" s="142"/>
      <c r="U291" s="142"/>
      <c r="V291" s="141"/>
      <c r="W291" s="141" t="s">
        <v>898</v>
      </c>
      <c r="X291" s="145">
        <f t="shared" si="12"/>
        <v>5</v>
      </c>
      <c r="Y291" s="146">
        <f t="shared" si="13"/>
        <v>2</v>
      </c>
      <c r="Z291" s="145">
        <f>Table2[[#This Row],[OR Word Count]]-Table2[[#This Row],[CCSS Word Count]]</f>
        <v>3</v>
      </c>
      <c r="AA291" s="147" t="str">
        <f>IF(Table2[[#This Row],[Column6]]="","",IFERROR(Table2[[#This Row],[Column1]]/Table2[[#This Row],[CCSS Word Count]],""))</f>
        <v/>
      </c>
      <c r="AB291" s="259">
        <v>6</v>
      </c>
      <c r="AC291" s="260" t="s">
        <v>151</v>
      </c>
      <c r="AD291" s="260" t="s">
        <v>76</v>
      </c>
      <c r="AF291" s="163"/>
      <c r="AG291" s="277" t="str">
        <f>IF(Table2[[#This Row],[URL Link]]="","",CONCATENATE("&lt;a href=","""",Table2[[#This Row],[URL Link]],"""","&gt;",Table2[[#This Row],[OR INDEX]],"&lt;/a&gt;"))</f>
        <v/>
      </c>
      <c r="AH291" s="280" t="s">
        <v>2008</v>
      </c>
    </row>
    <row r="292" spans="1:34 16378:16384" ht="30" x14ac:dyDescent="0.2">
      <c r="A292" s="261" t="s">
        <v>25</v>
      </c>
      <c r="B292" s="261">
        <v>291</v>
      </c>
      <c r="C292" s="259" t="s">
        <v>151</v>
      </c>
      <c r="D292" s="259" t="s">
        <v>76</v>
      </c>
      <c r="E292" s="259" t="s">
        <v>912</v>
      </c>
      <c r="F292" s="256" t="s">
        <v>913</v>
      </c>
      <c r="G292" s="256" t="s">
        <v>770</v>
      </c>
      <c r="H292" s="256" t="s">
        <v>1755</v>
      </c>
      <c r="I292" s="256"/>
      <c r="J292" s="256" t="s">
        <v>914</v>
      </c>
      <c r="K292" s="259"/>
      <c r="L292" s="259"/>
      <c r="M292" s="259"/>
      <c r="N292" s="259"/>
      <c r="O292" s="259"/>
      <c r="P292" s="259"/>
      <c r="Q292" s="259"/>
      <c r="R292" s="259" t="s">
        <v>914</v>
      </c>
      <c r="S292" s="259"/>
      <c r="T292" s="259"/>
      <c r="U292" s="259"/>
      <c r="V292" s="261"/>
      <c r="W292" s="261" t="s">
        <v>915</v>
      </c>
      <c r="X292" s="262">
        <f t="shared" si="12"/>
        <v>16</v>
      </c>
      <c r="Y292" s="263">
        <f t="shared" si="13"/>
        <v>34</v>
      </c>
      <c r="Z292" s="262">
        <f>Table2[[#This Row],[OR Word Count]]-Table2[[#This Row],[CCSS Word Count]]</f>
        <v>-18</v>
      </c>
      <c r="AA292" s="264"/>
      <c r="AB292" s="259">
        <v>6</v>
      </c>
      <c r="AC292" s="260" t="s">
        <v>151</v>
      </c>
      <c r="AD292" s="260" t="s">
        <v>76</v>
      </c>
      <c r="AE292" s="260">
        <v>2</v>
      </c>
      <c r="AF292" s="272" t="s">
        <v>6722</v>
      </c>
      <c r="AG292" s="269" t="str">
        <f>IF(Table2[[#This Row],[URL Link]]="","",CONCATENATE("&lt;a href=","""",Table2[[#This Row],[URL Link]],"""","&gt;",Table2[[#This Row],[OR INDEX]],"&lt;/a&gt;"))</f>
        <v>&lt;a href="https://oercommons.org/courseware/lesson/106577/student/29085?section=3"&gt;6.DR.C.3&lt;/a&gt;</v>
      </c>
      <c r="AH292" s="280" t="s">
        <v>2008</v>
      </c>
    </row>
    <row r="293" spans="1:34 16378:16384" x14ac:dyDescent="0.2">
      <c r="A293" s="162" t="s">
        <v>3</v>
      </c>
      <c r="B293" s="162">
        <v>292</v>
      </c>
      <c r="C293" s="163" t="s">
        <v>151</v>
      </c>
      <c r="D293" s="163" t="s">
        <v>197</v>
      </c>
      <c r="E293" s="163" t="s">
        <v>919</v>
      </c>
      <c r="F293" s="163" t="s">
        <v>920</v>
      </c>
      <c r="G293" s="163"/>
      <c r="H293" s="163"/>
      <c r="I293" s="164"/>
      <c r="J293" s="164"/>
      <c r="K293" s="142"/>
      <c r="L293" s="142"/>
      <c r="M293" s="142"/>
      <c r="N293" s="142"/>
      <c r="O293" s="142"/>
      <c r="P293" s="142"/>
      <c r="Q293" s="142"/>
      <c r="R293" s="142"/>
      <c r="S293" s="142"/>
      <c r="T293" s="142"/>
      <c r="U293" s="142"/>
      <c r="V293" s="141"/>
      <c r="W293" s="141" t="s">
        <v>898</v>
      </c>
      <c r="X293" s="145">
        <f t="shared" si="12"/>
        <v>6</v>
      </c>
      <c r="Y293" s="146">
        <f t="shared" si="13"/>
        <v>2</v>
      </c>
      <c r="Z293" s="145">
        <f>Table2[[#This Row],[OR Word Count]]-Table2[[#This Row],[CCSS Word Count]]</f>
        <v>4</v>
      </c>
      <c r="AA293" s="147" t="str">
        <f>IF(Table2[[#This Row],[Column6]]="","",IFERROR(Table2[[#This Row],[Column1]]/Table2[[#This Row],[CCSS Word Count]],""))</f>
        <v/>
      </c>
      <c r="AB293" s="259">
        <v>6</v>
      </c>
      <c r="AC293" s="260" t="s">
        <v>151</v>
      </c>
      <c r="AD293" s="260" t="s">
        <v>197</v>
      </c>
      <c r="AF293" s="163"/>
      <c r="AG293" s="277" t="str">
        <f>IF(Table2[[#This Row],[URL Link]]="","",CONCATENATE("&lt;a href=","""",Table2[[#This Row],[URL Link]],"""","&gt;",Table2[[#This Row],[OR INDEX]],"&lt;/a&gt;"))</f>
        <v/>
      </c>
      <c r="AH293" s="280" t="s">
        <v>2008</v>
      </c>
    </row>
    <row r="294" spans="1:34 16378:16384" ht="30" x14ac:dyDescent="0.2">
      <c r="A294" s="261" t="s">
        <v>25</v>
      </c>
      <c r="B294" s="261">
        <v>293</v>
      </c>
      <c r="C294" s="259" t="s">
        <v>151</v>
      </c>
      <c r="D294" s="259" t="s">
        <v>197</v>
      </c>
      <c r="E294" s="259" t="s">
        <v>921</v>
      </c>
      <c r="F294" s="256" t="s">
        <v>922</v>
      </c>
      <c r="G294" s="256" t="s">
        <v>770</v>
      </c>
      <c r="H294" s="256" t="s">
        <v>1046</v>
      </c>
      <c r="I294" s="256"/>
      <c r="J294" s="256" t="s">
        <v>923</v>
      </c>
      <c r="K294" s="259"/>
      <c r="L294" s="259"/>
      <c r="M294" s="259"/>
      <c r="N294" s="259"/>
      <c r="O294" s="259"/>
      <c r="P294" s="259"/>
      <c r="Q294" s="259"/>
      <c r="R294" s="259" t="s">
        <v>923</v>
      </c>
      <c r="S294" s="259"/>
      <c r="T294" s="259"/>
      <c r="U294" s="259"/>
      <c r="V294" s="261"/>
      <c r="W294" s="261" t="s">
        <v>924</v>
      </c>
      <c r="X294" s="262">
        <f t="shared" si="12"/>
        <v>17</v>
      </c>
      <c r="Y294" s="263">
        <f t="shared" si="13"/>
        <v>102</v>
      </c>
      <c r="Z294" s="262">
        <f>Table2[[#This Row],[OR Word Count]]-Table2[[#This Row],[CCSS Word Count]]</f>
        <v>-85</v>
      </c>
      <c r="AA294" s="264"/>
      <c r="AB294" s="259">
        <v>6</v>
      </c>
      <c r="AC294" s="260" t="s">
        <v>151</v>
      </c>
      <c r="AD294" s="260" t="s">
        <v>197</v>
      </c>
      <c r="AE294" s="260">
        <v>4</v>
      </c>
      <c r="AF294" s="272" t="s">
        <v>6723</v>
      </c>
      <c r="AG294" s="269" t="str">
        <f>IF(Table2[[#This Row],[URL Link]]="","",CONCATENATE("&lt;a href=","""",Table2[[#This Row],[URL Link]],"""","&gt;",Table2[[#This Row],[OR INDEX]],"&lt;/a&gt;"))</f>
        <v>&lt;a href="https://oercommons.org/courseware/lesson/106577/student/29085?section=4"&gt;6.DR.D.4&lt;/a&gt;</v>
      </c>
      <c r="AH294" s="280" t="s">
        <v>2008</v>
      </c>
    </row>
    <row r="295" spans="1:34 16378:16384" x14ac:dyDescent="0.2">
      <c r="A295" s="148" t="s">
        <v>925</v>
      </c>
      <c r="B295" s="148">
        <v>294</v>
      </c>
      <c r="C295" s="149" t="s">
        <v>774</v>
      </c>
      <c r="D295" s="149"/>
      <c r="E295" s="149" t="s">
        <v>926</v>
      </c>
      <c r="F295" s="150" t="s">
        <v>776</v>
      </c>
      <c r="G295" s="150"/>
      <c r="H295" s="150"/>
      <c r="I295" s="150"/>
      <c r="J295" s="150" t="s">
        <v>927</v>
      </c>
      <c r="K295" s="149"/>
      <c r="L295" s="149"/>
      <c r="M295" s="149"/>
      <c r="N295" s="149"/>
      <c r="O295" s="149"/>
      <c r="P295" s="149"/>
      <c r="Q295" s="149"/>
      <c r="R295" s="149" t="s">
        <v>927</v>
      </c>
      <c r="S295" s="149">
        <v>7</v>
      </c>
      <c r="T295" s="149" t="s">
        <v>778</v>
      </c>
      <c r="U295" s="149"/>
      <c r="V295" s="148"/>
      <c r="W295" s="148" t="s">
        <v>779</v>
      </c>
      <c r="X295" s="152">
        <f t="shared" si="12"/>
        <v>5</v>
      </c>
      <c r="Y295" s="153">
        <f t="shared" si="13"/>
        <v>4</v>
      </c>
      <c r="Z295" s="152">
        <f>Table2[[#This Row],[OR Word Count]]-Table2[[#This Row],[CCSS Word Count]]</f>
        <v>1</v>
      </c>
      <c r="AA295" s="154" t="str">
        <f>IF(Table2[[#This Row],[Column6]]="","",IFERROR(Table2[[#This Row],[Column1]]/Table2[[#This Row],[CCSS Word Count]],""))</f>
        <v/>
      </c>
      <c r="AB295" s="259">
        <v>7</v>
      </c>
      <c r="AC295" s="260" t="s">
        <v>825</v>
      </c>
      <c r="AF295" s="149"/>
      <c r="AG295" s="276" t="str">
        <f>IF(Table2[[#This Row],[URL Link]]="","",CONCATENATE("&lt;a href=","""",Table2[[#This Row],[URL Link]],"""","&gt;",Table2[[#This Row],[OR INDEX]],"&lt;/a&gt;"))</f>
        <v/>
      </c>
      <c r="AH295" s="280" t="s">
        <v>2008</v>
      </c>
    </row>
    <row r="296" spans="1:34 16378:16384" x14ac:dyDescent="0.2">
      <c r="A296" s="162" t="s">
        <v>3</v>
      </c>
      <c r="B296" s="162">
        <v>295</v>
      </c>
      <c r="C296" s="163" t="s">
        <v>774</v>
      </c>
      <c r="D296" s="163" t="s">
        <v>21</v>
      </c>
      <c r="E296" s="163" t="s">
        <v>928</v>
      </c>
      <c r="F296" s="163" t="s">
        <v>929</v>
      </c>
      <c r="G296" s="163"/>
      <c r="H296" s="163"/>
      <c r="I296" s="164"/>
      <c r="J296" s="164" t="s">
        <v>930</v>
      </c>
      <c r="K296" s="142"/>
      <c r="L296" s="142"/>
      <c r="M296" s="142"/>
      <c r="N296" s="142"/>
      <c r="O296" s="142"/>
      <c r="P296" s="142"/>
      <c r="Q296" s="142"/>
      <c r="R296" s="142" t="s">
        <v>930</v>
      </c>
      <c r="S296" s="142">
        <v>7</v>
      </c>
      <c r="T296" s="142" t="s">
        <v>778</v>
      </c>
      <c r="U296" s="142" t="s">
        <v>21</v>
      </c>
      <c r="V296" s="141"/>
      <c r="W296" s="141" t="s">
        <v>929</v>
      </c>
      <c r="X296" s="145">
        <f t="shared" si="12"/>
        <v>8</v>
      </c>
      <c r="Y296" s="146">
        <f t="shared" si="13"/>
        <v>8</v>
      </c>
      <c r="Z296" s="145">
        <f>Table2[[#This Row],[OR Word Count]]-Table2[[#This Row],[CCSS Word Count]]</f>
        <v>0</v>
      </c>
      <c r="AA296" s="147" t="str">
        <f>IF(Table2[[#This Row],[Column6]]="","",IFERROR(Table2[[#This Row],[Column1]]/Table2[[#This Row],[CCSS Word Count]],""))</f>
        <v/>
      </c>
      <c r="AB296" s="259">
        <v>7</v>
      </c>
      <c r="AC296" s="260" t="s">
        <v>825</v>
      </c>
      <c r="AD296" s="260" t="s">
        <v>21</v>
      </c>
      <c r="AF296" s="163"/>
      <c r="AG296" s="277" t="str">
        <f>IF(Table2[[#This Row],[URL Link]]="","",CONCATENATE("&lt;a href=","""",Table2[[#This Row],[URL Link]],"""","&gt;",Table2[[#This Row],[OR INDEX]],"&lt;/a&gt;"))</f>
        <v/>
      </c>
      <c r="AH296" s="280" t="s">
        <v>2008</v>
      </c>
    </row>
    <row r="297" spans="1:34 16378:16384" ht="30" x14ac:dyDescent="0.2">
      <c r="A297" s="261" t="s">
        <v>25</v>
      </c>
      <c r="B297" s="261">
        <v>296</v>
      </c>
      <c r="C297" s="259" t="s">
        <v>774</v>
      </c>
      <c r="D297" s="259" t="s">
        <v>21</v>
      </c>
      <c r="E297" s="259" t="s">
        <v>931</v>
      </c>
      <c r="F297" s="256" t="s">
        <v>932</v>
      </c>
      <c r="G297" s="256" t="s">
        <v>1756</v>
      </c>
      <c r="H297" s="256" t="s">
        <v>1757</v>
      </c>
      <c r="I297" s="256" t="s">
        <v>857</v>
      </c>
      <c r="J297" s="256" t="s">
        <v>933</v>
      </c>
      <c r="K297" s="259"/>
      <c r="L297" s="259"/>
      <c r="M297" s="259"/>
      <c r="N297" s="259"/>
      <c r="O297" s="259"/>
      <c r="P297" s="259"/>
      <c r="Q297" s="259"/>
      <c r="R297" s="259" t="s">
        <v>933</v>
      </c>
      <c r="S297" s="259">
        <v>7</v>
      </c>
      <c r="T297" s="259" t="s">
        <v>778</v>
      </c>
      <c r="U297" s="259" t="s">
        <v>21</v>
      </c>
      <c r="V297" s="261">
        <v>1</v>
      </c>
      <c r="W297" s="261" t="s">
        <v>934</v>
      </c>
      <c r="X297" s="262">
        <f t="shared" si="12"/>
        <v>15</v>
      </c>
      <c r="Y297" s="263">
        <f t="shared" si="13"/>
        <v>17</v>
      </c>
      <c r="Z297" s="262">
        <f>Table2[[#This Row],[OR Word Count]]-Table2[[#This Row],[CCSS Word Count]]</f>
        <v>-2</v>
      </c>
      <c r="AA297" s="264">
        <f>IF(Table2[[#This Row],[Column6]]="","",IFERROR(Table2[[#This Row],[Column1]]/Table2[[#This Row],[CCSS Word Count]],""))</f>
        <v>-0.11764705882352941</v>
      </c>
      <c r="AB297" s="259">
        <v>7</v>
      </c>
      <c r="AC297" s="260" t="s">
        <v>825</v>
      </c>
      <c r="AD297" s="260" t="s">
        <v>21</v>
      </c>
      <c r="AE297" s="260">
        <v>1</v>
      </c>
      <c r="AF297" s="272" t="s">
        <v>6724</v>
      </c>
      <c r="AG297" s="269" t="str">
        <f>IF(Table2[[#This Row],[URL Link]]="","",CONCATENATE("&lt;a href=","""",Table2[[#This Row],[URL Link]],"""","&gt;",Table2[[#This Row],[OR INDEX]],"&lt;/a&gt;"))</f>
        <v>&lt;a href="https://oercommons.org/courseware/lesson/106578/student/29085?section=1"&gt;7.AEE.A.1&lt;/a&gt;</v>
      </c>
      <c r="AH297" s="280" t="s">
        <v>2008</v>
      </c>
    </row>
    <row r="298" spans="1:34 16378:16384" ht="30" x14ac:dyDescent="0.2">
      <c r="A298" s="261" t="s">
        <v>25</v>
      </c>
      <c r="B298" s="261">
        <v>297</v>
      </c>
      <c r="C298" s="259" t="s">
        <v>774</v>
      </c>
      <c r="D298" s="259" t="s">
        <v>21</v>
      </c>
      <c r="E298" s="259" t="s">
        <v>935</v>
      </c>
      <c r="F298" s="256" t="s">
        <v>936</v>
      </c>
      <c r="G298" s="256" t="s">
        <v>931</v>
      </c>
      <c r="H298" s="256" t="s">
        <v>1758</v>
      </c>
      <c r="I298" s="256"/>
      <c r="J298" s="256" t="s">
        <v>937</v>
      </c>
      <c r="K298" s="259"/>
      <c r="L298" s="259"/>
      <c r="M298" s="259"/>
      <c r="N298" s="259"/>
      <c r="O298" s="259"/>
      <c r="P298" s="259"/>
      <c r="Q298" s="259"/>
      <c r="R298" s="259" t="s">
        <v>937</v>
      </c>
      <c r="S298" s="259">
        <v>7</v>
      </c>
      <c r="T298" s="259" t="s">
        <v>778</v>
      </c>
      <c r="U298" s="259" t="s">
        <v>21</v>
      </c>
      <c r="V298" s="261">
        <v>2</v>
      </c>
      <c r="W298" s="261" t="s">
        <v>938</v>
      </c>
      <c r="X298" s="262">
        <f t="shared" si="12"/>
        <v>18</v>
      </c>
      <c r="Y298" s="263">
        <f t="shared" si="13"/>
        <v>45</v>
      </c>
      <c r="Z298" s="262">
        <f>Table2[[#This Row],[OR Word Count]]-Table2[[#This Row],[CCSS Word Count]]</f>
        <v>-27</v>
      </c>
      <c r="AA298" s="264">
        <f>IF(Table2[[#This Row],[Column6]]="","",IFERROR(Table2[[#This Row],[Column1]]/Table2[[#This Row],[CCSS Word Count]],""))</f>
        <v>-0.6</v>
      </c>
      <c r="AB298" s="259">
        <v>7</v>
      </c>
      <c r="AC298" s="260" t="s">
        <v>825</v>
      </c>
      <c r="AD298" s="260" t="s">
        <v>21</v>
      </c>
      <c r="AE298" s="260">
        <v>2</v>
      </c>
      <c r="AF298" s="272" t="s">
        <v>6725</v>
      </c>
      <c r="AG298" s="269" t="str">
        <f>IF(Table2[[#This Row],[URL Link]]="","",CONCATENATE("&lt;a href=","""",Table2[[#This Row],[URL Link]],"""","&gt;",Table2[[#This Row],[OR INDEX]],"&lt;/a&gt;"))</f>
        <v>&lt;a href="https://oercommons.org/courseware/lesson/106578/student/29085?section=2"&gt;7.AEE.A.2&lt;/a&gt;</v>
      </c>
      <c r="AH298" s="280" t="s">
        <v>2008</v>
      </c>
    </row>
    <row r="299" spans="1:34 16378:16384" x14ac:dyDescent="0.2">
      <c r="A299" s="162" t="s">
        <v>3</v>
      </c>
      <c r="B299" s="162">
        <v>298</v>
      </c>
      <c r="C299" s="163" t="s">
        <v>774</v>
      </c>
      <c r="D299" s="163" t="s">
        <v>63</v>
      </c>
      <c r="E299" s="163" t="s">
        <v>939</v>
      </c>
      <c r="F299" s="163" t="s">
        <v>940</v>
      </c>
      <c r="G299" s="163"/>
      <c r="H299" s="163"/>
      <c r="I299" s="164"/>
      <c r="J299" s="164" t="s">
        <v>941</v>
      </c>
      <c r="K299" s="142"/>
      <c r="L299" s="142"/>
      <c r="M299" s="142"/>
      <c r="N299" s="142"/>
      <c r="O299" s="142"/>
      <c r="P299" s="142"/>
      <c r="Q299" s="142"/>
      <c r="R299" s="142" t="s">
        <v>941</v>
      </c>
      <c r="S299" s="142">
        <v>7</v>
      </c>
      <c r="T299" s="142" t="s">
        <v>778</v>
      </c>
      <c r="U299" s="142" t="s">
        <v>63</v>
      </c>
      <c r="V299" s="141"/>
      <c r="W299" s="141" t="s">
        <v>942</v>
      </c>
      <c r="X299" s="145">
        <f t="shared" si="12"/>
        <v>13</v>
      </c>
      <c r="Y299" s="146">
        <f t="shared" si="13"/>
        <v>12</v>
      </c>
      <c r="Z299" s="145">
        <f>Table2[[#This Row],[OR Word Count]]-Table2[[#This Row],[CCSS Word Count]]</f>
        <v>1</v>
      </c>
      <c r="AA299" s="147">
        <f>IF(Table2[[#This Row],[Column6]]="","",IFERROR(Table2[[#This Row],[Column1]]/Table2[[#This Row],[CCSS Word Count]],""))</f>
        <v>8.3333333333333329E-2</v>
      </c>
      <c r="AB299" s="259">
        <v>7</v>
      </c>
      <c r="AC299" s="260" t="s">
        <v>825</v>
      </c>
      <c r="AD299" s="260" t="s">
        <v>21</v>
      </c>
      <c r="AE299" s="260">
        <v>3</v>
      </c>
      <c r="AF299" s="163"/>
      <c r="AG299" s="277" t="str">
        <f>IF(Table2[[#This Row],[URL Link]]="","",CONCATENATE("&lt;a href=","""",Table2[[#This Row],[URL Link]],"""","&gt;",Table2[[#This Row],[OR INDEX]],"&lt;/a&gt;"))</f>
        <v/>
      </c>
      <c r="AH299" s="280" t="s">
        <v>2008</v>
      </c>
    </row>
    <row r="300" spans="1:34 16378:16384" ht="45" x14ac:dyDescent="0.2">
      <c r="A300" s="261" t="s">
        <v>25</v>
      </c>
      <c r="B300" s="261">
        <v>299</v>
      </c>
      <c r="C300" s="259" t="s">
        <v>774</v>
      </c>
      <c r="D300" s="259" t="s">
        <v>63</v>
      </c>
      <c r="E300" s="259" t="s">
        <v>943</v>
      </c>
      <c r="F300" s="256" t="s">
        <v>944</v>
      </c>
      <c r="G300" s="256" t="s">
        <v>783</v>
      </c>
      <c r="H300" s="256" t="s">
        <v>1068</v>
      </c>
      <c r="I300" s="256" t="s">
        <v>1759</v>
      </c>
      <c r="J300" s="256" t="s">
        <v>945</v>
      </c>
      <c r="K300" s="259"/>
      <c r="L300" s="259"/>
      <c r="M300" s="259"/>
      <c r="N300" s="259"/>
      <c r="O300" s="259"/>
      <c r="P300" s="259"/>
      <c r="Q300" s="259"/>
      <c r="R300" s="259" t="s">
        <v>945</v>
      </c>
      <c r="S300" s="259">
        <v>7</v>
      </c>
      <c r="T300" s="259" t="s">
        <v>778</v>
      </c>
      <c r="U300" s="259" t="s">
        <v>63</v>
      </c>
      <c r="V300" s="261">
        <v>3</v>
      </c>
      <c r="W300" s="261" t="s">
        <v>946</v>
      </c>
      <c r="X300" s="262">
        <f t="shared" si="12"/>
        <v>36</v>
      </c>
      <c r="Y300" s="263">
        <f t="shared" si="13"/>
        <v>135</v>
      </c>
      <c r="Z300" s="262">
        <f>Table2[[#This Row],[OR Word Count]]-Table2[[#This Row],[CCSS Word Count]]</f>
        <v>-99</v>
      </c>
      <c r="AA300" s="264" t="str">
        <f>IF(Table2[[#This Row],[Column6]]="","",IFERROR(Table2[[#This Row],[Column1]]/Table2[[#This Row],[CCSS Word Count]],""))</f>
        <v/>
      </c>
      <c r="AB300" s="259">
        <v>7</v>
      </c>
      <c r="AC300" s="260" t="s">
        <v>825</v>
      </c>
      <c r="AD300" s="260" t="s">
        <v>63</v>
      </c>
      <c r="AF300" s="272" t="s">
        <v>6726</v>
      </c>
      <c r="AG300" s="269" t="str">
        <f>IF(Table2[[#This Row],[URL Link]]="","",CONCATENATE("&lt;a href=","""",Table2[[#This Row],[URL Link]],"""","&gt;",Table2[[#This Row],[OR INDEX]],"&lt;/a&gt;"))</f>
        <v>&lt;a href="https://oercommons.org/courseware/lesson/106578/student/29085?section=3"&gt;7.AEE.B.3&lt;/a&gt;</v>
      </c>
      <c r="AH300" s="280" t="s">
        <v>2008</v>
      </c>
    </row>
    <row r="301" spans="1:34 16378:16384" ht="45" x14ac:dyDescent="0.2">
      <c r="A301" s="261" t="s">
        <v>25</v>
      </c>
      <c r="B301" s="261">
        <v>300</v>
      </c>
      <c r="C301" s="259" t="s">
        <v>774</v>
      </c>
      <c r="D301" s="259" t="s">
        <v>63</v>
      </c>
      <c r="E301" s="259" t="s">
        <v>947</v>
      </c>
      <c r="F301" s="256" t="s">
        <v>948</v>
      </c>
      <c r="G301" s="256" t="s">
        <v>1760</v>
      </c>
      <c r="H301" s="256" t="s">
        <v>1761</v>
      </c>
      <c r="I301" s="256" t="s">
        <v>959</v>
      </c>
      <c r="J301" s="256" t="s">
        <v>949</v>
      </c>
      <c r="K301" s="259"/>
      <c r="L301" s="259"/>
      <c r="M301" s="259"/>
      <c r="N301" s="259"/>
      <c r="O301" s="259"/>
      <c r="P301" s="259"/>
      <c r="Q301" s="259"/>
      <c r="R301" s="259" t="s">
        <v>949</v>
      </c>
      <c r="S301" s="259">
        <v>7</v>
      </c>
      <c r="T301" s="259" t="s">
        <v>778</v>
      </c>
      <c r="U301" s="259" t="s">
        <v>63</v>
      </c>
      <c r="V301" s="261">
        <v>4</v>
      </c>
      <c r="W301" s="261" t="s">
        <v>950</v>
      </c>
      <c r="X301" s="262">
        <f t="shared" si="12"/>
        <v>25</v>
      </c>
      <c r="Y301" s="263">
        <f t="shared" si="13"/>
        <v>184</v>
      </c>
      <c r="Z301" s="262">
        <f>Table2[[#This Row],[OR Word Count]]-Table2[[#This Row],[CCSS Word Count]]</f>
        <v>-159</v>
      </c>
      <c r="AA301" s="264">
        <f>IF(Table2[[#This Row],[Column6]]="","",IFERROR(Table2[[#This Row],[Column1]]/Table2[[#This Row],[CCSS Word Count]],""))</f>
        <v>-0.86413043478260865</v>
      </c>
      <c r="AB301" s="259">
        <v>7</v>
      </c>
      <c r="AC301" s="260" t="s">
        <v>825</v>
      </c>
      <c r="AD301" s="260" t="s">
        <v>63</v>
      </c>
      <c r="AE301" s="260">
        <v>4</v>
      </c>
      <c r="AF301" s="272" t="s">
        <v>6727</v>
      </c>
      <c r="AG301" s="269" t="str">
        <f>IF(Table2[[#This Row],[URL Link]]="","",CONCATENATE("&lt;a href=","""",Table2[[#This Row],[URL Link]],"""","&gt;",Table2[[#This Row],[OR INDEX]],"&lt;/a&gt;"))</f>
        <v>&lt;a href="https://oercommons.org/courseware/lesson/106578/student/29085?section=4"&gt;7.AEE.B.4&lt;/a&gt;</v>
      </c>
      <c r="AH301" s="280" t="s">
        <v>2008</v>
      </c>
    </row>
    <row r="302" spans="1:34 16378:16384" x14ac:dyDescent="0.2">
      <c r="A302" s="148" t="s">
        <v>2</v>
      </c>
      <c r="B302" s="148">
        <v>301</v>
      </c>
      <c r="C302" s="149" t="s">
        <v>825</v>
      </c>
      <c r="D302" s="149"/>
      <c r="E302" s="149" t="s">
        <v>951</v>
      </c>
      <c r="F302" s="150" t="s">
        <v>952</v>
      </c>
      <c r="G302" s="150"/>
      <c r="H302" s="150"/>
      <c r="I302" s="150"/>
      <c r="J302" s="150" t="s">
        <v>951</v>
      </c>
      <c r="K302" s="150"/>
      <c r="L302" s="150"/>
      <c r="M302" s="150"/>
      <c r="N302" s="150"/>
      <c r="O302" s="150"/>
      <c r="P302" s="150"/>
      <c r="Q302" s="265"/>
      <c r="R302" s="149" t="s">
        <v>951</v>
      </c>
      <c r="S302" s="148">
        <v>7</v>
      </c>
      <c r="T302" s="152" t="s">
        <v>825</v>
      </c>
      <c r="U302" s="153"/>
      <c r="V302" s="152"/>
      <c r="W302" s="154" t="s">
        <v>828</v>
      </c>
      <c r="X302" s="149">
        <f t="shared" si="12"/>
        <v>5</v>
      </c>
      <c r="Y302" s="148">
        <f t="shared" si="13"/>
        <v>5</v>
      </c>
      <c r="Z302" s="152">
        <f>Table2[[#This Row],[OR Word Count]]-Table2[[#This Row],[CCSS Word Count]]</f>
        <v>0</v>
      </c>
      <c r="AA302" s="153">
        <f>IF(Table2[[#This Row],[Column6]]="","",IFERROR(Table2[[#This Row],[Column1]]/Table2[[#This Row],[CCSS Word Count]],""))</f>
        <v>0</v>
      </c>
      <c r="AB302" s="152">
        <v>7</v>
      </c>
      <c r="AC302" s="154" t="s">
        <v>825</v>
      </c>
      <c r="AD302" s="260" t="s">
        <v>63</v>
      </c>
      <c r="AE302" s="260">
        <v>5</v>
      </c>
      <c r="AF302" s="149"/>
      <c r="AG302" s="276" t="str">
        <f>IF(Table2[[#This Row],[URL Link]]="","",CONCATENATE("&lt;a href=","""",Table2[[#This Row],[URL Link]],"""","&gt;",Table2[[#This Row],[OR INDEX]],"&lt;/a&gt;"))</f>
        <v/>
      </c>
      <c r="AH302" s="280" t="s">
        <v>2008</v>
      </c>
      <c r="XEX302" s="148"/>
      <c r="XEY302" s="149"/>
      <c r="XEZ302" s="149"/>
      <c r="XFA302" s="149"/>
      <c r="XFB302" s="149"/>
      <c r="XFC302" s="150"/>
      <c r="XFD302" s="150"/>
    </row>
    <row r="303" spans="1:34 16378:16384" x14ac:dyDescent="0.2">
      <c r="A303" s="162" t="s">
        <v>3</v>
      </c>
      <c r="B303" s="162">
        <v>302</v>
      </c>
      <c r="C303" s="163" t="s">
        <v>825</v>
      </c>
      <c r="D303" s="163" t="s">
        <v>21</v>
      </c>
      <c r="E303" s="163" t="s">
        <v>953</v>
      </c>
      <c r="F303" s="163" t="s">
        <v>954</v>
      </c>
      <c r="G303" s="163"/>
      <c r="H303" s="163"/>
      <c r="I303" s="164"/>
      <c r="J303" s="164" t="s">
        <v>953</v>
      </c>
      <c r="K303" s="142"/>
      <c r="L303" s="142"/>
      <c r="M303" s="142"/>
      <c r="N303" s="142"/>
      <c r="O303" s="142"/>
      <c r="P303" s="142"/>
      <c r="Q303" s="142"/>
      <c r="R303" s="142" t="s">
        <v>953</v>
      </c>
      <c r="S303" s="142">
        <v>7</v>
      </c>
      <c r="T303" s="142" t="s">
        <v>825</v>
      </c>
      <c r="U303" s="142" t="s">
        <v>21</v>
      </c>
      <c r="V303" s="141"/>
      <c r="W303" s="141" t="s">
        <v>955</v>
      </c>
      <c r="X303" s="145">
        <f t="shared" si="12"/>
        <v>13</v>
      </c>
      <c r="Y303" s="146">
        <f t="shared" si="13"/>
        <v>12</v>
      </c>
      <c r="Z303" s="145">
        <f>Table2[[#This Row],[OR Word Count]]-Table2[[#This Row],[CCSS Word Count]]</f>
        <v>1</v>
      </c>
      <c r="AA303" s="147">
        <f>IF(Table2[[#This Row],[Column6]]="","",IFERROR(Table2[[#This Row],[Column1]]/Table2[[#This Row],[CCSS Word Count]],""))</f>
        <v>8.3333333333333329E-2</v>
      </c>
      <c r="AB303" s="259">
        <v>7</v>
      </c>
      <c r="AC303" s="260" t="s">
        <v>825</v>
      </c>
      <c r="AD303" s="260" t="s">
        <v>63</v>
      </c>
      <c r="AE303" s="260">
        <v>6</v>
      </c>
      <c r="AF303" s="163"/>
      <c r="AG303" s="277" t="str">
        <f>IF(Table2[[#This Row],[URL Link]]="","",CONCATENATE("&lt;a href=","""",Table2[[#This Row],[URL Link]],"""","&gt;",Table2[[#This Row],[OR INDEX]],"&lt;/a&gt;"))</f>
        <v/>
      </c>
      <c r="AH303" s="280" t="s">
        <v>2008</v>
      </c>
    </row>
    <row r="304" spans="1:34 16378:16384" ht="30" x14ac:dyDescent="0.2">
      <c r="A304" s="261" t="s">
        <v>25</v>
      </c>
      <c r="B304" s="261">
        <v>303</v>
      </c>
      <c r="C304" s="259" t="s">
        <v>825</v>
      </c>
      <c r="D304" s="259" t="s">
        <v>21</v>
      </c>
      <c r="E304" s="259" t="s">
        <v>956</v>
      </c>
      <c r="F304" s="256" t="s">
        <v>957</v>
      </c>
      <c r="G304" s="256" t="s">
        <v>834</v>
      </c>
      <c r="H304" s="256" t="s">
        <v>1075</v>
      </c>
      <c r="I304" s="256" t="s">
        <v>1762</v>
      </c>
      <c r="J304" s="256" t="s">
        <v>956</v>
      </c>
      <c r="K304" s="259"/>
      <c r="L304" s="261"/>
      <c r="M304" s="262"/>
      <c r="N304" s="263"/>
      <c r="O304" s="262"/>
      <c r="P304" s="264"/>
      <c r="Q304" s="259"/>
      <c r="R304" s="260" t="s">
        <v>956</v>
      </c>
      <c r="S304" s="260">
        <v>7</v>
      </c>
      <c r="T304" s="260" t="s">
        <v>825</v>
      </c>
      <c r="U304" s="260" t="s">
        <v>21</v>
      </c>
      <c r="V304" s="260">
        <v>1</v>
      </c>
      <c r="W304" s="260" t="s">
        <v>958</v>
      </c>
      <c r="X304" s="260">
        <f t="shared" si="12"/>
        <v>13</v>
      </c>
      <c r="Y304" s="260">
        <f t="shared" si="13"/>
        <v>51</v>
      </c>
      <c r="Z304" s="260">
        <f>Table2[[#This Row],[OR Word Count]]-Table2[[#This Row],[CCSS Word Count]]</f>
        <v>-38</v>
      </c>
      <c r="AA304" s="260">
        <f>IF(Table2[[#This Row],[Column6]]="","",IFERROR(Table2[[#This Row],[Column1]]/Table2[[#This Row],[CCSS Word Count]],""))</f>
        <v>-0.74509803921568629</v>
      </c>
      <c r="AB304" s="260">
        <v>7</v>
      </c>
      <c r="AC304" s="260" t="s">
        <v>825</v>
      </c>
      <c r="AD304" s="260" t="s">
        <v>63</v>
      </c>
      <c r="AE304" s="260">
        <v>7</v>
      </c>
      <c r="AF304" s="272" t="s">
        <v>6728</v>
      </c>
      <c r="AG304" s="269" t="str">
        <f>IF(Table2[[#This Row],[URL Link]]="","",CONCATENATE("&lt;a href=","""",Table2[[#This Row],[URL Link]],"""","&gt;",Table2[[#This Row],[OR INDEX]],"&lt;/a&gt;"))</f>
        <v>&lt;a href="https://oercommons.org/courseware/lesson/106579/student/29085?section=1"&gt;7.RP.A.1&lt;/a&gt;</v>
      </c>
      <c r="AH304" s="280" t="s">
        <v>2008</v>
      </c>
      <c r="XEX304" s="261"/>
      <c r="XEY304" s="259"/>
      <c r="XEZ304" s="259"/>
      <c r="XFA304" s="259"/>
      <c r="XFB304" s="259"/>
      <c r="XFC304" s="256"/>
      <c r="XFD304" s="259"/>
    </row>
    <row r="305" spans="1:34 16378:16384" ht="45" x14ac:dyDescent="0.2">
      <c r="A305" s="261" t="s">
        <v>25</v>
      </c>
      <c r="B305" s="261">
        <v>304</v>
      </c>
      <c r="C305" s="259" t="s">
        <v>825</v>
      </c>
      <c r="D305" s="259" t="s">
        <v>21</v>
      </c>
      <c r="E305" s="259" t="s">
        <v>959</v>
      </c>
      <c r="F305" s="256" t="s">
        <v>960</v>
      </c>
      <c r="G305" s="256" t="s">
        <v>1732</v>
      </c>
      <c r="H305" s="256" t="s">
        <v>1763</v>
      </c>
      <c r="I305" s="256" t="s">
        <v>1764</v>
      </c>
      <c r="J305" s="256" t="s">
        <v>959</v>
      </c>
      <c r="K305" s="259"/>
      <c r="L305" s="261"/>
      <c r="M305" s="262"/>
      <c r="N305" s="263"/>
      <c r="O305" s="262"/>
      <c r="P305" s="264"/>
      <c r="Q305" s="259"/>
      <c r="R305" s="260" t="s">
        <v>959</v>
      </c>
      <c r="S305" s="260">
        <v>7</v>
      </c>
      <c r="T305" s="260" t="s">
        <v>825</v>
      </c>
      <c r="U305" s="260" t="s">
        <v>21</v>
      </c>
      <c r="V305" s="260">
        <v>2</v>
      </c>
      <c r="W305" s="260" t="s">
        <v>961</v>
      </c>
      <c r="X305" s="260">
        <f t="shared" si="12"/>
        <v>28</v>
      </c>
      <c r="Y305" s="260">
        <f t="shared" si="13"/>
        <v>140</v>
      </c>
      <c r="Z305" s="260">
        <f>Table2[[#This Row],[OR Word Count]]-Table2[[#This Row],[CCSS Word Count]]</f>
        <v>-112</v>
      </c>
      <c r="AA305" s="260" t="str">
        <f>IF(Table2[[#This Row],[Column6]]="","",IFERROR(Table2[[#This Row],[Column1]]/Table2[[#This Row],[CCSS Word Count]],""))</f>
        <v/>
      </c>
      <c r="AB305" s="260">
        <v>7</v>
      </c>
      <c r="AC305" s="260" t="s">
        <v>840</v>
      </c>
      <c r="AF305" s="272" t="s">
        <v>6729</v>
      </c>
      <c r="AG305" s="269" t="str">
        <f>IF(Table2[[#This Row],[URL Link]]="","",CONCATENATE("&lt;a href=","""",Table2[[#This Row],[URL Link]],"""","&gt;",Table2[[#This Row],[OR INDEX]],"&lt;/a&gt;"))</f>
        <v>&lt;a href="https://oercommons.org/courseware/lesson/106579/student/29085?section=2"&gt;7.RP.A.2&lt;/a&gt;</v>
      </c>
      <c r="AH305" s="280" t="s">
        <v>2008</v>
      </c>
      <c r="XEX305" s="261"/>
      <c r="XEY305" s="259"/>
      <c r="XEZ305" s="259"/>
      <c r="XFA305" s="259"/>
      <c r="XFB305" s="259"/>
      <c r="XFC305" s="256"/>
      <c r="XFD305" s="259"/>
    </row>
    <row r="306" spans="1:34 16378:16384" ht="30" x14ac:dyDescent="0.2">
      <c r="A306" s="261" t="s">
        <v>25</v>
      </c>
      <c r="B306" s="261">
        <v>305</v>
      </c>
      <c r="C306" s="259" t="s">
        <v>825</v>
      </c>
      <c r="D306" s="259" t="s">
        <v>21</v>
      </c>
      <c r="E306" s="259" t="s">
        <v>962</v>
      </c>
      <c r="F306" s="256" t="s">
        <v>963</v>
      </c>
      <c r="G306" s="256" t="s">
        <v>1765</v>
      </c>
      <c r="H306" s="256" t="s">
        <v>1766</v>
      </c>
      <c r="I306" s="256" t="s">
        <v>1211</v>
      </c>
      <c r="J306" s="256" t="s">
        <v>962</v>
      </c>
      <c r="K306" s="259"/>
      <c r="L306" s="261"/>
      <c r="M306" s="262"/>
      <c r="N306" s="263"/>
      <c r="O306" s="262"/>
      <c r="P306" s="264"/>
      <c r="Q306" s="259"/>
      <c r="R306" s="260" t="s">
        <v>962</v>
      </c>
      <c r="S306" s="260">
        <v>7</v>
      </c>
      <c r="T306" s="260" t="s">
        <v>825</v>
      </c>
      <c r="U306" s="260" t="s">
        <v>21</v>
      </c>
      <c r="V306" s="260">
        <v>3</v>
      </c>
      <c r="W306" s="260" t="s">
        <v>964</v>
      </c>
      <c r="X306" s="260">
        <f t="shared" si="12"/>
        <v>12</v>
      </c>
      <c r="Y306" s="260">
        <f t="shared" si="13"/>
        <v>27</v>
      </c>
      <c r="Z306" s="260">
        <f>Table2[[#This Row],[OR Word Count]]-Table2[[#This Row],[CCSS Word Count]]</f>
        <v>-15</v>
      </c>
      <c r="AA306" s="260" t="str">
        <f>IF(Table2[[#This Row],[Column6]]="","",IFERROR(Table2[[#This Row],[Column1]]/Table2[[#This Row],[CCSS Word Count]],""))</f>
        <v/>
      </c>
      <c r="AB306" s="260">
        <v>7</v>
      </c>
      <c r="AC306" s="260" t="s">
        <v>840</v>
      </c>
      <c r="AD306" s="260" t="s">
        <v>21</v>
      </c>
      <c r="AF306" s="272" t="s">
        <v>6730</v>
      </c>
      <c r="AG306" s="269" t="str">
        <f>IF(Table2[[#This Row],[URL Link]]="","",CONCATENATE("&lt;a href=","""",Table2[[#This Row],[URL Link]],"""","&gt;",Table2[[#This Row],[OR INDEX]],"&lt;/a&gt;"))</f>
        <v>&lt;a href="https://oercommons.org/courseware/lesson/106579/student/29085?section=3"&gt;7.RP.A.3&lt;/a&gt;</v>
      </c>
      <c r="AH306" s="280" t="s">
        <v>2008</v>
      </c>
      <c r="XEX306" s="261"/>
      <c r="XEY306" s="259"/>
      <c r="XEZ306" s="259"/>
      <c r="XFA306" s="259"/>
      <c r="XFB306" s="259"/>
      <c r="XFC306" s="256"/>
      <c r="XFD306" s="259"/>
    </row>
    <row r="307" spans="1:34 16378:16384" x14ac:dyDescent="0.2">
      <c r="A307" s="162" t="s">
        <v>3</v>
      </c>
      <c r="B307" s="162">
        <v>306</v>
      </c>
      <c r="C307" s="163" t="s">
        <v>825</v>
      </c>
      <c r="D307" s="163" t="s">
        <v>63</v>
      </c>
      <c r="E307" s="163" t="s">
        <v>965</v>
      </c>
      <c r="F307" s="163" t="s">
        <v>966</v>
      </c>
      <c r="G307" s="163"/>
      <c r="H307" s="163"/>
      <c r="I307" s="164"/>
      <c r="J307" s="164" t="s">
        <v>967</v>
      </c>
      <c r="K307" s="142"/>
      <c r="L307" s="142"/>
      <c r="M307" s="142"/>
      <c r="N307" s="142"/>
      <c r="O307" s="142"/>
      <c r="P307" s="142"/>
      <c r="Q307" s="142"/>
      <c r="R307" s="142" t="s">
        <v>967</v>
      </c>
      <c r="S307" s="142">
        <v>7</v>
      </c>
      <c r="T307" s="142" t="s">
        <v>908</v>
      </c>
      <c r="U307" s="142" t="s">
        <v>76</v>
      </c>
      <c r="V307" s="141"/>
      <c r="W307" s="141" t="s">
        <v>966</v>
      </c>
      <c r="X307" s="145">
        <f t="shared" si="12"/>
        <v>10</v>
      </c>
      <c r="Y307" s="146">
        <f t="shared" si="13"/>
        <v>10</v>
      </c>
      <c r="Z307" s="145">
        <f>Table2[[#This Row],[OR Word Count]]-Table2[[#This Row],[CCSS Word Count]]</f>
        <v>0</v>
      </c>
      <c r="AA307" s="147">
        <f>IF(Table2[[#This Row],[Column6]]="","",IFERROR(Table2[[#This Row],[Column1]]/Table2[[#This Row],[CCSS Word Count]],""))</f>
        <v>0</v>
      </c>
      <c r="AB307" s="259">
        <v>7</v>
      </c>
      <c r="AC307" s="260" t="s">
        <v>840</v>
      </c>
      <c r="AD307" s="260" t="s">
        <v>21</v>
      </c>
      <c r="AE307" s="260">
        <v>1</v>
      </c>
      <c r="AF307" s="163"/>
      <c r="AG307" s="277" t="str">
        <f>IF(Table2[[#This Row],[URL Link]]="","",CONCATENATE("&lt;a href=","""",Table2[[#This Row],[URL Link]],"""","&gt;",Table2[[#This Row],[OR INDEX]],"&lt;/a&gt;"))</f>
        <v/>
      </c>
      <c r="AH307" s="280" t="s">
        <v>2008</v>
      </c>
    </row>
    <row r="308" spans="1:34 16378:16384" ht="45" x14ac:dyDescent="0.2">
      <c r="A308" s="261" t="s">
        <v>25</v>
      </c>
      <c r="B308" s="261">
        <v>307</v>
      </c>
      <c r="C308" s="259" t="s">
        <v>825</v>
      </c>
      <c r="D308" s="259" t="s">
        <v>63</v>
      </c>
      <c r="E308" s="259" t="s">
        <v>968</v>
      </c>
      <c r="F308" s="256" t="s">
        <v>969</v>
      </c>
      <c r="G308" s="256" t="s">
        <v>1765</v>
      </c>
      <c r="H308" s="256" t="s">
        <v>1491</v>
      </c>
      <c r="I308" s="256"/>
      <c r="J308" s="256" t="s">
        <v>970</v>
      </c>
      <c r="K308" s="259"/>
      <c r="L308" s="261"/>
      <c r="M308" s="262"/>
      <c r="N308" s="263"/>
      <c r="O308" s="262"/>
      <c r="P308" s="266"/>
      <c r="Q308" s="259"/>
      <c r="R308" s="260" t="s">
        <v>970</v>
      </c>
      <c r="S308" s="260">
        <v>7</v>
      </c>
      <c r="T308" s="260" t="s">
        <v>908</v>
      </c>
      <c r="U308" s="260" t="s">
        <v>76</v>
      </c>
      <c r="V308" s="260">
        <v>5</v>
      </c>
      <c r="W308" s="260" t="s">
        <v>971</v>
      </c>
      <c r="X308" s="260">
        <f t="shared" si="12"/>
        <v>30</v>
      </c>
      <c r="Y308" s="260">
        <f t="shared" si="13"/>
        <v>58</v>
      </c>
      <c r="Z308" s="260">
        <f>Table2[[#This Row],[OR Word Count]]-Table2[[#This Row],[CCSS Word Count]]</f>
        <v>-28</v>
      </c>
      <c r="AA308" s="260">
        <f>IF(Table2[[#This Row],[Column6]]="","",IFERROR(Table2[[#This Row],[Column1]]/Table2[[#This Row],[CCSS Word Count]],""))</f>
        <v>-0.48275862068965519</v>
      </c>
      <c r="AB308" s="260">
        <v>7</v>
      </c>
      <c r="AC308" s="260" t="s">
        <v>840</v>
      </c>
      <c r="AD308" s="260" t="s">
        <v>21</v>
      </c>
      <c r="AE308" s="260">
        <v>2</v>
      </c>
      <c r="AF308" s="272" t="s">
        <v>6731</v>
      </c>
      <c r="AG308" s="269" t="str">
        <f>IF(Table2[[#This Row],[URL Link]]="","",CONCATENATE("&lt;a href=","""",Table2[[#This Row],[URL Link]],"""","&gt;",Table2[[#This Row],[OR INDEX]],"&lt;/a&gt;"))</f>
        <v>&lt;a href="https://oercommons.org/courseware/lesson/106579/student/29085?section=4"&gt;7.RP.B.4&lt;/a&gt;</v>
      </c>
      <c r="AH308" s="280" t="s">
        <v>2008</v>
      </c>
      <c r="XEX308" s="261"/>
      <c r="XEY308" s="259"/>
      <c r="XEZ308" s="259"/>
      <c r="XFA308" s="259"/>
      <c r="XFB308" s="259"/>
      <c r="XFC308" s="256"/>
      <c r="XFD308" s="259"/>
    </row>
    <row r="309" spans="1:34 16378:16384" ht="30" x14ac:dyDescent="0.2">
      <c r="A309" s="261" t="s">
        <v>25</v>
      </c>
      <c r="B309" s="261">
        <v>308</v>
      </c>
      <c r="C309" s="259" t="s">
        <v>825</v>
      </c>
      <c r="D309" s="259" t="s">
        <v>63</v>
      </c>
      <c r="E309" s="259" t="s">
        <v>972</v>
      </c>
      <c r="F309" s="256" t="s">
        <v>973</v>
      </c>
      <c r="G309" s="256" t="s">
        <v>962</v>
      </c>
      <c r="H309" s="256" t="s">
        <v>1491</v>
      </c>
      <c r="I309" s="256"/>
      <c r="J309" s="256" t="s">
        <v>974</v>
      </c>
      <c r="K309" s="259"/>
      <c r="L309" s="261"/>
      <c r="M309" s="262"/>
      <c r="N309" s="263"/>
      <c r="O309" s="262"/>
      <c r="P309" s="266"/>
      <c r="Q309" s="259"/>
      <c r="R309" s="260" t="s">
        <v>974</v>
      </c>
      <c r="S309" s="260">
        <v>7</v>
      </c>
      <c r="T309" s="260" t="s">
        <v>908</v>
      </c>
      <c r="U309" s="260" t="s">
        <v>76</v>
      </c>
      <c r="V309" s="260">
        <v>6</v>
      </c>
      <c r="W309" s="260" t="s">
        <v>975</v>
      </c>
      <c r="X309" s="260">
        <f t="shared" si="12"/>
        <v>17</v>
      </c>
      <c r="Y309" s="260">
        <f t="shared" si="13"/>
        <v>59</v>
      </c>
      <c r="Z309" s="260">
        <f>Table2[[#This Row],[OR Word Count]]-Table2[[#This Row],[CCSS Word Count]]</f>
        <v>-42</v>
      </c>
      <c r="AA309" s="260">
        <f>IF(Table2[[#This Row],[Column6]]="","",IFERROR(Table2[[#This Row],[Column1]]/Table2[[#This Row],[CCSS Word Count]],""))</f>
        <v>-0.71186440677966101</v>
      </c>
      <c r="AB309" s="260">
        <v>7</v>
      </c>
      <c r="AC309" s="260" t="s">
        <v>840</v>
      </c>
      <c r="AD309" s="260" t="s">
        <v>21</v>
      </c>
      <c r="AE309" s="260">
        <v>3</v>
      </c>
      <c r="AF309" s="272" t="s">
        <v>6732</v>
      </c>
      <c r="AG309" s="269" t="str">
        <f>IF(Table2[[#This Row],[URL Link]]="","",CONCATENATE("&lt;a href=","""",Table2[[#This Row],[URL Link]],"""","&gt;",Table2[[#This Row],[OR INDEX]],"&lt;/a&gt;"))</f>
        <v>&lt;a href="https://oercommons.org/courseware/lesson/106579/student/29085?section=5"&gt;7.RP.B.5&lt;/a&gt;</v>
      </c>
      <c r="AH309" s="280" t="s">
        <v>2008</v>
      </c>
      <c r="XEX309" s="261"/>
      <c r="XEY309" s="259"/>
      <c r="XEZ309" s="259"/>
      <c r="XFA309" s="259"/>
      <c r="XFB309" s="259"/>
      <c r="XFC309" s="256"/>
      <c r="XFD309" s="259"/>
    </row>
    <row r="310" spans="1:34 16378:16384" ht="45" x14ac:dyDescent="0.2">
      <c r="A310" s="261" t="s">
        <v>25</v>
      </c>
      <c r="B310" s="261">
        <v>309</v>
      </c>
      <c r="C310" s="259" t="s">
        <v>825</v>
      </c>
      <c r="D310" s="259" t="s">
        <v>63</v>
      </c>
      <c r="E310" s="259" t="s">
        <v>976</v>
      </c>
      <c r="F310" s="256" t="s">
        <v>977</v>
      </c>
      <c r="G310" s="256" t="s">
        <v>962</v>
      </c>
      <c r="H310" s="256" t="s">
        <v>1767</v>
      </c>
      <c r="I310" s="256"/>
      <c r="J310" s="256" t="s">
        <v>978</v>
      </c>
      <c r="K310" s="259"/>
      <c r="L310" s="261"/>
      <c r="M310" s="262"/>
      <c r="N310" s="263"/>
      <c r="O310" s="262"/>
      <c r="P310" s="266"/>
      <c r="Q310" s="259"/>
      <c r="R310" s="260" t="s">
        <v>978</v>
      </c>
      <c r="S310" s="260">
        <v>7</v>
      </c>
      <c r="T310" s="260" t="s">
        <v>908</v>
      </c>
      <c r="U310" s="260" t="s">
        <v>76</v>
      </c>
      <c r="V310" s="260">
        <v>7</v>
      </c>
      <c r="W310" s="260" t="s">
        <v>979</v>
      </c>
      <c r="X310" s="260">
        <f t="shared" si="12"/>
        <v>26</v>
      </c>
      <c r="Y310" s="260">
        <f t="shared" si="13"/>
        <v>143</v>
      </c>
      <c r="Z310" s="260">
        <f>Table2[[#This Row],[OR Word Count]]-Table2[[#This Row],[CCSS Word Count]]</f>
        <v>-117</v>
      </c>
      <c r="AA310" s="260" t="str">
        <f>IF(Table2[[#This Row],[Column6]]="","",IFERROR(Table2[[#This Row],[Column1]]/Table2[[#This Row],[CCSS Word Count]],""))</f>
        <v/>
      </c>
      <c r="AB310" s="260">
        <v>7</v>
      </c>
      <c r="AC310" s="260" t="s">
        <v>774</v>
      </c>
      <c r="AF310" s="272" t="s">
        <v>6733</v>
      </c>
      <c r="AG310" s="269" t="str">
        <f>IF(Table2[[#This Row],[URL Link]]="","",CONCATENATE("&lt;a href=","""",Table2[[#This Row],[URL Link]],"""","&gt;",Table2[[#This Row],[OR INDEX]],"&lt;/a&gt;"))</f>
        <v>&lt;a href="https://oercommons.org/courseware/lesson/106579/student/29085?section=6"&gt;7.RP.B.6&lt;/a&gt;</v>
      </c>
      <c r="AH310" s="280" t="s">
        <v>2008</v>
      </c>
      <c r="XEX310" s="261"/>
      <c r="XEY310" s="259"/>
      <c r="XEZ310" s="259"/>
      <c r="XFA310" s="259"/>
      <c r="XFB310" s="259"/>
      <c r="XFC310" s="256"/>
      <c r="XFD310" s="259"/>
    </row>
    <row r="311" spans="1:34 16378:16384" ht="30" x14ac:dyDescent="0.2">
      <c r="A311" s="261" t="s">
        <v>25</v>
      </c>
      <c r="B311" s="261">
        <v>310</v>
      </c>
      <c r="C311" s="259" t="s">
        <v>825</v>
      </c>
      <c r="D311" s="259" t="s">
        <v>63</v>
      </c>
      <c r="E311" s="259" t="s">
        <v>980</v>
      </c>
      <c r="F311" s="256" t="s">
        <v>981</v>
      </c>
      <c r="G311" s="256" t="s">
        <v>962</v>
      </c>
      <c r="H311" s="256" t="s">
        <v>1767</v>
      </c>
      <c r="I311" s="256"/>
      <c r="J311" s="256" t="s">
        <v>982</v>
      </c>
      <c r="K311" s="259"/>
      <c r="L311" s="261"/>
      <c r="M311" s="262"/>
      <c r="N311" s="263"/>
      <c r="O311" s="262"/>
      <c r="P311" s="266"/>
      <c r="Q311" s="259"/>
      <c r="R311" s="260" t="s">
        <v>982</v>
      </c>
      <c r="S311" s="260">
        <v>7</v>
      </c>
      <c r="T311" s="260" t="s">
        <v>908</v>
      </c>
      <c r="U311" s="260" t="s">
        <v>76</v>
      </c>
      <c r="V311" s="260">
        <v>8</v>
      </c>
      <c r="W311" s="260" t="s">
        <v>983</v>
      </c>
      <c r="X311" s="260">
        <f t="shared" si="12"/>
        <v>13</v>
      </c>
      <c r="Y311" s="260">
        <f t="shared" si="13"/>
        <v>134</v>
      </c>
      <c r="Z311" s="260">
        <f>Table2[[#This Row],[OR Word Count]]-Table2[[#This Row],[CCSS Word Count]]</f>
        <v>-121</v>
      </c>
      <c r="AA311" s="260" t="str">
        <f>IF(Table2[[#This Row],[Column6]]="","",IFERROR(Table2[[#This Row],[Column1]]/Table2[[#This Row],[CCSS Word Count]],""))</f>
        <v/>
      </c>
      <c r="AB311" s="260">
        <v>7</v>
      </c>
      <c r="AC311" s="260" t="s">
        <v>774</v>
      </c>
      <c r="AD311" s="260" t="s">
        <v>21</v>
      </c>
      <c r="AF311" s="272" t="s">
        <v>6734</v>
      </c>
      <c r="AG311" s="269" t="str">
        <f>IF(Table2[[#This Row],[URL Link]]="","",CONCATENATE("&lt;a href=","""",Table2[[#This Row],[URL Link]],"""","&gt;",Table2[[#This Row],[OR INDEX]],"&lt;/a&gt;"))</f>
        <v>&lt;a href="https://oercommons.org/courseware/lesson/106579/student/29085?section=7"&gt;7.RP.B.7&lt;/a&gt;</v>
      </c>
      <c r="AH311" s="280" t="s">
        <v>2008</v>
      </c>
      <c r="XEX311" s="261"/>
      <c r="XEY311" s="259"/>
      <c r="XEZ311" s="259"/>
      <c r="XFA311" s="259"/>
      <c r="XFB311" s="259"/>
      <c r="XFC311" s="256"/>
      <c r="XFD311" s="259"/>
    </row>
    <row r="312" spans="1:34 16378:16384" x14ac:dyDescent="0.2">
      <c r="A312" s="148" t="s">
        <v>925</v>
      </c>
      <c r="B312" s="148">
        <v>311</v>
      </c>
      <c r="C312" s="149" t="s">
        <v>840</v>
      </c>
      <c r="D312" s="149"/>
      <c r="E312" s="149" t="s">
        <v>984</v>
      </c>
      <c r="F312" s="150" t="s">
        <v>842</v>
      </c>
      <c r="G312" s="150"/>
      <c r="H312" s="150"/>
      <c r="I312" s="150"/>
      <c r="J312" s="150" t="s">
        <v>984</v>
      </c>
      <c r="K312" s="150"/>
      <c r="L312" s="150"/>
      <c r="M312" s="150"/>
      <c r="N312" s="150"/>
      <c r="O312" s="150"/>
      <c r="P312" s="150"/>
      <c r="Q312" s="265"/>
      <c r="R312" s="149" t="s">
        <v>984</v>
      </c>
      <c r="S312" s="148">
        <v>7</v>
      </c>
      <c r="T312" s="152" t="s">
        <v>840</v>
      </c>
      <c r="U312" s="153"/>
      <c r="V312" s="152"/>
      <c r="W312" s="154" t="s">
        <v>843</v>
      </c>
      <c r="X312" s="149">
        <f t="shared" si="12"/>
        <v>4</v>
      </c>
      <c r="Y312" s="148">
        <f t="shared" si="13"/>
        <v>4</v>
      </c>
      <c r="Z312" s="152">
        <f>Table2[[#This Row],[OR Word Count]]-Table2[[#This Row],[CCSS Word Count]]</f>
        <v>0</v>
      </c>
      <c r="AA312" s="153">
        <f>IF(Table2[[#This Row],[Column6]]="","",IFERROR(Table2[[#This Row],[Column1]]/Table2[[#This Row],[CCSS Word Count]],""))</f>
        <v>0</v>
      </c>
      <c r="AB312" s="152">
        <v>7</v>
      </c>
      <c r="AC312" s="154" t="s">
        <v>774</v>
      </c>
      <c r="AD312" s="260" t="s">
        <v>21</v>
      </c>
      <c r="AE312" s="260">
        <v>1</v>
      </c>
      <c r="AF312" s="149"/>
      <c r="AG312" s="276" t="str">
        <f>IF(Table2[[#This Row],[URL Link]]="","",CONCATENATE("&lt;a href=","""",Table2[[#This Row],[URL Link]],"""","&gt;",Table2[[#This Row],[OR INDEX]],"&lt;/a&gt;"))</f>
        <v/>
      </c>
      <c r="AH312" s="280" t="s">
        <v>2008</v>
      </c>
      <c r="XEX312" s="148"/>
      <c r="XEY312" s="149"/>
      <c r="XEZ312" s="149"/>
      <c r="XFA312" s="149"/>
      <c r="XFB312" s="149"/>
      <c r="XFC312" s="150"/>
      <c r="XFD312" s="150"/>
    </row>
    <row r="313" spans="1:34 16378:16384" x14ac:dyDescent="0.2">
      <c r="A313" s="162" t="s">
        <v>3</v>
      </c>
      <c r="B313" s="162">
        <v>312</v>
      </c>
      <c r="C313" s="163" t="s">
        <v>840</v>
      </c>
      <c r="D313" s="163" t="s">
        <v>21</v>
      </c>
      <c r="E313" s="163" t="s">
        <v>985</v>
      </c>
      <c r="F313" s="163" t="s">
        <v>986</v>
      </c>
      <c r="G313" s="163"/>
      <c r="H313" s="163"/>
      <c r="I313" s="164"/>
      <c r="J313" s="164" t="s">
        <v>985</v>
      </c>
      <c r="K313" s="142"/>
      <c r="L313" s="142"/>
      <c r="M313" s="142"/>
      <c r="N313" s="142"/>
      <c r="O313" s="142"/>
      <c r="P313" s="142"/>
      <c r="Q313" s="142"/>
      <c r="R313" s="142" t="s">
        <v>985</v>
      </c>
      <c r="S313" s="142">
        <v>7</v>
      </c>
      <c r="T313" s="142" t="s">
        <v>840</v>
      </c>
      <c r="U313" s="142" t="s">
        <v>21</v>
      </c>
      <c r="V313" s="141"/>
      <c r="W313" s="141" t="s">
        <v>986</v>
      </c>
      <c r="X313" s="145">
        <f t="shared" si="12"/>
        <v>9</v>
      </c>
      <c r="Y313" s="146">
        <f t="shared" si="13"/>
        <v>9</v>
      </c>
      <c r="Z313" s="145">
        <f>Table2[[#This Row],[OR Word Count]]-Table2[[#This Row],[CCSS Word Count]]</f>
        <v>0</v>
      </c>
      <c r="AA313" s="147">
        <f>IF(Table2[[#This Row],[Column6]]="","",IFERROR(Table2[[#This Row],[Column1]]/Table2[[#This Row],[CCSS Word Count]],""))</f>
        <v>0</v>
      </c>
      <c r="AB313" s="259">
        <v>7</v>
      </c>
      <c r="AC313" s="260" t="s">
        <v>774</v>
      </c>
      <c r="AD313" s="260" t="s">
        <v>21</v>
      </c>
      <c r="AE313" s="260">
        <v>2</v>
      </c>
      <c r="AF313" s="163"/>
      <c r="AG313" s="277" t="str">
        <f>IF(Table2[[#This Row],[URL Link]]="","",CONCATENATE("&lt;a href=","""",Table2[[#This Row],[URL Link]],"""","&gt;",Table2[[#This Row],[OR INDEX]],"&lt;/a&gt;"))</f>
        <v/>
      </c>
      <c r="AH313" s="280" t="s">
        <v>2008</v>
      </c>
    </row>
    <row r="314" spans="1:34 16378:16384" ht="45" x14ac:dyDescent="0.2">
      <c r="A314" s="261" t="s">
        <v>25</v>
      </c>
      <c r="B314" s="261">
        <v>313</v>
      </c>
      <c r="C314" s="259" t="s">
        <v>840</v>
      </c>
      <c r="D314" s="259" t="s">
        <v>21</v>
      </c>
      <c r="E314" s="259" t="s">
        <v>987</v>
      </c>
      <c r="F314" s="256" t="s">
        <v>988</v>
      </c>
      <c r="G314" s="256" t="s">
        <v>1768</v>
      </c>
      <c r="H314" s="256" t="s">
        <v>1759</v>
      </c>
      <c r="I314" s="256" t="s">
        <v>696</v>
      </c>
      <c r="J314" s="256" t="s">
        <v>987</v>
      </c>
      <c r="K314" s="259"/>
      <c r="L314" s="261"/>
      <c r="M314" s="262"/>
      <c r="N314" s="263"/>
      <c r="O314" s="262"/>
      <c r="P314" s="264"/>
      <c r="Q314" s="259"/>
      <c r="R314" s="260" t="s">
        <v>987</v>
      </c>
      <c r="S314" s="260">
        <v>7</v>
      </c>
      <c r="T314" s="260" t="s">
        <v>840</v>
      </c>
      <c r="U314" s="260" t="s">
        <v>21</v>
      </c>
      <c r="V314" s="260">
        <v>1</v>
      </c>
      <c r="W314" s="260" t="s">
        <v>989</v>
      </c>
      <c r="X314" s="260">
        <f t="shared" si="12"/>
        <v>34</v>
      </c>
      <c r="Y314" s="260">
        <f t="shared" si="13"/>
        <v>160</v>
      </c>
      <c r="Z314" s="260">
        <f>Table2[[#This Row],[OR Word Count]]-Table2[[#This Row],[CCSS Word Count]]</f>
        <v>-126</v>
      </c>
      <c r="AA314" s="260" t="str">
        <f>IF(Table2[[#This Row],[Column6]]="","",IFERROR(Table2[[#This Row],[Column1]]/Table2[[#This Row],[CCSS Word Count]],""))</f>
        <v/>
      </c>
      <c r="AB314" s="260">
        <v>7</v>
      </c>
      <c r="AC314" s="260" t="s">
        <v>774</v>
      </c>
      <c r="AD314" s="260" t="s">
        <v>63</v>
      </c>
      <c r="AF314" s="272" t="s">
        <v>6735</v>
      </c>
      <c r="AG314" s="269" t="str">
        <f>IF(Table2[[#This Row],[URL Link]]="","",CONCATENATE("&lt;a href=","""",Table2[[#This Row],[URL Link]],"""","&gt;",Table2[[#This Row],[OR INDEX]],"&lt;/a&gt;"))</f>
        <v>&lt;a href="https://oercommons.org/courseware/lesson/106582/student/29085?section=1"&gt;7.NS.A.1&lt;/a&gt;</v>
      </c>
      <c r="AH314" s="280" t="s">
        <v>2008</v>
      </c>
      <c r="XEX314" s="261"/>
      <c r="XEY314" s="259"/>
      <c r="XEZ314" s="259"/>
      <c r="XFA314" s="259"/>
      <c r="XFB314" s="259"/>
      <c r="XFC314" s="256"/>
      <c r="XFD314" s="259"/>
    </row>
    <row r="315" spans="1:34 16378:16384" ht="45" x14ac:dyDescent="0.2">
      <c r="A315" s="261" t="s">
        <v>25</v>
      </c>
      <c r="B315" s="261">
        <v>314</v>
      </c>
      <c r="C315" s="259" t="s">
        <v>840</v>
      </c>
      <c r="D315" s="259" t="s">
        <v>21</v>
      </c>
      <c r="E315" s="259" t="s">
        <v>990</v>
      </c>
      <c r="F315" s="256" t="s">
        <v>991</v>
      </c>
      <c r="G315" s="256" t="s">
        <v>1769</v>
      </c>
      <c r="H315" s="256" t="s">
        <v>1129</v>
      </c>
      <c r="I315" s="256" t="s">
        <v>1770</v>
      </c>
      <c r="J315" s="256" t="s">
        <v>990</v>
      </c>
      <c r="K315" s="259"/>
      <c r="L315" s="261"/>
      <c r="M315" s="262"/>
      <c r="N315" s="263"/>
      <c r="O315" s="262"/>
      <c r="P315" s="264"/>
      <c r="Q315" s="259"/>
      <c r="R315" s="260" t="s">
        <v>990</v>
      </c>
      <c r="S315" s="260">
        <v>7</v>
      </c>
      <c r="T315" s="260" t="s">
        <v>840</v>
      </c>
      <c r="U315" s="260" t="s">
        <v>21</v>
      </c>
      <c r="V315" s="260">
        <v>2</v>
      </c>
      <c r="W315" s="260" t="s">
        <v>992</v>
      </c>
      <c r="X315" s="260">
        <f t="shared" si="12"/>
        <v>28</v>
      </c>
      <c r="Y315" s="260">
        <f t="shared" si="13"/>
        <v>151</v>
      </c>
      <c r="Z315" s="260">
        <f>Table2[[#This Row],[OR Word Count]]-Table2[[#This Row],[CCSS Word Count]]</f>
        <v>-123</v>
      </c>
      <c r="AA315" s="260">
        <f>IF(Table2[[#This Row],[Column6]]="","",IFERROR(Table2[[#This Row],[Column1]]/Table2[[#This Row],[CCSS Word Count]],""))</f>
        <v>-0.81456953642384111</v>
      </c>
      <c r="AB315" s="260">
        <v>7</v>
      </c>
      <c r="AC315" s="260" t="s">
        <v>774</v>
      </c>
      <c r="AD315" s="260" t="s">
        <v>63</v>
      </c>
      <c r="AE315" s="260">
        <v>3</v>
      </c>
      <c r="AF315" s="272" t="s">
        <v>6736</v>
      </c>
      <c r="AG315" s="269" t="str">
        <f>IF(Table2[[#This Row],[URL Link]]="","",CONCATENATE("&lt;a href=","""",Table2[[#This Row],[URL Link]],"""","&gt;",Table2[[#This Row],[OR INDEX]],"&lt;/a&gt;"))</f>
        <v>&lt;a href="https://oercommons.org/courseware/lesson/106582/student/29085?section=2"&gt;7.NS.A.2&lt;/a&gt;</v>
      </c>
      <c r="AH315" s="280" t="s">
        <v>2008</v>
      </c>
      <c r="XEX315" s="261"/>
      <c r="XEY315" s="259"/>
      <c r="XEZ315" s="259"/>
      <c r="XFA315" s="259"/>
      <c r="XFB315" s="259"/>
      <c r="XFC315" s="256"/>
      <c r="XFD315" s="259"/>
    </row>
    <row r="316" spans="1:34 16378:16384" ht="30" x14ac:dyDescent="0.2">
      <c r="A316" s="261" t="s">
        <v>25</v>
      </c>
      <c r="B316" s="261">
        <v>315</v>
      </c>
      <c r="C316" s="259" t="s">
        <v>840</v>
      </c>
      <c r="D316" s="259" t="s">
        <v>21</v>
      </c>
      <c r="E316" s="259" t="s">
        <v>993</v>
      </c>
      <c r="F316" s="256" t="s">
        <v>994</v>
      </c>
      <c r="G316" s="256" t="s">
        <v>1771</v>
      </c>
      <c r="H316" s="256" t="s">
        <v>1129</v>
      </c>
      <c r="I316" s="256" t="s">
        <v>1772</v>
      </c>
      <c r="J316" s="256" t="s">
        <v>993</v>
      </c>
      <c r="K316" s="259"/>
      <c r="L316" s="261"/>
      <c r="M316" s="262"/>
      <c r="N316" s="263"/>
      <c r="O316" s="262"/>
      <c r="P316" s="264"/>
      <c r="Q316" s="259"/>
      <c r="R316" s="260" t="s">
        <v>993</v>
      </c>
      <c r="S316" s="260">
        <v>7</v>
      </c>
      <c r="T316" s="260" t="s">
        <v>840</v>
      </c>
      <c r="U316" s="260" t="s">
        <v>21</v>
      </c>
      <c r="V316" s="260">
        <v>3</v>
      </c>
      <c r="W316" s="260" t="s">
        <v>995</v>
      </c>
      <c r="X316" s="260">
        <f t="shared" si="12"/>
        <v>13</v>
      </c>
      <c r="Y316" s="260">
        <f t="shared" si="13"/>
        <v>26</v>
      </c>
      <c r="Z316" s="260">
        <f>Table2[[#This Row],[OR Word Count]]-Table2[[#This Row],[CCSS Word Count]]</f>
        <v>-13</v>
      </c>
      <c r="AA316" s="260">
        <f>IF(Table2[[#This Row],[Column6]]="","",IFERROR(Table2[[#This Row],[Column1]]/Table2[[#This Row],[CCSS Word Count]],""))</f>
        <v>-0.5</v>
      </c>
      <c r="AB316" s="260">
        <v>7</v>
      </c>
      <c r="AC316" s="260" t="s">
        <v>774</v>
      </c>
      <c r="AD316" s="260" t="s">
        <v>63</v>
      </c>
      <c r="AE316" s="260">
        <v>4</v>
      </c>
      <c r="AF316" s="272" t="s">
        <v>6737</v>
      </c>
      <c r="AG316" s="269" t="str">
        <f>IF(Table2[[#This Row],[URL Link]]="","",CONCATENATE("&lt;a href=","""",Table2[[#This Row],[URL Link]],"""","&gt;",Table2[[#This Row],[OR INDEX]],"&lt;/a&gt;"))</f>
        <v>&lt;a href="https://oercommons.org/courseware/lesson/106582/student/29085?section=3"&gt;7.NS.A.3&lt;/a&gt;</v>
      </c>
      <c r="AH316" s="280" t="s">
        <v>2008</v>
      </c>
      <c r="XEX316" s="261"/>
      <c r="XEY316" s="259"/>
      <c r="XEZ316" s="259"/>
      <c r="XFA316" s="259"/>
      <c r="XFB316" s="259"/>
      <c r="XFC316" s="256"/>
      <c r="XFD316" s="259"/>
    </row>
    <row r="317" spans="1:34 16378:16384" x14ac:dyDescent="0.2">
      <c r="A317" s="148" t="s">
        <v>925</v>
      </c>
      <c r="B317" s="148">
        <v>316</v>
      </c>
      <c r="C317" s="149" t="s">
        <v>99</v>
      </c>
      <c r="D317" s="149"/>
      <c r="E317" s="149" t="s">
        <v>996</v>
      </c>
      <c r="F317" s="150" t="s">
        <v>101</v>
      </c>
      <c r="G317" s="150"/>
      <c r="H317" s="150"/>
      <c r="I317" s="150"/>
      <c r="J317" s="150" t="s">
        <v>997</v>
      </c>
      <c r="K317" s="149"/>
      <c r="L317" s="149"/>
      <c r="M317" s="149"/>
      <c r="N317" s="149"/>
      <c r="O317" s="149"/>
      <c r="P317" s="149"/>
      <c r="Q317" s="149"/>
      <c r="R317" s="149" t="s">
        <v>997</v>
      </c>
      <c r="S317" s="148">
        <v>7</v>
      </c>
      <c r="T317" s="152" t="s">
        <v>103</v>
      </c>
      <c r="U317" s="153"/>
      <c r="V317" s="152"/>
      <c r="W317" s="154" t="s">
        <v>334</v>
      </c>
      <c r="X317" s="149">
        <f t="shared" si="12"/>
        <v>4</v>
      </c>
      <c r="Y317" s="148">
        <f t="shared" si="13"/>
        <v>2</v>
      </c>
      <c r="Z317" s="152">
        <f>Table2[[#This Row],[OR Word Count]]-Table2[[#This Row],[CCSS Word Count]]</f>
        <v>2</v>
      </c>
      <c r="AA317" s="153" t="str">
        <f>IF(Table2[[#This Row],[Column6]]="","",IFERROR(Table2[[#This Row],[Column1]]/Table2[[#This Row],[CCSS Word Count]],""))</f>
        <v/>
      </c>
      <c r="AB317" s="152">
        <v>7</v>
      </c>
      <c r="AC317" s="154" t="s">
        <v>99</v>
      </c>
      <c r="AF317" s="149"/>
      <c r="AG317" s="276" t="str">
        <f>IF(Table2[[#This Row],[URL Link]]="","",CONCATENATE("&lt;a href=","""",Table2[[#This Row],[URL Link]],"""","&gt;",Table2[[#This Row],[OR INDEX]],"&lt;/a&gt;"))</f>
        <v/>
      </c>
      <c r="AH317" s="280" t="s">
        <v>2008</v>
      </c>
    </row>
    <row r="318" spans="1:34 16378:16384" x14ac:dyDescent="0.2">
      <c r="A318" s="162" t="s">
        <v>3</v>
      </c>
      <c r="B318" s="162">
        <v>317</v>
      </c>
      <c r="C318" s="163" t="s">
        <v>99</v>
      </c>
      <c r="D318" s="163" t="s">
        <v>21</v>
      </c>
      <c r="E318" s="163" t="s">
        <v>998</v>
      </c>
      <c r="F318" s="163" t="s">
        <v>999</v>
      </c>
      <c r="G318" s="163"/>
      <c r="H318" s="163"/>
      <c r="I318" s="164"/>
      <c r="J318" s="164" t="s">
        <v>1000</v>
      </c>
      <c r="K318" s="142"/>
      <c r="L318" s="142"/>
      <c r="M318" s="142"/>
      <c r="N318" s="142"/>
      <c r="O318" s="142"/>
      <c r="P318" s="142"/>
      <c r="Q318" s="142"/>
      <c r="R318" s="142" t="s">
        <v>1000</v>
      </c>
      <c r="S318" s="142">
        <v>7</v>
      </c>
      <c r="T318" s="142" t="s">
        <v>103</v>
      </c>
      <c r="U318" s="142" t="s">
        <v>21</v>
      </c>
      <c r="V318" s="141"/>
      <c r="W318" s="141" t="s">
        <v>999</v>
      </c>
      <c r="X318" s="145">
        <f t="shared" si="12"/>
        <v>12</v>
      </c>
      <c r="Y318" s="146">
        <f t="shared" si="13"/>
        <v>12</v>
      </c>
      <c r="Z318" s="145">
        <f>Table2[[#This Row],[OR Word Count]]-Table2[[#This Row],[CCSS Word Count]]</f>
        <v>0</v>
      </c>
      <c r="AA318" s="147" t="str">
        <f>IF(Table2[[#This Row],[Column6]]="","",IFERROR(Table2[[#This Row],[Column1]]/Table2[[#This Row],[CCSS Word Count]],""))</f>
        <v/>
      </c>
      <c r="AB318" s="259">
        <v>7</v>
      </c>
      <c r="AC318" s="260" t="s">
        <v>99</v>
      </c>
      <c r="AD318" s="260" t="s">
        <v>21</v>
      </c>
      <c r="AF318" s="163"/>
      <c r="AG318" s="277" t="str">
        <f>IF(Table2[[#This Row],[URL Link]]="","",CONCATENATE("&lt;a href=","""",Table2[[#This Row],[URL Link]],"""","&gt;",Table2[[#This Row],[OR INDEX]],"&lt;/a&gt;"))</f>
        <v/>
      </c>
      <c r="AH318" s="280" t="s">
        <v>2008</v>
      </c>
    </row>
    <row r="319" spans="1:34 16378:16384" ht="30" x14ac:dyDescent="0.2">
      <c r="A319" s="261" t="s">
        <v>25</v>
      </c>
      <c r="B319" s="261">
        <v>318</v>
      </c>
      <c r="C319" s="259" t="s">
        <v>99</v>
      </c>
      <c r="D319" s="259" t="s">
        <v>21</v>
      </c>
      <c r="E319" s="259" t="s">
        <v>1001</v>
      </c>
      <c r="F319" s="256" t="s">
        <v>1002</v>
      </c>
      <c r="G319" s="256" t="s">
        <v>879</v>
      </c>
      <c r="H319" s="256" t="s">
        <v>1388</v>
      </c>
      <c r="I319" s="256" t="s">
        <v>959</v>
      </c>
      <c r="J319" s="256" t="s">
        <v>1003</v>
      </c>
      <c r="K319" s="259"/>
      <c r="L319" s="261"/>
      <c r="M319" s="262"/>
      <c r="N319" s="263"/>
      <c r="O319" s="262"/>
      <c r="P319" s="264"/>
      <c r="Q319" s="259"/>
      <c r="R319" s="260" t="s">
        <v>1003</v>
      </c>
      <c r="S319" s="260">
        <v>7</v>
      </c>
      <c r="T319" s="260" t="s">
        <v>103</v>
      </c>
      <c r="U319" s="260" t="s">
        <v>21</v>
      </c>
      <c r="V319" s="260">
        <v>1</v>
      </c>
      <c r="W319" s="260" t="s">
        <v>1004</v>
      </c>
      <c r="X319" s="260">
        <f t="shared" si="12"/>
        <v>26</v>
      </c>
      <c r="Y319" s="260">
        <f t="shared" si="13"/>
        <v>27</v>
      </c>
      <c r="Z319" s="260">
        <f>Table2[[#This Row],[OR Word Count]]-Table2[[#This Row],[CCSS Word Count]]</f>
        <v>-1</v>
      </c>
      <c r="AA319" s="260">
        <f>IF(Table2[[#This Row],[Column6]]="","",IFERROR(Table2[[#This Row],[Column1]]/Table2[[#This Row],[CCSS Word Count]],""))</f>
        <v>-3.7037037037037035E-2</v>
      </c>
      <c r="AB319" s="260">
        <v>7</v>
      </c>
      <c r="AC319" s="260" t="s">
        <v>99</v>
      </c>
      <c r="AD319" s="260" t="s">
        <v>21</v>
      </c>
      <c r="AE319" s="260">
        <v>1</v>
      </c>
      <c r="AF319" s="272" t="s">
        <v>6738</v>
      </c>
      <c r="AG319" s="269" t="str">
        <f>IF(Table2[[#This Row],[URL Link]]="","",CONCATENATE("&lt;a href=","""",Table2[[#This Row],[URL Link]],"""","&gt;",Table2[[#This Row],[OR INDEX]],"&lt;/a&gt;"))</f>
        <v>&lt;a href="https://oercommons.org/courseware/lesson/106581/student/29085?section=1"&gt;7.GM.A.1&lt;/a&gt;</v>
      </c>
      <c r="AH319" s="280" t="s">
        <v>2008</v>
      </c>
      <c r="XEX319" s="261"/>
      <c r="XEY319" s="259"/>
      <c r="XEZ319" s="259"/>
      <c r="XFA319" s="259"/>
      <c r="XFB319" s="259"/>
      <c r="XFC319" s="256"/>
      <c r="XFD319" s="259"/>
    </row>
    <row r="320" spans="1:34 16378:16384" ht="45" x14ac:dyDescent="0.2">
      <c r="A320" s="261" t="s">
        <v>25</v>
      </c>
      <c r="B320" s="261">
        <v>319</v>
      </c>
      <c r="C320" s="259" t="s">
        <v>99</v>
      </c>
      <c r="D320" s="259" t="s">
        <v>21</v>
      </c>
      <c r="E320" s="259" t="s">
        <v>1005</v>
      </c>
      <c r="F320" s="256" t="s">
        <v>1006</v>
      </c>
      <c r="G320" s="256"/>
      <c r="H320" s="256" t="s">
        <v>1773</v>
      </c>
      <c r="I320" s="256"/>
      <c r="J320" s="256" t="s">
        <v>1007</v>
      </c>
      <c r="K320" s="259"/>
      <c r="L320" s="261"/>
      <c r="M320" s="262"/>
      <c r="N320" s="263"/>
      <c r="O320" s="262"/>
      <c r="P320" s="264"/>
      <c r="Q320" s="259"/>
      <c r="R320" s="260" t="s">
        <v>1007</v>
      </c>
      <c r="S320" s="260">
        <v>7</v>
      </c>
      <c r="T320" s="260" t="s">
        <v>103</v>
      </c>
      <c r="U320" s="260" t="s">
        <v>21</v>
      </c>
      <c r="V320" s="260">
        <v>2</v>
      </c>
      <c r="W320" s="260" t="s">
        <v>1008</v>
      </c>
      <c r="X320" s="260">
        <f t="shared" si="12"/>
        <v>29</v>
      </c>
      <c r="Y320" s="260">
        <f t="shared" si="13"/>
        <v>40</v>
      </c>
      <c r="Z320" s="260">
        <f>Table2[[#This Row],[OR Word Count]]-Table2[[#This Row],[CCSS Word Count]]</f>
        <v>-11</v>
      </c>
      <c r="AA320" s="260">
        <f>IF(Table2[[#This Row],[Column6]]="","",IFERROR(Table2[[#This Row],[Column1]]/Table2[[#This Row],[CCSS Word Count]],""))</f>
        <v>-0.27500000000000002</v>
      </c>
      <c r="AB320" s="260">
        <v>7</v>
      </c>
      <c r="AC320" s="260" t="s">
        <v>99</v>
      </c>
      <c r="AD320" s="260" t="s">
        <v>21</v>
      </c>
      <c r="AE320" s="260">
        <v>2</v>
      </c>
      <c r="AF320" s="272" t="s">
        <v>6739</v>
      </c>
      <c r="AG320" s="269" t="str">
        <f>IF(Table2[[#This Row],[URL Link]]="","",CONCATENATE("&lt;a href=","""",Table2[[#This Row],[URL Link]],"""","&gt;",Table2[[#This Row],[OR INDEX]],"&lt;/a&gt;"))</f>
        <v>&lt;a href="https://oercommons.org/courseware/lesson/106581/student/29085?section=2"&gt;7.GM.A.2&lt;/a&gt;</v>
      </c>
      <c r="AH320" s="280" t="s">
        <v>2008</v>
      </c>
      <c r="XEX320" s="261"/>
      <c r="XEY320" s="259"/>
      <c r="XEZ320" s="259"/>
      <c r="XFA320" s="259"/>
      <c r="XFB320" s="259"/>
      <c r="XFC320" s="256"/>
      <c r="XFD320" s="259"/>
    </row>
    <row r="321" spans="1:34 16378:16384" x14ac:dyDescent="0.2">
      <c r="A321" s="162" t="s">
        <v>3</v>
      </c>
      <c r="B321" s="162">
        <v>320</v>
      </c>
      <c r="C321" s="163" t="s">
        <v>99</v>
      </c>
      <c r="D321" s="163" t="s">
        <v>63</v>
      </c>
      <c r="E321" s="163" t="s">
        <v>1013</v>
      </c>
      <c r="F321" s="163" t="s">
        <v>1014</v>
      </c>
      <c r="G321" s="163"/>
      <c r="H321" s="163"/>
      <c r="I321" s="164"/>
      <c r="J321" s="164" t="s">
        <v>1015</v>
      </c>
      <c r="K321" s="142"/>
      <c r="L321" s="142"/>
      <c r="M321" s="142"/>
      <c r="N321" s="142"/>
      <c r="O321" s="142"/>
      <c r="P321" s="142"/>
      <c r="Q321" s="142"/>
      <c r="R321" s="142" t="s">
        <v>1015</v>
      </c>
      <c r="S321" s="142">
        <v>7</v>
      </c>
      <c r="T321" s="142" t="s">
        <v>103</v>
      </c>
      <c r="U321" s="142" t="s">
        <v>63</v>
      </c>
      <c r="V321" s="141"/>
      <c r="W321" s="141" t="s">
        <v>1016</v>
      </c>
      <c r="X321" s="145">
        <f t="shared" ref="X321:X383" si="14">LEN(F321)-LEN(SUBSTITUTE(F321," ",""))+1</f>
        <v>14</v>
      </c>
      <c r="Y321" s="146">
        <f t="shared" ref="Y321:Y383" si="15">LEN(W321)-LEN(SUBSTITUTE(W321," ",""))+1</f>
        <v>13</v>
      </c>
      <c r="Z321" s="145">
        <f>Table2[[#This Row],[OR Word Count]]-Table2[[#This Row],[CCSS Word Count]]</f>
        <v>1</v>
      </c>
      <c r="AA321" s="147" t="str">
        <f>IF(Table2[[#This Row],[Column6]]="","",IFERROR(Table2[[#This Row],[Column1]]/Table2[[#This Row],[CCSS Word Count]],""))</f>
        <v/>
      </c>
      <c r="AB321" s="259">
        <v>7</v>
      </c>
      <c r="AC321" s="260" t="s">
        <v>99</v>
      </c>
      <c r="AD321" s="260" t="s">
        <v>63</v>
      </c>
      <c r="AF321" s="163"/>
      <c r="AG321" s="277" t="str">
        <f>IF(Table2[[#This Row],[URL Link]]="","",CONCATENATE("&lt;a href=","""",Table2[[#This Row],[URL Link]],"""","&gt;",Table2[[#This Row],[OR INDEX]],"&lt;/a&gt;"))</f>
        <v/>
      </c>
      <c r="AH321" s="280" t="s">
        <v>2008</v>
      </c>
    </row>
    <row r="322" spans="1:34 16378:16384" ht="45" x14ac:dyDescent="0.2">
      <c r="A322" s="261" t="s">
        <v>25</v>
      </c>
      <c r="B322" s="261">
        <v>321</v>
      </c>
      <c r="C322" s="259" t="s">
        <v>99</v>
      </c>
      <c r="D322" s="259" t="s">
        <v>63</v>
      </c>
      <c r="E322" s="259" t="s">
        <v>1017</v>
      </c>
      <c r="F322" s="256" t="s">
        <v>1018</v>
      </c>
      <c r="G322" s="256" t="s">
        <v>879</v>
      </c>
      <c r="H322" s="256" t="s">
        <v>1774</v>
      </c>
      <c r="I322" s="256"/>
      <c r="J322" s="256" t="s">
        <v>1019</v>
      </c>
      <c r="K322" s="259"/>
      <c r="L322" s="261"/>
      <c r="M322" s="262"/>
      <c r="N322" s="263"/>
      <c r="O322" s="262"/>
      <c r="P322" s="264"/>
      <c r="Q322" s="259"/>
      <c r="R322" s="260" t="s">
        <v>1019</v>
      </c>
      <c r="S322" s="260">
        <v>7</v>
      </c>
      <c r="T322" s="260" t="s">
        <v>103</v>
      </c>
      <c r="U322" s="260" t="s">
        <v>63</v>
      </c>
      <c r="V322" s="260">
        <v>4</v>
      </c>
      <c r="W322" s="260" t="s">
        <v>1020</v>
      </c>
      <c r="X322" s="260">
        <f t="shared" si="14"/>
        <v>26</v>
      </c>
      <c r="Y322" s="260">
        <f t="shared" si="15"/>
        <v>32</v>
      </c>
      <c r="Z322" s="260">
        <f>Table2[[#This Row],[OR Word Count]]-Table2[[#This Row],[CCSS Word Count]]</f>
        <v>-6</v>
      </c>
      <c r="AA322" s="260">
        <f>IF(Table2[[#This Row],[Column6]]="","",IFERROR(Table2[[#This Row],[Column1]]/Table2[[#This Row],[CCSS Word Count]],""))</f>
        <v>-0.1875</v>
      </c>
      <c r="AB322" s="260">
        <v>7</v>
      </c>
      <c r="AC322" s="260" t="s">
        <v>99</v>
      </c>
      <c r="AD322" s="260" t="s">
        <v>63</v>
      </c>
      <c r="AE322" s="260">
        <v>3</v>
      </c>
      <c r="AF322" s="272" t="s">
        <v>6740</v>
      </c>
      <c r="AG322" s="269" t="str">
        <f>IF(Table2[[#This Row],[URL Link]]="","",CONCATENATE("&lt;a href=","""",Table2[[#This Row],[URL Link]],"""","&gt;",Table2[[#This Row],[OR INDEX]],"&lt;/a&gt;"))</f>
        <v>&lt;a href="https://oercommons.org/courseware/lesson/106581/student/29085?section=3"&gt;7.GM.B.3&lt;/a&gt;</v>
      </c>
      <c r="AH322" s="280" t="s">
        <v>2008</v>
      </c>
      <c r="XEX322" s="261"/>
      <c r="XEY322" s="259"/>
      <c r="XEZ322" s="259"/>
      <c r="XFA322" s="259"/>
      <c r="XFB322" s="259"/>
      <c r="XFC322" s="256"/>
      <c r="XFD322" s="259"/>
    </row>
    <row r="323" spans="1:34 16378:16384" ht="30" x14ac:dyDescent="0.2">
      <c r="A323" s="261" t="s">
        <v>25</v>
      </c>
      <c r="B323" s="261">
        <v>322</v>
      </c>
      <c r="C323" s="259" t="s">
        <v>99</v>
      </c>
      <c r="D323" s="259" t="s">
        <v>63</v>
      </c>
      <c r="E323" s="259" t="s">
        <v>1021</v>
      </c>
      <c r="F323" s="256" t="s">
        <v>1022</v>
      </c>
      <c r="G323" s="256" t="s">
        <v>1775</v>
      </c>
      <c r="H323" s="256" t="s">
        <v>1776</v>
      </c>
      <c r="I323" s="256"/>
      <c r="J323" s="256" t="s">
        <v>1023</v>
      </c>
      <c r="K323" s="259"/>
      <c r="L323" s="261"/>
      <c r="M323" s="262"/>
      <c r="N323" s="263"/>
      <c r="O323" s="262"/>
      <c r="P323" s="264"/>
      <c r="Q323" s="259"/>
      <c r="R323" s="260" t="s">
        <v>1023</v>
      </c>
      <c r="S323" s="260">
        <v>7</v>
      </c>
      <c r="T323" s="260" t="s">
        <v>103</v>
      </c>
      <c r="U323" s="260" t="s">
        <v>63</v>
      </c>
      <c r="V323" s="260">
        <v>5</v>
      </c>
      <c r="W323" s="260" t="s">
        <v>1024</v>
      </c>
      <c r="X323" s="260">
        <f t="shared" si="14"/>
        <v>21</v>
      </c>
      <c r="Y323" s="260">
        <f t="shared" si="15"/>
        <v>27</v>
      </c>
      <c r="Z323" s="260">
        <f>Table2[[#This Row],[OR Word Count]]-Table2[[#This Row],[CCSS Word Count]]</f>
        <v>-6</v>
      </c>
      <c r="AA323" s="260">
        <f>IF(Table2[[#This Row],[Column6]]="","",IFERROR(Table2[[#This Row],[Column1]]/Table2[[#This Row],[CCSS Word Count]],""))</f>
        <v>-0.22222222222222221</v>
      </c>
      <c r="AB323" s="260">
        <v>7</v>
      </c>
      <c r="AC323" s="260" t="s">
        <v>99</v>
      </c>
      <c r="AD323" s="260" t="s">
        <v>63</v>
      </c>
      <c r="AE323" s="260">
        <v>4</v>
      </c>
      <c r="AF323" s="272" t="s">
        <v>6741</v>
      </c>
      <c r="AG323" s="269" t="str">
        <f>IF(Table2[[#This Row],[URL Link]]="","",CONCATENATE("&lt;a href=","""",Table2[[#This Row],[URL Link]],"""","&gt;",Table2[[#This Row],[OR INDEX]],"&lt;/a&gt;"))</f>
        <v>&lt;a href="https://oercommons.org/courseware/lesson/106581/student/29085?section=4"&gt;7.GM.B.4&lt;/a&gt;</v>
      </c>
      <c r="AH323" s="280" t="s">
        <v>2008</v>
      </c>
      <c r="XEX323" s="261"/>
      <c r="XEY323" s="259"/>
      <c r="XEZ323" s="259"/>
      <c r="XFA323" s="259"/>
      <c r="XFB323" s="259"/>
      <c r="XFC323" s="256"/>
      <c r="XFD323" s="259"/>
    </row>
    <row r="324" spans="1:34 16378:16384" ht="30" x14ac:dyDescent="0.2">
      <c r="A324" s="261" t="s">
        <v>25</v>
      </c>
      <c r="B324" s="261">
        <v>323</v>
      </c>
      <c r="C324" s="259" t="s">
        <v>99</v>
      </c>
      <c r="D324" s="259" t="s">
        <v>63</v>
      </c>
      <c r="E324" s="259" t="s">
        <v>1025</v>
      </c>
      <c r="F324" s="256" t="s">
        <v>1026</v>
      </c>
      <c r="G324" s="256" t="s">
        <v>1777</v>
      </c>
      <c r="H324" s="256" t="s">
        <v>1778</v>
      </c>
      <c r="I324" s="256"/>
      <c r="J324" s="256" t="s">
        <v>1027</v>
      </c>
      <c r="K324" s="259"/>
      <c r="L324" s="261"/>
      <c r="M324" s="262"/>
      <c r="N324" s="263"/>
      <c r="O324" s="262"/>
      <c r="P324" s="264"/>
      <c r="Q324" s="259"/>
      <c r="R324" s="260" t="s">
        <v>1027</v>
      </c>
      <c r="S324" s="260">
        <v>7</v>
      </c>
      <c r="T324" s="260" t="s">
        <v>103</v>
      </c>
      <c r="U324" s="260" t="s">
        <v>63</v>
      </c>
      <c r="V324" s="260">
        <v>6</v>
      </c>
      <c r="W324" s="260" t="s">
        <v>1028</v>
      </c>
      <c r="X324" s="260">
        <f t="shared" si="14"/>
        <v>18</v>
      </c>
      <c r="Y324" s="260">
        <f t="shared" si="15"/>
        <v>26</v>
      </c>
      <c r="Z324" s="260">
        <f>Table2[[#This Row],[OR Word Count]]-Table2[[#This Row],[CCSS Word Count]]</f>
        <v>-8</v>
      </c>
      <c r="AA324" s="260">
        <f>IF(Table2[[#This Row],[Column6]]="","",IFERROR(Table2[[#This Row],[Column1]]/Table2[[#This Row],[CCSS Word Count]],""))</f>
        <v>-0.30769230769230771</v>
      </c>
      <c r="AB324" s="260">
        <v>7</v>
      </c>
      <c r="AC324" s="260" t="s">
        <v>99</v>
      </c>
      <c r="AD324" s="260" t="s">
        <v>63</v>
      </c>
      <c r="AE324" s="260">
        <v>5</v>
      </c>
      <c r="AF324" s="272" t="s">
        <v>6742</v>
      </c>
      <c r="AG324" s="269" t="str">
        <f>IF(Table2[[#This Row],[URL Link]]="","",CONCATENATE("&lt;a href=","""",Table2[[#This Row],[URL Link]],"""","&gt;",Table2[[#This Row],[OR INDEX]],"&lt;/a&gt;"))</f>
        <v>&lt;a href="https://oercommons.org/courseware/lesson/106581/student/29085?section=5"&gt;7.GM.B.5&lt;/a&gt;</v>
      </c>
      <c r="AH324" s="280" t="s">
        <v>2008</v>
      </c>
      <c r="XEX324" s="261"/>
      <c r="XEY324" s="259"/>
      <c r="XEZ324" s="259"/>
      <c r="XFA324" s="259"/>
      <c r="XFB324" s="259"/>
      <c r="XFC324" s="256"/>
      <c r="XFD324" s="259"/>
    </row>
    <row r="325" spans="1:34 16378:16384" x14ac:dyDescent="0.2">
      <c r="A325" s="148" t="s">
        <v>2</v>
      </c>
      <c r="B325" s="148">
        <v>324</v>
      </c>
      <c r="C325" s="149" t="s">
        <v>151</v>
      </c>
      <c r="D325" s="149"/>
      <c r="E325" s="149" t="s">
        <v>1029</v>
      </c>
      <c r="F325" s="150" t="s">
        <v>153</v>
      </c>
      <c r="G325" s="150"/>
      <c r="H325" s="150"/>
      <c r="I325" s="150"/>
      <c r="J325" s="150"/>
      <c r="K325" s="149"/>
      <c r="L325" s="149"/>
      <c r="M325" s="149"/>
      <c r="N325" s="149"/>
      <c r="O325" s="149"/>
      <c r="P325" s="149"/>
      <c r="Q325" s="149"/>
      <c r="R325" s="149"/>
      <c r="S325" s="148"/>
      <c r="T325" s="152"/>
      <c r="U325" s="153"/>
      <c r="V325" s="152"/>
      <c r="W325" s="154"/>
      <c r="X325" s="149">
        <f t="shared" si="14"/>
        <v>2</v>
      </c>
      <c r="Y325" s="148">
        <f t="shared" si="15"/>
        <v>1</v>
      </c>
      <c r="Z325" s="152">
        <f>Table2[[#This Row],[OR Word Count]]-Table2[[#This Row],[CCSS Word Count]]</f>
        <v>1</v>
      </c>
      <c r="AA325" s="153" t="str">
        <f>IF(Table2[[#This Row],[Column6]]="","",IFERROR(Table2[[#This Row],[Column1]]/Table2[[#This Row],[CCSS Word Count]],""))</f>
        <v/>
      </c>
      <c r="AB325" s="152">
        <v>7</v>
      </c>
      <c r="AC325" s="154" t="s">
        <v>151</v>
      </c>
      <c r="AF325" s="149"/>
      <c r="AG325" s="276" t="str">
        <f>IF(Table2[[#This Row],[URL Link]]="","",CONCATENATE("&lt;a href=","""",Table2[[#This Row],[URL Link]],"""","&gt;",Table2[[#This Row],[OR INDEX]],"&lt;/a&gt;"))</f>
        <v/>
      </c>
      <c r="AH325" s="280" t="s">
        <v>2008</v>
      </c>
    </row>
    <row r="326" spans="1:34 16378:16384" x14ac:dyDescent="0.2">
      <c r="A326" s="162" t="s">
        <v>3</v>
      </c>
      <c r="B326" s="162">
        <v>325</v>
      </c>
      <c r="C326" s="163" t="s">
        <v>151</v>
      </c>
      <c r="D326" s="163" t="s">
        <v>21</v>
      </c>
      <c r="E326" s="163" t="s">
        <v>1030</v>
      </c>
      <c r="F326" s="163" t="s">
        <v>897</v>
      </c>
      <c r="G326" s="163"/>
      <c r="H326" s="163"/>
      <c r="I326" s="164"/>
      <c r="J326" s="164"/>
      <c r="K326" s="142"/>
      <c r="L326" s="142"/>
      <c r="M326" s="142"/>
      <c r="N326" s="142"/>
      <c r="O326" s="142"/>
      <c r="P326" s="142"/>
      <c r="Q326" s="142"/>
      <c r="R326" s="142"/>
      <c r="S326" s="142"/>
      <c r="T326" s="142"/>
      <c r="U326" s="142"/>
      <c r="V326" s="141"/>
      <c r="W326" s="141" t="s">
        <v>898</v>
      </c>
      <c r="X326" s="145">
        <f t="shared" si="14"/>
        <v>4</v>
      </c>
      <c r="Y326" s="146">
        <f t="shared" si="15"/>
        <v>2</v>
      </c>
      <c r="Z326" s="145">
        <f>Table2[[#This Row],[OR Word Count]]-Table2[[#This Row],[CCSS Word Count]]</f>
        <v>2</v>
      </c>
      <c r="AA326" s="147" t="str">
        <f>IF(Table2[[#This Row],[Column6]]="","",IFERROR(Table2[[#This Row],[Column1]]/Table2[[#This Row],[CCSS Word Count]],""))</f>
        <v/>
      </c>
      <c r="AB326" s="259">
        <v>7</v>
      </c>
      <c r="AC326" s="260" t="s">
        <v>151</v>
      </c>
      <c r="AD326" s="260" t="s">
        <v>21</v>
      </c>
      <c r="AF326" s="163"/>
      <c r="AG326" s="277" t="str">
        <f>IF(Table2[[#This Row],[URL Link]]="","",CONCATENATE("&lt;a href=","""",Table2[[#This Row],[URL Link]],"""","&gt;",Table2[[#This Row],[OR INDEX]],"&lt;/a&gt;"))</f>
        <v/>
      </c>
      <c r="AH326" s="280" t="s">
        <v>2008</v>
      </c>
    </row>
    <row r="327" spans="1:34 16378:16384" ht="45" x14ac:dyDescent="0.2">
      <c r="A327" s="261" t="s">
        <v>25</v>
      </c>
      <c r="B327" s="261">
        <v>326</v>
      </c>
      <c r="C327" s="259" t="s">
        <v>151</v>
      </c>
      <c r="D327" s="259" t="s">
        <v>21</v>
      </c>
      <c r="E327" s="259" t="s">
        <v>1031</v>
      </c>
      <c r="F327" s="256" t="s">
        <v>1032</v>
      </c>
      <c r="G327" s="256" t="s">
        <v>899</v>
      </c>
      <c r="H327" s="256" t="s">
        <v>1183</v>
      </c>
      <c r="I327" s="256"/>
      <c r="J327" s="256" t="s">
        <v>1033</v>
      </c>
      <c r="K327" s="259"/>
      <c r="L327" s="261"/>
      <c r="M327" s="262"/>
      <c r="N327" s="263"/>
      <c r="O327" s="262"/>
      <c r="P327" s="264"/>
      <c r="Q327" s="259"/>
      <c r="R327" s="260" t="s">
        <v>1033</v>
      </c>
      <c r="S327" s="260">
        <v>7</v>
      </c>
      <c r="T327" s="260" t="s">
        <v>908</v>
      </c>
      <c r="U327" s="260" t="s">
        <v>21</v>
      </c>
      <c r="V327" s="260">
        <v>1</v>
      </c>
      <c r="W327" s="260" t="s">
        <v>1034</v>
      </c>
      <c r="X327" s="260">
        <f t="shared" si="14"/>
        <v>26</v>
      </c>
      <c r="Y327" s="260">
        <f t="shared" si="15"/>
        <v>50</v>
      </c>
      <c r="Z327" s="260">
        <f>Table2[[#This Row],[OR Word Count]]-Table2[[#This Row],[CCSS Word Count]]</f>
        <v>-24</v>
      </c>
      <c r="AB327" s="260">
        <v>7</v>
      </c>
      <c r="AC327" s="260" t="s">
        <v>151</v>
      </c>
      <c r="AD327" s="260" t="s">
        <v>21</v>
      </c>
      <c r="AE327" s="260">
        <v>1</v>
      </c>
      <c r="AF327" s="272" t="s">
        <v>6743</v>
      </c>
      <c r="AG327" s="269" t="str">
        <f>IF(Table2[[#This Row],[URL Link]]="","",CONCATENATE("&lt;a href=","""",Table2[[#This Row],[URL Link]],"""","&gt;",Table2[[#This Row],[OR INDEX]],"&lt;/a&gt;"))</f>
        <v>&lt;a href="https://oercommons.org/courseware/lesson/106583/student/29085?section=1"&gt;7.DR.A.1&lt;/a&gt;</v>
      </c>
      <c r="AH327" s="280" t="s">
        <v>2008</v>
      </c>
      <c r="XEX327" s="261"/>
      <c r="XEY327" s="259"/>
      <c r="XEZ327" s="259"/>
      <c r="XFA327" s="259"/>
      <c r="XFB327" s="259"/>
      <c r="XFC327" s="256"/>
      <c r="XFD327" s="259"/>
    </row>
    <row r="328" spans="1:34 16378:16384" x14ac:dyDescent="0.2">
      <c r="A328" s="162" t="s">
        <v>3</v>
      </c>
      <c r="B328" s="162">
        <v>327</v>
      </c>
      <c r="C328" s="163" t="s">
        <v>151</v>
      </c>
      <c r="D328" s="163" t="s">
        <v>63</v>
      </c>
      <c r="E328" s="163" t="s">
        <v>1035</v>
      </c>
      <c r="F328" s="163" t="s">
        <v>904</v>
      </c>
      <c r="G328" s="163"/>
      <c r="H328" s="163"/>
      <c r="I328" s="164"/>
      <c r="J328" s="164"/>
      <c r="K328" s="142"/>
      <c r="L328" s="142"/>
      <c r="M328" s="142"/>
      <c r="N328" s="142"/>
      <c r="O328" s="142"/>
      <c r="P328" s="142"/>
      <c r="Q328" s="142"/>
      <c r="R328" s="142"/>
      <c r="S328" s="142"/>
      <c r="T328" s="142"/>
      <c r="U328" s="142"/>
      <c r="V328" s="141"/>
      <c r="W328" s="141" t="s">
        <v>898</v>
      </c>
      <c r="X328" s="145">
        <f t="shared" si="14"/>
        <v>4</v>
      </c>
      <c r="Y328" s="146">
        <f t="shared" si="15"/>
        <v>2</v>
      </c>
      <c r="Z328" s="145">
        <f>Table2[[#This Row],[OR Word Count]]-Table2[[#This Row],[CCSS Word Count]]</f>
        <v>2</v>
      </c>
      <c r="AA328" s="147" t="str">
        <f>IF(Table2[[#This Row],[Column6]]="","",IFERROR(Table2[[#This Row],[Column1]]/Table2[[#This Row],[CCSS Word Count]],""))</f>
        <v/>
      </c>
      <c r="AB328" s="259">
        <v>7</v>
      </c>
      <c r="AC328" s="260" t="s">
        <v>151</v>
      </c>
      <c r="AD328" s="260" t="s">
        <v>63</v>
      </c>
      <c r="AF328" s="163"/>
      <c r="AG328" s="277" t="str">
        <f>IF(Table2[[#This Row],[URL Link]]="","",CONCATENATE("&lt;a href=","""",Table2[[#This Row],[URL Link]],"""","&gt;",Table2[[#This Row],[OR INDEX]],"&lt;/a&gt;"))</f>
        <v/>
      </c>
      <c r="AH328" s="280" t="s">
        <v>2008</v>
      </c>
    </row>
    <row r="329" spans="1:34 16378:16384" ht="30" x14ac:dyDescent="0.2">
      <c r="A329" s="261" t="s">
        <v>25</v>
      </c>
      <c r="B329" s="261">
        <v>328</v>
      </c>
      <c r="C329" s="259" t="s">
        <v>151</v>
      </c>
      <c r="D329" s="259" t="s">
        <v>63</v>
      </c>
      <c r="E329" s="259" t="s">
        <v>1753</v>
      </c>
      <c r="F329" s="256" t="s">
        <v>1037</v>
      </c>
      <c r="G329" s="256" t="s">
        <v>905</v>
      </c>
      <c r="H329" s="256" t="s">
        <v>1188</v>
      </c>
      <c r="I329" s="256"/>
      <c r="J329" s="256" t="s">
        <v>1038</v>
      </c>
      <c r="K329" s="259"/>
      <c r="L329" s="261"/>
      <c r="M329" s="262"/>
      <c r="N329" s="263"/>
      <c r="O329" s="262"/>
      <c r="P329" s="264"/>
      <c r="Q329" s="259"/>
      <c r="R329" s="260" t="s">
        <v>1038</v>
      </c>
      <c r="S329" s="260">
        <v>7</v>
      </c>
      <c r="T329" s="260" t="s">
        <v>908</v>
      </c>
      <c r="U329" s="260" t="s">
        <v>21</v>
      </c>
      <c r="V329" s="260">
        <v>2</v>
      </c>
      <c r="W329" s="260" t="s">
        <v>1039</v>
      </c>
      <c r="X329" s="260">
        <f t="shared" si="14"/>
        <v>22</v>
      </c>
      <c r="Y329" s="260">
        <f t="shared" si="15"/>
        <v>77</v>
      </c>
      <c r="Z329" s="260">
        <f>Table2[[#This Row],[OR Word Count]]-Table2[[#This Row],[CCSS Word Count]]</f>
        <v>-55</v>
      </c>
      <c r="AB329" s="260">
        <v>7</v>
      </c>
      <c r="AC329" s="260" t="s">
        <v>151</v>
      </c>
      <c r="AD329" s="260" t="s">
        <v>63</v>
      </c>
      <c r="AE329" s="260">
        <v>1</v>
      </c>
      <c r="AF329" s="272" t="s">
        <v>6744</v>
      </c>
      <c r="AG329" s="269" t="str">
        <f>IF(Table2[[#This Row],[URL Link]]="","",CONCATENATE("&lt;a href=","""",Table2[[#This Row],[URL Link]],"""","&gt;",Table2[[#This Row],[OR INDEX]],"&lt;/a&gt;"))</f>
        <v>&lt;a href="https://oercommons.org/courseware/lesson/106583/student/29085?section=2"&gt;7.DR.B.2&lt;/a&gt;</v>
      </c>
      <c r="AH329" s="280" t="s">
        <v>2008</v>
      </c>
      <c r="XEX329" s="261"/>
      <c r="XEY329" s="259"/>
      <c r="XEZ329" s="259"/>
      <c r="XFA329" s="259"/>
      <c r="XFB329" s="259"/>
      <c r="XFC329" s="256"/>
      <c r="XFD329" s="259"/>
    </row>
    <row r="330" spans="1:34 16378:16384" x14ac:dyDescent="0.2">
      <c r="A330" s="162" t="s">
        <v>3</v>
      </c>
      <c r="B330" s="162">
        <v>329</v>
      </c>
      <c r="C330" s="163" t="s">
        <v>151</v>
      </c>
      <c r="D330" s="163" t="s">
        <v>76</v>
      </c>
      <c r="E330" s="163" t="s">
        <v>1040</v>
      </c>
      <c r="F330" s="163" t="s">
        <v>911</v>
      </c>
      <c r="G330" s="163"/>
      <c r="H330" s="163"/>
      <c r="I330" s="164"/>
      <c r="J330" s="164"/>
      <c r="K330" s="142"/>
      <c r="L330" s="142"/>
      <c r="M330" s="142"/>
      <c r="N330" s="142"/>
      <c r="O330" s="142"/>
      <c r="P330" s="142"/>
      <c r="Q330" s="142"/>
      <c r="R330" s="142"/>
      <c r="S330" s="142"/>
      <c r="T330" s="142"/>
      <c r="U330" s="142"/>
      <c r="V330" s="141"/>
      <c r="W330" s="141" t="s">
        <v>898</v>
      </c>
      <c r="X330" s="145">
        <f t="shared" si="14"/>
        <v>5</v>
      </c>
      <c r="Y330" s="146">
        <f t="shared" si="15"/>
        <v>2</v>
      </c>
      <c r="Z330" s="145">
        <f>Table2[[#This Row],[OR Word Count]]-Table2[[#This Row],[CCSS Word Count]]</f>
        <v>3</v>
      </c>
      <c r="AA330" s="147" t="str">
        <f>IF(Table2[[#This Row],[Column6]]="","",IFERROR(Table2[[#This Row],[Column1]]/Table2[[#This Row],[CCSS Word Count]],""))</f>
        <v/>
      </c>
      <c r="AB330" s="259">
        <v>7</v>
      </c>
      <c r="AC330" s="260" t="s">
        <v>151</v>
      </c>
      <c r="AD330" s="260" t="s">
        <v>76</v>
      </c>
      <c r="AF330" s="163"/>
      <c r="AG330" s="277" t="str">
        <f>IF(Table2[[#This Row],[URL Link]]="","",CONCATENATE("&lt;a href=","""",Table2[[#This Row],[URL Link]],"""","&gt;",Table2[[#This Row],[OR INDEX]],"&lt;/a&gt;"))</f>
        <v/>
      </c>
      <c r="AH330" s="280" t="s">
        <v>2008</v>
      </c>
    </row>
    <row r="331" spans="1:34 16378:16384" ht="30" x14ac:dyDescent="0.2">
      <c r="A331" s="261" t="s">
        <v>25</v>
      </c>
      <c r="B331" s="261">
        <v>330</v>
      </c>
      <c r="C331" s="259" t="s">
        <v>151</v>
      </c>
      <c r="D331" s="259" t="s">
        <v>76</v>
      </c>
      <c r="E331" s="259" t="s">
        <v>1755</v>
      </c>
      <c r="F331" s="256" t="s">
        <v>1042</v>
      </c>
      <c r="G331" s="256" t="s">
        <v>912</v>
      </c>
      <c r="H331" s="256" t="s">
        <v>1193</v>
      </c>
      <c r="I331" s="256"/>
      <c r="J331" s="256" t="s">
        <v>1043</v>
      </c>
      <c r="K331" s="259"/>
      <c r="L331" s="261"/>
      <c r="M331" s="262"/>
      <c r="N331" s="263"/>
      <c r="O331" s="262"/>
      <c r="P331" s="264"/>
      <c r="Q331" s="259"/>
      <c r="R331" s="260" t="s">
        <v>1043</v>
      </c>
      <c r="S331" s="260">
        <v>7</v>
      </c>
      <c r="T331" s="260" t="s">
        <v>908</v>
      </c>
      <c r="U331" s="260" t="s">
        <v>63</v>
      </c>
      <c r="V331" s="260">
        <v>3</v>
      </c>
      <c r="W331" s="260" t="s">
        <v>1044</v>
      </c>
      <c r="X331" s="260">
        <f t="shared" si="14"/>
        <v>13</v>
      </c>
      <c r="Y331" s="260">
        <f t="shared" si="15"/>
        <v>81</v>
      </c>
      <c r="Z331" s="260">
        <f>Table2[[#This Row],[OR Word Count]]-Table2[[#This Row],[CCSS Word Count]]</f>
        <v>-68</v>
      </c>
      <c r="AB331" s="260">
        <v>7</v>
      </c>
      <c r="AC331" s="260" t="s">
        <v>151</v>
      </c>
      <c r="AD331" s="260" t="s">
        <v>76</v>
      </c>
      <c r="AE331" s="260">
        <v>2</v>
      </c>
      <c r="AF331" s="272" t="s">
        <v>6745</v>
      </c>
      <c r="AG331" s="269" t="str">
        <f>IF(Table2[[#This Row],[URL Link]]="","",CONCATENATE("&lt;a href=","""",Table2[[#This Row],[URL Link]],"""","&gt;",Table2[[#This Row],[OR INDEX]],"&lt;/a&gt;"))</f>
        <v>&lt;a href="https://oercommons.org/courseware/lesson/106583/student/29085?section=3"&gt;7.DR.C.3&lt;/a&gt;</v>
      </c>
      <c r="AH331" s="280" t="s">
        <v>2008</v>
      </c>
      <c r="XEX331" s="261"/>
      <c r="XEY331" s="259"/>
      <c r="XEZ331" s="259"/>
      <c r="XFA331" s="259"/>
      <c r="XFB331" s="259"/>
      <c r="XFC331" s="256"/>
      <c r="XFD331" s="259"/>
    </row>
    <row r="332" spans="1:34 16378:16384" x14ac:dyDescent="0.2">
      <c r="A332" s="162" t="s">
        <v>3</v>
      </c>
      <c r="B332" s="162">
        <v>331</v>
      </c>
      <c r="C332" s="163" t="s">
        <v>151</v>
      </c>
      <c r="D332" s="163" t="s">
        <v>197</v>
      </c>
      <c r="E332" s="163" t="s">
        <v>1045</v>
      </c>
      <c r="F332" s="163" t="s">
        <v>920</v>
      </c>
      <c r="G332" s="163"/>
      <c r="H332" s="163"/>
      <c r="I332" s="164"/>
      <c r="J332" s="164"/>
      <c r="K332" s="142"/>
      <c r="L332" s="142"/>
      <c r="M332" s="142"/>
      <c r="N332" s="142"/>
      <c r="O332" s="142"/>
      <c r="P332" s="142"/>
      <c r="Q332" s="142"/>
      <c r="R332" s="142"/>
      <c r="S332" s="142"/>
      <c r="T332" s="142"/>
      <c r="U332" s="142"/>
      <c r="V332" s="141"/>
      <c r="W332" s="141" t="s">
        <v>898</v>
      </c>
      <c r="X332" s="145">
        <f t="shared" si="14"/>
        <v>6</v>
      </c>
      <c r="Y332" s="146">
        <f t="shared" si="15"/>
        <v>2</v>
      </c>
      <c r="Z332" s="145">
        <f>Table2[[#This Row],[OR Word Count]]-Table2[[#This Row],[CCSS Word Count]]</f>
        <v>4</v>
      </c>
      <c r="AA332" s="147" t="str">
        <f>IF(Table2[[#This Row],[Column6]]="","",IFERROR(Table2[[#This Row],[Column1]]/Table2[[#This Row],[CCSS Word Count]],""))</f>
        <v/>
      </c>
      <c r="AB332" s="259">
        <v>7</v>
      </c>
      <c r="AC332" s="260" t="s">
        <v>151</v>
      </c>
      <c r="AD332" s="260" t="s">
        <v>197</v>
      </c>
      <c r="AF332" s="163"/>
      <c r="AG332" s="277" t="str">
        <f>IF(Table2[[#This Row],[URL Link]]="","",CONCATENATE("&lt;a href=","""",Table2[[#This Row],[URL Link]],"""","&gt;",Table2[[#This Row],[OR INDEX]],"&lt;/a&gt;"))</f>
        <v/>
      </c>
      <c r="AH332" s="280" t="s">
        <v>2008</v>
      </c>
    </row>
    <row r="333" spans="1:34 16378:16384" ht="45" x14ac:dyDescent="0.2">
      <c r="A333" s="261" t="s">
        <v>25</v>
      </c>
      <c r="B333" s="261">
        <v>332</v>
      </c>
      <c r="C333" s="259" t="s">
        <v>151</v>
      </c>
      <c r="D333" s="259" t="s">
        <v>197</v>
      </c>
      <c r="E333" s="259" t="s">
        <v>1046</v>
      </c>
      <c r="F333" s="256" t="s">
        <v>1047</v>
      </c>
      <c r="G333" s="256" t="s">
        <v>921</v>
      </c>
      <c r="H333" s="256" t="s">
        <v>1198</v>
      </c>
      <c r="I333" s="256"/>
      <c r="J333" s="256" t="s">
        <v>1048</v>
      </c>
      <c r="K333" s="259"/>
      <c r="L333" s="261"/>
      <c r="M333" s="262"/>
      <c r="N333" s="263"/>
      <c r="O333" s="262"/>
      <c r="P333" s="264"/>
      <c r="Q333" s="259"/>
      <c r="R333" s="260" t="s">
        <v>1048</v>
      </c>
      <c r="S333" s="260">
        <v>7</v>
      </c>
      <c r="T333" s="260" t="s">
        <v>908</v>
      </c>
      <c r="U333" s="260" t="s">
        <v>63</v>
      </c>
      <c r="V333" s="260">
        <v>4</v>
      </c>
      <c r="W333" s="260" t="s">
        <v>1049</v>
      </c>
      <c r="X333" s="260">
        <f t="shared" si="14"/>
        <v>24</v>
      </c>
      <c r="Y333" s="260">
        <f t="shared" si="15"/>
        <v>50</v>
      </c>
      <c r="Z333" s="260">
        <f>Table2[[#This Row],[OR Word Count]]-Table2[[#This Row],[CCSS Word Count]]</f>
        <v>-26</v>
      </c>
      <c r="AB333" s="260">
        <v>7</v>
      </c>
      <c r="AC333" s="260" t="s">
        <v>151</v>
      </c>
      <c r="AD333" s="260" t="s">
        <v>197</v>
      </c>
      <c r="AE333" s="260">
        <v>4</v>
      </c>
      <c r="AF333" s="272" t="s">
        <v>6746</v>
      </c>
      <c r="AG333" s="269" t="str">
        <f>IF(Table2[[#This Row],[URL Link]]="","",CONCATENATE("&lt;a href=","""",Table2[[#This Row],[URL Link]],"""","&gt;",Table2[[#This Row],[OR INDEX]],"&lt;/a&gt;"))</f>
        <v>&lt;a href="https://oercommons.org/courseware/lesson/106583/student/29085?section=4"&gt;7.DR.D.4&lt;/a&gt;</v>
      </c>
      <c r="AH333" s="280" t="s">
        <v>2008</v>
      </c>
      <c r="XEX333" s="261"/>
      <c r="XEY333" s="259"/>
      <c r="XEZ333" s="259"/>
      <c r="XFA333" s="259"/>
      <c r="XFB333" s="259"/>
      <c r="XFC333" s="256"/>
      <c r="XFD333" s="259"/>
    </row>
    <row r="334" spans="1:34 16378:16384" x14ac:dyDescent="0.2">
      <c r="A334" s="148" t="s">
        <v>2</v>
      </c>
      <c r="B334" s="148">
        <v>333</v>
      </c>
      <c r="C334" s="149" t="s">
        <v>774</v>
      </c>
      <c r="D334" s="149"/>
      <c r="E334" s="149" t="s">
        <v>1050</v>
      </c>
      <c r="F334" s="150" t="s">
        <v>776</v>
      </c>
      <c r="G334" s="150"/>
      <c r="H334" s="150"/>
      <c r="I334" s="150"/>
      <c r="J334" s="150" t="s">
        <v>1051</v>
      </c>
      <c r="K334" s="149"/>
      <c r="L334" s="149"/>
      <c r="M334" s="149"/>
      <c r="N334" s="149"/>
      <c r="O334" s="149"/>
      <c r="P334" s="149"/>
      <c r="Q334" s="149"/>
      <c r="R334" s="149" t="s">
        <v>1051</v>
      </c>
      <c r="S334" s="148">
        <v>8</v>
      </c>
      <c r="T334" s="152" t="s">
        <v>778</v>
      </c>
      <c r="U334" s="153"/>
      <c r="V334" s="152"/>
      <c r="W334" s="154" t="s">
        <v>779</v>
      </c>
      <c r="X334" s="149">
        <f t="shared" si="14"/>
        <v>5</v>
      </c>
      <c r="Y334" s="148">
        <f t="shared" si="15"/>
        <v>4</v>
      </c>
      <c r="Z334" s="152">
        <f>Table2[[#This Row],[OR Word Count]]-Table2[[#This Row],[CCSS Word Count]]</f>
        <v>1</v>
      </c>
      <c r="AA334" s="153" t="str">
        <f>IF(Table2[[#This Row],[Column6]]="","",IFERROR(Table2[[#This Row],[Column1]]/Table2[[#This Row],[CCSS Word Count]],""))</f>
        <v/>
      </c>
      <c r="AB334" s="152">
        <v>8</v>
      </c>
      <c r="AC334" s="154" t="s">
        <v>840</v>
      </c>
      <c r="AF334" s="149"/>
      <c r="AG334" s="276" t="str">
        <f>IF(Table2[[#This Row],[URL Link]]="","",CONCATENATE("&lt;a href=","""",Table2[[#This Row],[URL Link]],"""","&gt;",Table2[[#This Row],[OR INDEX]],"&lt;/a&gt;"))</f>
        <v/>
      </c>
      <c r="AH334" s="280" t="s">
        <v>2008</v>
      </c>
    </row>
    <row r="335" spans="1:34 16378:16384" x14ac:dyDescent="0.2">
      <c r="A335" s="162" t="s">
        <v>3</v>
      </c>
      <c r="B335" s="162">
        <v>334</v>
      </c>
      <c r="C335" s="163" t="s">
        <v>774</v>
      </c>
      <c r="D335" s="163" t="s">
        <v>21</v>
      </c>
      <c r="E335" s="163" t="s">
        <v>1053</v>
      </c>
      <c r="F335" s="163" t="s">
        <v>1054</v>
      </c>
      <c r="G335" s="163"/>
      <c r="H335" s="163"/>
      <c r="I335" s="164"/>
      <c r="J335" s="164" t="s">
        <v>1055</v>
      </c>
      <c r="K335" s="142"/>
      <c r="L335" s="142"/>
      <c r="M335" s="142"/>
      <c r="N335" s="142"/>
      <c r="O335" s="142"/>
      <c r="P335" s="142"/>
      <c r="Q335" s="142"/>
      <c r="R335" s="142" t="s">
        <v>1055</v>
      </c>
      <c r="S335" s="142">
        <v>8</v>
      </c>
      <c r="T335" s="142" t="s">
        <v>778</v>
      </c>
      <c r="U335" s="142" t="s">
        <v>21</v>
      </c>
      <c r="V335" s="141"/>
      <c r="W335" s="141" t="s">
        <v>1054</v>
      </c>
      <c r="X335" s="145">
        <f t="shared" si="14"/>
        <v>9</v>
      </c>
      <c r="Y335" s="146">
        <f t="shared" si="15"/>
        <v>9</v>
      </c>
      <c r="Z335" s="145">
        <f>Table2[[#This Row],[OR Word Count]]-Table2[[#This Row],[CCSS Word Count]]</f>
        <v>0</v>
      </c>
      <c r="AA335" s="147" t="str">
        <f>IF(Table2[[#This Row],[Column6]]="","",IFERROR(Table2[[#This Row],[Column1]]/Table2[[#This Row],[CCSS Word Count]],""))</f>
        <v/>
      </c>
      <c r="AB335" s="259">
        <v>8</v>
      </c>
      <c r="AC335" s="260" t="s">
        <v>840</v>
      </c>
      <c r="AD335" s="260" t="s">
        <v>21</v>
      </c>
      <c r="AF335" s="163"/>
      <c r="AG335" s="277" t="str">
        <f>IF(Table2[[#This Row],[URL Link]]="","",CONCATENATE("&lt;a href=","""",Table2[[#This Row],[URL Link]],"""","&gt;",Table2[[#This Row],[OR INDEX]],"&lt;/a&gt;"))</f>
        <v/>
      </c>
      <c r="AH335" s="280" t="s">
        <v>2008</v>
      </c>
    </row>
    <row r="336" spans="1:34 16378:16384" ht="30" x14ac:dyDescent="0.2">
      <c r="A336" s="261" t="s">
        <v>25</v>
      </c>
      <c r="B336" s="261">
        <v>335</v>
      </c>
      <c r="C336" s="259" t="s">
        <v>774</v>
      </c>
      <c r="D336" s="259" t="s">
        <v>21</v>
      </c>
      <c r="E336" s="259" t="s">
        <v>1056</v>
      </c>
      <c r="F336" s="256" t="s">
        <v>1057</v>
      </c>
      <c r="G336" s="256" t="s">
        <v>783</v>
      </c>
      <c r="H336" s="256" t="s">
        <v>1779</v>
      </c>
      <c r="I336" s="256"/>
      <c r="J336" s="256" t="s">
        <v>1058</v>
      </c>
      <c r="K336" s="259"/>
      <c r="L336" s="261"/>
      <c r="M336" s="262"/>
      <c r="N336" s="263"/>
      <c r="O336" s="262"/>
      <c r="P336" s="264"/>
      <c r="Q336" s="259"/>
      <c r="R336" s="260" t="s">
        <v>1058</v>
      </c>
      <c r="S336" s="260">
        <v>8</v>
      </c>
      <c r="T336" s="260" t="s">
        <v>778</v>
      </c>
      <c r="U336" s="260" t="s">
        <v>21</v>
      </c>
      <c r="V336" s="260">
        <v>1</v>
      </c>
      <c r="W336" s="260" t="s">
        <v>1059</v>
      </c>
      <c r="X336" s="260">
        <f t="shared" si="14"/>
        <v>15</v>
      </c>
      <c r="Y336" s="260">
        <f t="shared" si="15"/>
        <v>24</v>
      </c>
      <c r="Z336" s="260">
        <f>Table2[[#This Row],[OR Word Count]]-Table2[[#This Row],[CCSS Word Count]]</f>
        <v>-9</v>
      </c>
      <c r="AA336" s="260">
        <f>IF(Table2[[#This Row],[Column6]]="","",IFERROR(Table2[[#This Row],[Column1]]/Table2[[#This Row],[CCSS Word Count]],""))</f>
        <v>-0.375</v>
      </c>
      <c r="AB336" s="260">
        <v>8</v>
      </c>
      <c r="AC336" s="260" t="s">
        <v>840</v>
      </c>
      <c r="AD336" s="260" t="s">
        <v>21</v>
      </c>
      <c r="AE336" s="260">
        <v>1</v>
      </c>
      <c r="AF336" s="272" t="s">
        <v>6747</v>
      </c>
      <c r="AG336" s="269" t="str">
        <f>IF(Table2[[#This Row],[URL Link]]="","",CONCATENATE("&lt;a href=","""",Table2[[#This Row],[URL Link]],"""","&gt;",Table2[[#This Row],[OR INDEX]],"&lt;/a&gt;"))</f>
        <v>&lt;a href="https://oercommons.org/courseware/lesson/106586/student/29085?section=1"&gt;8.AEE.A.1&lt;/a&gt;</v>
      </c>
      <c r="AH336" s="280" t="s">
        <v>2008</v>
      </c>
      <c r="XEX336" s="261"/>
      <c r="XEY336" s="259"/>
      <c r="XEZ336" s="259"/>
      <c r="XFA336" s="259"/>
      <c r="XFB336" s="259"/>
      <c r="XFC336" s="256"/>
      <c r="XFD336" s="259"/>
    </row>
    <row r="337" spans="1:34 16378:16384" ht="45" x14ac:dyDescent="0.2">
      <c r="A337" s="261" t="s">
        <v>25</v>
      </c>
      <c r="B337" s="261">
        <v>336</v>
      </c>
      <c r="C337" s="259" t="s">
        <v>774</v>
      </c>
      <c r="D337" s="259" t="s">
        <v>21</v>
      </c>
      <c r="E337" s="259" t="s">
        <v>1060</v>
      </c>
      <c r="F337" s="256" t="s">
        <v>1061</v>
      </c>
      <c r="G337" s="256" t="s">
        <v>802</v>
      </c>
      <c r="H337" s="256" t="s">
        <v>1780</v>
      </c>
      <c r="I337" s="256" t="s">
        <v>1781</v>
      </c>
      <c r="J337" s="256" t="s">
        <v>1062</v>
      </c>
      <c r="K337" s="259"/>
      <c r="L337" s="261"/>
      <c r="M337" s="262"/>
      <c r="N337" s="263"/>
      <c r="O337" s="262"/>
      <c r="P337" s="264"/>
      <c r="Q337" s="259"/>
      <c r="R337" s="260" t="s">
        <v>1062</v>
      </c>
      <c r="S337" s="260">
        <v>8</v>
      </c>
      <c r="T337" s="260" t="s">
        <v>778</v>
      </c>
      <c r="U337" s="260" t="s">
        <v>21</v>
      </c>
      <c r="V337" s="260">
        <v>2</v>
      </c>
      <c r="W337" s="260" t="s">
        <v>1063</v>
      </c>
      <c r="X337" s="260">
        <f t="shared" si="14"/>
        <v>11</v>
      </c>
      <c r="Y337" s="260">
        <f t="shared" si="15"/>
        <v>48</v>
      </c>
      <c r="Z337" s="260">
        <f>Table2[[#This Row],[OR Word Count]]-Table2[[#This Row],[CCSS Word Count]]</f>
        <v>-37</v>
      </c>
      <c r="AA337" s="260">
        <f>IF(Table2[[#This Row],[Column6]]="","",IFERROR(Table2[[#This Row],[Column1]]/Table2[[#This Row],[CCSS Word Count]],""))</f>
        <v>-0.77083333333333337</v>
      </c>
      <c r="AB337" s="260">
        <v>8</v>
      </c>
      <c r="AC337" s="260" t="s">
        <v>840</v>
      </c>
      <c r="AD337" s="260" t="s">
        <v>21</v>
      </c>
      <c r="AE337" s="260">
        <v>2</v>
      </c>
      <c r="AF337" s="272" t="s">
        <v>6748</v>
      </c>
      <c r="AG337" s="269" t="str">
        <f>IF(Table2[[#This Row],[URL Link]]="","",CONCATENATE("&lt;a href=","""",Table2[[#This Row],[URL Link]],"""","&gt;",Table2[[#This Row],[OR INDEX]],"&lt;/a&gt;"))</f>
        <v>&lt;a href="https://oercommons.org/courseware/lesson/106586/student/29085?section=2"&gt;8.AEE.A.2&lt;/a&gt;</v>
      </c>
      <c r="AH337" s="280" t="s">
        <v>2008</v>
      </c>
      <c r="XEX337" s="261"/>
      <c r="XEY337" s="259"/>
      <c r="XEZ337" s="259"/>
      <c r="XFA337" s="259"/>
      <c r="XFB337" s="259"/>
      <c r="XFC337" s="256"/>
      <c r="XFD337" s="259"/>
    </row>
    <row r="338" spans="1:34 16378:16384" ht="30" x14ac:dyDescent="0.2">
      <c r="A338" s="261" t="s">
        <v>25</v>
      </c>
      <c r="B338" s="261">
        <v>337</v>
      </c>
      <c r="C338" s="259" t="s">
        <v>774</v>
      </c>
      <c r="D338" s="259" t="s">
        <v>21</v>
      </c>
      <c r="E338" s="259" t="s">
        <v>1064</v>
      </c>
      <c r="F338" s="256" t="s">
        <v>1065</v>
      </c>
      <c r="G338" s="256" t="s">
        <v>1782</v>
      </c>
      <c r="H338" s="256" t="s">
        <v>1068</v>
      </c>
      <c r="I338" s="256" t="s">
        <v>679</v>
      </c>
      <c r="J338" s="256" t="s">
        <v>1066</v>
      </c>
      <c r="K338" s="259"/>
      <c r="L338" s="261"/>
      <c r="M338" s="262"/>
      <c r="N338" s="263"/>
      <c r="O338" s="262"/>
      <c r="P338" s="264"/>
      <c r="Q338" s="259"/>
      <c r="R338" s="260" t="s">
        <v>1066</v>
      </c>
      <c r="S338" s="260">
        <v>8</v>
      </c>
      <c r="T338" s="260" t="s">
        <v>778</v>
      </c>
      <c r="U338" s="260" t="s">
        <v>21</v>
      </c>
      <c r="V338" s="260">
        <v>3</v>
      </c>
      <c r="W338" s="260" t="s">
        <v>1067</v>
      </c>
      <c r="X338" s="260">
        <f t="shared" si="14"/>
        <v>20</v>
      </c>
      <c r="Y338" s="260">
        <f t="shared" si="15"/>
        <v>72</v>
      </c>
      <c r="Z338" s="260">
        <f>Table2[[#This Row],[OR Word Count]]-Table2[[#This Row],[CCSS Word Count]]</f>
        <v>-52</v>
      </c>
      <c r="AA338" s="260" t="str">
        <f>IF(Table2[[#This Row],[Column6]]="","",IFERROR(Table2[[#This Row],[Column1]]/Table2[[#This Row],[CCSS Word Count]],""))</f>
        <v/>
      </c>
      <c r="AB338" s="260">
        <v>8</v>
      </c>
      <c r="AC338" s="260" t="s">
        <v>774</v>
      </c>
      <c r="AF338" s="272" t="s">
        <v>6749</v>
      </c>
      <c r="AG338" s="269" t="str">
        <f>IF(Table2[[#This Row],[URL Link]]="","",CONCATENATE("&lt;a href=","""",Table2[[#This Row],[URL Link]],"""","&gt;",Table2[[#This Row],[OR INDEX]],"&lt;/a&gt;"))</f>
        <v>&lt;a href="https://oercommons.org/courseware/lesson/106586/student/29085?section=3"&gt;8.AEE.A.3&lt;/a&gt;</v>
      </c>
      <c r="AH338" s="280" t="s">
        <v>2008</v>
      </c>
      <c r="XEX338" s="261"/>
      <c r="XEY338" s="259"/>
      <c r="XEZ338" s="259"/>
      <c r="XFA338" s="259"/>
      <c r="XFB338" s="259"/>
      <c r="XFC338" s="256"/>
      <c r="XFD338" s="259"/>
    </row>
    <row r="339" spans="1:34 16378:16384" ht="30" x14ac:dyDescent="0.2">
      <c r="A339" s="261" t="s">
        <v>25</v>
      </c>
      <c r="B339" s="261">
        <v>338</v>
      </c>
      <c r="C339" s="259" t="s">
        <v>774</v>
      </c>
      <c r="D339" s="259" t="s">
        <v>21</v>
      </c>
      <c r="E339" s="259" t="s">
        <v>1068</v>
      </c>
      <c r="F339" s="256" t="s">
        <v>1069</v>
      </c>
      <c r="G339" s="256" t="s">
        <v>1783</v>
      </c>
      <c r="H339" s="256"/>
      <c r="I339" s="256" t="s">
        <v>1327</v>
      </c>
      <c r="J339" s="256" t="s">
        <v>1070</v>
      </c>
      <c r="K339" s="259"/>
      <c r="L339" s="261"/>
      <c r="M339" s="262"/>
      <c r="N339" s="263"/>
      <c r="O339" s="262"/>
      <c r="P339" s="264"/>
      <c r="Q339" s="259"/>
      <c r="R339" s="260" t="s">
        <v>1070</v>
      </c>
      <c r="S339" s="260">
        <v>8</v>
      </c>
      <c r="T339" s="260" t="s">
        <v>778</v>
      </c>
      <c r="U339" s="260" t="s">
        <v>21</v>
      </c>
      <c r="V339" s="260">
        <v>4</v>
      </c>
      <c r="W339" s="260" t="s">
        <v>1071</v>
      </c>
      <c r="X339" s="260">
        <f t="shared" si="14"/>
        <v>8</v>
      </c>
      <c r="Y339" s="260">
        <f t="shared" si="15"/>
        <v>53</v>
      </c>
      <c r="Z339" s="260">
        <f>Table2[[#This Row],[OR Word Count]]-Table2[[#This Row],[CCSS Word Count]]</f>
        <v>-45</v>
      </c>
      <c r="AA339" s="260" t="str">
        <f>IF(Table2[[#This Row],[Column6]]="","",IFERROR(Table2[[#This Row],[Column1]]/Table2[[#This Row],[CCSS Word Count]],""))</f>
        <v/>
      </c>
      <c r="AB339" s="260">
        <v>8</v>
      </c>
      <c r="AC339" s="260" t="s">
        <v>774</v>
      </c>
      <c r="AD339" s="260" t="s">
        <v>21</v>
      </c>
      <c r="AF339" s="272" t="s">
        <v>6750</v>
      </c>
      <c r="AG339" s="269" t="str">
        <f>IF(Table2[[#This Row],[URL Link]]="","",CONCATENATE("&lt;a href=","""",Table2[[#This Row],[URL Link]],"""","&gt;",Table2[[#This Row],[OR INDEX]],"&lt;/a&gt;"))</f>
        <v>&lt;a href="https://oercommons.org/courseware/lesson/106586/student/29085?section=4"&gt;8.AEE.A.4&lt;/a&gt;</v>
      </c>
      <c r="AH339" s="280" t="s">
        <v>2008</v>
      </c>
      <c r="XEX339" s="261"/>
      <c r="XEY339" s="259"/>
      <c r="XEZ339" s="259"/>
      <c r="XFA339" s="259"/>
      <c r="XFB339" s="259"/>
      <c r="XFC339" s="256"/>
      <c r="XFD339" s="259"/>
    </row>
    <row r="340" spans="1:34 16378:16384" x14ac:dyDescent="0.2">
      <c r="A340" s="162" t="s">
        <v>3</v>
      </c>
      <c r="B340" s="162">
        <v>339</v>
      </c>
      <c r="C340" s="163" t="s">
        <v>774</v>
      </c>
      <c r="D340" s="163" t="s">
        <v>63</v>
      </c>
      <c r="E340" s="163" t="s">
        <v>1072</v>
      </c>
      <c r="F340" s="163" t="s">
        <v>1073</v>
      </c>
      <c r="G340" s="163"/>
      <c r="H340" s="163"/>
      <c r="I340" s="164"/>
      <c r="J340" s="164" t="s">
        <v>1074</v>
      </c>
      <c r="K340" s="142"/>
      <c r="L340" s="142"/>
      <c r="M340" s="142"/>
      <c r="N340" s="142"/>
      <c r="O340" s="142"/>
      <c r="P340" s="142"/>
      <c r="Q340" s="142"/>
      <c r="R340" s="142" t="s">
        <v>1074</v>
      </c>
      <c r="S340" s="142">
        <v>8</v>
      </c>
      <c r="T340" s="142" t="s">
        <v>778</v>
      </c>
      <c r="U340" s="142" t="s">
        <v>63</v>
      </c>
      <c r="V340" s="141"/>
      <c r="W340" s="141" t="s">
        <v>1073</v>
      </c>
      <c r="X340" s="145">
        <f t="shared" si="14"/>
        <v>10</v>
      </c>
      <c r="Y340" s="146">
        <f t="shared" si="15"/>
        <v>10</v>
      </c>
      <c r="Z340" s="145">
        <f>Table2[[#This Row],[OR Word Count]]-Table2[[#This Row],[CCSS Word Count]]</f>
        <v>0</v>
      </c>
      <c r="AA340" s="147">
        <f>IF(Table2[[#This Row],[Column6]]="","",IFERROR(Table2[[#This Row],[Column1]]/Table2[[#This Row],[CCSS Word Count]],""))</f>
        <v>0</v>
      </c>
      <c r="AB340" s="259">
        <v>8</v>
      </c>
      <c r="AC340" s="260" t="s">
        <v>774</v>
      </c>
      <c r="AD340" s="260" t="s">
        <v>21</v>
      </c>
      <c r="AE340" s="260">
        <v>1</v>
      </c>
      <c r="AF340" s="163"/>
      <c r="AG340" s="277" t="str">
        <f>IF(Table2[[#This Row],[URL Link]]="","",CONCATENATE("&lt;a href=","""",Table2[[#This Row],[URL Link]],"""","&gt;",Table2[[#This Row],[OR INDEX]],"&lt;/a&gt;"))</f>
        <v/>
      </c>
      <c r="AH340" s="280" t="s">
        <v>2008</v>
      </c>
    </row>
    <row r="341" spans="1:34 16378:16384" ht="45" x14ac:dyDescent="0.2">
      <c r="A341" s="261" t="s">
        <v>25</v>
      </c>
      <c r="B341" s="261">
        <v>340</v>
      </c>
      <c r="C341" s="259" t="s">
        <v>774</v>
      </c>
      <c r="D341" s="259" t="s">
        <v>63</v>
      </c>
      <c r="E341" s="259" t="s">
        <v>1075</v>
      </c>
      <c r="F341" s="256" t="s">
        <v>1076</v>
      </c>
      <c r="G341" s="256" t="s">
        <v>1735</v>
      </c>
      <c r="H341" s="256" t="s">
        <v>1784</v>
      </c>
      <c r="I341" s="256" t="s">
        <v>1354</v>
      </c>
      <c r="J341" s="256" t="s">
        <v>1077</v>
      </c>
      <c r="K341" s="259"/>
      <c r="L341" s="261"/>
      <c r="M341" s="262"/>
      <c r="N341" s="263"/>
      <c r="O341" s="262"/>
      <c r="P341" s="264"/>
      <c r="Q341" s="259"/>
      <c r="R341" s="260" t="s">
        <v>1077</v>
      </c>
      <c r="S341" s="260">
        <v>8</v>
      </c>
      <c r="T341" s="260" t="s">
        <v>778</v>
      </c>
      <c r="U341" s="260" t="s">
        <v>63</v>
      </c>
      <c r="V341" s="260">
        <v>5</v>
      </c>
      <c r="W341" s="260" t="s">
        <v>1078</v>
      </c>
      <c r="X341" s="260">
        <f t="shared" si="14"/>
        <v>26</v>
      </c>
      <c r="Y341" s="260">
        <f t="shared" si="15"/>
        <v>42</v>
      </c>
      <c r="Z341" s="260">
        <f>Table2[[#This Row],[OR Word Count]]-Table2[[#This Row],[CCSS Word Count]]</f>
        <v>-16</v>
      </c>
      <c r="AA341" s="260">
        <f>IF(Table2[[#This Row],[Column6]]="","",IFERROR(Table2[[#This Row],[Column1]]/Table2[[#This Row],[CCSS Word Count]],""))</f>
        <v>-0.38095238095238093</v>
      </c>
      <c r="AB341" s="260">
        <v>8</v>
      </c>
      <c r="AC341" s="260" t="s">
        <v>774</v>
      </c>
      <c r="AD341" s="260" t="s">
        <v>21</v>
      </c>
      <c r="AE341" s="260">
        <v>2</v>
      </c>
      <c r="AF341" s="272" t="s">
        <v>6751</v>
      </c>
      <c r="AG341" s="269" t="str">
        <f>IF(Table2[[#This Row],[URL Link]]="","",CONCATENATE("&lt;a href=","""",Table2[[#This Row],[URL Link]],"""","&gt;",Table2[[#This Row],[OR INDEX]],"&lt;/a&gt;"))</f>
        <v>&lt;a href="https://oercommons.org/courseware/lesson/106586/student/29085?section=5"&gt;8.AEE.B.5&lt;/a&gt;</v>
      </c>
      <c r="AH341" s="280" t="s">
        <v>2008</v>
      </c>
      <c r="XEX341" s="261"/>
      <c r="XEY341" s="259"/>
      <c r="XEZ341" s="259"/>
      <c r="XFA341" s="259"/>
      <c r="XFB341" s="259"/>
      <c r="XFC341" s="256"/>
      <c r="XFD341" s="259"/>
    </row>
    <row r="342" spans="1:34 16378:16384" ht="45" x14ac:dyDescent="0.2">
      <c r="A342" s="261" t="s">
        <v>25</v>
      </c>
      <c r="B342" s="261">
        <v>341</v>
      </c>
      <c r="C342" s="259" t="s">
        <v>774</v>
      </c>
      <c r="D342" s="259" t="s">
        <v>63</v>
      </c>
      <c r="E342" s="259" t="s">
        <v>1079</v>
      </c>
      <c r="F342" s="256" t="s">
        <v>1080</v>
      </c>
      <c r="G342" s="256" t="s">
        <v>959</v>
      </c>
      <c r="H342" s="256" t="s">
        <v>1785</v>
      </c>
      <c r="I342" s="256" t="s">
        <v>1354</v>
      </c>
      <c r="J342" s="256" t="s">
        <v>1081</v>
      </c>
      <c r="K342" s="259"/>
      <c r="L342" s="261"/>
      <c r="M342" s="262"/>
      <c r="N342" s="263"/>
      <c r="O342" s="262"/>
      <c r="P342" s="264"/>
      <c r="Q342" s="259"/>
      <c r="R342" s="260" t="s">
        <v>1081</v>
      </c>
      <c r="S342" s="260">
        <v>8</v>
      </c>
      <c r="T342" s="260" t="s">
        <v>778</v>
      </c>
      <c r="U342" s="260" t="s">
        <v>63</v>
      </c>
      <c r="V342" s="260">
        <v>6</v>
      </c>
      <c r="W342" s="260" t="s">
        <v>1082</v>
      </c>
      <c r="X342" s="260">
        <f t="shared" si="14"/>
        <v>38</v>
      </c>
      <c r="Y342" s="260">
        <f t="shared" si="15"/>
        <v>53</v>
      </c>
      <c r="Z342" s="260">
        <f>Table2[[#This Row],[OR Word Count]]-Table2[[#This Row],[CCSS Word Count]]</f>
        <v>-15</v>
      </c>
      <c r="AA342" s="260">
        <f>IF(Table2[[#This Row],[Column6]]="","",IFERROR(Table2[[#This Row],[Column1]]/Table2[[#This Row],[CCSS Word Count]],""))</f>
        <v>-0.28301886792452829</v>
      </c>
      <c r="AB342" s="260">
        <v>8</v>
      </c>
      <c r="AC342" s="260" t="s">
        <v>774</v>
      </c>
      <c r="AD342" s="260" t="s">
        <v>21</v>
      </c>
      <c r="AE342" s="260">
        <v>3</v>
      </c>
      <c r="AF342" s="272" t="s">
        <v>6752</v>
      </c>
      <c r="AG342" s="269" t="str">
        <f>IF(Table2[[#This Row],[URL Link]]="","",CONCATENATE("&lt;a href=","""",Table2[[#This Row],[URL Link]],"""","&gt;",Table2[[#This Row],[OR INDEX]],"&lt;/a&gt;"))</f>
        <v>&lt;a href="https://oercommons.org/courseware/lesson/106586/student/29085?section=6"&gt;8.AEE.B.6&lt;/a&gt;</v>
      </c>
      <c r="AH342" s="280" t="s">
        <v>2008</v>
      </c>
      <c r="XEX342" s="261"/>
      <c r="XEY342" s="259"/>
      <c r="XEZ342" s="259"/>
      <c r="XFA342" s="259"/>
      <c r="XFB342" s="259"/>
      <c r="XFC342" s="256"/>
      <c r="XFD342" s="259"/>
    </row>
    <row r="343" spans="1:34 16378:16384" x14ac:dyDescent="0.2">
      <c r="A343" s="162" t="s">
        <v>3</v>
      </c>
      <c r="B343" s="162">
        <v>342</v>
      </c>
      <c r="C343" s="163" t="s">
        <v>774</v>
      </c>
      <c r="D343" s="163" t="s">
        <v>76</v>
      </c>
      <c r="E343" s="163" t="s">
        <v>1083</v>
      </c>
      <c r="F343" s="163" t="s">
        <v>1084</v>
      </c>
      <c r="G343" s="163"/>
      <c r="H343" s="163"/>
      <c r="I343" s="164"/>
      <c r="J343" s="164" t="s">
        <v>1085</v>
      </c>
      <c r="K343" s="142"/>
      <c r="L343" s="142"/>
      <c r="M343" s="142"/>
      <c r="N343" s="142"/>
      <c r="O343" s="142"/>
      <c r="P343" s="142"/>
      <c r="Q343" s="142"/>
      <c r="R343" s="142" t="s">
        <v>1085</v>
      </c>
      <c r="S343" s="142">
        <v>8</v>
      </c>
      <c r="T343" s="142" t="s">
        <v>778</v>
      </c>
      <c r="U343" s="142" t="s">
        <v>76</v>
      </c>
      <c r="V343" s="141"/>
      <c r="W343" s="141" t="s">
        <v>1084</v>
      </c>
      <c r="X343" s="145">
        <f t="shared" si="14"/>
        <v>11</v>
      </c>
      <c r="Y343" s="146">
        <f t="shared" si="15"/>
        <v>11</v>
      </c>
      <c r="Z343" s="145">
        <f>Table2[[#This Row],[OR Word Count]]-Table2[[#This Row],[CCSS Word Count]]</f>
        <v>0</v>
      </c>
      <c r="AA343" s="147">
        <f>IF(Table2[[#This Row],[Column6]]="","",IFERROR(Table2[[#This Row],[Column1]]/Table2[[#This Row],[CCSS Word Count]],""))</f>
        <v>0</v>
      </c>
      <c r="AB343" s="259">
        <v>8</v>
      </c>
      <c r="AC343" s="260" t="s">
        <v>774</v>
      </c>
      <c r="AD343" s="260" t="s">
        <v>21</v>
      </c>
      <c r="AE343" s="260">
        <v>4</v>
      </c>
      <c r="AF343" s="163"/>
      <c r="AG343" s="277" t="str">
        <f>IF(Table2[[#This Row],[URL Link]]="","",CONCATENATE("&lt;a href=","""",Table2[[#This Row],[URL Link]],"""","&gt;",Table2[[#This Row],[OR INDEX]],"&lt;/a&gt;"))</f>
        <v/>
      </c>
      <c r="AH343" s="280" t="s">
        <v>2008</v>
      </c>
    </row>
    <row r="344" spans="1:34 16378:16384" ht="45" x14ac:dyDescent="0.2">
      <c r="A344" s="261" t="s">
        <v>25</v>
      </c>
      <c r="B344" s="261">
        <v>343</v>
      </c>
      <c r="C344" s="259" t="s">
        <v>774</v>
      </c>
      <c r="D344" s="259" t="s">
        <v>76</v>
      </c>
      <c r="E344" s="259" t="s">
        <v>1086</v>
      </c>
      <c r="F344" s="256" t="s">
        <v>1087</v>
      </c>
      <c r="G344" s="256" t="s">
        <v>1786</v>
      </c>
      <c r="H344" s="256" t="s">
        <v>1787</v>
      </c>
      <c r="I344" s="256"/>
      <c r="J344" s="256" t="s">
        <v>1088</v>
      </c>
      <c r="K344" s="259"/>
      <c r="L344" s="261"/>
      <c r="M344" s="262"/>
      <c r="N344" s="263"/>
      <c r="O344" s="262"/>
      <c r="P344" s="264"/>
      <c r="Q344" s="259"/>
      <c r="R344" s="260" t="s">
        <v>1088</v>
      </c>
      <c r="S344" s="260">
        <v>8</v>
      </c>
      <c r="T344" s="260" t="s">
        <v>778</v>
      </c>
      <c r="U344" s="260" t="s">
        <v>76</v>
      </c>
      <c r="V344" s="260">
        <v>7</v>
      </c>
      <c r="W344" s="260" t="s">
        <v>1089</v>
      </c>
      <c r="X344" s="260">
        <f t="shared" si="14"/>
        <v>30</v>
      </c>
      <c r="Y344" s="260">
        <f t="shared" si="15"/>
        <v>87</v>
      </c>
      <c r="Z344" s="260">
        <f>Table2[[#This Row],[OR Word Count]]-Table2[[#This Row],[CCSS Word Count]]</f>
        <v>-57</v>
      </c>
      <c r="AA344" s="260" t="str">
        <f>IF(Table2[[#This Row],[Column6]]="","",IFERROR(Table2[[#This Row],[Column1]]/Table2[[#This Row],[CCSS Word Count]],""))</f>
        <v/>
      </c>
      <c r="AB344" s="260">
        <v>8</v>
      </c>
      <c r="AC344" s="260" t="s">
        <v>774</v>
      </c>
      <c r="AD344" s="260" t="s">
        <v>63</v>
      </c>
      <c r="AF344" s="272" t="s">
        <v>6753</v>
      </c>
      <c r="AG344" s="269" t="str">
        <f>IF(Table2[[#This Row],[URL Link]]="","",CONCATENATE("&lt;a href=","""",Table2[[#This Row],[URL Link]],"""","&gt;",Table2[[#This Row],[OR INDEX]],"&lt;/a&gt;"))</f>
        <v>&lt;a href="https://oercommons.org/courseware/lesson/106586/student/29085?section=7"&gt;8.AEE.C.7&lt;/a&gt;</v>
      </c>
      <c r="AH344" s="280" t="s">
        <v>2008</v>
      </c>
      <c r="XEX344" s="261"/>
      <c r="XEY344" s="259"/>
      <c r="XEZ344" s="259"/>
      <c r="XFA344" s="259"/>
      <c r="XFB344" s="259"/>
      <c r="XFC344" s="256"/>
      <c r="XFD344" s="259"/>
    </row>
    <row r="345" spans="1:34 16378:16384" ht="45" x14ac:dyDescent="0.2">
      <c r="A345" s="261" t="s">
        <v>25</v>
      </c>
      <c r="B345" s="261">
        <v>344</v>
      </c>
      <c r="C345" s="259" t="s">
        <v>774</v>
      </c>
      <c r="D345" s="259" t="s">
        <v>76</v>
      </c>
      <c r="E345" s="259" t="s">
        <v>1090</v>
      </c>
      <c r="F345" s="256" t="s">
        <v>1091</v>
      </c>
      <c r="G345" s="256" t="s">
        <v>1788</v>
      </c>
      <c r="H345" s="256" t="s">
        <v>1789</v>
      </c>
      <c r="I345" s="256" t="s">
        <v>1354</v>
      </c>
      <c r="J345" s="256" t="s">
        <v>1092</v>
      </c>
      <c r="K345" s="259"/>
      <c r="L345" s="261"/>
      <c r="M345" s="262"/>
      <c r="N345" s="263"/>
      <c r="O345" s="262"/>
      <c r="P345" s="264"/>
      <c r="Q345" s="259"/>
      <c r="R345" s="260" t="s">
        <v>1092</v>
      </c>
      <c r="S345" s="260">
        <v>8</v>
      </c>
      <c r="T345" s="260" t="s">
        <v>778</v>
      </c>
      <c r="U345" s="260" t="s">
        <v>76</v>
      </c>
      <c r="V345" s="260">
        <v>8</v>
      </c>
      <c r="W345" s="260" t="s">
        <v>1093</v>
      </c>
      <c r="X345" s="260">
        <f t="shared" si="14"/>
        <v>15</v>
      </c>
      <c r="Y345" s="260">
        <f t="shared" si="15"/>
        <v>124</v>
      </c>
      <c r="Z345" s="260">
        <f>Table2[[#This Row],[OR Word Count]]-Table2[[#This Row],[CCSS Word Count]]</f>
        <v>-109</v>
      </c>
      <c r="AA345" s="260">
        <f>IF(Table2[[#This Row],[Column6]]="","",IFERROR(Table2[[#This Row],[Column1]]/Table2[[#This Row],[CCSS Word Count]],""))</f>
        <v>-0.87903225806451613</v>
      </c>
      <c r="AB345" s="260">
        <v>8</v>
      </c>
      <c r="AC345" s="260" t="s">
        <v>774</v>
      </c>
      <c r="AD345" s="260" t="s">
        <v>63</v>
      </c>
      <c r="AE345" s="260">
        <v>5</v>
      </c>
      <c r="AF345" s="272" t="s">
        <v>6754</v>
      </c>
      <c r="AG345" s="269" t="str">
        <f>IF(Table2[[#This Row],[URL Link]]="","",CONCATENATE("&lt;a href=","""",Table2[[#This Row],[URL Link]],"""","&gt;",Table2[[#This Row],[OR INDEX]],"&lt;/a&gt;"))</f>
        <v>&lt;a href="https://oercommons.org/courseware/lesson/106586/student/29085?section=8"&gt;8.AEE.C.8&lt;/a&gt;</v>
      </c>
      <c r="AH345" s="280" t="s">
        <v>2008</v>
      </c>
      <c r="XEX345" s="261"/>
      <c r="XEY345" s="259"/>
      <c r="XEZ345" s="259"/>
      <c r="XFA345" s="259"/>
      <c r="XFB345" s="259"/>
      <c r="XFC345" s="256"/>
      <c r="XFD345" s="259"/>
    </row>
    <row r="346" spans="1:34 16378:16384" x14ac:dyDescent="0.2">
      <c r="A346" s="148" t="s">
        <v>2</v>
      </c>
      <c r="B346" s="148">
        <v>345</v>
      </c>
      <c r="C346" s="149" t="s">
        <v>1094</v>
      </c>
      <c r="D346" s="149"/>
      <c r="E346" s="149" t="s">
        <v>1095</v>
      </c>
      <c r="F346" s="150" t="s">
        <v>1096</v>
      </c>
      <c r="G346" s="150"/>
      <c r="H346" s="150"/>
      <c r="I346" s="150"/>
      <c r="J346" s="150" t="s">
        <v>1097</v>
      </c>
      <c r="K346" s="150"/>
      <c r="L346" s="150"/>
      <c r="M346" s="150"/>
      <c r="N346" s="150"/>
      <c r="O346" s="150"/>
      <c r="P346" s="150"/>
      <c r="Q346" s="265"/>
      <c r="R346" s="149" t="s">
        <v>1097</v>
      </c>
      <c r="S346" s="148">
        <v>8</v>
      </c>
      <c r="T346" s="152" t="s">
        <v>1098</v>
      </c>
      <c r="U346" s="153"/>
      <c r="V346" s="152"/>
      <c r="W346" s="154" t="s">
        <v>1099</v>
      </c>
      <c r="X346" s="149">
        <f t="shared" si="14"/>
        <v>3</v>
      </c>
      <c r="Y346" s="148">
        <f t="shared" si="15"/>
        <v>2</v>
      </c>
      <c r="Z346" s="152">
        <f>Table2[[#This Row],[OR Word Count]]-Table2[[#This Row],[CCSS Word Count]]</f>
        <v>1</v>
      </c>
      <c r="AA346" s="153">
        <f>IF(Table2[[#This Row],[Column6]]="","",IFERROR(Table2[[#This Row],[Column1]]/Table2[[#This Row],[CCSS Word Count]],""))</f>
        <v>0.5</v>
      </c>
      <c r="AB346" s="152">
        <v>8</v>
      </c>
      <c r="AC346" s="154" t="s">
        <v>774</v>
      </c>
      <c r="AD346" s="260" t="s">
        <v>63</v>
      </c>
      <c r="AE346" s="260">
        <v>6</v>
      </c>
      <c r="AF346" s="149"/>
      <c r="AG346" s="276" t="str">
        <f>IF(Table2[[#This Row],[URL Link]]="","",CONCATENATE("&lt;a href=","""",Table2[[#This Row],[URL Link]],"""","&gt;",Table2[[#This Row],[OR INDEX]],"&lt;/a&gt;"))</f>
        <v/>
      </c>
      <c r="AH346" s="280" t="s">
        <v>2008</v>
      </c>
      <c r="XEX346" s="148"/>
      <c r="XEY346" s="149"/>
      <c r="XEZ346" s="149"/>
      <c r="XFA346" s="149"/>
      <c r="XFB346" s="149"/>
      <c r="XFC346" s="150"/>
      <c r="XFD346" s="150"/>
    </row>
    <row r="347" spans="1:34 16378:16384" x14ac:dyDescent="0.2">
      <c r="A347" s="162" t="s">
        <v>3</v>
      </c>
      <c r="B347" s="162">
        <v>346</v>
      </c>
      <c r="C347" s="163" t="s">
        <v>1094</v>
      </c>
      <c r="D347" s="163" t="s">
        <v>21</v>
      </c>
      <c r="E347" s="163" t="s">
        <v>1100</v>
      </c>
      <c r="F347" s="163" t="s">
        <v>1101</v>
      </c>
      <c r="G347" s="163"/>
      <c r="H347" s="163"/>
      <c r="I347" s="164"/>
      <c r="J347" s="164" t="s">
        <v>1102</v>
      </c>
      <c r="K347" s="142"/>
      <c r="L347" s="142"/>
      <c r="M347" s="142"/>
      <c r="N347" s="142"/>
      <c r="O347" s="142"/>
      <c r="P347" s="142"/>
      <c r="Q347" s="142"/>
      <c r="R347" s="142" t="s">
        <v>1102</v>
      </c>
      <c r="S347" s="142">
        <v>8</v>
      </c>
      <c r="T347" s="142" t="s">
        <v>1098</v>
      </c>
      <c r="U347" s="142" t="s">
        <v>21</v>
      </c>
      <c r="V347" s="141"/>
      <c r="W347" s="141" t="s">
        <v>1101</v>
      </c>
      <c r="X347" s="145">
        <f t="shared" si="14"/>
        <v>5</v>
      </c>
      <c r="Y347" s="146">
        <f t="shared" si="15"/>
        <v>5</v>
      </c>
      <c r="Z347" s="145">
        <f>Table2[[#This Row],[OR Word Count]]-Table2[[#This Row],[CCSS Word Count]]</f>
        <v>0</v>
      </c>
      <c r="AA347" s="147" t="str">
        <f>IF(Table2[[#This Row],[Column6]]="","",IFERROR(Table2[[#This Row],[Column1]]/Table2[[#This Row],[CCSS Word Count]],""))</f>
        <v/>
      </c>
      <c r="AB347" s="259">
        <v>8</v>
      </c>
      <c r="AC347" s="260" t="s">
        <v>774</v>
      </c>
      <c r="AD347" s="260" t="s">
        <v>76</v>
      </c>
      <c r="AF347" s="163"/>
      <c r="AG347" s="277" t="str">
        <f>IF(Table2[[#This Row],[URL Link]]="","",CONCATENATE("&lt;a href=","""",Table2[[#This Row],[URL Link]],"""","&gt;",Table2[[#This Row],[OR INDEX]],"&lt;/a&gt;"))</f>
        <v/>
      </c>
      <c r="AH347" s="280" t="s">
        <v>2008</v>
      </c>
    </row>
    <row r="348" spans="1:34 16378:16384" ht="30" x14ac:dyDescent="0.2">
      <c r="A348" s="261" t="s">
        <v>25</v>
      </c>
      <c r="B348" s="261">
        <v>347</v>
      </c>
      <c r="C348" s="259" t="s">
        <v>1094</v>
      </c>
      <c r="D348" s="259" t="s">
        <v>21</v>
      </c>
      <c r="E348" s="259" t="s">
        <v>1103</v>
      </c>
      <c r="F348" s="256" t="s">
        <v>1104</v>
      </c>
      <c r="G348" s="256" t="s">
        <v>959</v>
      </c>
      <c r="H348" s="256" t="s">
        <v>1790</v>
      </c>
      <c r="I348" s="256" t="s">
        <v>1343</v>
      </c>
      <c r="J348" s="256" t="s">
        <v>1105</v>
      </c>
      <c r="K348" s="259"/>
      <c r="L348" s="261"/>
      <c r="M348" s="262"/>
      <c r="N348" s="263"/>
      <c r="O348" s="262"/>
      <c r="P348" s="264"/>
      <c r="Q348" s="259"/>
      <c r="R348" s="260" t="s">
        <v>1105</v>
      </c>
      <c r="S348" s="260">
        <v>8</v>
      </c>
      <c r="T348" s="260" t="s">
        <v>1098</v>
      </c>
      <c r="U348" s="260" t="s">
        <v>21</v>
      </c>
      <c r="V348" s="260">
        <v>1</v>
      </c>
      <c r="W348" s="260" t="s">
        <v>1106</v>
      </c>
      <c r="X348" s="260">
        <f t="shared" si="14"/>
        <v>24</v>
      </c>
      <c r="Y348" s="260">
        <f t="shared" si="15"/>
        <v>43</v>
      </c>
      <c r="Z348" s="260">
        <f>Table2[[#This Row],[OR Word Count]]-Table2[[#This Row],[CCSS Word Count]]</f>
        <v>-19</v>
      </c>
      <c r="AA348" s="260">
        <f>IF(Table2[[#This Row],[Column6]]="","",IFERROR(Table2[[#This Row],[Column1]]/Table2[[#This Row],[CCSS Word Count]],""))</f>
        <v>-0.44186046511627908</v>
      </c>
      <c r="AB348" s="260">
        <v>8</v>
      </c>
      <c r="AC348" s="260" t="s">
        <v>774</v>
      </c>
      <c r="AD348" s="260" t="s">
        <v>76</v>
      </c>
      <c r="AE348" s="260">
        <v>7</v>
      </c>
      <c r="AF348" s="272" t="s">
        <v>6755</v>
      </c>
      <c r="AG348" s="269" t="str">
        <f>IF(Table2[[#This Row],[URL Link]]="","",CONCATENATE("&lt;a href=","""",Table2[[#This Row],[URL Link]],"""","&gt;",Table2[[#This Row],[OR INDEX]],"&lt;/a&gt;"))</f>
        <v>&lt;a href="https://oercommons.org/courseware/lesson/106589/student/29085?section=1"&gt;8.AFN.A.1&lt;/a&gt;</v>
      </c>
      <c r="AH348" s="280" t="s">
        <v>2008</v>
      </c>
      <c r="XEX348" s="261"/>
      <c r="XEY348" s="259"/>
      <c r="XEZ348" s="259"/>
      <c r="XFA348" s="259"/>
      <c r="XFB348" s="259"/>
      <c r="XFC348" s="256"/>
      <c r="XFD348" s="259"/>
    </row>
    <row r="349" spans="1:34 16378:16384" ht="45" x14ac:dyDescent="0.2">
      <c r="A349" s="261" t="s">
        <v>25</v>
      </c>
      <c r="B349" s="261">
        <v>348</v>
      </c>
      <c r="C349" s="259" t="s">
        <v>1094</v>
      </c>
      <c r="D349" s="259" t="s">
        <v>21</v>
      </c>
      <c r="E349" s="259" t="s">
        <v>1107</v>
      </c>
      <c r="F349" s="256" t="s">
        <v>1108</v>
      </c>
      <c r="G349" s="256" t="s">
        <v>1791</v>
      </c>
      <c r="H349" s="256" t="s">
        <v>1792</v>
      </c>
      <c r="I349" s="256"/>
      <c r="J349" s="256" t="s">
        <v>1109</v>
      </c>
      <c r="K349" s="259"/>
      <c r="L349" s="261"/>
      <c r="M349" s="262"/>
      <c r="N349" s="263"/>
      <c r="O349" s="262"/>
      <c r="P349" s="264"/>
      <c r="Q349" s="259"/>
      <c r="R349" s="260" t="s">
        <v>1109</v>
      </c>
      <c r="S349" s="260">
        <v>8</v>
      </c>
      <c r="T349" s="260" t="s">
        <v>1098</v>
      </c>
      <c r="U349" s="260" t="s">
        <v>21</v>
      </c>
      <c r="V349" s="260">
        <v>2</v>
      </c>
      <c r="W349" s="260" t="s">
        <v>1110</v>
      </c>
      <c r="X349" s="260">
        <f t="shared" si="14"/>
        <v>16</v>
      </c>
      <c r="Y349" s="260">
        <f t="shared" si="15"/>
        <v>51</v>
      </c>
      <c r="Z349" s="260">
        <f>Table2[[#This Row],[OR Word Count]]-Table2[[#This Row],[CCSS Word Count]]</f>
        <v>-35</v>
      </c>
      <c r="AA349" s="260">
        <f>IF(Table2[[#This Row],[Column6]]="","",IFERROR(Table2[[#This Row],[Column1]]/Table2[[#This Row],[CCSS Word Count]],""))</f>
        <v>-0.68627450980392157</v>
      </c>
      <c r="AB349" s="260">
        <v>8</v>
      </c>
      <c r="AC349" s="260" t="s">
        <v>774</v>
      </c>
      <c r="AD349" s="260" t="s">
        <v>76</v>
      </c>
      <c r="AE349" s="260">
        <v>8</v>
      </c>
      <c r="AF349" s="272" t="s">
        <v>6756</v>
      </c>
      <c r="AG349" s="269" t="str">
        <f>IF(Table2[[#This Row],[URL Link]]="","",CONCATENATE("&lt;a href=","""",Table2[[#This Row],[URL Link]],"""","&gt;",Table2[[#This Row],[OR INDEX]],"&lt;/a&gt;"))</f>
        <v>&lt;a href="https://oercommons.org/courseware/lesson/106589/student/29085?section=2"&gt;8.AFN.A.2&lt;/a&gt;</v>
      </c>
      <c r="AH349" s="280" t="s">
        <v>2008</v>
      </c>
      <c r="XEX349" s="261"/>
      <c r="XEY349" s="259"/>
      <c r="XEZ349" s="259"/>
      <c r="XFA349" s="259"/>
      <c r="XFB349" s="259"/>
      <c r="XFC349" s="256"/>
      <c r="XFD349" s="259"/>
    </row>
    <row r="350" spans="1:34 16378:16384" ht="30" x14ac:dyDescent="0.2">
      <c r="A350" s="261" t="s">
        <v>25</v>
      </c>
      <c r="B350" s="261">
        <v>349</v>
      </c>
      <c r="C350" s="259" t="s">
        <v>1094</v>
      </c>
      <c r="D350" s="259" t="s">
        <v>21</v>
      </c>
      <c r="E350" s="259" t="s">
        <v>1111</v>
      </c>
      <c r="F350" s="256" t="s">
        <v>1112</v>
      </c>
      <c r="G350" s="256" t="s">
        <v>1793</v>
      </c>
      <c r="H350" s="256" t="s">
        <v>1794</v>
      </c>
      <c r="I350" s="256"/>
      <c r="J350" s="256" t="s">
        <v>1113</v>
      </c>
      <c r="K350" s="259"/>
      <c r="L350" s="261"/>
      <c r="M350" s="262"/>
      <c r="N350" s="263"/>
      <c r="O350" s="262"/>
      <c r="P350" s="264"/>
      <c r="Q350" s="259"/>
      <c r="R350" s="260" t="s">
        <v>1113</v>
      </c>
      <c r="S350" s="260">
        <v>8</v>
      </c>
      <c r="T350" s="260" t="s">
        <v>1098</v>
      </c>
      <c r="U350" s="260" t="s">
        <v>21</v>
      </c>
      <c r="V350" s="260">
        <v>3</v>
      </c>
      <c r="W350" s="260" t="s">
        <v>1114</v>
      </c>
      <c r="X350" s="260">
        <f t="shared" si="14"/>
        <v>20</v>
      </c>
      <c r="Y350" s="260">
        <f t="shared" si="15"/>
        <v>67</v>
      </c>
      <c r="Z350" s="260">
        <f>Table2[[#This Row],[OR Word Count]]-Table2[[#This Row],[CCSS Word Count]]</f>
        <v>-47</v>
      </c>
      <c r="AA350" s="260" t="str">
        <f>IF(Table2[[#This Row],[Column6]]="","",IFERROR(Table2[[#This Row],[Column1]]/Table2[[#This Row],[CCSS Word Count]],""))</f>
        <v/>
      </c>
      <c r="AB350" s="260">
        <v>8</v>
      </c>
      <c r="AC350" s="260" t="s">
        <v>1094</v>
      </c>
      <c r="AF350" s="272" t="s">
        <v>6757</v>
      </c>
      <c r="AG350" s="269" t="str">
        <f>IF(Table2[[#This Row],[URL Link]]="","",CONCATENATE("&lt;a href=","""",Table2[[#This Row],[URL Link]],"""","&gt;",Table2[[#This Row],[OR INDEX]],"&lt;/a&gt;"))</f>
        <v>&lt;a href="https://oercommons.org/courseware/lesson/106589/student/29085?section=3"&gt;8.AFN.A.3&lt;/a&gt;</v>
      </c>
      <c r="AH350" s="280" t="s">
        <v>2008</v>
      </c>
      <c r="XEX350" s="261"/>
      <c r="XEY350" s="259"/>
      <c r="XEZ350" s="259"/>
      <c r="XFA350" s="259"/>
      <c r="XFB350" s="259"/>
      <c r="XFC350" s="256"/>
      <c r="XFD350" s="259"/>
    </row>
    <row r="351" spans="1:34 16378:16384" x14ac:dyDescent="0.2">
      <c r="A351" s="162" t="s">
        <v>3</v>
      </c>
      <c r="B351" s="162">
        <v>350</v>
      </c>
      <c r="C351" s="163" t="s">
        <v>1094</v>
      </c>
      <c r="D351" s="163" t="s">
        <v>63</v>
      </c>
      <c r="E351" s="163" t="s">
        <v>1115</v>
      </c>
      <c r="F351" s="163" t="s">
        <v>1116</v>
      </c>
      <c r="G351" s="163"/>
      <c r="H351" s="163"/>
      <c r="I351" s="164"/>
      <c r="J351" s="164" t="s">
        <v>1117</v>
      </c>
      <c r="K351" s="142"/>
      <c r="L351" s="142"/>
      <c r="M351" s="142"/>
      <c r="N351" s="142"/>
      <c r="O351" s="142"/>
      <c r="P351" s="142"/>
      <c r="Q351" s="142"/>
      <c r="R351" s="142" t="s">
        <v>1117</v>
      </c>
      <c r="S351" s="142">
        <v>8</v>
      </c>
      <c r="T351" s="142" t="s">
        <v>1098</v>
      </c>
      <c r="U351" s="142" t="s">
        <v>63</v>
      </c>
      <c r="V351" s="141"/>
      <c r="W351" s="141" t="s">
        <v>1116</v>
      </c>
      <c r="X351" s="145">
        <f t="shared" si="14"/>
        <v>7</v>
      </c>
      <c r="Y351" s="146">
        <f t="shared" si="15"/>
        <v>7</v>
      </c>
      <c r="Z351" s="145">
        <f>Table2[[#This Row],[OR Word Count]]-Table2[[#This Row],[CCSS Word Count]]</f>
        <v>0</v>
      </c>
      <c r="AA351" s="147" t="str">
        <f>IF(Table2[[#This Row],[Column6]]="","",IFERROR(Table2[[#This Row],[Column1]]/Table2[[#This Row],[CCSS Word Count]],""))</f>
        <v/>
      </c>
      <c r="AB351" s="259">
        <v>8</v>
      </c>
      <c r="AC351" s="260" t="s">
        <v>1094</v>
      </c>
      <c r="AD351" s="260" t="s">
        <v>21</v>
      </c>
      <c r="AF351" s="163"/>
      <c r="AG351" s="277" t="str">
        <f>IF(Table2[[#This Row],[URL Link]]="","",CONCATENATE("&lt;a href=","""",Table2[[#This Row],[URL Link]],"""","&gt;",Table2[[#This Row],[OR INDEX]],"&lt;/a&gt;"))</f>
        <v/>
      </c>
      <c r="AH351" s="280" t="s">
        <v>2008</v>
      </c>
    </row>
    <row r="352" spans="1:34 16378:16384" ht="45" x14ac:dyDescent="0.2">
      <c r="A352" s="261" t="s">
        <v>25</v>
      </c>
      <c r="B352" s="261">
        <v>351</v>
      </c>
      <c r="C352" s="259" t="s">
        <v>1094</v>
      </c>
      <c r="D352" s="259" t="s">
        <v>63</v>
      </c>
      <c r="E352" s="259" t="s">
        <v>1118</v>
      </c>
      <c r="F352" s="256" t="s">
        <v>1119</v>
      </c>
      <c r="G352" s="259" t="s">
        <v>1795</v>
      </c>
      <c r="H352" s="256" t="s">
        <v>1796</v>
      </c>
      <c r="I352" s="256" t="s">
        <v>1797</v>
      </c>
      <c r="J352" s="256" t="s">
        <v>1120</v>
      </c>
      <c r="K352" s="259"/>
      <c r="L352" s="261"/>
      <c r="M352" s="262"/>
      <c r="N352" s="263"/>
      <c r="O352" s="262"/>
      <c r="P352" s="264"/>
      <c r="Q352" s="259"/>
      <c r="R352" s="260" t="s">
        <v>1120</v>
      </c>
      <c r="S352" s="260">
        <v>8</v>
      </c>
      <c r="T352" s="260" t="s">
        <v>1098</v>
      </c>
      <c r="U352" s="260" t="s">
        <v>63</v>
      </c>
      <c r="V352" s="260">
        <v>4</v>
      </c>
      <c r="W352" s="260" t="s">
        <v>1121</v>
      </c>
      <c r="X352" s="260">
        <f t="shared" si="14"/>
        <v>14</v>
      </c>
      <c r="Y352" s="260">
        <f t="shared" si="15"/>
        <v>74</v>
      </c>
      <c r="Z352" s="260">
        <f>Table2[[#This Row],[OR Word Count]]-Table2[[#This Row],[CCSS Word Count]]</f>
        <v>-60</v>
      </c>
      <c r="AA352" s="260">
        <f>IF(Table2[[#This Row],[Column6]]="","",IFERROR(Table2[[#This Row],[Column1]]/Table2[[#This Row],[CCSS Word Count]],""))</f>
        <v>-0.81081081081081086</v>
      </c>
      <c r="AB352" s="260">
        <v>8</v>
      </c>
      <c r="AC352" s="260" t="s">
        <v>1094</v>
      </c>
      <c r="AD352" s="260" t="s">
        <v>21</v>
      </c>
      <c r="AE352" s="260">
        <v>1</v>
      </c>
      <c r="AF352" s="272" t="s">
        <v>6758</v>
      </c>
      <c r="AG352" s="269" t="str">
        <f>IF(Table2[[#This Row],[URL Link]]="","",CONCATENATE("&lt;a href=","""",Table2[[#This Row],[URL Link]],"""","&gt;",Table2[[#This Row],[OR INDEX]],"&lt;/a&gt;"))</f>
        <v>&lt;a href="https://oercommons.org/courseware/lesson/106589/student/29085?section=4"&gt;8.AFN.B.4&lt;/a&gt;</v>
      </c>
      <c r="AH352" s="280" t="s">
        <v>2008</v>
      </c>
      <c r="XEX352" s="261"/>
      <c r="XEY352" s="259"/>
      <c r="XEZ352" s="259"/>
      <c r="XFA352" s="259"/>
      <c r="XFB352" s="259"/>
      <c r="XFC352" s="256"/>
      <c r="XFD352" s="259"/>
    </row>
    <row r="353" spans="1:34 16378:16384" ht="30" x14ac:dyDescent="0.2">
      <c r="A353" s="261" t="s">
        <v>25</v>
      </c>
      <c r="B353" s="261">
        <v>352</v>
      </c>
      <c r="C353" s="259" t="s">
        <v>1094</v>
      </c>
      <c r="D353" s="259" t="s">
        <v>63</v>
      </c>
      <c r="E353" s="259" t="s">
        <v>1122</v>
      </c>
      <c r="F353" s="256" t="s">
        <v>1123</v>
      </c>
      <c r="G353" s="256" t="s">
        <v>1798</v>
      </c>
      <c r="H353" s="256" t="s">
        <v>1799</v>
      </c>
      <c r="I353" s="256"/>
      <c r="J353" s="256" t="s">
        <v>1124</v>
      </c>
      <c r="K353" s="259"/>
      <c r="L353" s="261"/>
      <c r="M353" s="262"/>
      <c r="N353" s="263"/>
      <c r="O353" s="262"/>
      <c r="P353" s="264"/>
      <c r="Q353" s="259"/>
      <c r="R353" s="260" t="s">
        <v>1124</v>
      </c>
      <c r="S353" s="260">
        <v>8</v>
      </c>
      <c r="T353" s="260" t="s">
        <v>1098</v>
      </c>
      <c r="U353" s="260" t="s">
        <v>63</v>
      </c>
      <c r="V353" s="260">
        <v>5</v>
      </c>
      <c r="W353" s="260" t="s">
        <v>1125</v>
      </c>
      <c r="X353" s="260">
        <f t="shared" si="14"/>
        <v>15</v>
      </c>
      <c r="Y353" s="260">
        <f t="shared" si="15"/>
        <v>39</v>
      </c>
      <c r="Z353" s="260">
        <f>Table2[[#This Row],[OR Word Count]]-Table2[[#This Row],[CCSS Word Count]]</f>
        <v>-24</v>
      </c>
      <c r="AA353" s="260">
        <f>IF(Table2[[#This Row],[Column6]]="","",IFERROR(Table2[[#This Row],[Column1]]/Table2[[#This Row],[CCSS Word Count]],""))</f>
        <v>-0.61538461538461542</v>
      </c>
      <c r="AB353" s="260">
        <v>8</v>
      </c>
      <c r="AC353" s="260" t="s">
        <v>1094</v>
      </c>
      <c r="AD353" s="260" t="s">
        <v>21</v>
      </c>
      <c r="AE353" s="260">
        <v>2</v>
      </c>
      <c r="AF353" s="272" t="s">
        <v>6759</v>
      </c>
      <c r="AG353" s="269" t="str">
        <f>IF(Table2[[#This Row],[URL Link]]="","",CONCATENATE("&lt;a href=","""",Table2[[#This Row],[URL Link]],"""","&gt;",Table2[[#This Row],[OR INDEX]],"&lt;/a&gt;"))</f>
        <v>&lt;a href="https://oercommons.org/courseware/lesson/106589/student/29085?section=5"&gt;8.AFN.B.5&lt;/a&gt;</v>
      </c>
      <c r="AH353" s="280" t="s">
        <v>2008</v>
      </c>
      <c r="XEX353" s="261"/>
      <c r="XEY353" s="259"/>
      <c r="XEZ353" s="259"/>
      <c r="XFA353" s="259"/>
      <c r="XFB353" s="259"/>
      <c r="XFC353" s="256"/>
      <c r="XFD353" s="259"/>
    </row>
    <row r="354" spans="1:34 16378:16384" x14ac:dyDescent="0.2">
      <c r="A354" s="148" t="s">
        <v>2</v>
      </c>
      <c r="B354" s="148">
        <v>353</v>
      </c>
      <c r="C354" s="149" t="s">
        <v>840</v>
      </c>
      <c r="D354" s="149"/>
      <c r="E354" s="149" t="s">
        <v>1126</v>
      </c>
      <c r="F354" s="150" t="s">
        <v>842</v>
      </c>
      <c r="G354" s="150"/>
      <c r="H354" s="150"/>
      <c r="I354" s="150"/>
      <c r="J354" s="150" t="s">
        <v>1126</v>
      </c>
      <c r="K354" s="150"/>
      <c r="L354" s="150"/>
      <c r="M354" s="150"/>
      <c r="N354" s="150"/>
      <c r="O354" s="150"/>
      <c r="P354" s="150"/>
      <c r="Q354" s="265"/>
      <c r="R354" s="149" t="s">
        <v>1126</v>
      </c>
      <c r="S354" s="148">
        <v>8</v>
      </c>
      <c r="T354" s="152" t="s">
        <v>840</v>
      </c>
      <c r="U354" s="153"/>
      <c r="V354" s="152"/>
      <c r="W354" s="154" t="s">
        <v>843</v>
      </c>
      <c r="X354" s="149">
        <f t="shared" si="14"/>
        <v>4</v>
      </c>
      <c r="Y354" s="149">
        <f t="shared" si="15"/>
        <v>4</v>
      </c>
      <c r="Z354" s="148">
        <f>Table2[[#This Row],[OR Word Count]]-Table2[[#This Row],[CCSS Word Count]]</f>
        <v>0</v>
      </c>
      <c r="AA354" s="152">
        <f>IF(Table2[[#This Row],[Column6]]="","",IFERROR(Table2[[#This Row],[Column1]]/Table2[[#This Row],[CCSS Word Count]],""))</f>
        <v>0</v>
      </c>
      <c r="AB354" s="153">
        <v>8</v>
      </c>
      <c r="AC354" s="152" t="s">
        <v>1094</v>
      </c>
      <c r="AD354" s="154" t="s">
        <v>21</v>
      </c>
      <c r="AE354" s="260">
        <v>3</v>
      </c>
      <c r="AF354" s="149"/>
      <c r="AG354" s="276" t="str">
        <f>IF(Table2[[#This Row],[URL Link]]="","",CONCATENATE("&lt;a href=","""",Table2[[#This Row],[URL Link]],"""","&gt;",Table2[[#This Row],[OR INDEX]],"&lt;/a&gt;"))</f>
        <v/>
      </c>
      <c r="AH354" s="280" t="s">
        <v>2008</v>
      </c>
      <c r="XEX354" s="148"/>
      <c r="XEY354" s="149"/>
      <c r="XEZ354" s="149"/>
      <c r="XFA354" s="149"/>
      <c r="XFB354" s="149"/>
      <c r="XFC354" s="150"/>
      <c r="XFD354" s="150"/>
    </row>
    <row r="355" spans="1:34 16378:16384" x14ac:dyDescent="0.2">
      <c r="A355" s="162" t="s">
        <v>3</v>
      </c>
      <c r="B355" s="162">
        <v>354</v>
      </c>
      <c r="C355" s="163" t="s">
        <v>840</v>
      </c>
      <c r="D355" s="163" t="s">
        <v>21</v>
      </c>
      <c r="E355" s="163" t="s">
        <v>1127</v>
      </c>
      <c r="F355" s="163" t="s">
        <v>1128</v>
      </c>
      <c r="G355" s="163"/>
      <c r="H355" s="163"/>
      <c r="I355" s="164"/>
      <c r="J355" s="164" t="s">
        <v>1127</v>
      </c>
      <c r="K355" s="142"/>
      <c r="L355" s="142"/>
      <c r="M355" s="142"/>
      <c r="N355" s="142"/>
      <c r="O355" s="142"/>
      <c r="P355" s="142"/>
      <c r="Q355" s="142"/>
      <c r="R355" s="142" t="s">
        <v>1127</v>
      </c>
      <c r="S355" s="142">
        <v>8</v>
      </c>
      <c r="T355" s="142" t="s">
        <v>840</v>
      </c>
      <c r="U355" s="142" t="s">
        <v>21</v>
      </c>
      <c r="V355" s="141"/>
      <c r="W355" s="141" t="s">
        <v>1128</v>
      </c>
      <c r="X355" s="145">
        <f t="shared" si="14"/>
        <v>15</v>
      </c>
      <c r="Y355" s="146">
        <f t="shared" si="15"/>
        <v>15</v>
      </c>
      <c r="Z355" s="145">
        <f>Table2[[#This Row],[OR Word Count]]-Table2[[#This Row],[CCSS Word Count]]</f>
        <v>0</v>
      </c>
      <c r="AA355" s="147" t="str">
        <f>IF(Table2[[#This Row],[Column6]]="","",IFERROR(Table2[[#This Row],[Column1]]/Table2[[#This Row],[CCSS Word Count]],""))</f>
        <v/>
      </c>
      <c r="AB355" s="259">
        <v>8</v>
      </c>
      <c r="AC355" s="260" t="s">
        <v>1094</v>
      </c>
      <c r="AD355" s="260" t="s">
        <v>63</v>
      </c>
      <c r="AF355" s="163"/>
      <c r="AG355" s="277" t="str">
        <f>IF(Table2[[#This Row],[URL Link]]="","",CONCATENATE("&lt;a href=","""",Table2[[#This Row],[URL Link]],"""","&gt;",Table2[[#This Row],[OR INDEX]],"&lt;/a&gt;"))</f>
        <v/>
      </c>
      <c r="AH355" s="280" t="s">
        <v>2008</v>
      </c>
    </row>
    <row r="356" spans="1:34 16378:16384" ht="30" x14ac:dyDescent="0.2">
      <c r="A356" s="261" t="s">
        <v>25</v>
      </c>
      <c r="B356" s="261">
        <v>355</v>
      </c>
      <c r="C356" s="259" t="s">
        <v>840</v>
      </c>
      <c r="D356" s="259" t="s">
        <v>21</v>
      </c>
      <c r="E356" s="259" t="s">
        <v>1129</v>
      </c>
      <c r="F356" s="256" t="s">
        <v>1130</v>
      </c>
      <c r="G356" s="256" t="s">
        <v>1759</v>
      </c>
      <c r="H356" s="256" t="s">
        <v>1800</v>
      </c>
      <c r="I356" s="256"/>
      <c r="J356" s="256" t="s">
        <v>1129</v>
      </c>
      <c r="K356" s="259"/>
      <c r="L356" s="261"/>
      <c r="M356" s="262"/>
      <c r="N356" s="263"/>
      <c r="O356" s="262"/>
      <c r="P356" s="264"/>
      <c r="Q356" s="259"/>
      <c r="R356" s="260" t="s">
        <v>1129</v>
      </c>
      <c r="S356" s="260">
        <v>8</v>
      </c>
      <c r="T356" s="260" t="s">
        <v>840</v>
      </c>
      <c r="U356" s="260" t="s">
        <v>21</v>
      </c>
      <c r="V356" s="260">
        <v>1</v>
      </c>
      <c r="W356" s="260" t="s">
        <v>1131</v>
      </c>
      <c r="X356" s="260">
        <f t="shared" si="14"/>
        <v>11</v>
      </c>
      <c r="Y356" s="260">
        <f t="shared" si="15"/>
        <v>41</v>
      </c>
      <c r="Z356" s="260">
        <f>Table2[[#This Row],[OR Word Count]]-Table2[[#This Row],[CCSS Word Count]]</f>
        <v>-30</v>
      </c>
      <c r="AA356" s="260">
        <f>IF(Table2[[#This Row],[Column6]]="","",IFERROR(Table2[[#This Row],[Column1]]/Table2[[#This Row],[CCSS Word Count]],""))</f>
        <v>-0.73170731707317072</v>
      </c>
      <c r="AB356" s="260">
        <v>8</v>
      </c>
      <c r="AC356" s="260" t="s">
        <v>1094</v>
      </c>
      <c r="AD356" s="260" t="s">
        <v>63</v>
      </c>
      <c r="AE356" s="260">
        <v>4</v>
      </c>
      <c r="AF356" s="272" t="s">
        <v>6760</v>
      </c>
      <c r="AG356" s="269" t="str">
        <f>IF(Table2[[#This Row],[URL Link]]="","",CONCATENATE("&lt;a href=","""",Table2[[#This Row],[URL Link]],"""","&gt;",Table2[[#This Row],[OR INDEX]],"&lt;/a&gt;"))</f>
        <v>&lt;a href="https://oercommons.org/courseware/lesson/106590/student/29085?section=1"&gt;8.NS.A.1&lt;/a&gt;</v>
      </c>
      <c r="AH356" s="280" t="s">
        <v>2008</v>
      </c>
      <c r="XEX356" s="261"/>
      <c r="XEY356" s="259"/>
      <c r="XEZ356" s="259"/>
      <c r="XFA356" s="259"/>
      <c r="XFB356" s="259"/>
      <c r="XFC356" s="256"/>
      <c r="XFD356" s="259"/>
    </row>
    <row r="357" spans="1:34 16378:16384" ht="30" x14ac:dyDescent="0.2">
      <c r="A357" s="261" t="s">
        <v>25</v>
      </c>
      <c r="B357" s="261">
        <v>356</v>
      </c>
      <c r="C357" s="259" t="s">
        <v>840</v>
      </c>
      <c r="D357" s="259" t="s">
        <v>21</v>
      </c>
      <c r="E357" s="259" t="s">
        <v>1132</v>
      </c>
      <c r="F357" s="256" t="s">
        <v>1133</v>
      </c>
      <c r="G357" s="256" t="s">
        <v>1129</v>
      </c>
      <c r="H357" s="256" t="s">
        <v>1322</v>
      </c>
      <c r="I357" s="256" t="s">
        <v>1060</v>
      </c>
      <c r="J357" s="256" t="s">
        <v>1132</v>
      </c>
      <c r="K357" s="259"/>
      <c r="L357" s="261"/>
      <c r="M357" s="262"/>
      <c r="N357" s="263"/>
      <c r="O357" s="262"/>
      <c r="P357" s="264"/>
      <c r="Q357" s="259"/>
      <c r="R357" s="260" t="s">
        <v>1132</v>
      </c>
      <c r="S357" s="260">
        <v>8</v>
      </c>
      <c r="T357" s="260" t="s">
        <v>840</v>
      </c>
      <c r="U357" s="260" t="s">
        <v>21</v>
      </c>
      <c r="V357" s="260">
        <v>2</v>
      </c>
      <c r="W357" s="260" t="s">
        <v>1134</v>
      </c>
      <c r="X357" s="260">
        <f t="shared" si="14"/>
        <v>15</v>
      </c>
      <c r="Y357" s="260">
        <f t="shared" si="15"/>
        <v>65</v>
      </c>
      <c r="Z357" s="260">
        <f>Table2[[#This Row],[OR Word Count]]-Table2[[#This Row],[CCSS Word Count]]</f>
        <v>-50</v>
      </c>
      <c r="AA357" s="260">
        <f>IF(Table2[[#This Row],[Column6]]="","",IFERROR(Table2[[#This Row],[Column1]]/Table2[[#This Row],[CCSS Word Count]],""))</f>
        <v>-0.76923076923076927</v>
      </c>
      <c r="AB357" s="260">
        <v>8</v>
      </c>
      <c r="AC357" s="260" t="s">
        <v>1094</v>
      </c>
      <c r="AD357" s="260" t="s">
        <v>63</v>
      </c>
      <c r="AE357" s="260">
        <v>5</v>
      </c>
      <c r="AF357" s="272" t="s">
        <v>6761</v>
      </c>
      <c r="AG357" s="269" t="str">
        <f>IF(Table2[[#This Row],[URL Link]]="","",CONCATENATE("&lt;a href=","""",Table2[[#This Row],[URL Link]],"""","&gt;",Table2[[#This Row],[OR INDEX]],"&lt;/a&gt;"))</f>
        <v>&lt;a href="https://oercommons.org/courseware/lesson/106590/student/29085?section=2"&gt;8.NS.A.2&lt;/a&gt;</v>
      </c>
      <c r="AH357" s="280" t="s">
        <v>2008</v>
      </c>
      <c r="XEX357" s="261"/>
      <c r="XEY357" s="259"/>
      <c r="XEZ357" s="259"/>
      <c r="XFA357" s="259"/>
      <c r="XFB357" s="259"/>
      <c r="XFC357" s="256"/>
      <c r="XFD357" s="259"/>
    </row>
    <row r="358" spans="1:34 16378:16384" x14ac:dyDescent="0.2">
      <c r="A358" s="148" t="s">
        <v>2</v>
      </c>
      <c r="B358" s="148">
        <v>357</v>
      </c>
      <c r="C358" s="149" t="s">
        <v>99</v>
      </c>
      <c r="D358" s="149"/>
      <c r="E358" s="149" t="s">
        <v>1135</v>
      </c>
      <c r="F358" s="150" t="s">
        <v>101</v>
      </c>
      <c r="G358" s="150"/>
      <c r="H358" s="150"/>
      <c r="I358" s="150"/>
      <c r="J358" s="150" t="s">
        <v>1136</v>
      </c>
      <c r="K358" s="149"/>
      <c r="L358" s="149"/>
      <c r="M358" s="149"/>
      <c r="N358" s="149"/>
      <c r="O358" s="149"/>
      <c r="P358" s="149"/>
      <c r="Q358" s="149"/>
      <c r="R358" s="149" t="s">
        <v>1136</v>
      </c>
      <c r="S358" s="148">
        <v>8</v>
      </c>
      <c r="T358" s="152" t="s">
        <v>103</v>
      </c>
      <c r="U358" s="153"/>
      <c r="V358" s="152"/>
      <c r="W358" s="154" t="s">
        <v>334</v>
      </c>
      <c r="X358" s="149">
        <f t="shared" si="14"/>
        <v>4</v>
      </c>
      <c r="Y358" s="148">
        <f t="shared" si="15"/>
        <v>2</v>
      </c>
      <c r="Z358" s="152">
        <f>Table2[[#This Row],[OR Word Count]]-Table2[[#This Row],[CCSS Word Count]]</f>
        <v>2</v>
      </c>
      <c r="AA358" s="153" t="str">
        <f>IF(Table2[[#This Row],[Column6]]="","",IFERROR(Table2[[#This Row],[Column1]]/Table2[[#This Row],[CCSS Word Count]],""))</f>
        <v/>
      </c>
      <c r="AB358" s="152">
        <v>8</v>
      </c>
      <c r="AC358" s="154" t="s">
        <v>99</v>
      </c>
      <c r="AF358" s="149"/>
      <c r="AG358" s="276" t="str">
        <f>IF(Table2[[#This Row],[URL Link]]="","",CONCATENATE("&lt;a href=","""",Table2[[#This Row],[URL Link]],"""","&gt;",Table2[[#This Row],[OR INDEX]],"&lt;/a&gt;"))</f>
        <v/>
      </c>
      <c r="AH358" s="280" t="s">
        <v>2008</v>
      </c>
    </row>
    <row r="359" spans="1:34 16378:16384" x14ac:dyDescent="0.2">
      <c r="A359" s="162" t="s">
        <v>3</v>
      </c>
      <c r="B359" s="162">
        <v>358</v>
      </c>
      <c r="C359" s="163" t="s">
        <v>99</v>
      </c>
      <c r="D359" s="163" t="s">
        <v>21</v>
      </c>
      <c r="E359" s="163" t="s">
        <v>1137</v>
      </c>
      <c r="F359" s="163" t="s">
        <v>1138</v>
      </c>
      <c r="G359" s="163"/>
      <c r="H359" s="163"/>
      <c r="I359" s="164"/>
      <c r="J359" s="164" t="s">
        <v>1139</v>
      </c>
      <c r="K359" s="142"/>
      <c r="L359" s="142"/>
      <c r="M359" s="142"/>
      <c r="N359" s="142"/>
      <c r="O359" s="142"/>
      <c r="P359" s="142"/>
      <c r="Q359" s="142"/>
      <c r="R359" s="142" t="s">
        <v>1139</v>
      </c>
      <c r="S359" s="142">
        <v>8</v>
      </c>
      <c r="T359" s="142" t="s">
        <v>103</v>
      </c>
      <c r="U359" s="142" t="s">
        <v>21</v>
      </c>
      <c r="V359" s="141"/>
      <c r="W359" s="141" t="s">
        <v>1138</v>
      </c>
      <c r="X359" s="145">
        <f t="shared" si="14"/>
        <v>11</v>
      </c>
      <c r="Y359" s="146">
        <f t="shared" si="15"/>
        <v>11</v>
      </c>
      <c r="Z359" s="145">
        <f>Table2[[#This Row],[OR Word Count]]-Table2[[#This Row],[CCSS Word Count]]</f>
        <v>0</v>
      </c>
      <c r="AA359" s="147" t="str">
        <f>IF(Table2[[#This Row],[Column6]]="","",IFERROR(Table2[[#This Row],[Column1]]/Table2[[#This Row],[CCSS Word Count]],""))</f>
        <v/>
      </c>
      <c r="AB359" s="259">
        <v>8</v>
      </c>
      <c r="AC359" s="260" t="s">
        <v>99</v>
      </c>
      <c r="AD359" s="260" t="s">
        <v>21</v>
      </c>
      <c r="AF359" s="163"/>
      <c r="AG359" s="277" t="str">
        <f>IF(Table2[[#This Row],[URL Link]]="","",CONCATENATE("&lt;a href=","""",Table2[[#This Row],[URL Link]],"""","&gt;",Table2[[#This Row],[OR INDEX]],"&lt;/a&gt;"))</f>
        <v/>
      </c>
      <c r="AH359" s="280" t="s">
        <v>2008</v>
      </c>
    </row>
    <row r="360" spans="1:34 16378:16384" x14ac:dyDescent="0.2">
      <c r="A360" s="261" t="s">
        <v>25</v>
      </c>
      <c r="B360" s="261">
        <v>359</v>
      </c>
      <c r="C360" s="259" t="s">
        <v>99</v>
      </c>
      <c r="D360" s="259" t="s">
        <v>21</v>
      </c>
      <c r="E360" s="259" t="s">
        <v>1140</v>
      </c>
      <c r="F360" s="256" t="s">
        <v>1141</v>
      </c>
      <c r="G360" s="256" t="s">
        <v>1801</v>
      </c>
      <c r="H360" s="256" t="s">
        <v>1802</v>
      </c>
      <c r="I360" s="256"/>
      <c r="J360" s="256" t="s">
        <v>1142</v>
      </c>
      <c r="K360" s="259"/>
      <c r="L360" s="261"/>
      <c r="M360" s="262"/>
      <c r="N360" s="263"/>
      <c r="O360" s="262"/>
      <c r="P360" s="264"/>
      <c r="Q360" s="259"/>
      <c r="R360" s="260" t="s">
        <v>1142</v>
      </c>
      <c r="S360" s="260">
        <v>8</v>
      </c>
      <c r="T360" s="260" t="s">
        <v>103</v>
      </c>
      <c r="U360" s="260" t="s">
        <v>21</v>
      </c>
      <c r="V360" s="260">
        <v>1</v>
      </c>
      <c r="W360" s="260" t="s">
        <v>1143</v>
      </c>
      <c r="X360" s="260">
        <f t="shared" si="14"/>
        <v>9</v>
      </c>
      <c r="Y360" s="260">
        <f t="shared" si="15"/>
        <v>42</v>
      </c>
      <c r="Z360" s="260">
        <f>Table2[[#This Row],[OR Word Count]]-Table2[[#This Row],[CCSS Word Count]]</f>
        <v>-33</v>
      </c>
      <c r="AA360" s="260">
        <f>IF(Table2[[#This Row],[Column6]]="","",IFERROR(Table2[[#This Row],[Column1]]/Table2[[#This Row],[CCSS Word Count]],""))</f>
        <v>-0.7857142857142857</v>
      </c>
      <c r="AB360" s="260">
        <v>8</v>
      </c>
      <c r="AC360" s="260" t="s">
        <v>99</v>
      </c>
      <c r="AD360" s="260" t="s">
        <v>21</v>
      </c>
      <c r="AE360" s="260">
        <v>1</v>
      </c>
      <c r="AF360" s="272" t="s">
        <v>6762</v>
      </c>
      <c r="AG360" s="269" t="str">
        <f>IF(Table2[[#This Row],[URL Link]]="","",CONCATENATE("&lt;a href=","""",Table2[[#This Row],[URL Link]],"""","&gt;",Table2[[#This Row],[OR INDEX]],"&lt;/a&gt;"))</f>
        <v>&lt;a href="https://oercommons.org/courseware/lesson/106591/student/29085?section=1"&gt;8.GM.A.1&lt;/a&gt;</v>
      </c>
      <c r="AH360" s="280" t="s">
        <v>2008</v>
      </c>
      <c r="XEX360" s="261"/>
      <c r="XEY360" s="259"/>
      <c r="XEZ360" s="259"/>
      <c r="XFA360" s="259"/>
      <c r="XFB360" s="259"/>
      <c r="XFC360" s="256"/>
      <c r="XFD360" s="259"/>
    </row>
    <row r="361" spans="1:34 16378:16384" ht="30" x14ac:dyDescent="0.2">
      <c r="A361" s="261" t="s">
        <v>25</v>
      </c>
      <c r="B361" s="261">
        <v>360</v>
      </c>
      <c r="C361" s="259" t="s">
        <v>99</v>
      </c>
      <c r="D361" s="259" t="s">
        <v>21</v>
      </c>
      <c r="E361" s="259" t="s">
        <v>1144</v>
      </c>
      <c r="F361" s="256" t="s">
        <v>1145</v>
      </c>
      <c r="G361" s="256" t="s">
        <v>1140</v>
      </c>
      <c r="H361" s="256" t="s">
        <v>1803</v>
      </c>
      <c r="I361" s="256"/>
      <c r="J361" s="256" t="s">
        <v>1146</v>
      </c>
      <c r="K361" s="259"/>
      <c r="L361" s="261"/>
      <c r="M361" s="262"/>
      <c r="N361" s="263"/>
      <c r="O361" s="262"/>
      <c r="P361" s="264"/>
      <c r="Q361" s="259"/>
      <c r="R361" s="260" t="s">
        <v>1146</v>
      </c>
      <c r="S361" s="260">
        <v>8</v>
      </c>
      <c r="T361" s="260" t="s">
        <v>103</v>
      </c>
      <c r="U361" s="260" t="s">
        <v>21</v>
      </c>
      <c r="V361" s="260">
        <v>2</v>
      </c>
      <c r="W361" s="260" t="s">
        <v>1147</v>
      </c>
      <c r="X361" s="260">
        <f t="shared" si="14"/>
        <v>26</v>
      </c>
      <c r="Y361" s="260">
        <f t="shared" si="15"/>
        <v>39</v>
      </c>
      <c r="Z361" s="260">
        <f>Table2[[#This Row],[OR Word Count]]-Table2[[#This Row],[CCSS Word Count]]</f>
        <v>-13</v>
      </c>
      <c r="AA361" s="260">
        <f>IF(Table2[[#This Row],[Column6]]="","",IFERROR(Table2[[#This Row],[Column1]]/Table2[[#This Row],[CCSS Word Count]],""))</f>
        <v>-0.33333333333333331</v>
      </c>
      <c r="AB361" s="260">
        <v>8</v>
      </c>
      <c r="AC361" s="260" t="s">
        <v>99</v>
      </c>
      <c r="AD361" s="260" t="s">
        <v>21</v>
      </c>
      <c r="AE361" s="260">
        <v>2</v>
      </c>
      <c r="AF361" s="272" t="s">
        <v>6763</v>
      </c>
      <c r="AG361" s="269" t="str">
        <f>IF(Table2[[#This Row],[URL Link]]="","",CONCATENATE("&lt;a href=","""",Table2[[#This Row],[URL Link]],"""","&gt;",Table2[[#This Row],[OR INDEX]],"&lt;/a&gt;"))</f>
        <v>&lt;a href="https://oercommons.org/courseware/lesson/106591/student/29085?section=2"&gt;8.GM.A.2&lt;/a&gt;</v>
      </c>
      <c r="AH361" s="280" t="s">
        <v>2008</v>
      </c>
      <c r="XEX361" s="261"/>
      <c r="XEY361" s="259"/>
      <c r="XEZ361" s="259"/>
      <c r="XFA361" s="259"/>
      <c r="XFB361" s="259"/>
      <c r="XFC361" s="256"/>
      <c r="XFD361" s="259"/>
    </row>
    <row r="362" spans="1:34 16378:16384" ht="30" x14ac:dyDescent="0.2">
      <c r="A362" s="261" t="s">
        <v>25</v>
      </c>
      <c r="B362" s="261">
        <v>361</v>
      </c>
      <c r="C362" s="259" t="s">
        <v>99</v>
      </c>
      <c r="D362" s="259" t="s">
        <v>21</v>
      </c>
      <c r="E362" s="259" t="s">
        <v>1148</v>
      </c>
      <c r="F362" s="256" t="s">
        <v>1149</v>
      </c>
      <c r="G362" s="256" t="s">
        <v>1804</v>
      </c>
      <c r="H362" s="256" t="s">
        <v>1805</v>
      </c>
      <c r="I362" s="256" t="s">
        <v>871</v>
      </c>
      <c r="J362" s="256" t="s">
        <v>1150</v>
      </c>
      <c r="K362" s="259"/>
      <c r="L362" s="261"/>
      <c r="M362" s="262"/>
      <c r="N362" s="263"/>
      <c r="O362" s="262"/>
      <c r="P362" s="264"/>
      <c r="Q362" s="259"/>
      <c r="R362" s="260" t="s">
        <v>1150</v>
      </c>
      <c r="S362" s="260">
        <v>8</v>
      </c>
      <c r="T362" s="260" t="s">
        <v>103</v>
      </c>
      <c r="U362" s="260" t="s">
        <v>21</v>
      </c>
      <c r="V362" s="260">
        <v>3</v>
      </c>
      <c r="W362" s="260" t="s">
        <v>1149</v>
      </c>
      <c r="X362" s="260">
        <f t="shared" si="14"/>
        <v>14</v>
      </c>
      <c r="Y362" s="260">
        <f t="shared" si="15"/>
        <v>14</v>
      </c>
      <c r="Z362" s="260">
        <f>Table2[[#This Row],[OR Word Count]]-Table2[[#This Row],[CCSS Word Count]]</f>
        <v>0</v>
      </c>
      <c r="AA362" s="260">
        <f>IF(Table2[[#This Row],[Column6]]="","",IFERROR(Table2[[#This Row],[Column1]]/Table2[[#This Row],[CCSS Word Count]],""))</f>
        <v>0</v>
      </c>
      <c r="AB362" s="260">
        <v>8</v>
      </c>
      <c r="AC362" s="260" t="s">
        <v>99</v>
      </c>
      <c r="AD362" s="260" t="s">
        <v>21</v>
      </c>
      <c r="AE362" s="260">
        <v>3</v>
      </c>
      <c r="AF362" s="272" t="s">
        <v>6764</v>
      </c>
      <c r="AG362" s="269" t="str">
        <f>IF(Table2[[#This Row],[URL Link]]="","",CONCATENATE("&lt;a href=","""",Table2[[#This Row],[URL Link]],"""","&gt;",Table2[[#This Row],[OR INDEX]],"&lt;/a&gt;"))</f>
        <v>&lt;a href="https://oercommons.org/courseware/lesson/106591/student/29085?section=3"&gt;8.GM.A.3&lt;/a&gt;</v>
      </c>
      <c r="AH362" s="280" t="s">
        <v>2008</v>
      </c>
      <c r="XEX362" s="261"/>
      <c r="XEY362" s="259"/>
      <c r="XEZ362" s="259"/>
      <c r="XFA362" s="259"/>
      <c r="XFB362" s="259"/>
      <c r="XFC362" s="256"/>
      <c r="XFD362" s="259"/>
    </row>
    <row r="363" spans="1:34 16378:16384" ht="45" x14ac:dyDescent="0.2">
      <c r="A363" s="261" t="s">
        <v>25</v>
      </c>
      <c r="B363" s="261">
        <v>362</v>
      </c>
      <c r="C363" s="259" t="s">
        <v>99</v>
      </c>
      <c r="D363" s="259" t="s">
        <v>21</v>
      </c>
      <c r="E363" s="259" t="s">
        <v>1151</v>
      </c>
      <c r="F363" s="256" t="s">
        <v>1152</v>
      </c>
      <c r="G363" s="256" t="s">
        <v>1802</v>
      </c>
      <c r="H363" s="256" t="s">
        <v>1806</v>
      </c>
      <c r="I363" s="256"/>
      <c r="J363" s="256" t="s">
        <v>1153</v>
      </c>
      <c r="K363" s="259"/>
      <c r="L363" s="261"/>
      <c r="M363" s="262"/>
      <c r="N363" s="263"/>
      <c r="O363" s="262"/>
      <c r="P363" s="264"/>
      <c r="Q363" s="259"/>
      <c r="R363" s="260" t="s">
        <v>1153</v>
      </c>
      <c r="S363" s="260">
        <v>8</v>
      </c>
      <c r="T363" s="260" t="s">
        <v>103</v>
      </c>
      <c r="U363" s="260" t="s">
        <v>21</v>
      </c>
      <c r="V363" s="260">
        <v>4</v>
      </c>
      <c r="W363" s="260" t="s">
        <v>1154</v>
      </c>
      <c r="X363" s="260">
        <f t="shared" si="14"/>
        <v>27</v>
      </c>
      <c r="Y363" s="260">
        <f t="shared" si="15"/>
        <v>41</v>
      </c>
      <c r="Z363" s="260">
        <f>Table2[[#This Row],[OR Word Count]]-Table2[[#This Row],[CCSS Word Count]]</f>
        <v>-14</v>
      </c>
      <c r="AA363" s="260">
        <f>IF(Table2[[#This Row],[Column6]]="","",IFERROR(Table2[[#This Row],[Column1]]/Table2[[#This Row],[CCSS Word Count]],""))</f>
        <v>-0.34146341463414637</v>
      </c>
      <c r="AB363" s="260">
        <v>8</v>
      </c>
      <c r="AC363" s="260" t="s">
        <v>99</v>
      </c>
      <c r="AD363" s="260" t="s">
        <v>21</v>
      </c>
      <c r="AE363" s="260">
        <v>4</v>
      </c>
      <c r="AF363" s="272" t="s">
        <v>6765</v>
      </c>
      <c r="AG363" s="269" t="str">
        <f>IF(Table2[[#This Row],[URL Link]]="","",CONCATENATE("&lt;a href=","""",Table2[[#This Row],[URL Link]],"""","&gt;",Table2[[#This Row],[OR INDEX]],"&lt;/a&gt;"))</f>
        <v>&lt;a href="https://oercommons.org/courseware/lesson/106591/student/29085?section=4"&gt;8.GM.A.4&lt;/a&gt;</v>
      </c>
      <c r="AH363" s="280" t="s">
        <v>2008</v>
      </c>
      <c r="XEX363" s="261"/>
      <c r="XEY363" s="259"/>
      <c r="XEZ363" s="259"/>
      <c r="XFA363" s="259"/>
      <c r="XFB363" s="259"/>
      <c r="XFC363" s="256"/>
      <c r="XFD363" s="259"/>
    </row>
    <row r="364" spans="1:34 16378:16384" ht="30" x14ac:dyDescent="0.2">
      <c r="A364" s="261" t="s">
        <v>25</v>
      </c>
      <c r="B364" s="261">
        <v>363</v>
      </c>
      <c r="C364" s="259" t="s">
        <v>99</v>
      </c>
      <c r="D364" s="259" t="s">
        <v>21</v>
      </c>
      <c r="E364" s="259" t="s">
        <v>1155</v>
      </c>
      <c r="F364" s="256" t="s">
        <v>1156</v>
      </c>
      <c r="G364" s="256" t="s">
        <v>1807</v>
      </c>
      <c r="H364" s="256" t="s">
        <v>1808</v>
      </c>
      <c r="I364" s="256"/>
      <c r="J364" s="256" t="s">
        <v>1157</v>
      </c>
      <c r="K364" s="259"/>
      <c r="L364" s="261"/>
      <c r="M364" s="262"/>
      <c r="N364" s="263"/>
      <c r="O364" s="262"/>
      <c r="P364" s="264"/>
      <c r="Q364" s="259"/>
      <c r="R364" s="260" t="s">
        <v>1157</v>
      </c>
      <c r="S364" s="260">
        <v>8</v>
      </c>
      <c r="T364" s="260" t="s">
        <v>103</v>
      </c>
      <c r="U364" s="260" t="s">
        <v>21</v>
      </c>
      <c r="V364" s="260">
        <v>5</v>
      </c>
      <c r="W364" s="260" t="s">
        <v>1158</v>
      </c>
      <c r="X364" s="260">
        <f t="shared" si="14"/>
        <v>23</v>
      </c>
      <c r="Y364" s="260">
        <f t="shared" si="15"/>
        <v>66</v>
      </c>
      <c r="Z364" s="260">
        <f>Table2[[#This Row],[OR Word Count]]-Table2[[#This Row],[CCSS Word Count]]</f>
        <v>-43</v>
      </c>
      <c r="AA364" s="260">
        <f>IF(Table2[[#This Row],[Column6]]="","",IFERROR(Table2[[#This Row],[Column1]]/Table2[[#This Row],[CCSS Word Count]],""))</f>
        <v>-0.65151515151515149</v>
      </c>
      <c r="AB364" s="260">
        <v>8</v>
      </c>
      <c r="AC364" s="260" t="s">
        <v>99</v>
      </c>
      <c r="AD364" s="260" t="s">
        <v>21</v>
      </c>
      <c r="AE364" s="260">
        <v>5</v>
      </c>
      <c r="AF364" s="272" t="s">
        <v>6766</v>
      </c>
      <c r="AG364" s="269" t="str">
        <f>IF(Table2[[#This Row],[URL Link]]="","",CONCATENATE("&lt;a href=","""",Table2[[#This Row],[URL Link]],"""","&gt;",Table2[[#This Row],[OR INDEX]],"&lt;/a&gt;"))</f>
        <v>&lt;a href="https://oercommons.org/courseware/lesson/106591/student/29085?section=5"&gt;8.GM.A.5&lt;/a&gt;</v>
      </c>
      <c r="AH364" s="280" t="s">
        <v>2008</v>
      </c>
      <c r="XEX364" s="261"/>
      <c r="XEY364" s="259"/>
      <c r="XEZ364" s="259"/>
      <c r="XFA364" s="259"/>
      <c r="XFB364" s="259"/>
      <c r="XFC364" s="256"/>
      <c r="XFD364" s="259"/>
    </row>
    <row r="365" spans="1:34 16378:16384" x14ac:dyDescent="0.2">
      <c r="A365" s="162" t="s">
        <v>3</v>
      </c>
      <c r="B365" s="162">
        <v>364</v>
      </c>
      <c r="C365" s="163" t="s">
        <v>99</v>
      </c>
      <c r="D365" s="163" t="s">
        <v>63</v>
      </c>
      <c r="E365" s="163" t="s">
        <v>1159</v>
      </c>
      <c r="F365" s="163" t="s">
        <v>1160</v>
      </c>
      <c r="G365" s="163"/>
      <c r="H365" s="163"/>
      <c r="I365" s="164"/>
      <c r="J365" s="164" t="s">
        <v>1161</v>
      </c>
      <c r="K365" s="142"/>
      <c r="L365" s="142"/>
      <c r="M365" s="142"/>
      <c r="N365" s="142"/>
      <c r="O365" s="142"/>
      <c r="P365" s="142"/>
      <c r="Q365" s="142"/>
      <c r="R365" s="142" t="s">
        <v>1161</v>
      </c>
      <c r="S365" s="142">
        <v>8</v>
      </c>
      <c r="T365" s="142" t="s">
        <v>103</v>
      </c>
      <c r="U365" s="142" t="s">
        <v>63</v>
      </c>
      <c r="V365" s="141"/>
      <c r="W365" s="141" t="s">
        <v>1160</v>
      </c>
      <c r="X365" s="145">
        <f t="shared" si="14"/>
        <v>6</v>
      </c>
      <c r="Y365" s="146">
        <f t="shared" si="15"/>
        <v>6</v>
      </c>
      <c r="Z365" s="145">
        <f>Table2[[#This Row],[OR Word Count]]-Table2[[#This Row],[CCSS Word Count]]</f>
        <v>0</v>
      </c>
      <c r="AA365" s="147" t="str">
        <f>IF(Table2[[#This Row],[Column6]]="","",IFERROR(Table2[[#This Row],[Column1]]/Table2[[#This Row],[CCSS Word Count]],""))</f>
        <v/>
      </c>
      <c r="AB365" s="259">
        <v>8</v>
      </c>
      <c r="AC365" s="260" t="s">
        <v>99</v>
      </c>
      <c r="AD365" s="260" t="s">
        <v>63</v>
      </c>
      <c r="AF365" s="163"/>
      <c r="AG365" s="277" t="str">
        <f>IF(Table2[[#This Row],[URL Link]]="","",CONCATENATE("&lt;a href=","""",Table2[[#This Row],[URL Link]],"""","&gt;",Table2[[#This Row],[OR INDEX]],"&lt;/a&gt;"))</f>
        <v/>
      </c>
      <c r="AH365" s="280" t="s">
        <v>2008</v>
      </c>
    </row>
    <row r="366" spans="1:34 16378:16384" ht="30" x14ac:dyDescent="0.2">
      <c r="A366" s="261" t="s">
        <v>25</v>
      </c>
      <c r="B366" s="261">
        <v>365</v>
      </c>
      <c r="C366" s="259" t="s">
        <v>99</v>
      </c>
      <c r="D366" s="259" t="s">
        <v>63</v>
      </c>
      <c r="E366" s="259" t="s">
        <v>1162</v>
      </c>
      <c r="F366" s="256" t="s">
        <v>1163</v>
      </c>
      <c r="G366" s="256" t="s">
        <v>1166</v>
      </c>
      <c r="H366" s="256" t="s">
        <v>1809</v>
      </c>
      <c r="I366" s="256" t="s">
        <v>1060</v>
      </c>
      <c r="J366" s="256" t="s">
        <v>1164</v>
      </c>
      <c r="K366" s="259"/>
      <c r="L366" s="261"/>
      <c r="M366" s="262"/>
      <c r="N366" s="263"/>
      <c r="O366" s="262"/>
      <c r="P366" s="264"/>
      <c r="Q366" s="259"/>
      <c r="R366" s="260" t="s">
        <v>1164</v>
      </c>
      <c r="S366" s="260">
        <v>8</v>
      </c>
      <c r="T366" s="260" t="s">
        <v>103</v>
      </c>
      <c r="U366" s="260" t="s">
        <v>63</v>
      </c>
      <c r="V366" s="260">
        <v>6</v>
      </c>
      <c r="W366" s="260" t="s">
        <v>1165</v>
      </c>
      <c r="X366" s="260">
        <f t="shared" si="14"/>
        <v>13</v>
      </c>
      <c r="Y366" s="260">
        <f t="shared" si="15"/>
        <v>12</v>
      </c>
      <c r="Z366" s="260">
        <f>Table2[[#This Row],[OR Word Count]]-Table2[[#This Row],[CCSS Word Count]]</f>
        <v>1</v>
      </c>
      <c r="AA366" s="260">
        <f>IF(Table2[[#This Row],[Column6]]="","",IFERROR(Table2[[#This Row],[Column1]]/Table2[[#This Row],[CCSS Word Count]],""))</f>
        <v>8.3333333333333329E-2</v>
      </c>
      <c r="AB366" s="260">
        <v>8</v>
      </c>
      <c r="AC366" s="260" t="s">
        <v>99</v>
      </c>
      <c r="AD366" s="260" t="s">
        <v>63</v>
      </c>
      <c r="AE366" s="260">
        <v>6</v>
      </c>
      <c r="AF366" s="272" t="s">
        <v>6767</v>
      </c>
      <c r="AG366" s="269" t="str">
        <f>IF(Table2[[#This Row],[URL Link]]="","",CONCATENATE("&lt;a href=","""",Table2[[#This Row],[URL Link]],"""","&gt;",Table2[[#This Row],[OR INDEX]],"&lt;/a&gt;"))</f>
        <v>&lt;a href="https://oercommons.org/courseware/lesson/106591/student/29085?section=6"&gt;8.GM.B.6&lt;/a&gt;</v>
      </c>
      <c r="AH366" s="280" t="s">
        <v>2008</v>
      </c>
      <c r="XEX366" s="261"/>
      <c r="XEY366" s="259"/>
      <c r="XEZ366" s="259"/>
      <c r="XFA366" s="259"/>
      <c r="XFB366" s="259"/>
      <c r="XFC366" s="256"/>
      <c r="XFD366" s="259"/>
    </row>
    <row r="367" spans="1:34 16378:16384" ht="30" x14ac:dyDescent="0.2">
      <c r="A367" s="261" t="s">
        <v>25</v>
      </c>
      <c r="B367" s="261">
        <v>366</v>
      </c>
      <c r="C367" s="259" t="s">
        <v>99</v>
      </c>
      <c r="D367" s="259" t="s">
        <v>63</v>
      </c>
      <c r="E367" s="259" t="s">
        <v>1166</v>
      </c>
      <c r="F367" s="256" t="s">
        <v>1167</v>
      </c>
      <c r="G367" s="256" t="s">
        <v>1810</v>
      </c>
      <c r="H367" s="256" t="s">
        <v>1811</v>
      </c>
      <c r="I367" s="256"/>
      <c r="J367" s="256" t="s">
        <v>1168</v>
      </c>
      <c r="K367" s="259"/>
      <c r="L367" s="261"/>
      <c r="M367" s="262"/>
      <c r="N367" s="263"/>
      <c r="O367" s="262"/>
      <c r="P367" s="264"/>
      <c r="Q367" s="259"/>
      <c r="R367" s="260" t="s">
        <v>1168</v>
      </c>
      <c r="S367" s="260">
        <v>8</v>
      </c>
      <c r="T367" s="260" t="s">
        <v>103</v>
      </c>
      <c r="U367" s="260" t="s">
        <v>63</v>
      </c>
      <c r="V367" s="260">
        <v>7</v>
      </c>
      <c r="W367" s="260" t="s">
        <v>1169</v>
      </c>
      <c r="X367" s="260">
        <f t="shared" si="14"/>
        <v>15</v>
      </c>
      <c r="Y367" s="260">
        <f t="shared" si="15"/>
        <v>22</v>
      </c>
      <c r="Z367" s="260">
        <f>Table2[[#This Row],[OR Word Count]]-Table2[[#This Row],[CCSS Word Count]]</f>
        <v>-7</v>
      </c>
      <c r="AA367" s="260">
        <f>IF(Table2[[#This Row],[Column6]]="","",IFERROR(Table2[[#This Row],[Column1]]/Table2[[#This Row],[CCSS Word Count]],""))</f>
        <v>-0.31818181818181818</v>
      </c>
      <c r="AB367" s="260">
        <v>8</v>
      </c>
      <c r="AC367" s="260" t="s">
        <v>99</v>
      </c>
      <c r="AD367" s="260" t="s">
        <v>63</v>
      </c>
      <c r="AE367" s="260">
        <v>7</v>
      </c>
      <c r="AF367" s="272" t="s">
        <v>6768</v>
      </c>
      <c r="AG367" s="269" t="str">
        <f>IF(Table2[[#This Row],[URL Link]]="","",CONCATENATE("&lt;a href=","""",Table2[[#This Row],[URL Link]],"""","&gt;",Table2[[#This Row],[OR INDEX]],"&lt;/a&gt;"))</f>
        <v>&lt;a href="https://oercommons.org/courseware/lesson/106591/student/29085?section=7"&gt;8.GM.B.7&lt;/a&gt;</v>
      </c>
      <c r="AH367" s="280" t="s">
        <v>2008</v>
      </c>
      <c r="XEX367" s="261"/>
      <c r="XEY367" s="259"/>
      <c r="XEZ367" s="259"/>
      <c r="XFA367" s="259"/>
      <c r="XFB367" s="259"/>
      <c r="XFC367" s="256"/>
      <c r="XFD367" s="259"/>
    </row>
    <row r="368" spans="1:34 16378:16384" ht="30" x14ac:dyDescent="0.2">
      <c r="A368" s="261" t="s">
        <v>25</v>
      </c>
      <c r="B368" s="261">
        <v>367</v>
      </c>
      <c r="C368" s="259" t="s">
        <v>99</v>
      </c>
      <c r="D368" s="259" t="s">
        <v>63</v>
      </c>
      <c r="E368" s="259" t="s">
        <v>1170</v>
      </c>
      <c r="F368" s="256" t="s">
        <v>1171</v>
      </c>
      <c r="G368" s="256" t="s">
        <v>1812</v>
      </c>
      <c r="H368" s="256" t="s">
        <v>1813</v>
      </c>
      <c r="I368" s="256"/>
      <c r="J368" s="256" t="s">
        <v>1172</v>
      </c>
      <c r="K368" s="259"/>
      <c r="L368" s="261"/>
      <c r="M368" s="262"/>
      <c r="N368" s="263"/>
      <c r="O368" s="262"/>
      <c r="P368" s="264"/>
      <c r="Q368" s="259"/>
      <c r="R368" s="260" t="s">
        <v>1172</v>
      </c>
      <c r="S368" s="260">
        <v>8</v>
      </c>
      <c r="T368" s="260" t="s">
        <v>103</v>
      </c>
      <c r="U368" s="260" t="s">
        <v>63</v>
      </c>
      <c r="V368" s="260">
        <v>8</v>
      </c>
      <c r="W368" s="260" t="s">
        <v>1171</v>
      </c>
      <c r="X368" s="260">
        <f t="shared" si="14"/>
        <v>15</v>
      </c>
      <c r="Y368" s="260">
        <f t="shared" si="15"/>
        <v>15</v>
      </c>
      <c r="Z368" s="260">
        <f>Table2[[#This Row],[OR Word Count]]-Table2[[#This Row],[CCSS Word Count]]</f>
        <v>0</v>
      </c>
      <c r="AA368" s="260">
        <f>IF(Table2[[#This Row],[Column6]]="","",IFERROR(Table2[[#This Row],[Column1]]/Table2[[#This Row],[CCSS Word Count]],""))</f>
        <v>0</v>
      </c>
      <c r="AB368" s="260">
        <v>8</v>
      </c>
      <c r="AC368" s="260" t="s">
        <v>99</v>
      </c>
      <c r="AD368" s="260" t="s">
        <v>63</v>
      </c>
      <c r="AE368" s="260">
        <v>8</v>
      </c>
      <c r="AF368" s="272" t="s">
        <v>6769</v>
      </c>
      <c r="AG368" s="269" t="str">
        <f>IF(Table2[[#This Row],[URL Link]]="","",CONCATENATE("&lt;a href=","""",Table2[[#This Row],[URL Link]],"""","&gt;",Table2[[#This Row],[OR INDEX]],"&lt;/a&gt;"))</f>
        <v>&lt;a href="https://oercommons.org/courseware/lesson/106591/student/29085?section=8"&gt;8.GM.B.8&lt;/a&gt;</v>
      </c>
      <c r="AH368" s="280" t="s">
        <v>2008</v>
      </c>
      <c r="XEX368" s="261"/>
      <c r="XEY368" s="259"/>
      <c r="XEZ368" s="259"/>
      <c r="XFA368" s="259"/>
      <c r="XFB368" s="259"/>
      <c r="XFC368" s="256"/>
      <c r="XFD368" s="259"/>
    </row>
    <row r="369" spans="1:34 16378:16384" x14ac:dyDescent="0.2">
      <c r="A369" s="162" t="s">
        <v>3</v>
      </c>
      <c r="B369" s="162">
        <v>368</v>
      </c>
      <c r="C369" s="163" t="s">
        <v>99</v>
      </c>
      <c r="D369" s="163" t="s">
        <v>76</v>
      </c>
      <c r="E369" s="163" t="s">
        <v>1173</v>
      </c>
      <c r="F369" s="163" t="s">
        <v>1174</v>
      </c>
      <c r="G369" s="163"/>
      <c r="H369" s="163"/>
      <c r="I369" s="164"/>
      <c r="J369" s="164" t="s">
        <v>1175</v>
      </c>
      <c r="K369" s="142"/>
      <c r="L369" s="142"/>
      <c r="M369" s="142"/>
      <c r="N369" s="142"/>
      <c r="O369" s="142"/>
      <c r="P369" s="142"/>
      <c r="Q369" s="142"/>
      <c r="R369" s="142" t="s">
        <v>1175</v>
      </c>
      <c r="S369" s="142">
        <v>8</v>
      </c>
      <c r="T369" s="142" t="s">
        <v>103</v>
      </c>
      <c r="U369" s="142" t="s">
        <v>76</v>
      </c>
      <c r="V369" s="141"/>
      <c r="W369" s="141" t="s">
        <v>1176</v>
      </c>
      <c r="X369" s="145">
        <f t="shared" si="14"/>
        <v>13</v>
      </c>
      <c r="Y369" s="146">
        <f t="shared" si="15"/>
        <v>12</v>
      </c>
      <c r="Z369" s="145">
        <f>Table2[[#This Row],[OR Word Count]]-Table2[[#This Row],[CCSS Word Count]]</f>
        <v>1</v>
      </c>
      <c r="AA369" s="147" t="str">
        <f>IF(Table2[[#This Row],[Column6]]="","",IFERROR(Table2[[#This Row],[Column1]]/Table2[[#This Row],[CCSS Word Count]],""))</f>
        <v/>
      </c>
      <c r="AB369" s="259">
        <v>8</v>
      </c>
      <c r="AC369" s="260" t="s">
        <v>99</v>
      </c>
      <c r="AD369" s="260" t="s">
        <v>76</v>
      </c>
      <c r="AF369" s="163"/>
      <c r="AG369" s="277" t="str">
        <f>IF(Table2[[#This Row],[URL Link]]="","",CONCATENATE("&lt;a href=","""",Table2[[#This Row],[URL Link]],"""","&gt;",Table2[[#This Row],[OR INDEX]],"&lt;/a&gt;"))</f>
        <v/>
      </c>
      <c r="AH369" s="280" t="s">
        <v>2008</v>
      </c>
    </row>
    <row r="370" spans="1:34 16378:16384" ht="30" x14ac:dyDescent="0.2">
      <c r="A370" s="261" t="s">
        <v>25</v>
      </c>
      <c r="B370" s="261">
        <v>369</v>
      </c>
      <c r="C370" s="259" t="s">
        <v>99</v>
      </c>
      <c r="D370" s="259" t="s">
        <v>76</v>
      </c>
      <c r="E370" s="259" t="s">
        <v>1177</v>
      </c>
      <c r="F370" s="256" t="s">
        <v>1178</v>
      </c>
      <c r="G370" s="256" t="s">
        <v>1814</v>
      </c>
      <c r="H370" s="256" t="s">
        <v>1815</v>
      </c>
      <c r="I370" s="256"/>
      <c r="J370" s="256" t="s">
        <v>1179</v>
      </c>
      <c r="K370" s="259"/>
      <c r="L370" s="261"/>
      <c r="M370" s="262"/>
      <c r="N370" s="263"/>
      <c r="O370" s="262"/>
      <c r="P370" s="264"/>
      <c r="Q370" s="259"/>
      <c r="R370" s="260" t="s">
        <v>1179</v>
      </c>
      <c r="S370" s="260">
        <v>8</v>
      </c>
      <c r="T370" s="260" t="s">
        <v>103</v>
      </c>
      <c r="U370" s="260" t="s">
        <v>76</v>
      </c>
      <c r="V370" s="260">
        <v>9</v>
      </c>
      <c r="W370" s="260" t="s">
        <v>1180</v>
      </c>
      <c r="X370" s="260">
        <f t="shared" si="14"/>
        <v>20</v>
      </c>
      <c r="Y370" s="260">
        <f t="shared" si="15"/>
        <v>20</v>
      </c>
      <c r="Z370" s="260">
        <f>Table2[[#This Row],[OR Word Count]]-Table2[[#This Row],[CCSS Word Count]]</f>
        <v>0</v>
      </c>
      <c r="AA370" s="260">
        <f>IF(Table2[[#This Row],[Column6]]="","",IFERROR(Table2[[#This Row],[Column1]]/Table2[[#This Row],[CCSS Word Count]],""))</f>
        <v>0</v>
      </c>
      <c r="AB370" s="260">
        <v>8</v>
      </c>
      <c r="AC370" s="260" t="s">
        <v>99</v>
      </c>
      <c r="AD370" s="260" t="s">
        <v>76</v>
      </c>
      <c r="AE370" s="260">
        <v>9</v>
      </c>
      <c r="AF370" s="272" t="s">
        <v>6770</v>
      </c>
      <c r="AG370" s="269" t="str">
        <f>IF(Table2[[#This Row],[URL Link]]="","",CONCATENATE("&lt;a href=","""",Table2[[#This Row],[URL Link]],"""","&gt;",Table2[[#This Row],[OR INDEX]],"&lt;/a&gt;"))</f>
        <v>&lt;a href="https://oercommons.org/courseware/lesson/106591/student/29085?section=9"&gt;8.GM.C.9&lt;/a&gt;</v>
      </c>
      <c r="AH370" s="280" t="s">
        <v>2008</v>
      </c>
      <c r="XEX370" s="261"/>
      <c r="XEY370" s="259"/>
      <c r="XEZ370" s="259"/>
      <c r="XFA370" s="259"/>
      <c r="XFB370" s="259"/>
      <c r="XFC370" s="256"/>
      <c r="XFD370" s="259"/>
    </row>
    <row r="371" spans="1:34 16378:16384" x14ac:dyDescent="0.2">
      <c r="A371" s="148" t="s">
        <v>2</v>
      </c>
      <c r="B371" s="148">
        <v>370</v>
      </c>
      <c r="C371" s="149" t="s">
        <v>151</v>
      </c>
      <c r="D371" s="149"/>
      <c r="E371" s="149" t="s">
        <v>1181</v>
      </c>
      <c r="F371" s="150" t="s">
        <v>153</v>
      </c>
      <c r="G371" s="150"/>
      <c r="H371" s="150"/>
      <c r="I371" s="150"/>
      <c r="J371" s="150"/>
      <c r="K371" s="149"/>
      <c r="L371" s="149"/>
      <c r="M371" s="149"/>
      <c r="N371" s="149"/>
      <c r="O371" s="149"/>
      <c r="P371" s="149"/>
      <c r="Q371" s="149"/>
      <c r="R371" s="149"/>
      <c r="S371" s="148"/>
      <c r="T371" s="152"/>
      <c r="U371" s="153"/>
      <c r="V371" s="152"/>
      <c r="W371" s="154"/>
      <c r="X371" s="149">
        <f t="shared" si="14"/>
        <v>2</v>
      </c>
      <c r="Y371" s="148">
        <f t="shared" si="15"/>
        <v>1</v>
      </c>
      <c r="Z371" s="152">
        <f>Table2[[#This Row],[OR Word Count]]-Table2[[#This Row],[CCSS Word Count]]</f>
        <v>1</v>
      </c>
      <c r="AA371" s="153" t="str">
        <f>IF(Table2[[#This Row],[Column6]]="","",IFERROR(Table2[[#This Row],[Column1]]/Table2[[#This Row],[CCSS Word Count]],""))</f>
        <v/>
      </c>
      <c r="AB371" s="152">
        <v>8</v>
      </c>
      <c r="AC371" s="154" t="s">
        <v>151</v>
      </c>
      <c r="AF371" s="149"/>
      <c r="AG371" s="276" t="str">
        <f>IF(Table2[[#This Row],[URL Link]]="","",CONCATENATE("&lt;a href=","""",Table2[[#This Row],[URL Link]],"""","&gt;",Table2[[#This Row],[OR INDEX]],"&lt;/a&gt;"))</f>
        <v/>
      </c>
      <c r="AH371" s="280" t="s">
        <v>2008</v>
      </c>
    </row>
    <row r="372" spans="1:34 16378:16384" x14ac:dyDescent="0.2">
      <c r="A372" s="162" t="s">
        <v>3</v>
      </c>
      <c r="B372" s="162">
        <v>371</v>
      </c>
      <c r="C372" s="163" t="s">
        <v>151</v>
      </c>
      <c r="D372" s="163" t="s">
        <v>21</v>
      </c>
      <c r="E372" s="163" t="s">
        <v>1182</v>
      </c>
      <c r="F372" s="163" t="s">
        <v>897</v>
      </c>
      <c r="G372" s="163"/>
      <c r="H372" s="163"/>
      <c r="I372" s="164"/>
      <c r="J372" s="164"/>
      <c r="K372" s="142"/>
      <c r="L372" s="142"/>
      <c r="M372" s="142"/>
      <c r="N372" s="142"/>
      <c r="O372" s="142"/>
      <c r="P372" s="142"/>
      <c r="Q372" s="142"/>
      <c r="R372" s="142"/>
      <c r="S372" s="142"/>
      <c r="T372" s="142"/>
      <c r="U372" s="142"/>
      <c r="V372" s="141"/>
      <c r="W372" s="141" t="s">
        <v>898</v>
      </c>
      <c r="X372" s="145">
        <f t="shared" si="14"/>
        <v>4</v>
      </c>
      <c r="Y372" s="146">
        <f t="shared" si="15"/>
        <v>2</v>
      </c>
      <c r="Z372" s="145">
        <f>Table2[[#This Row],[OR Word Count]]-Table2[[#This Row],[CCSS Word Count]]</f>
        <v>2</v>
      </c>
      <c r="AA372" s="147" t="str">
        <f>IF(Table2[[#This Row],[Column6]]="","",IFERROR(Table2[[#This Row],[Column1]]/Table2[[#This Row],[CCSS Word Count]],""))</f>
        <v/>
      </c>
      <c r="AB372" s="259">
        <v>8</v>
      </c>
      <c r="AC372" s="260" t="s">
        <v>151</v>
      </c>
      <c r="AD372" s="260" t="s">
        <v>21</v>
      </c>
      <c r="AF372" s="163"/>
      <c r="AG372" s="277" t="str">
        <f>IF(Table2[[#This Row],[URL Link]]="","",CONCATENATE("&lt;a href=","""",Table2[[#This Row],[URL Link]],"""","&gt;",Table2[[#This Row],[OR INDEX]],"&lt;/a&gt;"))</f>
        <v/>
      </c>
      <c r="AH372" s="280" t="s">
        <v>2008</v>
      </c>
    </row>
    <row r="373" spans="1:34 16378:16384" ht="30" x14ac:dyDescent="0.2">
      <c r="A373" s="261" t="s">
        <v>25</v>
      </c>
      <c r="B373" s="261">
        <v>372</v>
      </c>
      <c r="C373" s="259" t="s">
        <v>151</v>
      </c>
      <c r="D373" s="259" t="s">
        <v>21</v>
      </c>
      <c r="E373" s="259" t="s">
        <v>1183</v>
      </c>
      <c r="F373" s="256" t="s">
        <v>1184</v>
      </c>
      <c r="G373" s="256" t="s">
        <v>1031</v>
      </c>
      <c r="H373" s="256" t="s">
        <v>1816</v>
      </c>
      <c r="I373" s="256"/>
      <c r="J373" s="256" t="s">
        <v>1185</v>
      </c>
      <c r="K373" s="259"/>
      <c r="L373" s="261"/>
      <c r="M373" s="262"/>
      <c r="N373" s="263"/>
      <c r="O373" s="262"/>
      <c r="P373" s="264"/>
      <c r="Q373" s="259"/>
      <c r="R373" s="260" t="s">
        <v>1185</v>
      </c>
      <c r="S373" s="260">
        <v>8</v>
      </c>
      <c r="T373" s="260" t="s">
        <v>908</v>
      </c>
      <c r="U373" s="260" t="s">
        <v>21</v>
      </c>
      <c r="V373" s="260">
        <v>4</v>
      </c>
      <c r="W373" s="260" t="s">
        <v>1186</v>
      </c>
      <c r="X373" s="260">
        <f t="shared" si="14"/>
        <v>18</v>
      </c>
      <c r="Y373" s="260">
        <f t="shared" si="15"/>
        <v>103</v>
      </c>
      <c r="Z373" s="260">
        <f>Table2[[#This Row],[OR Word Count]]-Table2[[#This Row],[CCSS Word Count]]</f>
        <v>-85</v>
      </c>
      <c r="AB373" s="260">
        <v>8</v>
      </c>
      <c r="AC373" s="260" t="s">
        <v>151</v>
      </c>
      <c r="AD373" s="260" t="s">
        <v>21</v>
      </c>
      <c r="AE373" s="260">
        <v>1</v>
      </c>
      <c r="AF373" s="272" t="s">
        <v>6771</v>
      </c>
      <c r="AG373" s="269" t="str">
        <f>IF(Table2[[#This Row],[URL Link]]="","",CONCATENATE("&lt;a href=","""",Table2[[#This Row],[URL Link]],"""","&gt;",Table2[[#This Row],[OR INDEX]],"&lt;/a&gt;"))</f>
        <v>&lt;a href="https://oercommons.org/courseware/lesson/106592/student/29085?section=1"&gt;8.DR.A.1&lt;/a&gt;</v>
      </c>
      <c r="AH373" s="280" t="s">
        <v>2008</v>
      </c>
      <c r="XEX373" s="261"/>
      <c r="XEY373" s="259"/>
      <c r="XEZ373" s="259"/>
      <c r="XFA373" s="259"/>
      <c r="XFB373" s="259"/>
      <c r="XFC373" s="256"/>
      <c r="XFD373" s="259"/>
    </row>
    <row r="374" spans="1:34 16378:16384" x14ac:dyDescent="0.2">
      <c r="A374" s="162" t="s">
        <v>3</v>
      </c>
      <c r="B374" s="162">
        <v>373</v>
      </c>
      <c r="C374" s="163" t="s">
        <v>151</v>
      </c>
      <c r="D374" s="163" t="s">
        <v>63</v>
      </c>
      <c r="E374" s="163" t="s">
        <v>1187</v>
      </c>
      <c r="F374" s="163" t="s">
        <v>904</v>
      </c>
      <c r="G374" s="163"/>
      <c r="H374" s="163"/>
      <c r="I374" s="164"/>
      <c r="J374" s="164"/>
      <c r="K374" s="142"/>
      <c r="L374" s="142"/>
      <c r="M374" s="142"/>
      <c r="N374" s="142"/>
      <c r="O374" s="142"/>
      <c r="P374" s="142"/>
      <c r="Q374" s="142"/>
      <c r="R374" s="142"/>
      <c r="S374" s="142"/>
      <c r="T374" s="142"/>
      <c r="U374" s="142"/>
      <c r="V374" s="141"/>
      <c r="W374" s="141" t="s">
        <v>898</v>
      </c>
      <c r="X374" s="145">
        <f t="shared" si="14"/>
        <v>4</v>
      </c>
      <c r="Y374" s="146">
        <f t="shared" si="15"/>
        <v>2</v>
      </c>
      <c r="Z374" s="145">
        <f>Table2[[#This Row],[OR Word Count]]-Table2[[#This Row],[CCSS Word Count]]</f>
        <v>2</v>
      </c>
      <c r="AA374" s="147" t="str">
        <f>IF(Table2[[#This Row],[Column6]]="","",IFERROR(Table2[[#This Row],[Column1]]/Table2[[#This Row],[CCSS Word Count]],""))</f>
        <v/>
      </c>
      <c r="AB374" s="259">
        <v>8</v>
      </c>
      <c r="AC374" s="260" t="s">
        <v>151</v>
      </c>
      <c r="AD374" s="260" t="s">
        <v>63</v>
      </c>
      <c r="AF374" s="163"/>
      <c r="AG374" s="277" t="str">
        <f>IF(Table2[[#This Row],[URL Link]]="","",CONCATENATE("&lt;a href=","""",Table2[[#This Row],[URL Link]],"""","&gt;",Table2[[#This Row],[OR INDEX]],"&lt;/a&gt;"))</f>
        <v/>
      </c>
      <c r="AH374" s="280" t="s">
        <v>2008</v>
      </c>
    </row>
    <row r="375" spans="1:34 16378:16384" ht="30" x14ac:dyDescent="0.2">
      <c r="A375" s="261" t="s">
        <v>25</v>
      </c>
      <c r="B375" s="261">
        <v>374</v>
      </c>
      <c r="C375" s="259" t="s">
        <v>151</v>
      </c>
      <c r="D375" s="259" t="s">
        <v>63</v>
      </c>
      <c r="E375" s="259" t="s">
        <v>1188</v>
      </c>
      <c r="F375" s="256" t="s">
        <v>1189</v>
      </c>
      <c r="G375" s="259" t="s">
        <v>1753</v>
      </c>
      <c r="H375" s="256" t="s">
        <v>1817</v>
      </c>
      <c r="I375" s="256"/>
      <c r="J375" s="256" t="s">
        <v>1190</v>
      </c>
      <c r="K375" s="259"/>
      <c r="L375" s="261"/>
      <c r="M375" s="262"/>
      <c r="N375" s="263"/>
      <c r="O375" s="262"/>
      <c r="P375" s="264"/>
      <c r="Q375" s="259"/>
      <c r="R375" s="260" t="s">
        <v>1190</v>
      </c>
      <c r="S375" s="260">
        <v>8</v>
      </c>
      <c r="T375" s="260" t="s">
        <v>908</v>
      </c>
      <c r="U375" s="260" t="s">
        <v>21</v>
      </c>
      <c r="V375" s="260">
        <v>2</v>
      </c>
      <c r="W375" s="260" t="s">
        <v>1191</v>
      </c>
      <c r="X375" s="260">
        <f t="shared" si="14"/>
        <v>19</v>
      </c>
      <c r="Y375" s="260">
        <f t="shared" si="15"/>
        <v>44</v>
      </c>
      <c r="Z375" s="260">
        <f>Table2[[#This Row],[OR Word Count]]-Table2[[#This Row],[CCSS Word Count]]</f>
        <v>-25</v>
      </c>
      <c r="AB375" s="260">
        <v>8</v>
      </c>
      <c r="AC375" s="260" t="s">
        <v>151</v>
      </c>
      <c r="AD375" s="260" t="s">
        <v>63</v>
      </c>
      <c r="AE375" s="260">
        <v>2</v>
      </c>
      <c r="AF375" s="272" t="s">
        <v>6772</v>
      </c>
      <c r="AG375" s="269" t="str">
        <f>IF(Table2[[#This Row],[URL Link]]="","",CONCATENATE("&lt;a href=","""",Table2[[#This Row],[URL Link]],"""","&gt;",Table2[[#This Row],[OR INDEX]],"&lt;/a&gt;"))</f>
        <v>&lt;a href="https://oercommons.org/courseware/lesson/106592/student/29085?section=2"&gt;8.DR.B.2&lt;/a&gt;</v>
      </c>
      <c r="AH375" s="280" t="s">
        <v>2008</v>
      </c>
      <c r="XEX375" s="261"/>
      <c r="XEY375" s="259"/>
      <c r="XEZ375" s="259"/>
      <c r="XFA375" s="259"/>
      <c r="XFB375" s="259"/>
      <c r="XFC375" s="256"/>
      <c r="XFD375" s="259"/>
    </row>
    <row r="376" spans="1:34 16378:16384" x14ac:dyDescent="0.2">
      <c r="A376" s="162" t="s">
        <v>3</v>
      </c>
      <c r="B376" s="162">
        <v>375</v>
      </c>
      <c r="C376" s="163" t="s">
        <v>151</v>
      </c>
      <c r="D376" s="163" t="s">
        <v>76</v>
      </c>
      <c r="E376" s="163" t="s">
        <v>1192</v>
      </c>
      <c r="F376" s="163" t="s">
        <v>911</v>
      </c>
      <c r="G376" s="163"/>
      <c r="H376" s="163"/>
      <c r="I376" s="164"/>
      <c r="J376" s="164"/>
      <c r="K376" s="142"/>
      <c r="L376" s="142"/>
      <c r="M376" s="142"/>
      <c r="N376" s="142"/>
      <c r="O376" s="142"/>
      <c r="P376" s="142"/>
      <c r="Q376" s="142"/>
      <c r="R376" s="142"/>
      <c r="S376" s="142"/>
      <c r="T376" s="142"/>
      <c r="U376" s="142"/>
      <c r="V376" s="141"/>
      <c r="W376" s="141" t="s">
        <v>898</v>
      </c>
      <c r="X376" s="145">
        <f t="shared" si="14"/>
        <v>5</v>
      </c>
      <c r="Y376" s="146">
        <f t="shared" si="15"/>
        <v>2</v>
      </c>
      <c r="Z376" s="145">
        <f>Table2[[#This Row],[OR Word Count]]-Table2[[#This Row],[CCSS Word Count]]</f>
        <v>3</v>
      </c>
      <c r="AA376" s="147" t="str">
        <f>IF(Table2[[#This Row],[Column6]]="","",IFERROR(Table2[[#This Row],[Column1]]/Table2[[#This Row],[CCSS Word Count]],""))</f>
        <v/>
      </c>
      <c r="AB376" s="259">
        <v>8</v>
      </c>
      <c r="AC376" s="260" t="s">
        <v>151</v>
      </c>
      <c r="AD376" s="260" t="s">
        <v>76</v>
      </c>
      <c r="AF376" s="163"/>
      <c r="AG376" s="277" t="str">
        <f>IF(Table2[[#This Row],[URL Link]]="","",CONCATENATE("&lt;a href=","""",Table2[[#This Row],[URL Link]],"""","&gt;",Table2[[#This Row],[OR INDEX]],"&lt;/a&gt;"))</f>
        <v/>
      </c>
      <c r="AH376" s="280" t="s">
        <v>2008</v>
      </c>
    </row>
    <row r="377" spans="1:34 16378:16384" ht="30" x14ac:dyDescent="0.2">
      <c r="A377" s="261" t="s">
        <v>25</v>
      </c>
      <c r="B377" s="261">
        <v>376</v>
      </c>
      <c r="C377" s="259" t="s">
        <v>151</v>
      </c>
      <c r="D377" s="259" t="s">
        <v>76</v>
      </c>
      <c r="E377" s="259" t="s">
        <v>1193</v>
      </c>
      <c r="F377" s="256" t="s">
        <v>1194</v>
      </c>
      <c r="G377" s="256" t="s">
        <v>1755</v>
      </c>
      <c r="H377" s="256" t="s">
        <v>1818</v>
      </c>
      <c r="I377" s="256"/>
      <c r="J377" s="256" t="s">
        <v>1195</v>
      </c>
      <c r="K377" s="259"/>
      <c r="L377" s="261"/>
      <c r="M377" s="262"/>
      <c r="N377" s="263"/>
      <c r="O377" s="262"/>
      <c r="P377" s="264"/>
      <c r="Q377" s="259"/>
      <c r="R377" s="260" t="s">
        <v>1195</v>
      </c>
      <c r="S377" s="260">
        <v>8</v>
      </c>
      <c r="T377" s="260" t="s">
        <v>908</v>
      </c>
      <c r="U377" s="260" t="s">
        <v>21</v>
      </c>
      <c r="V377" s="260">
        <v>1</v>
      </c>
      <c r="W377" s="260" t="s">
        <v>1196</v>
      </c>
      <c r="X377" s="260">
        <f t="shared" si="14"/>
        <v>17</v>
      </c>
      <c r="Y377" s="260">
        <f t="shared" si="15"/>
        <v>32</v>
      </c>
      <c r="Z377" s="260">
        <f>Table2[[#This Row],[OR Word Count]]-Table2[[#This Row],[CCSS Word Count]]</f>
        <v>-15</v>
      </c>
      <c r="AB377" s="260">
        <v>8</v>
      </c>
      <c r="AC377" s="260" t="s">
        <v>151</v>
      </c>
      <c r="AD377" s="260" t="s">
        <v>76</v>
      </c>
      <c r="AE377" s="260">
        <v>3</v>
      </c>
      <c r="AF377" s="272" t="s">
        <v>6773</v>
      </c>
      <c r="AG377" s="269" t="str">
        <f>IF(Table2[[#This Row],[URL Link]]="","",CONCATENATE("&lt;a href=","""",Table2[[#This Row],[URL Link]],"""","&gt;",Table2[[#This Row],[OR INDEX]],"&lt;/a&gt;"))</f>
        <v>&lt;a href="https://oercommons.org/courseware/lesson/106592/student/29085?section=3"&gt;8.DR.C.3&lt;/a&gt;</v>
      </c>
      <c r="AH377" s="280" t="s">
        <v>2008</v>
      </c>
      <c r="XEX377" s="261"/>
      <c r="XEY377" s="259"/>
      <c r="XEZ377" s="259"/>
      <c r="XFA377" s="259"/>
      <c r="XFB377" s="259"/>
      <c r="XFC377" s="256"/>
      <c r="XFD377" s="259"/>
    </row>
    <row r="378" spans="1:34 16378:16384" x14ac:dyDescent="0.2">
      <c r="A378" s="162" t="s">
        <v>3</v>
      </c>
      <c r="B378" s="162">
        <v>377</v>
      </c>
      <c r="C378" s="163" t="s">
        <v>151</v>
      </c>
      <c r="D378" s="163" t="s">
        <v>197</v>
      </c>
      <c r="E378" s="163" t="s">
        <v>1197</v>
      </c>
      <c r="F378" s="163" t="s">
        <v>920</v>
      </c>
      <c r="G378" s="163"/>
      <c r="H378" s="163"/>
      <c r="I378" s="164"/>
      <c r="J378" s="164"/>
      <c r="K378" s="142"/>
      <c r="L378" s="142"/>
      <c r="M378" s="142"/>
      <c r="N378" s="142"/>
      <c r="O378" s="142"/>
      <c r="P378" s="142"/>
      <c r="Q378" s="142"/>
      <c r="R378" s="142"/>
      <c r="S378" s="142"/>
      <c r="T378" s="142"/>
      <c r="U378" s="142"/>
      <c r="V378" s="141"/>
      <c r="W378" s="141" t="s">
        <v>898</v>
      </c>
      <c r="X378" s="145">
        <f t="shared" si="14"/>
        <v>6</v>
      </c>
      <c r="Y378" s="146">
        <f t="shared" si="15"/>
        <v>2</v>
      </c>
      <c r="Z378" s="145">
        <f>Table2[[#This Row],[OR Word Count]]-Table2[[#This Row],[CCSS Word Count]]</f>
        <v>4</v>
      </c>
      <c r="AA378" s="147" t="str">
        <f>IF(Table2[[#This Row],[Column6]]="","",IFERROR(Table2[[#This Row],[Column1]]/Table2[[#This Row],[CCSS Word Count]],""))</f>
        <v/>
      </c>
      <c r="AB378" s="259">
        <v>8</v>
      </c>
      <c r="AC378" s="260" t="s">
        <v>151</v>
      </c>
      <c r="AD378" s="260" t="s">
        <v>197</v>
      </c>
      <c r="AF378" s="163"/>
      <c r="AG378" s="277" t="str">
        <f>IF(Table2[[#This Row],[URL Link]]="","",CONCATENATE("&lt;a href=","""",Table2[[#This Row],[URL Link]],"""","&gt;",Table2[[#This Row],[OR INDEX]],"&lt;/a&gt;"))</f>
        <v/>
      </c>
      <c r="AH378" s="280" t="s">
        <v>2008</v>
      </c>
    </row>
    <row r="379" spans="1:34 16378:16384" ht="30" x14ac:dyDescent="0.2">
      <c r="A379" s="261" t="s">
        <v>25</v>
      </c>
      <c r="B379" s="261">
        <v>378</v>
      </c>
      <c r="C379" s="259" t="s">
        <v>151</v>
      </c>
      <c r="D379" s="259" t="s">
        <v>197</v>
      </c>
      <c r="E379" s="259" t="s">
        <v>1198</v>
      </c>
      <c r="F379" s="256" t="s">
        <v>1199</v>
      </c>
      <c r="G379" s="256" t="s">
        <v>1046</v>
      </c>
      <c r="H379" s="256" t="s">
        <v>1819</v>
      </c>
      <c r="I379" s="256" t="s">
        <v>1820</v>
      </c>
      <c r="J379" s="256" t="s">
        <v>1200</v>
      </c>
      <c r="K379" s="259"/>
      <c r="L379" s="261"/>
      <c r="M379" s="262"/>
      <c r="N379" s="263"/>
      <c r="O379" s="262"/>
      <c r="P379" s="264"/>
      <c r="Q379" s="259"/>
      <c r="R379" s="260" t="s">
        <v>1200</v>
      </c>
      <c r="S379" s="260">
        <v>8</v>
      </c>
      <c r="T379" s="260" t="s">
        <v>908</v>
      </c>
      <c r="U379" s="260" t="s">
        <v>21</v>
      </c>
      <c r="V379" s="260">
        <v>3</v>
      </c>
      <c r="W379" s="260" t="s">
        <v>1201</v>
      </c>
      <c r="X379" s="260">
        <f t="shared" si="14"/>
        <v>19</v>
      </c>
      <c r="Y379" s="260">
        <f t="shared" si="15"/>
        <v>59</v>
      </c>
      <c r="Z379" s="260">
        <f>Table2[[#This Row],[OR Word Count]]-Table2[[#This Row],[CCSS Word Count]]</f>
        <v>-40</v>
      </c>
      <c r="AB379" s="260">
        <v>8</v>
      </c>
      <c r="AC379" s="260" t="s">
        <v>151</v>
      </c>
      <c r="AD379" s="260" t="s">
        <v>197</v>
      </c>
      <c r="AE379" s="260">
        <v>4</v>
      </c>
      <c r="AF379" s="272" t="s">
        <v>6774</v>
      </c>
      <c r="AG379" s="269" t="str">
        <f>IF(Table2[[#This Row],[URL Link]]="","",CONCATENATE("&lt;a href=","""",Table2[[#This Row],[URL Link]],"""","&gt;",Table2[[#This Row],[OR INDEX]],"&lt;/a&gt;"))</f>
        <v>&lt;a href="https://oercommons.org/courseware/lesson/106592/student/29085?section=4"&gt;8.DR.D.4&lt;/a&gt;</v>
      </c>
      <c r="AH379" s="280" t="s">
        <v>2008</v>
      </c>
      <c r="XEX379" s="261"/>
      <c r="XEY379" s="259"/>
      <c r="XEZ379" s="259"/>
      <c r="XFA379" s="259"/>
      <c r="XFB379" s="259"/>
      <c r="XFC379" s="256"/>
      <c r="XFD379" s="259"/>
    </row>
    <row r="380" spans="1:34 16378:16384" x14ac:dyDescent="0.2">
      <c r="A380" s="148" t="s">
        <v>2</v>
      </c>
      <c r="B380" s="148">
        <v>379</v>
      </c>
      <c r="C380" s="149" t="s">
        <v>774</v>
      </c>
      <c r="D380" s="149"/>
      <c r="E380" s="149" t="s">
        <v>1202</v>
      </c>
      <c r="F380" s="150" t="s">
        <v>776</v>
      </c>
      <c r="G380" s="150"/>
      <c r="H380" s="150"/>
      <c r="I380" s="150"/>
      <c r="J380" s="150"/>
      <c r="K380" s="149"/>
      <c r="L380" s="149"/>
      <c r="M380" s="149"/>
      <c r="N380" s="149"/>
      <c r="O380" s="149"/>
      <c r="P380" s="149"/>
      <c r="Q380" s="149"/>
      <c r="R380" s="149"/>
      <c r="S380" s="148"/>
      <c r="T380" s="152"/>
      <c r="U380" s="153"/>
      <c r="V380" s="152"/>
      <c r="W380" s="149"/>
      <c r="X380" s="148">
        <f t="shared" si="14"/>
        <v>5</v>
      </c>
      <c r="Y380" s="152">
        <f t="shared" si="15"/>
        <v>1</v>
      </c>
      <c r="Z380" s="153">
        <f>Table2[[#This Row],[OR Word Count]]-Table2[[#This Row],[CCSS Word Count]]</f>
        <v>4</v>
      </c>
      <c r="AA380" s="152" t="str">
        <f>IF(Table2[[#This Row],[Column6]]="","",IFERROR(Table2[[#This Row],[Column1]]/Table2[[#This Row],[CCSS Word Count]],""))</f>
        <v/>
      </c>
      <c r="AB380" s="154" t="s">
        <v>1821</v>
      </c>
      <c r="AC380" s="154" t="s">
        <v>1311</v>
      </c>
      <c r="AF380" s="149"/>
      <c r="AG380" s="276" t="str">
        <f>IF(Table2[[#This Row],[URL Link]]="","",CONCATENATE("&lt;a href=","""",Table2[[#This Row],[URL Link]],"""","&gt;",Table2[[#This Row],[OR INDEX]],"&lt;/a&gt;"))</f>
        <v/>
      </c>
      <c r="AH380" s="280" t="s">
        <v>2008</v>
      </c>
    </row>
    <row r="381" spans="1:34 16378:16384" x14ac:dyDescent="0.2">
      <c r="A381" s="162" t="s">
        <v>3</v>
      </c>
      <c r="B381" s="162">
        <v>380</v>
      </c>
      <c r="C381" s="163" t="s">
        <v>774</v>
      </c>
      <c r="D381" s="163" t="s">
        <v>21</v>
      </c>
      <c r="E381" s="163" t="s">
        <v>1203</v>
      </c>
      <c r="F381" s="163" t="s">
        <v>1204</v>
      </c>
      <c r="G381" s="163"/>
      <c r="H381" s="163"/>
      <c r="I381" s="164"/>
      <c r="J381" s="164"/>
      <c r="K381" s="142"/>
      <c r="L381" s="142"/>
      <c r="M381" s="142"/>
      <c r="N381" s="142"/>
      <c r="O381" s="142"/>
      <c r="P381" s="142"/>
      <c r="Q381" s="142"/>
      <c r="R381" s="142"/>
      <c r="S381" s="142"/>
      <c r="T381" s="142"/>
      <c r="U381" s="142"/>
      <c r="V381" s="141"/>
      <c r="W381" s="141"/>
      <c r="X381" s="145">
        <f t="shared" si="14"/>
        <v>9</v>
      </c>
      <c r="Y381" s="146">
        <f t="shared" si="15"/>
        <v>1</v>
      </c>
      <c r="Z381" s="145">
        <f>Table2[[#This Row],[OR Word Count]]-Table2[[#This Row],[CCSS Word Count]]</f>
        <v>8</v>
      </c>
      <c r="AA381" s="147" t="str">
        <f>IF(Table2[[#This Row],[Column6]]="","",IFERROR(Table2[[#This Row],[Column1]]/Table2[[#This Row],[CCSS Word Count]],""))</f>
        <v/>
      </c>
      <c r="AB381" s="259" t="s">
        <v>1821</v>
      </c>
      <c r="AC381" s="260" t="s">
        <v>1311</v>
      </c>
      <c r="AD381" s="260" t="s">
        <v>21</v>
      </c>
      <c r="AF381" s="163"/>
      <c r="AG381" s="277" t="str">
        <f>IF(Table2[[#This Row],[URL Link]]="","",CONCATENATE("&lt;a href=","""",Table2[[#This Row],[URL Link]],"""","&gt;",Table2[[#This Row],[OR INDEX]],"&lt;/a&gt;"))</f>
        <v/>
      </c>
      <c r="AH381" s="280" t="s">
        <v>2008</v>
      </c>
    </row>
    <row r="382" spans="1:34 16378:16384" ht="45" x14ac:dyDescent="0.2">
      <c r="A382" s="261" t="s">
        <v>25</v>
      </c>
      <c r="B382" s="261">
        <v>381</v>
      </c>
      <c r="C382" s="259" t="s">
        <v>774</v>
      </c>
      <c r="D382" s="259" t="s">
        <v>21</v>
      </c>
      <c r="E382" s="259" t="s">
        <v>1205</v>
      </c>
      <c r="F382" s="256" t="s">
        <v>1206</v>
      </c>
      <c r="G382" s="256" t="s">
        <v>1822</v>
      </c>
      <c r="H382" s="256" t="s">
        <v>1823</v>
      </c>
      <c r="I382" s="256"/>
      <c r="J382" s="256" t="s">
        <v>1207</v>
      </c>
      <c r="K382" s="259"/>
      <c r="L382" s="261"/>
      <c r="M382" s="262"/>
      <c r="N382" s="263"/>
      <c r="O382" s="262"/>
      <c r="P382" s="264"/>
      <c r="Q382" s="259"/>
      <c r="R382" s="260" t="s">
        <v>1207</v>
      </c>
      <c r="S382" s="260" t="s">
        <v>1208</v>
      </c>
      <c r="T382" s="260" t="s">
        <v>1209</v>
      </c>
      <c r="U382" s="260" t="s">
        <v>21</v>
      </c>
      <c r="V382" s="260">
        <v>1</v>
      </c>
      <c r="W382" s="260" t="s">
        <v>1210</v>
      </c>
      <c r="X382" s="260">
        <f t="shared" si="14"/>
        <v>34</v>
      </c>
      <c r="Y382" s="260">
        <f t="shared" si="15"/>
        <v>57</v>
      </c>
      <c r="Z382" s="260">
        <f>Table2[[#This Row],[OR Word Count]]-Table2[[#This Row],[CCSS Word Count]]</f>
        <v>-23</v>
      </c>
      <c r="AA382" s="260">
        <f>IF(Table2[[#This Row],[Column6]]="","",IFERROR(Table2[[#This Row],[Column1]]/Table2[[#This Row],[CCSS Word Count]],""))</f>
        <v>-0.40350877192982454</v>
      </c>
      <c r="AB382" s="260" t="s">
        <v>1821</v>
      </c>
      <c r="AC382" s="260" t="s">
        <v>1311</v>
      </c>
      <c r="AD382" s="260" t="s">
        <v>21</v>
      </c>
      <c r="AE382" s="260">
        <v>1</v>
      </c>
      <c r="AF382" s="272" t="s">
        <v>6775</v>
      </c>
      <c r="AG382" s="269" t="str">
        <f>IF(Table2[[#This Row],[URL Link]]="","",CONCATENATE("&lt;a href=","""",Table2[[#This Row],[URL Link]],"""","&gt;",Table2[[#This Row],[OR INDEX]],"&lt;/a&gt;"))</f>
        <v>&lt;a href="https://oercommons.org/courseware/lesson/106594/student/29085?section=1"&gt;HS.AEE.A.1&lt;/a&gt;</v>
      </c>
      <c r="AH382" s="280" t="s">
        <v>2008</v>
      </c>
      <c r="XEX382" s="261"/>
      <c r="XEY382" s="259"/>
      <c r="XEZ382" s="259"/>
      <c r="XFA382" s="259"/>
      <c r="XFB382" s="259"/>
      <c r="XFC382" s="256"/>
      <c r="XFD382" s="259"/>
    </row>
    <row r="383" spans="1:34 16378:16384" ht="30" x14ac:dyDescent="0.2">
      <c r="A383" s="261" t="s">
        <v>25</v>
      </c>
      <c r="B383" s="261">
        <v>382</v>
      </c>
      <c r="C383" s="259" t="s">
        <v>774</v>
      </c>
      <c r="D383" s="259" t="s">
        <v>21</v>
      </c>
      <c r="E383" s="259" t="s">
        <v>1211</v>
      </c>
      <c r="F383" s="256" t="s">
        <v>1212</v>
      </c>
      <c r="G383" s="256" t="s">
        <v>1824</v>
      </c>
      <c r="H383" s="256" t="s">
        <v>1226</v>
      </c>
      <c r="I383" s="256" t="s">
        <v>1825</v>
      </c>
      <c r="J383" s="256" t="s">
        <v>1213</v>
      </c>
      <c r="K383" s="259"/>
      <c r="L383" s="261"/>
      <c r="M383" s="262"/>
      <c r="N383" s="263"/>
      <c r="O383" s="262"/>
      <c r="P383" s="264"/>
      <c r="Q383" s="259"/>
      <c r="R383" s="260" t="s">
        <v>1213</v>
      </c>
      <c r="S383" s="260" t="s">
        <v>1208</v>
      </c>
      <c r="T383" s="260" t="s">
        <v>1209</v>
      </c>
      <c r="U383" s="260" t="s">
        <v>63</v>
      </c>
      <c r="V383" s="260">
        <v>3</v>
      </c>
      <c r="W383" s="260" t="s">
        <v>1214</v>
      </c>
      <c r="X383" s="260">
        <f t="shared" si="14"/>
        <v>18</v>
      </c>
      <c r="Y383" s="260">
        <f t="shared" si="15"/>
        <v>93</v>
      </c>
      <c r="Z383" s="260">
        <f>Table2[[#This Row],[OR Word Count]]-Table2[[#This Row],[CCSS Word Count]]</f>
        <v>-75</v>
      </c>
      <c r="AA383" s="260" t="str">
        <f>IF(Table2[[#This Row],[Column6]]="","",IFERROR(Table2[[#This Row],[Column1]]/Table2[[#This Row],[CCSS Word Count]],""))</f>
        <v/>
      </c>
      <c r="AB383" s="260" t="s">
        <v>1821</v>
      </c>
      <c r="AC383" s="260" t="s">
        <v>1311</v>
      </c>
      <c r="AD383" s="260" t="s">
        <v>63</v>
      </c>
      <c r="AF383" s="272" t="s">
        <v>6776</v>
      </c>
      <c r="AG383" s="269" t="str">
        <f>IF(Table2[[#This Row],[URL Link]]="","",CONCATENATE("&lt;a href=","""",Table2[[#This Row],[URL Link]],"""","&gt;",Table2[[#This Row],[OR INDEX]],"&lt;/a&gt;"))</f>
        <v>&lt;a href="https://oercommons.org/courseware/lesson/106594/student/29085?section=2"&gt;HS.AEE.A.2&lt;/a&gt;</v>
      </c>
      <c r="AH383" s="280" t="s">
        <v>2008</v>
      </c>
      <c r="XEX383" s="261"/>
      <c r="XEY383" s="259"/>
      <c r="XEZ383" s="259"/>
      <c r="XFA383" s="259"/>
      <c r="XFB383" s="259"/>
      <c r="XFC383" s="256"/>
      <c r="XFD383" s="259"/>
    </row>
    <row r="384" spans="1:34 16378:16384" ht="30" x14ac:dyDescent="0.2">
      <c r="A384" s="261" t="s">
        <v>25</v>
      </c>
      <c r="B384" s="261">
        <v>383</v>
      </c>
      <c r="C384" s="259" t="s">
        <v>774</v>
      </c>
      <c r="D384" s="259" t="s">
        <v>21</v>
      </c>
      <c r="E384" s="259" t="s">
        <v>1215</v>
      </c>
      <c r="F384" s="256" t="s">
        <v>1216</v>
      </c>
      <c r="G384" s="256" t="s">
        <v>1826</v>
      </c>
      <c r="H384" s="256" t="s">
        <v>1211</v>
      </c>
      <c r="I384" s="256"/>
      <c r="J384" s="256" t="s">
        <v>1827</v>
      </c>
      <c r="K384" s="259"/>
      <c r="L384" s="261"/>
      <c r="M384" s="262"/>
      <c r="N384" s="263"/>
      <c r="O384" s="262"/>
      <c r="P384" s="264"/>
      <c r="Q384" s="259"/>
      <c r="R384" s="260" t="s">
        <v>1217</v>
      </c>
      <c r="S384" s="260" t="s">
        <v>1208</v>
      </c>
      <c r="T384" s="260" t="s">
        <v>1218</v>
      </c>
      <c r="U384" s="260" t="s">
        <v>21</v>
      </c>
      <c r="V384" s="260">
        <v>4</v>
      </c>
      <c r="W384" s="260" t="s">
        <v>1219</v>
      </c>
      <c r="X384" s="260">
        <f t="shared" ref="X384:X447" si="16">LEN(F384)-LEN(SUBSTITUTE(F384," ",""))+1</f>
        <v>9</v>
      </c>
      <c r="Y384" s="260">
        <f t="shared" ref="Y384:Y447" si="17">LEN(W384)-LEN(SUBSTITUTE(W384," ",""))+1</f>
        <v>51</v>
      </c>
      <c r="Z384" s="260">
        <f>Table2[[#This Row],[OR Word Count]]-Table2[[#This Row],[CCSS Word Count]]</f>
        <v>-42</v>
      </c>
      <c r="AA384" s="260">
        <f>IF(Table2[[#This Row],[Column6]]="","",IFERROR(Table2[[#This Row],[Column1]]/Table2[[#This Row],[CCSS Word Count]],""))</f>
        <v>-0.82352941176470584</v>
      </c>
      <c r="AB384" s="260" t="s">
        <v>1821</v>
      </c>
      <c r="AC384" s="260" t="s">
        <v>1311</v>
      </c>
      <c r="AD384" s="260" t="s">
        <v>63</v>
      </c>
      <c r="AE384" s="260">
        <v>2</v>
      </c>
      <c r="AF384" s="272" t="s">
        <v>6777</v>
      </c>
      <c r="AG384" s="269" t="str">
        <f>IF(Table2[[#This Row],[URL Link]]="","",CONCATENATE("&lt;a href=","""",Table2[[#This Row],[URL Link]],"""","&gt;",Table2[[#This Row],[OR INDEX]],"&lt;/a&gt;"))</f>
        <v>&lt;a href="https://oercommons.org/courseware/lesson/106594/student/29085?section=3"&gt;HS.AEE.A.3&lt;/a&gt;</v>
      </c>
      <c r="AH384" s="280" t="s">
        <v>2008</v>
      </c>
      <c r="XEX384" s="261"/>
      <c r="XEY384" s="259"/>
      <c r="XEZ384" s="259"/>
      <c r="XFA384" s="259"/>
      <c r="XFB384" s="259"/>
      <c r="XFC384" s="256"/>
      <c r="XFD384" s="259"/>
    </row>
    <row r="385" spans="1:34 16378:16384" x14ac:dyDescent="0.2">
      <c r="A385" s="162" t="s">
        <v>3</v>
      </c>
      <c r="B385" s="162">
        <v>384</v>
      </c>
      <c r="C385" s="163" t="s">
        <v>774</v>
      </c>
      <c r="D385" s="163" t="s">
        <v>63</v>
      </c>
      <c r="E385" s="163" t="s">
        <v>1220</v>
      </c>
      <c r="F385" s="163" t="s">
        <v>1221</v>
      </c>
      <c r="G385" s="163"/>
      <c r="H385" s="163"/>
      <c r="I385" s="164"/>
      <c r="J385" s="164"/>
      <c r="K385" s="142"/>
      <c r="L385" s="142"/>
      <c r="M385" s="142"/>
      <c r="N385" s="142"/>
      <c r="O385" s="142"/>
      <c r="P385" s="142"/>
      <c r="Q385" s="142"/>
      <c r="R385" s="142"/>
      <c r="S385" s="142"/>
      <c r="T385" s="142"/>
      <c r="U385" s="142"/>
      <c r="V385" s="141"/>
      <c r="W385" s="141"/>
      <c r="X385" s="145">
        <f t="shared" si="16"/>
        <v>16</v>
      </c>
      <c r="Y385" s="146">
        <f t="shared" si="17"/>
        <v>1</v>
      </c>
      <c r="Z385" s="145">
        <f>Table2[[#This Row],[OR Word Count]]-Table2[[#This Row],[CCSS Word Count]]</f>
        <v>15</v>
      </c>
      <c r="AA385" s="147">
        <f>IF(Table2[[#This Row],[Column6]]="","",IFERROR(Table2[[#This Row],[Column1]]/Table2[[#This Row],[CCSS Word Count]],""))</f>
        <v>15</v>
      </c>
      <c r="AB385" s="259" t="s">
        <v>1821</v>
      </c>
      <c r="AC385" s="260" t="s">
        <v>1311</v>
      </c>
      <c r="AD385" s="260" t="s">
        <v>63</v>
      </c>
      <c r="AE385" s="260">
        <v>3</v>
      </c>
      <c r="AF385" s="163"/>
      <c r="AG385" s="277" t="str">
        <f>IF(Table2[[#This Row],[URL Link]]="","",CONCATENATE("&lt;a href=","""",Table2[[#This Row],[URL Link]],"""","&gt;",Table2[[#This Row],[OR INDEX]],"&lt;/a&gt;"))</f>
        <v/>
      </c>
      <c r="AH385" s="280" t="s">
        <v>2008</v>
      </c>
    </row>
    <row r="386" spans="1:34 16378:16384" ht="30" x14ac:dyDescent="0.2">
      <c r="A386" s="261" t="s">
        <v>25</v>
      </c>
      <c r="B386" s="261">
        <v>385</v>
      </c>
      <c r="C386" s="259" t="s">
        <v>774</v>
      </c>
      <c r="D386" s="259" t="s">
        <v>63</v>
      </c>
      <c r="E386" s="259" t="s">
        <v>1222</v>
      </c>
      <c r="F386" s="256" t="s">
        <v>1223</v>
      </c>
      <c r="G386" s="256" t="s">
        <v>1828</v>
      </c>
      <c r="H386" s="256" t="s">
        <v>1241</v>
      </c>
      <c r="I386" s="256" t="s">
        <v>1829</v>
      </c>
      <c r="J386" s="256" t="s">
        <v>1224</v>
      </c>
      <c r="K386" s="259"/>
      <c r="L386" s="261"/>
      <c r="M386" s="262"/>
      <c r="N386" s="263"/>
      <c r="O386" s="262"/>
      <c r="P386" s="264"/>
      <c r="Q386" s="259"/>
      <c r="R386" s="260" t="s">
        <v>1224</v>
      </c>
      <c r="S386" s="260" t="s">
        <v>1208</v>
      </c>
      <c r="T386" s="260" t="s">
        <v>1218</v>
      </c>
      <c r="U386" s="260" t="s">
        <v>21</v>
      </c>
      <c r="V386" s="260">
        <v>2</v>
      </c>
      <c r="W386" s="260" t="s">
        <v>1225</v>
      </c>
      <c r="X386" s="260">
        <f t="shared" si="16"/>
        <v>23</v>
      </c>
      <c r="Y386" s="260">
        <f t="shared" si="17"/>
        <v>21</v>
      </c>
      <c r="Z386" s="260">
        <f>Table2[[#This Row],[OR Word Count]]-Table2[[#This Row],[CCSS Word Count]]</f>
        <v>2</v>
      </c>
      <c r="AA386" s="260">
        <f>IF(Table2[[#This Row],[Column6]]="","",IFERROR(Table2[[#This Row],[Column1]]/Table2[[#This Row],[CCSS Word Count]],""))</f>
        <v>9.5238095238095233E-2</v>
      </c>
      <c r="AB386" s="260" t="s">
        <v>1821</v>
      </c>
      <c r="AC386" s="260" t="s">
        <v>1311</v>
      </c>
      <c r="AD386" s="260" t="s">
        <v>63</v>
      </c>
      <c r="AE386" s="260">
        <v>4</v>
      </c>
      <c r="AF386" s="272" t="s">
        <v>6778</v>
      </c>
      <c r="AG386" s="269" t="str">
        <f>IF(Table2[[#This Row],[URL Link]]="","",CONCATENATE("&lt;a href=","""",Table2[[#This Row],[URL Link]],"""","&gt;",Table2[[#This Row],[OR INDEX]],"&lt;/a&gt;"))</f>
        <v>&lt;a href="https://oercommons.org/courseware/lesson/106594/student/29085?section=4"&gt;HS.AEE.B.4&lt;/a&gt;</v>
      </c>
      <c r="AH386" s="280" t="s">
        <v>2008</v>
      </c>
      <c r="XEX386" s="261"/>
      <c r="XEY386" s="259"/>
      <c r="XEZ386" s="259"/>
      <c r="XFA386" s="259"/>
      <c r="XFB386" s="259"/>
      <c r="XFC386" s="256"/>
      <c r="XFD386" s="259"/>
    </row>
    <row r="387" spans="1:34 16378:16384" ht="45" x14ac:dyDescent="0.2">
      <c r="A387" s="261" t="s">
        <v>25</v>
      </c>
      <c r="B387" s="261">
        <v>386</v>
      </c>
      <c r="C387" s="259" t="s">
        <v>774</v>
      </c>
      <c r="D387" s="259" t="s">
        <v>63</v>
      </c>
      <c r="E387" s="259" t="s">
        <v>1226</v>
      </c>
      <c r="F387" s="256" t="s">
        <v>1227</v>
      </c>
      <c r="G387" s="256" t="s">
        <v>1830</v>
      </c>
      <c r="H387" s="256" t="s">
        <v>1241</v>
      </c>
      <c r="I387" s="256"/>
      <c r="J387" s="256" t="s">
        <v>1228</v>
      </c>
      <c r="K387" s="259"/>
      <c r="L387" s="261"/>
      <c r="M387" s="262"/>
      <c r="N387" s="263"/>
      <c r="O387" s="262"/>
      <c r="P387" s="264"/>
      <c r="Q387" s="259"/>
      <c r="R387" s="260" t="s">
        <v>1228</v>
      </c>
      <c r="S387" s="260" t="s">
        <v>1208</v>
      </c>
      <c r="T387" s="260" t="s">
        <v>1218</v>
      </c>
      <c r="U387" s="260" t="s">
        <v>21</v>
      </c>
      <c r="V387" s="260">
        <v>1</v>
      </c>
      <c r="W387" s="260" t="s">
        <v>1229</v>
      </c>
      <c r="X387" s="260">
        <f t="shared" si="16"/>
        <v>19</v>
      </c>
      <c r="Y387" s="260">
        <f t="shared" si="17"/>
        <v>27</v>
      </c>
      <c r="Z387" s="260">
        <f>Table2[[#This Row],[OR Word Count]]-Table2[[#This Row],[CCSS Word Count]]</f>
        <v>-8</v>
      </c>
      <c r="AA387" s="260" t="str">
        <f>IF(Table2[[#This Row],[Column6]]="","",IFERROR(Table2[[#This Row],[Column1]]/Table2[[#This Row],[CCSS Word Count]],""))</f>
        <v/>
      </c>
      <c r="AB387" s="260" t="s">
        <v>1821</v>
      </c>
      <c r="AC387" s="260" t="s">
        <v>774</v>
      </c>
      <c r="AF387" s="272" t="s">
        <v>6779</v>
      </c>
      <c r="AG387" s="269" t="str">
        <f>IF(Table2[[#This Row],[URL Link]]="","",CONCATENATE("&lt;a href=","""",Table2[[#This Row],[URL Link]],"""","&gt;",Table2[[#This Row],[OR INDEX]],"&lt;/a&gt;"))</f>
        <v>&lt;a href="https://oercommons.org/courseware/lesson/106594/student/29085?section=5"&gt;HS.AEE.B.5&lt;/a&gt;</v>
      </c>
      <c r="AH387" s="280" t="s">
        <v>2008</v>
      </c>
      <c r="XEX387" s="261"/>
      <c r="XEY387" s="259"/>
      <c r="XEZ387" s="259"/>
      <c r="XFA387" s="259"/>
      <c r="XFB387" s="259"/>
      <c r="XFC387" s="256"/>
      <c r="XFD387" s="259"/>
    </row>
    <row r="388" spans="1:34 16378:16384" ht="30" x14ac:dyDescent="0.2">
      <c r="A388" s="261" t="s">
        <v>25</v>
      </c>
      <c r="B388" s="261">
        <v>387</v>
      </c>
      <c r="C388" s="259" t="s">
        <v>774</v>
      </c>
      <c r="D388" s="259" t="s">
        <v>63</v>
      </c>
      <c r="E388" s="259" t="s">
        <v>1230</v>
      </c>
      <c r="F388" s="256" t="s">
        <v>1231</v>
      </c>
      <c r="G388" s="256" t="s">
        <v>1831</v>
      </c>
      <c r="H388" s="256" t="s">
        <v>1255</v>
      </c>
      <c r="I388" s="256"/>
      <c r="J388" s="256" t="s">
        <v>1232</v>
      </c>
      <c r="K388" s="259"/>
      <c r="L388" s="261"/>
      <c r="M388" s="262"/>
      <c r="N388" s="263"/>
      <c r="O388" s="262"/>
      <c r="P388" s="264"/>
      <c r="Q388" s="259"/>
      <c r="R388" s="260" t="s">
        <v>1232</v>
      </c>
      <c r="S388" s="260" t="s">
        <v>1208</v>
      </c>
      <c r="T388" s="260" t="s">
        <v>1233</v>
      </c>
      <c r="U388" s="260" t="s">
        <v>76</v>
      </c>
      <c r="V388" s="260">
        <v>6</v>
      </c>
      <c r="W388" s="260" t="s">
        <v>1234</v>
      </c>
      <c r="X388" s="260">
        <f t="shared" si="16"/>
        <v>20</v>
      </c>
      <c r="Y388" s="260">
        <f t="shared" si="17"/>
        <v>20</v>
      </c>
      <c r="Z388" s="260">
        <f>Table2[[#This Row],[OR Word Count]]-Table2[[#This Row],[CCSS Word Count]]</f>
        <v>0</v>
      </c>
      <c r="AA388" s="260" t="str">
        <f>IF(Table2[[#This Row],[Column6]]="","",IFERROR(Table2[[#This Row],[Column1]]/Table2[[#This Row],[CCSS Word Count]],""))</f>
        <v/>
      </c>
      <c r="AB388" s="260" t="s">
        <v>1821</v>
      </c>
      <c r="AC388" s="260" t="s">
        <v>774</v>
      </c>
      <c r="AD388" s="260" t="s">
        <v>21</v>
      </c>
      <c r="AF388" s="272" t="s">
        <v>6780</v>
      </c>
      <c r="AG388" s="269" t="str">
        <f>IF(Table2[[#This Row],[URL Link]]="","",CONCATENATE("&lt;a href=","""",Table2[[#This Row],[URL Link]],"""","&gt;",Table2[[#This Row],[OR INDEX]],"&lt;/a&gt;"))</f>
        <v>&lt;a href="https://oercommons.org/courseware/lesson/106594/student/29085?section=6"&gt;HS.AEE.B.6&lt;/a&gt;</v>
      </c>
      <c r="AH388" s="280" t="s">
        <v>2008</v>
      </c>
      <c r="XEX388" s="261"/>
      <c r="XEY388" s="259"/>
      <c r="XEZ388" s="259"/>
      <c r="XFA388" s="259"/>
      <c r="XFB388" s="259"/>
      <c r="XFC388" s="256"/>
      <c r="XFD388" s="259"/>
    </row>
    <row r="389" spans="1:34 16378:16384" x14ac:dyDescent="0.2">
      <c r="A389" s="162" t="s">
        <v>3</v>
      </c>
      <c r="B389" s="162">
        <v>388</v>
      </c>
      <c r="C389" s="163" t="s">
        <v>774</v>
      </c>
      <c r="D389" s="163" t="s">
        <v>76</v>
      </c>
      <c r="E389" s="163" t="s">
        <v>1235</v>
      </c>
      <c r="F389" s="163" t="s">
        <v>1236</v>
      </c>
      <c r="G389" s="163"/>
      <c r="H389" s="163"/>
      <c r="I389" s="164"/>
      <c r="J389" s="164"/>
      <c r="K389" s="142"/>
      <c r="L389" s="142"/>
      <c r="M389" s="142"/>
      <c r="N389" s="142"/>
      <c r="O389" s="142"/>
      <c r="P389" s="142"/>
      <c r="Q389" s="142"/>
      <c r="R389" s="142"/>
      <c r="S389" s="142"/>
      <c r="T389" s="142"/>
      <c r="U389" s="142"/>
      <c r="V389" s="141"/>
      <c r="W389" s="141"/>
      <c r="X389" s="145">
        <f t="shared" si="16"/>
        <v>19</v>
      </c>
      <c r="Y389" s="146">
        <f t="shared" si="17"/>
        <v>1</v>
      </c>
      <c r="Z389" s="145">
        <f>Table2[[#This Row],[OR Word Count]]-Table2[[#This Row],[CCSS Word Count]]</f>
        <v>18</v>
      </c>
      <c r="AA389" s="147">
        <f>IF(Table2[[#This Row],[Column6]]="","",IFERROR(Table2[[#This Row],[Column1]]/Table2[[#This Row],[CCSS Word Count]],""))</f>
        <v>18</v>
      </c>
      <c r="AB389" s="259" t="s">
        <v>1821</v>
      </c>
      <c r="AC389" s="260" t="s">
        <v>774</v>
      </c>
      <c r="AD389" s="260" t="s">
        <v>21</v>
      </c>
      <c r="AE389" s="260">
        <v>1</v>
      </c>
      <c r="AF389" s="163"/>
      <c r="AG389" s="277" t="str">
        <f>IF(Table2[[#This Row],[URL Link]]="","",CONCATENATE("&lt;a href=","""",Table2[[#This Row],[URL Link]],"""","&gt;",Table2[[#This Row],[OR INDEX]],"&lt;/a&gt;"))</f>
        <v/>
      </c>
      <c r="AH389" s="280" t="s">
        <v>2008</v>
      </c>
    </row>
    <row r="390" spans="1:34 16378:16384" ht="30" x14ac:dyDescent="0.2">
      <c r="A390" s="261" t="s">
        <v>25</v>
      </c>
      <c r="B390" s="261">
        <v>389</v>
      </c>
      <c r="C390" s="259" t="s">
        <v>774</v>
      </c>
      <c r="D390" s="259" t="s">
        <v>76</v>
      </c>
      <c r="E390" s="259" t="s">
        <v>1237</v>
      </c>
      <c r="F390" s="256" t="s">
        <v>1238</v>
      </c>
      <c r="G390" s="256" t="s">
        <v>1832</v>
      </c>
      <c r="H390" s="256" t="s">
        <v>1230</v>
      </c>
      <c r="I390" s="256"/>
      <c r="J390" s="256" t="s">
        <v>1239</v>
      </c>
      <c r="K390" s="259"/>
      <c r="L390" s="261"/>
      <c r="M390" s="262"/>
      <c r="N390" s="263"/>
      <c r="O390" s="262"/>
      <c r="P390" s="264"/>
      <c r="Q390" s="259"/>
      <c r="R390" s="260" t="s">
        <v>1239</v>
      </c>
      <c r="S390" s="260" t="s">
        <v>1208</v>
      </c>
      <c r="T390" s="260" t="s">
        <v>1218</v>
      </c>
      <c r="U390" s="260" t="s">
        <v>21</v>
      </c>
      <c r="V390" s="260">
        <v>3</v>
      </c>
      <c r="W390" s="260" t="s">
        <v>1240</v>
      </c>
      <c r="X390" s="260">
        <f t="shared" si="16"/>
        <v>23</v>
      </c>
      <c r="Y390" s="260">
        <f t="shared" si="17"/>
        <v>39</v>
      </c>
      <c r="Z390" s="260">
        <f>Table2[[#This Row],[OR Word Count]]-Table2[[#This Row],[CCSS Word Count]]</f>
        <v>-16</v>
      </c>
      <c r="AA390" s="260">
        <f>IF(Table2[[#This Row],[Column6]]="","",IFERROR(Table2[[#This Row],[Column1]]/Table2[[#This Row],[CCSS Word Count]],""))</f>
        <v>-0.41025641025641024</v>
      </c>
      <c r="AB390" s="260" t="s">
        <v>1821</v>
      </c>
      <c r="AC390" s="260" t="s">
        <v>774</v>
      </c>
      <c r="AD390" s="260" t="s">
        <v>21</v>
      </c>
      <c r="AE390" s="260">
        <v>2</v>
      </c>
      <c r="AF390" s="272" t="s">
        <v>6781</v>
      </c>
      <c r="AG390" s="269" t="str">
        <f>IF(Table2[[#This Row],[URL Link]]="","",CONCATENATE("&lt;a href=","""",Table2[[#This Row],[URL Link]],"""","&gt;",Table2[[#This Row],[OR INDEX]],"&lt;/a&gt;"))</f>
        <v>&lt;a href="https://oercommons.org/courseware/lesson/106594/student/29085?section=7"&gt;HS.AEE.C.7&lt;/a&gt;</v>
      </c>
      <c r="AH390" s="280" t="s">
        <v>2008</v>
      </c>
      <c r="XEX390" s="261"/>
      <c r="XEY390" s="259"/>
      <c r="XEZ390" s="259"/>
      <c r="XFA390" s="259"/>
      <c r="XFB390" s="259"/>
      <c r="XFC390" s="256"/>
      <c r="XFD390" s="259"/>
    </row>
    <row r="391" spans="1:34 16378:16384" ht="45" x14ac:dyDescent="0.2">
      <c r="A391" s="261" t="s">
        <v>25</v>
      </c>
      <c r="B391" s="261">
        <v>390</v>
      </c>
      <c r="C391" s="259" t="s">
        <v>774</v>
      </c>
      <c r="D391" s="259" t="s">
        <v>76</v>
      </c>
      <c r="E391" s="259" t="s">
        <v>1241</v>
      </c>
      <c r="F391" s="256" t="s">
        <v>1242</v>
      </c>
      <c r="G391" s="256" t="s">
        <v>1833</v>
      </c>
      <c r="H391" s="256"/>
      <c r="I391" s="256"/>
      <c r="J391" s="256" t="s">
        <v>1834</v>
      </c>
      <c r="K391" s="259"/>
      <c r="L391" s="261"/>
      <c r="M391" s="262"/>
      <c r="N391" s="263"/>
      <c r="O391" s="262"/>
      <c r="P391" s="264"/>
      <c r="Q391" s="259"/>
      <c r="R391" s="260" t="s">
        <v>1243</v>
      </c>
      <c r="S391" s="260" t="s">
        <v>1208</v>
      </c>
      <c r="T391" s="260" t="s">
        <v>1233</v>
      </c>
      <c r="U391" s="260" t="s">
        <v>76</v>
      </c>
      <c r="V391" s="260">
        <v>6</v>
      </c>
      <c r="W391" s="260" t="s">
        <v>1244</v>
      </c>
      <c r="X391" s="260">
        <f t="shared" si="16"/>
        <v>14</v>
      </c>
      <c r="Y391" s="260">
        <f t="shared" si="17"/>
        <v>40</v>
      </c>
      <c r="Z391" s="260">
        <f>Table2[[#This Row],[OR Word Count]]-Table2[[#This Row],[CCSS Word Count]]</f>
        <v>-26</v>
      </c>
      <c r="AA391" s="260">
        <f>IF(Table2[[#This Row],[Column6]]="","",IFERROR(Table2[[#This Row],[Column1]]/Table2[[#This Row],[CCSS Word Count]],""))</f>
        <v>-0.65</v>
      </c>
      <c r="AB391" s="260" t="s">
        <v>1821</v>
      </c>
      <c r="AC391" s="260" t="s">
        <v>774</v>
      </c>
      <c r="AD391" s="260" t="s">
        <v>21</v>
      </c>
      <c r="AE391" s="260">
        <v>3</v>
      </c>
      <c r="AF391" s="272" t="s">
        <v>6782</v>
      </c>
      <c r="AG391" s="269" t="str">
        <f>IF(Table2[[#This Row],[URL Link]]="","",CONCATENATE("&lt;a href=","""",Table2[[#This Row],[URL Link]],"""","&gt;",Table2[[#This Row],[OR INDEX]],"&lt;/a&gt;"))</f>
        <v>&lt;a href="https://oercommons.org/courseware/lesson/106594/student/29085?section=8"&gt;HS.AEE.C.8&lt;/a&gt;</v>
      </c>
      <c r="AH391" s="280" t="s">
        <v>2008</v>
      </c>
      <c r="XEX391" s="261"/>
      <c r="XEY391" s="259"/>
      <c r="XEZ391" s="259"/>
      <c r="XFA391" s="259"/>
      <c r="XFB391" s="259"/>
      <c r="XFC391" s="256"/>
      <c r="XFD391" s="259"/>
    </row>
    <row r="392" spans="1:34 16378:16384" x14ac:dyDescent="0.2">
      <c r="A392" s="162" t="s">
        <v>3</v>
      </c>
      <c r="B392" s="162">
        <v>391</v>
      </c>
      <c r="C392" s="163" t="s">
        <v>774</v>
      </c>
      <c r="D392" s="163" t="s">
        <v>197</v>
      </c>
      <c r="E392" s="163" t="s">
        <v>1245</v>
      </c>
      <c r="F392" s="163" t="s">
        <v>1246</v>
      </c>
      <c r="G392" s="163"/>
      <c r="H392" s="163"/>
      <c r="I392" s="164"/>
      <c r="J392" s="164"/>
      <c r="K392" s="142"/>
      <c r="L392" s="142"/>
      <c r="M392" s="142"/>
      <c r="N392" s="142"/>
      <c r="O392" s="142"/>
      <c r="P392" s="142"/>
      <c r="Q392" s="142"/>
      <c r="R392" s="142"/>
      <c r="S392" s="142"/>
      <c r="T392" s="142"/>
      <c r="U392" s="142"/>
      <c r="V392" s="141"/>
      <c r="W392" s="141"/>
      <c r="X392" s="145">
        <f t="shared" si="16"/>
        <v>14</v>
      </c>
      <c r="Y392" s="146">
        <f t="shared" si="17"/>
        <v>1</v>
      </c>
      <c r="Z392" s="145">
        <f>Table2[[#This Row],[OR Word Count]]-Table2[[#This Row],[CCSS Word Count]]</f>
        <v>13</v>
      </c>
      <c r="AA392" s="147" t="str">
        <f>IF(Table2[[#This Row],[Column6]]="","",IFERROR(Table2[[#This Row],[Column1]]/Table2[[#This Row],[CCSS Word Count]],""))</f>
        <v/>
      </c>
      <c r="AB392" s="259" t="s">
        <v>1821</v>
      </c>
      <c r="AC392" s="260" t="s">
        <v>774</v>
      </c>
      <c r="AD392" s="260" t="s">
        <v>63</v>
      </c>
      <c r="AF392" s="163"/>
      <c r="AG392" s="277" t="str">
        <f>IF(Table2[[#This Row],[URL Link]]="","",CONCATENATE("&lt;a href=","""",Table2[[#This Row],[URL Link]],"""","&gt;",Table2[[#This Row],[OR INDEX]],"&lt;/a&gt;"))</f>
        <v/>
      </c>
      <c r="AH392" s="280" t="s">
        <v>2008</v>
      </c>
    </row>
    <row r="393" spans="1:34 16378:16384" ht="30" x14ac:dyDescent="0.2">
      <c r="A393" s="261" t="s">
        <v>25</v>
      </c>
      <c r="B393" s="261">
        <v>392</v>
      </c>
      <c r="C393" s="259" t="s">
        <v>774</v>
      </c>
      <c r="D393" s="259" t="s">
        <v>197</v>
      </c>
      <c r="E393" s="259" t="s">
        <v>1247</v>
      </c>
      <c r="F393" s="256" t="s">
        <v>1248</v>
      </c>
      <c r="G393" s="256" t="s">
        <v>1835</v>
      </c>
      <c r="H393" s="256" t="s">
        <v>1836</v>
      </c>
      <c r="I393" s="256" t="s">
        <v>1403</v>
      </c>
      <c r="J393" s="256" t="s">
        <v>1249</v>
      </c>
      <c r="K393" s="259"/>
      <c r="L393" s="261"/>
      <c r="M393" s="262"/>
      <c r="N393" s="263"/>
      <c r="O393" s="262"/>
      <c r="P393" s="264"/>
      <c r="Q393" s="259"/>
      <c r="R393" s="260" t="s">
        <v>1249</v>
      </c>
      <c r="S393" s="260" t="s">
        <v>1208</v>
      </c>
      <c r="T393" s="260" t="s">
        <v>1233</v>
      </c>
      <c r="U393" s="260" t="s">
        <v>197</v>
      </c>
      <c r="V393" s="260">
        <v>10</v>
      </c>
      <c r="W393" s="260" t="s">
        <v>1250</v>
      </c>
      <c r="X393" s="260">
        <f t="shared" si="16"/>
        <v>28</v>
      </c>
      <c r="Y393" s="260">
        <f t="shared" si="17"/>
        <v>31</v>
      </c>
      <c r="Z393" s="260">
        <f>Table2[[#This Row],[OR Word Count]]-Table2[[#This Row],[CCSS Word Count]]</f>
        <v>-3</v>
      </c>
      <c r="AA393" s="260">
        <f>IF(Table2[[#This Row],[Column6]]="","",IFERROR(Table2[[#This Row],[Column1]]/Table2[[#This Row],[CCSS Word Count]],""))</f>
        <v>-9.6774193548387094E-2</v>
      </c>
      <c r="AB393" s="260" t="s">
        <v>1821</v>
      </c>
      <c r="AC393" s="260" t="s">
        <v>774</v>
      </c>
      <c r="AD393" s="260" t="s">
        <v>63</v>
      </c>
      <c r="AE393" s="260">
        <v>4</v>
      </c>
      <c r="AF393" s="272" t="s">
        <v>6783</v>
      </c>
      <c r="AG393" s="269" t="str">
        <f>IF(Table2[[#This Row],[URL Link]]="","",CONCATENATE("&lt;a href=","""",Table2[[#This Row],[URL Link]],"""","&gt;",Table2[[#This Row],[OR INDEX]],"&lt;/a&gt;"))</f>
        <v>&lt;a href="https://oercommons.org/courseware/lesson/106594/student/29085?section=9"&gt;HS.AEE.D.9&lt;/a&gt;</v>
      </c>
      <c r="AH393" s="280" t="s">
        <v>2008</v>
      </c>
      <c r="XEX393" s="261"/>
      <c r="XEY393" s="259"/>
      <c r="XEZ393" s="259"/>
      <c r="XFA393" s="259"/>
      <c r="XFB393" s="259"/>
      <c r="XFC393" s="256"/>
      <c r="XFD393" s="259"/>
    </row>
    <row r="394" spans="1:34 16378:16384" ht="45" x14ac:dyDescent="0.2">
      <c r="A394" s="261" t="s">
        <v>25</v>
      </c>
      <c r="B394" s="261">
        <v>393</v>
      </c>
      <c r="C394" s="259" t="s">
        <v>774</v>
      </c>
      <c r="D394" s="259" t="s">
        <v>197</v>
      </c>
      <c r="E394" s="259" t="s">
        <v>1251</v>
      </c>
      <c r="F394" s="256" t="s">
        <v>1252</v>
      </c>
      <c r="G394" s="256" t="s">
        <v>1247</v>
      </c>
      <c r="H394" s="256"/>
      <c r="I394" s="256"/>
      <c r="J394" s="256" t="s">
        <v>1253</v>
      </c>
      <c r="K394" s="259"/>
      <c r="L394" s="261"/>
      <c r="M394" s="262"/>
      <c r="N394" s="263"/>
      <c r="O394" s="262"/>
      <c r="P394" s="264"/>
      <c r="Q394" s="259"/>
      <c r="R394" s="260" t="s">
        <v>1253</v>
      </c>
      <c r="S394" s="260" t="s">
        <v>1208</v>
      </c>
      <c r="T394" s="260" t="s">
        <v>1233</v>
      </c>
      <c r="U394" s="260" t="s">
        <v>197</v>
      </c>
      <c r="V394" s="260">
        <v>11</v>
      </c>
      <c r="W394" s="260" t="s">
        <v>1254</v>
      </c>
      <c r="X394" s="260">
        <f t="shared" si="16"/>
        <v>33</v>
      </c>
      <c r="Y394" s="260">
        <f t="shared" si="17"/>
        <v>65</v>
      </c>
      <c r="Z394" s="260">
        <f>Table2[[#This Row],[OR Word Count]]-Table2[[#This Row],[CCSS Word Count]]</f>
        <v>-32</v>
      </c>
      <c r="AA394" s="260">
        <f>IF(Table2[[#This Row],[Column6]]="","",IFERROR(Table2[[#This Row],[Column1]]/Table2[[#This Row],[CCSS Word Count]],""))</f>
        <v>-0.49230769230769234</v>
      </c>
      <c r="AB394" s="260" t="s">
        <v>1821</v>
      </c>
      <c r="AC394" s="260" t="s">
        <v>774</v>
      </c>
      <c r="AD394" s="260" t="s">
        <v>63</v>
      </c>
      <c r="AE394" s="260">
        <v>5</v>
      </c>
      <c r="AF394" s="272" t="s">
        <v>6784</v>
      </c>
      <c r="AG394" s="269" t="str">
        <f>IF(Table2[[#This Row],[URL Link]]="","",CONCATENATE("&lt;a href=","""",Table2[[#This Row],[URL Link]],"""","&gt;",Table2[[#This Row],[OR INDEX]],"&lt;/a&gt;"))</f>
        <v>&lt;a href="https://oercommons.org/courseware/lesson/106594/student/29085?section=10"&gt;HS.AEE.D.10&lt;/a&gt;</v>
      </c>
      <c r="AH394" s="280" t="s">
        <v>2008</v>
      </c>
      <c r="XEX394" s="261"/>
      <c r="XEY394" s="259"/>
      <c r="XEZ394" s="259"/>
      <c r="XFA394" s="259"/>
      <c r="XFB394" s="259"/>
      <c r="XFC394" s="256"/>
      <c r="XFD394" s="259"/>
    </row>
    <row r="395" spans="1:34 16378:16384" ht="60" x14ac:dyDescent="0.2">
      <c r="A395" s="261" t="s">
        <v>25</v>
      </c>
      <c r="B395" s="261">
        <v>394</v>
      </c>
      <c r="C395" s="259" t="s">
        <v>774</v>
      </c>
      <c r="D395" s="259" t="s">
        <v>197</v>
      </c>
      <c r="E395" s="259" t="s">
        <v>1255</v>
      </c>
      <c r="F395" s="256" t="s">
        <v>1256</v>
      </c>
      <c r="G395" s="256" t="s">
        <v>1837</v>
      </c>
      <c r="H395" s="256" t="s">
        <v>1838</v>
      </c>
      <c r="I395" s="256"/>
      <c r="J395" s="256" t="s">
        <v>1839</v>
      </c>
      <c r="K395" s="259"/>
      <c r="L395" s="261"/>
      <c r="M395" s="262"/>
      <c r="N395" s="263"/>
      <c r="O395" s="262"/>
      <c r="P395" s="264"/>
      <c r="Q395" s="259"/>
      <c r="R395" s="260" t="s">
        <v>1257</v>
      </c>
      <c r="S395" s="260" t="s">
        <v>1208</v>
      </c>
      <c r="T395" s="260" t="s">
        <v>1233</v>
      </c>
      <c r="U395" s="260" t="s">
        <v>197</v>
      </c>
      <c r="V395" s="260">
        <v>12</v>
      </c>
      <c r="W395" s="260" t="s">
        <v>1258</v>
      </c>
      <c r="X395" s="260">
        <f t="shared" si="16"/>
        <v>46</v>
      </c>
      <c r="Y395" s="260">
        <f t="shared" si="17"/>
        <v>61</v>
      </c>
      <c r="Z395" s="260">
        <f>Table2[[#This Row],[OR Word Count]]-Table2[[#This Row],[CCSS Word Count]]</f>
        <v>-15</v>
      </c>
      <c r="AA395" s="260">
        <f>IF(Table2[[#This Row],[Column6]]="","",IFERROR(Table2[[#This Row],[Column1]]/Table2[[#This Row],[CCSS Word Count]],""))</f>
        <v>-0.24590163934426229</v>
      </c>
      <c r="AB395" s="260" t="s">
        <v>1821</v>
      </c>
      <c r="AC395" s="260" t="s">
        <v>774</v>
      </c>
      <c r="AD395" s="260" t="s">
        <v>63</v>
      </c>
      <c r="AE395" s="260">
        <v>6</v>
      </c>
      <c r="AF395" s="272" t="s">
        <v>6785</v>
      </c>
      <c r="AG395" s="269" t="str">
        <f>IF(Table2[[#This Row],[URL Link]]="","",CONCATENATE("&lt;a href=","""",Table2[[#This Row],[URL Link]],"""","&gt;",Table2[[#This Row],[OR INDEX]],"&lt;/a&gt;"))</f>
        <v>&lt;a href="https://oercommons.org/courseware/lesson/106594/student/29085?section=11"&gt;HS.AEE.D.11&lt;/a&gt;</v>
      </c>
      <c r="AH395" s="280" t="s">
        <v>2008</v>
      </c>
      <c r="XEX395" s="261"/>
      <c r="XEY395" s="259"/>
      <c r="XEZ395" s="259"/>
      <c r="XFA395" s="259"/>
      <c r="XFB395" s="259"/>
      <c r="XFC395" s="256"/>
      <c r="XFD395" s="259"/>
    </row>
    <row r="396" spans="1:34 16378:16384" x14ac:dyDescent="0.2">
      <c r="A396" s="148" t="s">
        <v>2</v>
      </c>
      <c r="B396" s="148">
        <v>395</v>
      </c>
      <c r="C396" s="149" t="s">
        <v>1094</v>
      </c>
      <c r="D396" s="149"/>
      <c r="E396" s="149" t="s">
        <v>1259</v>
      </c>
      <c r="F396" s="150" t="s">
        <v>1096</v>
      </c>
      <c r="G396" s="150"/>
      <c r="H396" s="150"/>
      <c r="I396" s="150"/>
      <c r="J396" s="150"/>
      <c r="K396" s="149"/>
      <c r="L396" s="148"/>
      <c r="M396" s="152"/>
      <c r="N396" s="153"/>
      <c r="O396" s="152"/>
      <c r="P396" s="154"/>
      <c r="Q396" s="259"/>
      <c r="R396" s="149"/>
      <c r="S396" s="148"/>
      <c r="T396" s="152"/>
      <c r="U396" s="153"/>
      <c r="V396" s="152"/>
      <c r="W396" s="149"/>
      <c r="X396" s="148">
        <f t="shared" si="16"/>
        <v>3</v>
      </c>
      <c r="Y396" s="152">
        <f t="shared" si="17"/>
        <v>1</v>
      </c>
      <c r="Z396" s="153">
        <f>Table2[[#This Row],[OR Word Count]]-Table2[[#This Row],[CCSS Word Count]]</f>
        <v>2</v>
      </c>
      <c r="AA396" s="152" t="str">
        <f>IF(Table2[[#This Row],[Column6]]="","",IFERROR(Table2[[#This Row],[Column1]]/Table2[[#This Row],[CCSS Word Count]],""))</f>
        <v/>
      </c>
      <c r="AB396" s="154" t="s">
        <v>1821</v>
      </c>
      <c r="AC396" s="154" t="s">
        <v>774</v>
      </c>
      <c r="AD396" s="260" t="s">
        <v>76</v>
      </c>
      <c r="AF396" s="149"/>
      <c r="AG396" s="276" t="str">
        <f>IF(Table2[[#This Row],[URL Link]]="","",CONCATENATE("&lt;a href=","""",Table2[[#This Row],[URL Link]],"""","&gt;",Table2[[#This Row],[OR INDEX]],"&lt;/a&gt;"))</f>
        <v/>
      </c>
      <c r="AH396" s="280" t="s">
        <v>2008</v>
      </c>
      <c r="XEX396" s="148"/>
      <c r="XEY396" s="149"/>
      <c r="XEZ396" s="149"/>
      <c r="XFA396" s="149"/>
      <c r="XFB396" s="149"/>
      <c r="XFC396" s="150"/>
      <c r="XFD396" s="149"/>
    </row>
    <row r="397" spans="1:34 16378:16384" x14ac:dyDescent="0.2">
      <c r="A397" s="162" t="s">
        <v>3</v>
      </c>
      <c r="B397" s="162">
        <v>396</v>
      </c>
      <c r="C397" s="163" t="s">
        <v>1094</v>
      </c>
      <c r="D397" s="163" t="s">
        <v>21</v>
      </c>
      <c r="E397" s="163" t="s">
        <v>1260</v>
      </c>
      <c r="F397" s="163" t="s">
        <v>1261</v>
      </c>
      <c r="G397" s="163"/>
      <c r="H397" s="163"/>
      <c r="I397" s="164"/>
      <c r="J397" s="164"/>
      <c r="K397" s="142"/>
      <c r="L397" s="142"/>
      <c r="M397" s="142"/>
      <c r="N397" s="142"/>
      <c r="O397" s="142"/>
      <c r="P397" s="142"/>
      <c r="Q397" s="142"/>
      <c r="R397" s="142"/>
      <c r="S397" s="142"/>
      <c r="T397" s="142"/>
      <c r="U397" s="142"/>
      <c r="V397" s="141"/>
      <c r="W397" s="141"/>
      <c r="X397" s="145">
        <f t="shared" si="16"/>
        <v>9</v>
      </c>
      <c r="Y397" s="146">
        <f t="shared" si="17"/>
        <v>1</v>
      </c>
      <c r="Z397" s="145">
        <f>Table2[[#This Row],[OR Word Count]]-Table2[[#This Row],[CCSS Word Count]]</f>
        <v>8</v>
      </c>
      <c r="AA397" s="147">
        <f>IF(Table2[[#This Row],[Column6]]="","",IFERROR(Table2[[#This Row],[Column1]]/Table2[[#This Row],[CCSS Word Count]],""))</f>
        <v>8</v>
      </c>
      <c r="AB397" s="259" t="s">
        <v>1821</v>
      </c>
      <c r="AC397" s="260" t="s">
        <v>774</v>
      </c>
      <c r="AD397" s="260" t="s">
        <v>76</v>
      </c>
      <c r="AE397" s="260">
        <v>7</v>
      </c>
      <c r="AF397" s="163"/>
      <c r="AG397" s="277" t="str">
        <f>IF(Table2[[#This Row],[URL Link]]="","",CONCATENATE("&lt;a href=","""",Table2[[#This Row],[URL Link]],"""","&gt;",Table2[[#This Row],[OR INDEX]],"&lt;/a&gt;"))</f>
        <v/>
      </c>
      <c r="AH397" s="280" t="s">
        <v>2008</v>
      </c>
    </row>
    <row r="398" spans="1:34 16378:16384" ht="45" x14ac:dyDescent="0.2">
      <c r="A398" s="261" t="s">
        <v>25</v>
      </c>
      <c r="B398" s="261">
        <v>397</v>
      </c>
      <c r="C398" s="259" t="s">
        <v>1094</v>
      </c>
      <c r="D398" s="259" t="s">
        <v>21</v>
      </c>
      <c r="E398" s="259" t="s">
        <v>1262</v>
      </c>
      <c r="F398" s="256" t="s">
        <v>1263</v>
      </c>
      <c r="G398" s="256" t="s">
        <v>1103</v>
      </c>
      <c r="H398" s="256" t="s">
        <v>1840</v>
      </c>
      <c r="I398" s="256"/>
      <c r="J398" s="256" t="s">
        <v>1264</v>
      </c>
      <c r="K398" s="259"/>
      <c r="L398" s="261"/>
      <c r="M398" s="262"/>
      <c r="N398" s="263"/>
      <c r="O398" s="262"/>
      <c r="P398" s="264"/>
      <c r="Q398" s="259"/>
      <c r="R398" s="260" t="s">
        <v>1264</v>
      </c>
      <c r="S398" s="260" t="s">
        <v>1265</v>
      </c>
      <c r="T398" s="260" t="s">
        <v>1266</v>
      </c>
      <c r="U398" s="260" t="s">
        <v>21</v>
      </c>
      <c r="V398" s="260">
        <v>1</v>
      </c>
      <c r="W398" s="260" t="s">
        <v>1267</v>
      </c>
      <c r="X398" s="260">
        <f t="shared" si="16"/>
        <v>24</v>
      </c>
      <c r="Y398" s="260">
        <f t="shared" si="17"/>
        <v>67</v>
      </c>
      <c r="Z398" s="260">
        <f>Table2[[#This Row],[OR Word Count]]-Table2[[#This Row],[CCSS Word Count]]</f>
        <v>-43</v>
      </c>
      <c r="AA398" s="260">
        <f>IF(Table2[[#This Row],[Column6]]="","",IFERROR(Table2[[#This Row],[Column1]]/Table2[[#This Row],[CCSS Word Count]],""))</f>
        <v>-0.64179104477611937</v>
      </c>
      <c r="AB398" s="260" t="s">
        <v>1821</v>
      </c>
      <c r="AC398" s="260" t="s">
        <v>774</v>
      </c>
      <c r="AD398" s="260" t="s">
        <v>76</v>
      </c>
      <c r="AE398" s="260">
        <v>8</v>
      </c>
      <c r="AF398" s="272" t="s">
        <v>6786</v>
      </c>
      <c r="AG398" s="269" t="str">
        <f>IF(Table2[[#This Row],[URL Link]]="","",CONCATENATE("&lt;a href=","""",Table2[[#This Row],[URL Link]],"""","&gt;",Table2[[#This Row],[OR INDEX]],"&lt;/a&gt;"))</f>
        <v>&lt;a href="https://oercommons.org/courseware/lesson/106617/student/29085?section=1"&gt;HS.AFN.A.1&lt;/a&gt;</v>
      </c>
      <c r="AH398" s="280" t="s">
        <v>2008</v>
      </c>
      <c r="XEX398" s="261"/>
      <c r="XEY398" s="259"/>
      <c r="XEZ398" s="259"/>
      <c r="XFA398" s="259"/>
      <c r="XFB398" s="259"/>
      <c r="XFC398" s="256"/>
      <c r="XFD398" s="259"/>
    </row>
    <row r="399" spans="1:34 16378:16384" ht="30" x14ac:dyDescent="0.2">
      <c r="A399" s="261" t="s">
        <v>25</v>
      </c>
      <c r="B399" s="261">
        <v>398</v>
      </c>
      <c r="C399" s="259" t="s">
        <v>1094</v>
      </c>
      <c r="D399" s="259" t="s">
        <v>21</v>
      </c>
      <c r="E399" s="259" t="s">
        <v>1268</v>
      </c>
      <c r="F399" s="256" t="s">
        <v>1269</v>
      </c>
      <c r="G399" s="256" t="s">
        <v>1262</v>
      </c>
      <c r="H399" s="256" t="s">
        <v>1841</v>
      </c>
      <c r="I399" s="256" t="s">
        <v>1343</v>
      </c>
      <c r="J399" s="256" t="s">
        <v>1270</v>
      </c>
      <c r="K399" s="259"/>
      <c r="L399" s="261"/>
      <c r="M399" s="262"/>
      <c r="N399" s="263"/>
      <c r="O399" s="262"/>
      <c r="P399" s="264"/>
      <c r="Q399" s="259"/>
      <c r="R399" s="260" t="s">
        <v>1270</v>
      </c>
      <c r="S399" s="260" t="s">
        <v>1265</v>
      </c>
      <c r="T399" s="260" t="s">
        <v>1266</v>
      </c>
      <c r="U399" s="260" t="s">
        <v>21</v>
      </c>
      <c r="V399" s="260">
        <v>2</v>
      </c>
      <c r="W399" s="260" t="s">
        <v>1271</v>
      </c>
      <c r="X399" s="260">
        <f t="shared" si="16"/>
        <v>20</v>
      </c>
      <c r="Y399" s="260">
        <f t="shared" si="17"/>
        <v>34</v>
      </c>
      <c r="Z399" s="260">
        <f>Table2[[#This Row],[OR Word Count]]-Table2[[#This Row],[CCSS Word Count]]</f>
        <v>-14</v>
      </c>
      <c r="AA399" s="260" t="str">
        <f>IF(Table2[[#This Row],[Column6]]="","",IFERROR(Table2[[#This Row],[Column1]]/Table2[[#This Row],[CCSS Word Count]],""))</f>
        <v/>
      </c>
      <c r="AB399" s="260" t="s">
        <v>1821</v>
      </c>
      <c r="AC399" s="260" t="s">
        <v>774</v>
      </c>
      <c r="AD399" s="260" t="s">
        <v>197</v>
      </c>
      <c r="AF399" s="272" t="s">
        <v>6787</v>
      </c>
      <c r="AG399" s="269" t="str">
        <f>IF(Table2[[#This Row],[URL Link]]="","",CONCATENATE("&lt;a href=","""",Table2[[#This Row],[URL Link]],"""","&gt;",Table2[[#This Row],[OR INDEX]],"&lt;/a&gt;"))</f>
        <v>&lt;a href="https://oercommons.org/courseware/lesson/106617/student/29085?section=2"&gt;HS.AFN.A.2&lt;/a&gt;</v>
      </c>
      <c r="AH399" s="280" t="s">
        <v>2008</v>
      </c>
      <c r="XEX399" s="261"/>
      <c r="XEY399" s="259"/>
      <c r="XEZ399" s="259"/>
      <c r="XFA399" s="259"/>
      <c r="XFB399" s="259"/>
      <c r="XFC399" s="256"/>
      <c r="XFD399" s="259"/>
    </row>
    <row r="400" spans="1:34 16378:16384" ht="30" x14ac:dyDescent="0.2">
      <c r="A400" s="261" t="s">
        <v>25</v>
      </c>
      <c r="B400" s="261">
        <v>399</v>
      </c>
      <c r="C400" s="259" t="s">
        <v>1094</v>
      </c>
      <c r="D400" s="259" t="s">
        <v>21</v>
      </c>
      <c r="E400" s="259" t="s">
        <v>1272</v>
      </c>
      <c r="F400" s="256" t="s">
        <v>1273</v>
      </c>
      <c r="G400" s="256" t="s">
        <v>1118</v>
      </c>
      <c r="H400" s="256" t="s">
        <v>1288</v>
      </c>
      <c r="I400" s="256" t="s">
        <v>1472</v>
      </c>
      <c r="J400" s="256" t="s">
        <v>1274</v>
      </c>
      <c r="K400" s="259"/>
      <c r="L400" s="261"/>
      <c r="M400" s="262"/>
      <c r="N400" s="263"/>
      <c r="O400" s="262"/>
      <c r="P400" s="264"/>
      <c r="Q400" s="259"/>
      <c r="R400" s="260" t="s">
        <v>1274</v>
      </c>
      <c r="S400" s="260" t="s">
        <v>1265</v>
      </c>
      <c r="T400" s="260" t="s">
        <v>1266</v>
      </c>
      <c r="U400" s="260" t="s">
        <v>63</v>
      </c>
      <c r="V400" s="260">
        <v>6</v>
      </c>
      <c r="W400" s="260" t="s">
        <v>1275</v>
      </c>
      <c r="X400" s="260">
        <f t="shared" si="16"/>
        <v>15</v>
      </c>
      <c r="Y400" s="260">
        <f t="shared" si="17"/>
        <v>29</v>
      </c>
      <c r="Z400" s="260">
        <f>Table2[[#This Row],[OR Word Count]]-Table2[[#This Row],[CCSS Word Count]]</f>
        <v>-14</v>
      </c>
      <c r="AA400" s="260">
        <f>IF(Table2[[#This Row],[Column6]]="","",IFERROR(Table2[[#This Row],[Column1]]/Table2[[#This Row],[CCSS Word Count]],""))</f>
        <v>-0.48275862068965519</v>
      </c>
      <c r="AB400" s="260" t="s">
        <v>1821</v>
      </c>
      <c r="AC400" s="260" t="s">
        <v>774</v>
      </c>
      <c r="AD400" s="260" t="s">
        <v>197</v>
      </c>
      <c r="AE400" s="260">
        <v>9</v>
      </c>
      <c r="AF400" s="272" t="s">
        <v>6788</v>
      </c>
      <c r="AG400" s="269" t="str">
        <f>IF(Table2[[#This Row],[URL Link]]="","",CONCATENATE("&lt;a href=","""",Table2[[#This Row],[URL Link]],"""","&gt;",Table2[[#This Row],[OR INDEX]],"&lt;/a&gt;"))</f>
        <v>&lt;a href="https://oercommons.org/courseware/lesson/106617/student/29085?section=3"&gt;HS.AFN.A.3&lt;/a&gt;</v>
      </c>
      <c r="AH400" s="280" t="s">
        <v>2008</v>
      </c>
      <c r="XEX400" s="261"/>
      <c r="XEY400" s="259"/>
      <c r="XEZ400" s="259"/>
      <c r="XFA400" s="259"/>
      <c r="XFB400" s="259"/>
      <c r="XFC400" s="256"/>
      <c r="XFD400" s="259"/>
    </row>
    <row r="401" spans="1:34 16367:16384" x14ac:dyDescent="0.2">
      <c r="A401" s="162" t="s">
        <v>3</v>
      </c>
      <c r="B401" s="162">
        <v>400</v>
      </c>
      <c r="C401" s="163" t="s">
        <v>1094</v>
      </c>
      <c r="D401" s="163" t="s">
        <v>63</v>
      </c>
      <c r="E401" s="163" t="s">
        <v>1276</v>
      </c>
      <c r="F401" s="163" t="s">
        <v>1277</v>
      </c>
      <c r="G401" s="163"/>
      <c r="H401" s="163"/>
      <c r="I401" s="164"/>
      <c r="J401" s="164"/>
      <c r="K401" s="142"/>
      <c r="L401" s="142"/>
      <c r="M401" s="142"/>
      <c r="N401" s="142"/>
      <c r="O401" s="142"/>
      <c r="P401" s="142"/>
      <c r="Q401" s="142"/>
      <c r="R401" s="142"/>
      <c r="S401" s="142"/>
      <c r="T401" s="142"/>
      <c r="U401" s="142"/>
      <c r="V401" s="141"/>
      <c r="W401" s="141"/>
      <c r="X401" s="145">
        <f t="shared" si="16"/>
        <v>8</v>
      </c>
      <c r="Y401" s="146">
        <f t="shared" si="17"/>
        <v>1</v>
      </c>
      <c r="Z401" s="145">
        <f>Table2[[#This Row],[OR Word Count]]-Table2[[#This Row],[CCSS Word Count]]</f>
        <v>7</v>
      </c>
      <c r="AA401" s="147">
        <f>IF(Table2[[#This Row],[Column6]]="","",IFERROR(Table2[[#This Row],[Column1]]/Table2[[#This Row],[CCSS Word Count]],""))</f>
        <v>7</v>
      </c>
      <c r="AB401" s="259" t="s">
        <v>1821</v>
      </c>
      <c r="AC401" s="260" t="s">
        <v>774</v>
      </c>
      <c r="AD401" s="260" t="s">
        <v>197</v>
      </c>
      <c r="AE401" s="260">
        <v>10</v>
      </c>
      <c r="AF401" s="163"/>
      <c r="AG401" s="277" t="str">
        <f>IF(Table2[[#This Row],[URL Link]]="","",CONCATENATE("&lt;a href=","""",Table2[[#This Row],[URL Link]],"""","&gt;",Table2[[#This Row],[OR INDEX]],"&lt;/a&gt;"))</f>
        <v/>
      </c>
      <c r="AH401" s="280" t="s">
        <v>2008</v>
      </c>
    </row>
    <row r="402" spans="1:34 16367:16384" ht="30" x14ac:dyDescent="0.2">
      <c r="A402" s="261" t="s">
        <v>25</v>
      </c>
      <c r="B402" s="261">
        <v>401</v>
      </c>
      <c r="C402" s="259" t="s">
        <v>1094</v>
      </c>
      <c r="D402" s="259" t="s">
        <v>63</v>
      </c>
      <c r="E402" s="259" t="s">
        <v>1278</v>
      </c>
      <c r="F402" s="256" t="s">
        <v>1279</v>
      </c>
      <c r="G402" s="256" t="s">
        <v>1842</v>
      </c>
      <c r="H402" s="256" t="s">
        <v>1843</v>
      </c>
      <c r="I402" s="256"/>
      <c r="J402" s="256" t="s">
        <v>1280</v>
      </c>
      <c r="K402" s="259"/>
      <c r="L402" s="261"/>
      <c r="M402" s="262"/>
      <c r="N402" s="263"/>
      <c r="O402" s="262"/>
      <c r="P402" s="264"/>
      <c r="Q402" s="259"/>
      <c r="R402" s="260" t="s">
        <v>1280</v>
      </c>
      <c r="S402" s="260" t="s">
        <v>1265</v>
      </c>
      <c r="T402" s="260" t="s">
        <v>1266</v>
      </c>
      <c r="U402" s="260" t="s">
        <v>76</v>
      </c>
      <c r="V402" s="260">
        <v>9</v>
      </c>
      <c r="W402" s="260" t="s">
        <v>1281</v>
      </c>
      <c r="X402" s="260">
        <f t="shared" si="16"/>
        <v>19</v>
      </c>
      <c r="Y402" s="260">
        <f t="shared" si="17"/>
        <v>40</v>
      </c>
      <c r="Z402" s="260">
        <f>Table2[[#This Row],[OR Word Count]]-Table2[[#This Row],[CCSS Word Count]]</f>
        <v>-21</v>
      </c>
      <c r="AA402" s="260">
        <f>IF(Table2[[#This Row],[Column6]]="","",IFERROR(Table2[[#This Row],[Column1]]/Table2[[#This Row],[CCSS Word Count]],""))</f>
        <v>-0.52500000000000002</v>
      </c>
      <c r="AB402" s="260" t="s">
        <v>1821</v>
      </c>
      <c r="AC402" s="260" t="s">
        <v>774</v>
      </c>
      <c r="AD402" s="260" t="s">
        <v>197</v>
      </c>
      <c r="AE402" s="260">
        <v>11</v>
      </c>
      <c r="AF402" s="272" t="s">
        <v>6789</v>
      </c>
      <c r="AG402" s="269" t="str">
        <f>IF(Table2[[#This Row],[URL Link]]="","",CONCATENATE("&lt;a href=","""",Table2[[#This Row],[URL Link]],"""","&gt;",Table2[[#This Row],[OR INDEX]],"&lt;/a&gt;"))</f>
        <v>&lt;a href="https://oercommons.org/courseware/lesson/106617/student/29085?section=4"&gt;HS.AFN.B.4&lt;/a&gt;</v>
      </c>
      <c r="AH402" s="280" t="s">
        <v>2008</v>
      </c>
      <c r="XEX402" s="261"/>
      <c r="XEY402" s="259"/>
      <c r="XEZ402" s="259"/>
      <c r="XFA402" s="259"/>
      <c r="XFB402" s="259"/>
      <c r="XFC402" s="256"/>
      <c r="XFD402" s="259"/>
    </row>
    <row r="403" spans="1:34 16367:16384" x14ac:dyDescent="0.2">
      <c r="A403" s="261" t="s">
        <v>25</v>
      </c>
      <c r="B403" s="261">
        <v>402</v>
      </c>
      <c r="C403" s="259" t="s">
        <v>1094</v>
      </c>
      <c r="D403" s="259" t="s">
        <v>63</v>
      </c>
      <c r="E403" s="259" t="s">
        <v>1282</v>
      </c>
      <c r="F403" s="256" t="s">
        <v>1283</v>
      </c>
      <c r="G403" s="256" t="s">
        <v>1262</v>
      </c>
      <c r="H403" s="256"/>
      <c r="I403" s="256"/>
      <c r="J403" s="256" t="s">
        <v>1284</v>
      </c>
      <c r="K403" s="259"/>
      <c r="L403" s="261"/>
      <c r="M403" s="262"/>
      <c r="N403" s="263"/>
      <c r="O403" s="262"/>
      <c r="P403" s="264"/>
      <c r="Q403" s="259"/>
      <c r="R403" s="260" t="s">
        <v>1284</v>
      </c>
      <c r="S403" s="260" t="s">
        <v>1265</v>
      </c>
      <c r="T403" s="260" t="s">
        <v>1266</v>
      </c>
      <c r="U403" s="260" t="s">
        <v>63</v>
      </c>
      <c r="V403" s="260">
        <v>5</v>
      </c>
      <c r="W403" s="260" t="s">
        <v>1285</v>
      </c>
      <c r="X403" s="260">
        <f t="shared" si="16"/>
        <v>13</v>
      </c>
      <c r="Y403" s="260">
        <f t="shared" si="17"/>
        <v>50</v>
      </c>
      <c r="Z403" s="260">
        <f>Table2[[#This Row],[OR Word Count]]-Table2[[#This Row],[CCSS Word Count]]</f>
        <v>-37</v>
      </c>
      <c r="AA403" s="260" t="str">
        <f>IF(Table2[[#This Row],[Column6]]="","",IFERROR(Table2[[#This Row],[Column1]]/Table2[[#This Row],[CCSS Word Count]],""))</f>
        <v/>
      </c>
      <c r="AB403" s="260" t="s">
        <v>1821</v>
      </c>
      <c r="AC403" s="260" t="s">
        <v>1094</v>
      </c>
      <c r="AF403" s="272" t="s">
        <v>6790</v>
      </c>
      <c r="AG403" s="269" t="str">
        <f>IF(Table2[[#This Row],[URL Link]]="","",CONCATENATE("&lt;a href=","""",Table2[[#This Row],[URL Link]],"""","&gt;",Table2[[#This Row],[OR INDEX]],"&lt;/a&gt;"))</f>
        <v>&lt;a href="https://oercommons.org/courseware/lesson/106617/student/29085?section=5"&gt;HS.AFN.B.5&lt;/a&gt;</v>
      </c>
      <c r="AH403" s="280" t="s">
        <v>2008</v>
      </c>
      <c r="XEX403" s="261"/>
      <c r="XEY403" s="259"/>
      <c r="XEZ403" s="259"/>
      <c r="XFA403" s="259"/>
      <c r="XFB403" s="259"/>
      <c r="XFC403" s="256"/>
      <c r="XFD403" s="259"/>
    </row>
    <row r="404" spans="1:34 16367:16384" x14ac:dyDescent="0.2">
      <c r="A404" s="162" t="s">
        <v>3</v>
      </c>
      <c r="B404" s="162">
        <v>403</v>
      </c>
      <c r="C404" s="163" t="s">
        <v>1094</v>
      </c>
      <c r="D404" s="163" t="s">
        <v>76</v>
      </c>
      <c r="E404" s="163" t="s">
        <v>1286</v>
      </c>
      <c r="F404" s="163" t="s">
        <v>1287</v>
      </c>
      <c r="G404" s="163"/>
      <c r="H404" s="163"/>
      <c r="I404" s="164"/>
      <c r="J404" s="164"/>
      <c r="K404" s="142"/>
      <c r="L404" s="142"/>
      <c r="M404" s="142"/>
      <c r="N404" s="142"/>
      <c r="O404" s="142"/>
      <c r="P404" s="142"/>
      <c r="Q404" s="142"/>
      <c r="R404" s="142"/>
      <c r="S404" s="142"/>
      <c r="T404" s="142"/>
      <c r="U404" s="142"/>
      <c r="V404" s="141"/>
      <c r="W404" s="141"/>
      <c r="X404" s="145">
        <f t="shared" si="16"/>
        <v>14</v>
      </c>
      <c r="Y404" s="146">
        <f t="shared" si="17"/>
        <v>1</v>
      </c>
      <c r="Z404" s="145">
        <f>Table2[[#This Row],[OR Word Count]]-Table2[[#This Row],[CCSS Word Count]]</f>
        <v>13</v>
      </c>
      <c r="AA404" s="147" t="str">
        <f>IF(Table2[[#This Row],[Column6]]="","",IFERROR(Table2[[#This Row],[Column1]]/Table2[[#This Row],[CCSS Word Count]],""))</f>
        <v/>
      </c>
      <c r="AB404" s="259" t="s">
        <v>1821</v>
      </c>
      <c r="AC404" s="260" t="s">
        <v>1094</v>
      </c>
      <c r="AD404" s="260" t="s">
        <v>21</v>
      </c>
      <c r="AF404" s="163"/>
      <c r="AG404" s="277" t="str">
        <f>IF(Table2[[#This Row],[URL Link]]="","",CONCATENATE("&lt;a href=","""",Table2[[#This Row],[URL Link]],"""","&gt;",Table2[[#This Row],[OR INDEX]],"&lt;/a&gt;"))</f>
        <v/>
      </c>
      <c r="AH404" s="280" t="s">
        <v>2008</v>
      </c>
    </row>
    <row r="405" spans="1:34 16367:16384" ht="30" x14ac:dyDescent="0.2">
      <c r="A405" s="261" t="s">
        <v>25</v>
      </c>
      <c r="B405" s="261">
        <v>404</v>
      </c>
      <c r="C405" s="259" t="s">
        <v>1094</v>
      </c>
      <c r="D405" s="259" t="s">
        <v>76</v>
      </c>
      <c r="E405" s="259" t="s">
        <v>1288</v>
      </c>
      <c r="F405" s="256" t="s">
        <v>1289</v>
      </c>
      <c r="G405" s="256" t="s">
        <v>1844</v>
      </c>
      <c r="H405" s="256" t="s">
        <v>1306</v>
      </c>
      <c r="I405" s="256"/>
      <c r="J405" s="256" t="s">
        <v>1290</v>
      </c>
      <c r="K405" s="259"/>
      <c r="L405" s="261"/>
      <c r="M405" s="262"/>
      <c r="N405" s="263"/>
      <c r="O405" s="262"/>
      <c r="P405" s="264"/>
      <c r="Q405" s="259"/>
      <c r="R405" s="260" t="s">
        <v>1290</v>
      </c>
      <c r="S405" s="260" t="s">
        <v>1265</v>
      </c>
      <c r="T405" s="260" t="s">
        <v>1266</v>
      </c>
      <c r="U405" s="260" t="s">
        <v>63</v>
      </c>
      <c r="V405" s="260">
        <v>5</v>
      </c>
      <c r="W405" s="260" t="s">
        <v>1285</v>
      </c>
      <c r="X405" s="260">
        <f t="shared" si="16"/>
        <v>18</v>
      </c>
      <c r="Y405" s="260">
        <f t="shared" si="17"/>
        <v>50</v>
      </c>
      <c r="Z405" s="260">
        <f>Table2[[#This Row],[OR Word Count]]-Table2[[#This Row],[CCSS Word Count]]</f>
        <v>-32</v>
      </c>
      <c r="AA405" s="260">
        <f>IF(Table2[[#This Row],[Column6]]="","",IFERROR(Table2[[#This Row],[Column1]]/Table2[[#This Row],[CCSS Word Count]],""))</f>
        <v>-0.64</v>
      </c>
      <c r="AB405" s="260" t="s">
        <v>1821</v>
      </c>
      <c r="AC405" s="260" t="s">
        <v>1094</v>
      </c>
      <c r="AD405" s="260" t="s">
        <v>21</v>
      </c>
      <c r="AE405" s="260">
        <v>1</v>
      </c>
      <c r="AF405" s="272" t="s">
        <v>6791</v>
      </c>
      <c r="AG405" s="269" t="str">
        <f>IF(Table2[[#This Row],[URL Link]]="","",CONCATENATE("&lt;a href=","""",Table2[[#This Row],[URL Link]],"""","&gt;",Table2[[#This Row],[OR INDEX]],"&lt;/a&gt;"))</f>
        <v>&lt;a href="https://oercommons.org/courseware/lesson/106617/student/29085?section=6"&gt;HS.AFN.C.6&lt;/a&gt;</v>
      </c>
      <c r="AH405" s="280" t="s">
        <v>2008</v>
      </c>
      <c r="XEX405" s="261"/>
      <c r="XEY405" s="259"/>
      <c r="XEZ405" s="259"/>
      <c r="XFA405" s="259"/>
      <c r="XFB405" s="259"/>
      <c r="XFC405" s="256"/>
      <c r="XFD405" s="259"/>
    </row>
    <row r="406" spans="1:34 16367:16384" x14ac:dyDescent="0.2">
      <c r="A406" s="261" t="s">
        <v>25</v>
      </c>
      <c r="B406" s="261">
        <v>405</v>
      </c>
      <c r="C406" s="259" t="s">
        <v>1094</v>
      </c>
      <c r="D406" s="259" t="s">
        <v>76</v>
      </c>
      <c r="E406" s="259" t="s">
        <v>1291</v>
      </c>
      <c r="F406" s="256" t="s">
        <v>1292</v>
      </c>
      <c r="G406" s="256" t="s">
        <v>1262</v>
      </c>
      <c r="H406" s="256" t="s">
        <v>1841</v>
      </c>
      <c r="I406" s="256"/>
      <c r="J406" s="256" t="s">
        <v>1293</v>
      </c>
      <c r="K406" s="259"/>
      <c r="L406" s="261"/>
      <c r="M406" s="262"/>
      <c r="N406" s="263"/>
      <c r="O406" s="262"/>
      <c r="P406" s="264"/>
      <c r="Q406" s="259"/>
      <c r="R406" s="260" t="s">
        <v>1293</v>
      </c>
      <c r="S406" s="260" t="s">
        <v>1265</v>
      </c>
      <c r="T406" s="260" t="s">
        <v>1266</v>
      </c>
      <c r="U406" s="260" t="s">
        <v>76</v>
      </c>
      <c r="V406" s="260">
        <v>7</v>
      </c>
      <c r="W406" s="260" t="s">
        <v>1294</v>
      </c>
      <c r="X406" s="260">
        <f t="shared" si="16"/>
        <v>8</v>
      </c>
      <c r="Y406" s="260">
        <f t="shared" si="17"/>
        <v>107</v>
      </c>
      <c r="Z406" s="260">
        <f>Table2[[#This Row],[OR Word Count]]-Table2[[#This Row],[CCSS Word Count]]</f>
        <v>-99</v>
      </c>
      <c r="AA406" s="260">
        <f>IF(Table2[[#This Row],[Column6]]="","",IFERROR(Table2[[#This Row],[Column1]]/Table2[[#This Row],[CCSS Word Count]],""))</f>
        <v>-0.92523364485981308</v>
      </c>
      <c r="AB406" s="260" t="s">
        <v>1821</v>
      </c>
      <c r="AC406" s="260" t="s">
        <v>1094</v>
      </c>
      <c r="AD406" s="260" t="s">
        <v>21</v>
      </c>
      <c r="AE406" s="260">
        <v>2</v>
      </c>
      <c r="AF406" s="272" t="s">
        <v>6792</v>
      </c>
      <c r="AG406" s="269" t="str">
        <f>IF(Table2[[#This Row],[URL Link]]="","",CONCATENATE("&lt;a href=","""",Table2[[#This Row],[URL Link]],"""","&gt;",Table2[[#This Row],[OR INDEX]],"&lt;/a&gt;"))</f>
        <v>&lt;a href="https://oercommons.org/courseware/lesson/106617/student/29085?section=7"&gt;HS.AFN.C.7&lt;/a&gt;</v>
      </c>
      <c r="AH406" s="280" t="s">
        <v>2008</v>
      </c>
      <c r="XEX406" s="261"/>
      <c r="XEY406" s="259"/>
      <c r="XEZ406" s="259"/>
      <c r="XFA406" s="259"/>
      <c r="XFB406" s="259"/>
      <c r="XFC406" s="256"/>
      <c r="XFD406" s="259"/>
    </row>
    <row r="407" spans="1:34 16367:16384" x14ac:dyDescent="0.2">
      <c r="A407" s="162" t="s">
        <v>3</v>
      </c>
      <c r="B407" s="162">
        <v>406</v>
      </c>
      <c r="C407" s="163" t="s">
        <v>1094</v>
      </c>
      <c r="D407" s="163" t="s">
        <v>197</v>
      </c>
      <c r="E407" s="163" t="s">
        <v>1295</v>
      </c>
      <c r="F407" s="163" t="s">
        <v>1296</v>
      </c>
      <c r="G407" s="163"/>
      <c r="H407" s="163"/>
      <c r="I407" s="164"/>
      <c r="J407" s="164"/>
      <c r="K407" s="142"/>
      <c r="L407" s="142"/>
      <c r="M407" s="142"/>
      <c r="N407" s="142"/>
      <c r="O407" s="142"/>
      <c r="P407" s="142"/>
      <c r="Q407" s="142"/>
      <c r="R407" s="142"/>
      <c r="S407" s="142"/>
      <c r="T407" s="142"/>
      <c r="U407" s="142"/>
      <c r="V407" s="141"/>
      <c r="W407" s="141"/>
      <c r="X407" s="145">
        <f t="shared" si="16"/>
        <v>25</v>
      </c>
      <c r="Y407" s="146">
        <f t="shared" si="17"/>
        <v>1</v>
      </c>
      <c r="Z407" s="145">
        <f>Table2[[#This Row],[OR Word Count]]-Table2[[#This Row],[CCSS Word Count]]</f>
        <v>24</v>
      </c>
      <c r="AA407" s="147">
        <f>IF(Table2[[#This Row],[Column6]]="","",IFERROR(Table2[[#This Row],[Column1]]/Table2[[#This Row],[CCSS Word Count]],""))</f>
        <v>24</v>
      </c>
      <c r="AB407" s="259" t="s">
        <v>1821</v>
      </c>
      <c r="AC407" s="260" t="s">
        <v>1094</v>
      </c>
      <c r="AD407" s="260" t="s">
        <v>21</v>
      </c>
      <c r="AE407" s="260">
        <v>3</v>
      </c>
      <c r="AF407" s="163"/>
      <c r="AG407" s="277" t="str">
        <f>IF(Table2[[#This Row],[URL Link]]="","",CONCATENATE("&lt;a href=","""",Table2[[#This Row],[URL Link]],"""","&gt;",Table2[[#This Row],[OR INDEX]],"&lt;/a&gt;"))</f>
        <v/>
      </c>
      <c r="AH407" s="280" t="s">
        <v>2008</v>
      </c>
    </row>
    <row r="408" spans="1:34 16367:16384" ht="30" x14ac:dyDescent="0.2">
      <c r="A408" s="261" t="s">
        <v>25</v>
      </c>
      <c r="B408" s="261">
        <v>407</v>
      </c>
      <c r="C408" s="259" t="s">
        <v>1094</v>
      </c>
      <c r="D408" s="259" t="s">
        <v>197</v>
      </c>
      <c r="E408" s="259" t="s">
        <v>1297</v>
      </c>
      <c r="F408" s="256" t="s">
        <v>1298</v>
      </c>
      <c r="G408" s="256" t="s">
        <v>1118</v>
      </c>
      <c r="H408" s="256" t="s">
        <v>1306</v>
      </c>
      <c r="I408" s="256"/>
      <c r="J408" s="256" t="s">
        <v>1299</v>
      </c>
      <c r="K408" s="259"/>
      <c r="L408" s="261"/>
      <c r="M408" s="262"/>
      <c r="N408" s="263"/>
      <c r="O408" s="262"/>
      <c r="P408" s="264"/>
      <c r="Q408" s="259"/>
      <c r="R408" s="260" t="s">
        <v>1299</v>
      </c>
      <c r="S408" s="260" t="s">
        <v>1265</v>
      </c>
      <c r="T408" s="260" t="s">
        <v>1300</v>
      </c>
      <c r="U408" s="260" t="s">
        <v>21</v>
      </c>
      <c r="V408" s="260">
        <v>2</v>
      </c>
      <c r="W408" s="260" t="s">
        <v>1301</v>
      </c>
      <c r="X408" s="260">
        <f t="shared" si="16"/>
        <v>22</v>
      </c>
      <c r="Y408" s="260">
        <f t="shared" si="17"/>
        <v>23</v>
      </c>
      <c r="Z408" s="260">
        <f>Table2[[#This Row],[OR Word Count]]-Table2[[#This Row],[CCSS Word Count]]</f>
        <v>-1</v>
      </c>
      <c r="AA408" s="260" t="str">
        <f>IF(Table2[[#This Row],[Column6]]="","",IFERROR(Table2[[#This Row],[Column1]]/Table2[[#This Row],[CCSS Word Count]],""))</f>
        <v/>
      </c>
      <c r="AB408" s="260" t="s">
        <v>1821</v>
      </c>
      <c r="AC408" s="260" t="s">
        <v>1094</v>
      </c>
      <c r="AD408" s="260" t="s">
        <v>63</v>
      </c>
      <c r="AF408" s="272" t="s">
        <v>6793</v>
      </c>
      <c r="AG408" s="269" t="str">
        <f>IF(Table2[[#This Row],[URL Link]]="","",CONCATENATE("&lt;a href=","""",Table2[[#This Row],[URL Link]],"""","&gt;",Table2[[#This Row],[OR INDEX]],"&lt;/a&gt;"))</f>
        <v>&lt;a href="https://oercommons.org/courseware/lesson/106617/student/29085?section=8"&gt;HS.AFN.D.8&lt;/a&gt;</v>
      </c>
      <c r="AH408" s="280" t="s">
        <v>2008</v>
      </c>
      <c r="XEX408" s="261"/>
      <c r="XEY408" s="259"/>
      <c r="XEZ408" s="259"/>
      <c r="XFA408" s="259"/>
      <c r="XFB408" s="259"/>
      <c r="XFC408" s="256"/>
      <c r="XFD408" s="259"/>
    </row>
    <row r="409" spans="1:34 16367:16384" ht="30" x14ac:dyDescent="0.2">
      <c r="A409" s="261" t="s">
        <v>25</v>
      </c>
      <c r="B409" s="261">
        <v>408</v>
      </c>
      <c r="C409" s="259" t="s">
        <v>1094</v>
      </c>
      <c r="D409" s="259" t="s">
        <v>197</v>
      </c>
      <c r="E409" s="259" t="s">
        <v>1302</v>
      </c>
      <c r="F409" s="256" t="s">
        <v>1303</v>
      </c>
      <c r="G409" s="256" t="s">
        <v>1845</v>
      </c>
      <c r="H409" s="256"/>
      <c r="I409" s="256" t="s">
        <v>1846</v>
      </c>
      <c r="J409" s="256" t="s">
        <v>1304</v>
      </c>
      <c r="K409" s="259"/>
      <c r="L409" s="261"/>
      <c r="M409" s="262"/>
      <c r="N409" s="263"/>
      <c r="O409" s="262"/>
      <c r="P409" s="264"/>
      <c r="Q409" s="259"/>
      <c r="R409" s="260" t="s">
        <v>1304</v>
      </c>
      <c r="S409" s="260" t="s">
        <v>1265</v>
      </c>
      <c r="T409" s="260" t="s">
        <v>1300</v>
      </c>
      <c r="U409" s="260" t="s">
        <v>63</v>
      </c>
      <c r="V409" s="260">
        <v>3</v>
      </c>
      <c r="W409" s="260" t="s">
        <v>1305</v>
      </c>
      <c r="X409" s="260">
        <f t="shared" si="16"/>
        <v>17</v>
      </c>
      <c r="Y409" s="260">
        <f t="shared" si="17"/>
        <v>66</v>
      </c>
      <c r="Z409" s="260">
        <f>Table2[[#This Row],[OR Word Count]]-Table2[[#This Row],[CCSS Word Count]]</f>
        <v>-49</v>
      </c>
      <c r="AA409" s="260">
        <f>IF(Table2[[#This Row],[Column6]]="","",IFERROR(Table2[[#This Row],[Column1]]/Table2[[#This Row],[CCSS Word Count]],""))</f>
        <v>-0.74242424242424243</v>
      </c>
      <c r="AB409" s="260" t="s">
        <v>1821</v>
      </c>
      <c r="AC409" s="260" t="s">
        <v>1094</v>
      </c>
      <c r="AD409" s="260" t="s">
        <v>63</v>
      </c>
      <c r="AE409" s="260">
        <v>4</v>
      </c>
      <c r="AF409" s="272" t="s">
        <v>6794</v>
      </c>
      <c r="AG409" s="269" t="str">
        <f>IF(Table2[[#This Row],[URL Link]]="","",CONCATENATE("&lt;a href=","""",Table2[[#This Row],[URL Link]],"""","&gt;",Table2[[#This Row],[OR INDEX]],"&lt;/a&gt;"))</f>
        <v>&lt;a href="https://oercommons.org/courseware/lesson/106617/student/29085?section=9"&gt;HS.AFN.D.9&lt;/a&gt;</v>
      </c>
      <c r="AH409" s="280" t="s">
        <v>2008</v>
      </c>
      <c r="XEX409" s="261"/>
      <c r="XEY409" s="259"/>
      <c r="XEZ409" s="259"/>
      <c r="XFA409" s="259"/>
      <c r="XFB409" s="259"/>
      <c r="XFC409" s="256"/>
      <c r="XFD409" s="259"/>
    </row>
    <row r="410" spans="1:34 16367:16384" ht="45" x14ac:dyDescent="0.2">
      <c r="A410" s="261" t="s">
        <v>25</v>
      </c>
      <c r="B410" s="261">
        <v>409</v>
      </c>
      <c r="C410" s="259" t="s">
        <v>1094</v>
      </c>
      <c r="D410" s="259" t="s">
        <v>197</v>
      </c>
      <c r="E410" s="259" t="s">
        <v>1306</v>
      </c>
      <c r="F410" s="256" t="s">
        <v>1307</v>
      </c>
      <c r="G410" s="256" t="s">
        <v>1847</v>
      </c>
      <c r="H410" s="256"/>
      <c r="I410" s="256"/>
      <c r="J410" s="256" t="s">
        <v>1308</v>
      </c>
      <c r="K410" s="259"/>
      <c r="L410" s="261"/>
      <c r="M410" s="262"/>
      <c r="N410" s="263"/>
      <c r="O410" s="262"/>
      <c r="P410" s="264"/>
      <c r="Q410" s="259"/>
      <c r="R410" s="260" t="s">
        <v>1308</v>
      </c>
      <c r="S410" s="260" t="s">
        <v>1265</v>
      </c>
      <c r="T410" s="260" t="s">
        <v>1309</v>
      </c>
      <c r="U410" s="260" t="s">
        <v>21</v>
      </c>
      <c r="V410" s="260">
        <v>1</v>
      </c>
      <c r="W410" s="260" t="s">
        <v>1310</v>
      </c>
      <c r="X410" s="260">
        <f t="shared" si="16"/>
        <v>37</v>
      </c>
      <c r="Y410" s="260">
        <f t="shared" si="17"/>
        <v>79</v>
      </c>
      <c r="Z410" s="260">
        <f>Table2[[#This Row],[OR Word Count]]-Table2[[#This Row],[CCSS Word Count]]</f>
        <v>-42</v>
      </c>
      <c r="AA410" s="260">
        <f>IF(Table2[[#This Row],[Column6]]="","",IFERROR(Table2[[#This Row],[Column1]]/Table2[[#This Row],[CCSS Word Count]],""))</f>
        <v>-0.53164556962025311</v>
      </c>
      <c r="AB410" s="260" t="s">
        <v>1821</v>
      </c>
      <c r="AC410" s="260" t="s">
        <v>1094</v>
      </c>
      <c r="AD410" s="260" t="s">
        <v>63</v>
      </c>
      <c r="AE410" s="260">
        <v>5</v>
      </c>
      <c r="AF410" s="272" t="s">
        <v>6795</v>
      </c>
      <c r="AG410" s="269" t="str">
        <f>IF(Table2[[#This Row],[URL Link]]="","",CONCATENATE("&lt;a href=","""",Table2[[#This Row],[URL Link]],"""","&gt;",Table2[[#This Row],[OR INDEX]],"&lt;/a&gt;"))</f>
        <v>&lt;a href="https://oercommons.org/courseware/lesson/106617/student/29085?section=10"&gt;HS.AFN.D.10&lt;/a&gt;</v>
      </c>
      <c r="AH410" s="280" t="s">
        <v>2008</v>
      </c>
      <c r="XEX410" s="261"/>
      <c r="XEY410" s="259"/>
      <c r="XEZ410" s="259"/>
      <c r="XFA410" s="259"/>
      <c r="XFB410" s="259"/>
      <c r="XFC410" s="256"/>
      <c r="XFD410" s="259"/>
    </row>
    <row r="411" spans="1:34 16367:16384" x14ac:dyDescent="0.2">
      <c r="A411" s="148" t="s">
        <v>2</v>
      </c>
      <c r="B411" s="148">
        <v>410</v>
      </c>
      <c r="C411" s="149" t="s">
        <v>1311</v>
      </c>
      <c r="D411" s="149"/>
      <c r="E411" s="149" t="s">
        <v>1312</v>
      </c>
      <c r="F411" s="150" t="s">
        <v>1313</v>
      </c>
      <c r="G411" s="161"/>
      <c r="H411" s="161"/>
      <c r="I411" s="161"/>
      <c r="J411" s="150"/>
      <c r="R411" s="149"/>
      <c r="S411" s="148"/>
      <c r="T411" s="152"/>
      <c r="U411" s="153"/>
      <c r="V411" s="152"/>
      <c r="W411" s="154"/>
      <c r="X411" s="149">
        <f t="shared" si="16"/>
        <v>6</v>
      </c>
      <c r="Y411" s="148">
        <f t="shared" si="17"/>
        <v>1</v>
      </c>
      <c r="Z411" s="152">
        <f>Table2[[#This Row],[OR Word Count]]-Table2[[#This Row],[CCSS Word Count]]</f>
        <v>5</v>
      </c>
      <c r="AA411" s="153" t="str">
        <f>IF(Table2[[#This Row],[Column6]]="","",IFERROR(Table2[[#This Row],[Column1]]/Table2[[#This Row],[CCSS Word Count]],""))</f>
        <v/>
      </c>
      <c r="AB411" s="152" t="s">
        <v>1821</v>
      </c>
      <c r="AC411" s="154" t="s">
        <v>1094</v>
      </c>
      <c r="AD411" s="260" t="s">
        <v>76</v>
      </c>
      <c r="AF411" s="149"/>
      <c r="AG411" s="276" t="str">
        <f>IF(Table2[[#This Row],[URL Link]]="","",CONCATENATE("&lt;a href=","""",Table2[[#This Row],[URL Link]],"""","&gt;",Table2[[#This Row],[OR INDEX]],"&lt;/a&gt;"))</f>
        <v/>
      </c>
      <c r="AH411" s="280" t="s">
        <v>2008</v>
      </c>
      <c r="XEM411" s="148"/>
      <c r="XEN411" s="149"/>
      <c r="XEO411" s="149"/>
      <c r="XEP411" s="149"/>
      <c r="XEQ411" s="149"/>
      <c r="XER411" s="150"/>
      <c r="XES411" s="149"/>
      <c r="XEX411" s="148"/>
      <c r="XEY411" s="149"/>
      <c r="XEZ411" s="149"/>
      <c r="XFA411" s="149"/>
      <c r="XFB411" s="149"/>
      <c r="XFC411" s="150"/>
    </row>
    <row r="412" spans="1:34 16367:16384" x14ac:dyDescent="0.2">
      <c r="A412" s="162" t="s">
        <v>3</v>
      </c>
      <c r="B412" s="162">
        <v>411</v>
      </c>
      <c r="C412" s="163" t="s">
        <v>1311</v>
      </c>
      <c r="D412" s="163" t="s">
        <v>21</v>
      </c>
      <c r="E412" s="163" t="s">
        <v>1314</v>
      </c>
      <c r="F412" s="163" t="s">
        <v>1315</v>
      </c>
      <c r="G412" s="163"/>
      <c r="H412" s="163"/>
      <c r="I412" s="164"/>
      <c r="J412" s="164"/>
      <c r="K412" s="142"/>
      <c r="L412" s="142"/>
      <c r="M412" s="142"/>
      <c r="N412" s="142"/>
      <c r="O412" s="142"/>
      <c r="P412" s="142"/>
      <c r="Q412" s="142"/>
      <c r="R412" s="142"/>
      <c r="S412" s="142"/>
      <c r="T412" s="142"/>
      <c r="U412" s="142"/>
      <c r="V412" s="141"/>
      <c r="W412" s="141"/>
      <c r="X412" s="145">
        <f t="shared" si="16"/>
        <v>7</v>
      </c>
      <c r="Y412" s="146">
        <f t="shared" si="17"/>
        <v>1</v>
      </c>
      <c r="Z412" s="145">
        <f>Table2[[#This Row],[OR Word Count]]-Table2[[#This Row],[CCSS Word Count]]</f>
        <v>6</v>
      </c>
      <c r="AA412" s="147">
        <f>IF(Table2[[#This Row],[Column6]]="","",IFERROR(Table2[[#This Row],[Column1]]/Table2[[#This Row],[CCSS Word Count]],""))</f>
        <v>6</v>
      </c>
      <c r="AB412" s="259" t="s">
        <v>1821</v>
      </c>
      <c r="AC412" s="260" t="s">
        <v>1094</v>
      </c>
      <c r="AD412" s="260" t="s">
        <v>76</v>
      </c>
      <c r="AE412" s="260">
        <v>6</v>
      </c>
      <c r="AF412" s="163"/>
      <c r="AG412" s="277" t="str">
        <f>IF(Table2[[#This Row],[URL Link]]="","",CONCATENATE("&lt;a href=","""",Table2[[#This Row],[URL Link]],"""","&gt;",Table2[[#This Row],[OR INDEX]],"&lt;/a&gt;"))</f>
        <v/>
      </c>
      <c r="AH412" s="280" t="s">
        <v>2008</v>
      </c>
    </row>
    <row r="413" spans="1:34 16367:16384" ht="45" x14ac:dyDescent="0.2">
      <c r="A413" s="261" t="s">
        <v>25</v>
      </c>
      <c r="B413" s="261">
        <v>412</v>
      </c>
      <c r="C413" s="259" t="s">
        <v>1311</v>
      </c>
      <c r="D413" s="259" t="s">
        <v>21</v>
      </c>
      <c r="E413" s="259" t="s">
        <v>1316</v>
      </c>
      <c r="F413" s="256" t="s">
        <v>1848</v>
      </c>
      <c r="G413" s="256" t="s">
        <v>1849</v>
      </c>
      <c r="H413" s="256"/>
      <c r="I413" s="256" t="s">
        <v>1060</v>
      </c>
      <c r="J413" s="256" t="s">
        <v>1318</v>
      </c>
      <c r="K413" s="259"/>
      <c r="L413" s="261"/>
      <c r="M413" s="262"/>
      <c r="N413" s="263"/>
      <c r="O413" s="262"/>
      <c r="P413" s="264"/>
      <c r="Q413" s="259"/>
      <c r="R413" s="260" t="s">
        <v>1318</v>
      </c>
      <c r="S413" s="260" t="s">
        <v>1319</v>
      </c>
      <c r="T413" s="260" t="s">
        <v>1320</v>
      </c>
      <c r="U413" s="260" t="s">
        <v>21</v>
      </c>
      <c r="V413" s="260">
        <v>1</v>
      </c>
      <c r="W413" s="260" t="s">
        <v>1321</v>
      </c>
      <c r="X413" s="260">
        <f t="shared" si="16"/>
        <v>34</v>
      </c>
      <c r="Y413" s="260">
        <f t="shared" si="17"/>
        <v>52</v>
      </c>
      <c r="Z413" s="260">
        <f>Table2[[#This Row],[OR Word Count]]-Table2[[#This Row],[CCSS Word Count]]</f>
        <v>-18</v>
      </c>
      <c r="AA413" s="260">
        <f>IF(Table2[[#This Row],[Column6]]="","",IFERROR(Table2[[#This Row],[Column1]]/Table2[[#This Row],[CCSS Word Count]],""))</f>
        <v>-0.34615384615384615</v>
      </c>
      <c r="AB413" s="260" t="s">
        <v>1821</v>
      </c>
      <c r="AC413" s="260" t="s">
        <v>1094</v>
      </c>
      <c r="AD413" s="260" t="s">
        <v>76</v>
      </c>
      <c r="AE413" s="260">
        <v>7</v>
      </c>
      <c r="AF413" s="272" t="s">
        <v>6796</v>
      </c>
      <c r="AG413" s="269" t="str">
        <f>IF(Table2[[#This Row],[URL Link]]="","",CONCATENATE("&lt;a href=","""",Table2[[#This Row],[URL Link]],"""","&gt;",Table2[[#This Row],[OR INDEX]],"&lt;/a&gt;"))</f>
        <v>&lt;a href="https://oercommons.org/courseware/lesson/106621/student/29085?section=1"&gt;HS.NQ.A.1&lt;/a&gt;</v>
      </c>
      <c r="AH413" s="280" t="s">
        <v>2008</v>
      </c>
      <c r="XEX413" s="261"/>
      <c r="XEY413" s="259"/>
      <c r="XEZ413" s="259"/>
      <c r="XFA413" s="259"/>
      <c r="XFB413" s="259"/>
      <c r="XFC413" s="256"/>
      <c r="XFD413" s="259"/>
    </row>
    <row r="414" spans="1:34 16367:16384" ht="30" x14ac:dyDescent="0.2">
      <c r="A414" s="261" t="s">
        <v>25</v>
      </c>
      <c r="B414" s="261">
        <v>413</v>
      </c>
      <c r="C414" s="259" t="s">
        <v>1311</v>
      </c>
      <c r="D414" s="259" t="s">
        <v>21</v>
      </c>
      <c r="E414" s="259" t="s">
        <v>1322</v>
      </c>
      <c r="F414" s="256" t="s">
        <v>1850</v>
      </c>
      <c r="G414" s="256" t="s">
        <v>1129</v>
      </c>
      <c r="H414" s="256" t="s">
        <v>1316</v>
      </c>
      <c r="I414" s="256"/>
      <c r="J414" s="256" t="s">
        <v>1851</v>
      </c>
      <c r="K414" s="259"/>
      <c r="L414" s="261"/>
      <c r="M414" s="262"/>
      <c r="N414" s="263"/>
      <c r="O414" s="262"/>
      <c r="P414" s="264"/>
      <c r="Q414" s="259"/>
      <c r="W414" s="260" t="s">
        <v>1324</v>
      </c>
      <c r="X414" s="260">
        <f t="shared" si="16"/>
        <v>18</v>
      </c>
      <c r="Y414" s="260">
        <f t="shared" si="17"/>
        <v>2</v>
      </c>
      <c r="Z414" s="260">
        <f>Table2[[#This Row],[OR Word Count]]-Table2[[#This Row],[CCSS Word Count]]</f>
        <v>16</v>
      </c>
      <c r="AA414" s="260" t="str">
        <f>IF(Table2[[#This Row],[Column6]]="","",IFERROR(Table2[[#This Row],[Column1]]/Table2[[#This Row],[CCSS Word Count]],""))</f>
        <v/>
      </c>
      <c r="AB414" s="260" t="s">
        <v>1821</v>
      </c>
      <c r="AC414" s="260" t="s">
        <v>1094</v>
      </c>
      <c r="AD414" s="260" t="s">
        <v>197</v>
      </c>
      <c r="AF414" s="272" t="s">
        <v>6797</v>
      </c>
      <c r="AG414" s="269" t="str">
        <f>IF(Table2[[#This Row],[URL Link]]="","",CONCATENATE("&lt;a href=","""",Table2[[#This Row],[URL Link]],"""","&gt;",Table2[[#This Row],[OR INDEX]],"&lt;/a&gt;"))</f>
        <v>&lt;a href="https://oercommons.org/courseware/lesson/106621/student/29085?section=2"&gt;HS.NQ.A.2&lt;/a&gt;</v>
      </c>
      <c r="AH414" s="280" t="s">
        <v>2008</v>
      </c>
      <c r="XEX414" s="261"/>
      <c r="XEY414" s="259"/>
      <c r="XEZ414" s="259"/>
      <c r="XFA414" s="259"/>
      <c r="XFB414" s="259"/>
      <c r="XFC414" s="256"/>
      <c r="XFD414" s="259"/>
    </row>
    <row r="415" spans="1:34 16367:16384" x14ac:dyDescent="0.2">
      <c r="A415" s="162" t="s">
        <v>3</v>
      </c>
      <c r="B415" s="162">
        <v>414</v>
      </c>
      <c r="C415" s="163" t="s">
        <v>1311</v>
      </c>
      <c r="D415" s="163" t="s">
        <v>63</v>
      </c>
      <c r="E415" s="163" t="s">
        <v>1325</v>
      </c>
      <c r="F415" s="163" t="s">
        <v>1326</v>
      </c>
      <c r="G415" s="163"/>
      <c r="H415" s="163"/>
      <c r="I415" s="164"/>
      <c r="J415" s="164"/>
      <c r="K415" s="142"/>
      <c r="L415" s="142"/>
      <c r="M415" s="142"/>
      <c r="N415" s="142"/>
      <c r="O415" s="142"/>
      <c r="P415" s="142"/>
      <c r="Q415" s="142"/>
      <c r="R415" s="142"/>
      <c r="S415" s="142"/>
      <c r="T415" s="142"/>
      <c r="U415" s="142"/>
      <c r="V415" s="141"/>
      <c r="W415" s="141"/>
      <c r="X415" s="145">
        <f t="shared" si="16"/>
        <v>15</v>
      </c>
      <c r="Y415" s="146">
        <f t="shared" si="17"/>
        <v>1</v>
      </c>
      <c r="Z415" s="145">
        <f>Table2[[#This Row],[OR Word Count]]-Table2[[#This Row],[CCSS Word Count]]</f>
        <v>14</v>
      </c>
      <c r="AA415" s="147">
        <f>IF(Table2[[#This Row],[Column6]]="","",IFERROR(Table2[[#This Row],[Column1]]/Table2[[#This Row],[CCSS Word Count]],""))</f>
        <v>14</v>
      </c>
      <c r="AB415" s="259" t="s">
        <v>1821</v>
      </c>
      <c r="AC415" s="260" t="s">
        <v>1094</v>
      </c>
      <c r="AD415" s="260" t="s">
        <v>197</v>
      </c>
      <c r="AE415" s="260">
        <v>8</v>
      </c>
      <c r="AF415" s="163"/>
      <c r="AG415" s="277" t="str">
        <f>IF(Table2[[#This Row],[URL Link]]="","",CONCATENATE("&lt;a href=","""",Table2[[#This Row],[URL Link]],"""","&gt;",Table2[[#This Row],[OR INDEX]],"&lt;/a&gt;"))</f>
        <v/>
      </c>
      <c r="AH415" s="280" t="s">
        <v>2008</v>
      </c>
    </row>
    <row r="416" spans="1:34 16367:16384" ht="45" x14ac:dyDescent="0.2">
      <c r="A416" s="261" t="s">
        <v>25</v>
      </c>
      <c r="B416" s="261">
        <v>415</v>
      </c>
      <c r="C416" s="259" t="s">
        <v>1311</v>
      </c>
      <c r="D416" s="259" t="s">
        <v>63</v>
      </c>
      <c r="E416" s="259" t="s">
        <v>1327</v>
      </c>
      <c r="F416" s="256" t="s">
        <v>1328</v>
      </c>
      <c r="G416" s="256" t="s">
        <v>745</v>
      </c>
      <c r="H416" s="256"/>
      <c r="I416" s="256" t="s">
        <v>1852</v>
      </c>
      <c r="J416" s="256" t="s">
        <v>1329</v>
      </c>
      <c r="K416" s="259"/>
      <c r="L416" s="261"/>
      <c r="M416" s="262"/>
      <c r="N416" s="263"/>
      <c r="O416" s="262"/>
      <c r="P416" s="264"/>
      <c r="Q416" s="259"/>
      <c r="R416" s="260" t="s">
        <v>1329</v>
      </c>
      <c r="S416" s="260" t="s">
        <v>1319</v>
      </c>
      <c r="T416" s="260" t="s">
        <v>1330</v>
      </c>
      <c r="U416" s="260" t="s">
        <v>21</v>
      </c>
      <c r="V416" s="260">
        <v>1</v>
      </c>
      <c r="W416" s="260" t="s">
        <v>1331</v>
      </c>
      <c r="X416" s="260">
        <f t="shared" si="16"/>
        <v>29</v>
      </c>
      <c r="Y416" s="260">
        <f t="shared" si="17"/>
        <v>36</v>
      </c>
      <c r="Z416" s="260">
        <f>Table2[[#This Row],[OR Word Count]]-Table2[[#This Row],[CCSS Word Count]]</f>
        <v>-7</v>
      </c>
      <c r="AA416" s="260">
        <f>IF(Table2[[#This Row],[Column6]]="","",IFERROR(Table2[[#This Row],[Column1]]/Table2[[#This Row],[CCSS Word Count]],""))</f>
        <v>-0.19444444444444445</v>
      </c>
      <c r="AB416" s="260" t="s">
        <v>1821</v>
      </c>
      <c r="AC416" s="260" t="s">
        <v>1094</v>
      </c>
      <c r="AD416" s="260" t="s">
        <v>197</v>
      </c>
      <c r="AE416" s="260">
        <v>9</v>
      </c>
      <c r="AF416" s="272" t="s">
        <v>6798</v>
      </c>
      <c r="AG416" s="269" t="str">
        <f>IF(Table2[[#This Row],[URL Link]]="","",CONCATENATE("&lt;a href=","""",Table2[[#This Row],[URL Link]],"""","&gt;",Table2[[#This Row],[OR INDEX]],"&lt;/a&gt;"))</f>
        <v>&lt;a href="https://oercommons.org/courseware/lesson/106621/student/29085?section=3"&gt;HS.NQ.B.3&lt;/a&gt;</v>
      </c>
      <c r="AH416" s="280" t="s">
        <v>2008</v>
      </c>
      <c r="XEX416" s="261"/>
      <c r="XEY416" s="259"/>
      <c r="XEZ416" s="259"/>
      <c r="XFA416" s="259"/>
      <c r="XFB416" s="259"/>
      <c r="XFC416" s="256"/>
      <c r="XFD416" s="259"/>
    </row>
    <row r="417" spans="1:34 16356:16384" ht="30" x14ac:dyDescent="0.2">
      <c r="A417" s="261" t="s">
        <v>25</v>
      </c>
      <c r="B417" s="261">
        <v>416</v>
      </c>
      <c r="C417" s="259" t="s">
        <v>1311</v>
      </c>
      <c r="D417" s="259" t="s">
        <v>63</v>
      </c>
      <c r="E417" s="259" t="s">
        <v>1332</v>
      </c>
      <c r="F417" s="256" t="s">
        <v>1853</v>
      </c>
      <c r="G417" s="256"/>
      <c r="H417" s="256"/>
      <c r="I417" s="256" t="s">
        <v>1854</v>
      </c>
      <c r="J417" s="256" t="s">
        <v>1334</v>
      </c>
      <c r="K417" s="259"/>
      <c r="L417" s="261"/>
      <c r="M417" s="262"/>
      <c r="N417" s="263"/>
      <c r="O417" s="262"/>
      <c r="P417" s="264"/>
      <c r="Q417" s="259"/>
      <c r="R417" s="260" t="s">
        <v>1334</v>
      </c>
      <c r="S417" s="260" t="s">
        <v>1319</v>
      </c>
      <c r="T417" s="260" t="s">
        <v>1330</v>
      </c>
      <c r="U417" s="260" t="s">
        <v>21</v>
      </c>
      <c r="V417" s="260">
        <v>2</v>
      </c>
      <c r="W417" s="260" t="s">
        <v>1335</v>
      </c>
      <c r="X417" s="260">
        <f t="shared" si="16"/>
        <v>22</v>
      </c>
      <c r="Y417" s="260">
        <f t="shared" si="17"/>
        <v>9</v>
      </c>
      <c r="Z417" s="260">
        <f>Table2[[#This Row],[OR Word Count]]-Table2[[#This Row],[CCSS Word Count]]</f>
        <v>13</v>
      </c>
      <c r="AA417" s="260">
        <f>IF(Table2[[#This Row],[Column6]]="","",IFERROR(Table2[[#This Row],[Column1]]/Table2[[#This Row],[CCSS Word Count]],""))</f>
        <v>1.4444444444444444</v>
      </c>
      <c r="AB417" s="260" t="s">
        <v>1821</v>
      </c>
      <c r="AC417" s="260" t="s">
        <v>1094</v>
      </c>
      <c r="AD417" s="260" t="s">
        <v>197</v>
      </c>
      <c r="AE417" s="260">
        <v>10</v>
      </c>
      <c r="AF417" s="272" t="s">
        <v>6799</v>
      </c>
      <c r="AG417" s="269" t="str">
        <f>IF(Table2[[#This Row],[URL Link]]="","",CONCATENATE("&lt;a href=","""",Table2[[#This Row],[URL Link]],"""","&gt;",Table2[[#This Row],[OR INDEX]],"&lt;/a&gt;"))</f>
        <v>&lt;a href="https://oercommons.org/courseware/lesson/106621/student/29085?section=4"&gt;HS.NQ.B.4&lt;/a&gt;</v>
      </c>
      <c r="AH417" s="280" t="s">
        <v>2008</v>
      </c>
      <c r="XEX417" s="261"/>
      <c r="XEY417" s="259"/>
      <c r="XEZ417" s="259"/>
      <c r="XFA417" s="259"/>
      <c r="XFB417" s="259"/>
      <c r="XFC417" s="256"/>
      <c r="XFD417" s="259"/>
    </row>
    <row r="418" spans="1:34 16356:16384" ht="30" x14ac:dyDescent="0.2">
      <c r="A418" s="261" t="s">
        <v>25</v>
      </c>
      <c r="B418" s="261">
        <v>417</v>
      </c>
      <c r="C418" s="259" t="s">
        <v>1311</v>
      </c>
      <c r="D418" s="259" t="s">
        <v>63</v>
      </c>
      <c r="E418" s="259" t="s">
        <v>1336</v>
      </c>
      <c r="F418" s="256" t="s">
        <v>1337</v>
      </c>
      <c r="G418" s="256"/>
      <c r="H418" s="256"/>
      <c r="I418" s="256" t="s">
        <v>1854</v>
      </c>
      <c r="J418" s="256" t="s">
        <v>1338</v>
      </c>
      <c r="K418" s="259"/>
      <c r="L418" s="261"/>
      <c r="M418" s="262"/>
      <c r="N418" s="263"/>
      <c r="O418" s="262"/>
      <c r="P418" s="264"/>
      <c r="Q418" s="259"/>
      <c r="R418" s="260" t="s">
        <v>1338</v>
      </c>
      <c r="S418" s="260" t="s">
        <v>1319</v>
      </c>
      <c r="T418" s="260" t="s">
        <v>1330</v>
      </c>
      <c r="U418" s="260" t="s">
        <v>21</v>
      </c>
      <c r="V418" s="260">
        <v>3</v>
      </c>
      <c r="W418" s="260" t="s">
        <v>1339</v>
      </c>
      <c r="X418" s="260">
        <f t="shared" si="16"/>
        <v>19</v>
      </c>
      <c r="Y418" s="260">
        <f t="shared" si="17"/>
        <v>13</v>
      </c>
      <c r="Z418" s="260">
        <f>Table2[[#This Row],[OR Word Count]]-Table2[[#This Row],[CCSS Word Count]]</f>
        <v>6</v>
      </c>
      <c r="AA418" s="260" t="str">
        <f>IF(Table2[[#This Row],[Column6]]="","",IFERROR(Table2[[#This Row],[Column1]]/Table2[[#This Row],[CCSS Word Count]],""))</f>
        <v/>
      </c>
      <c r="AB418" s="260" t="s">
        <v>1821</v>
      </c>
      <c r="AC418" s="260" t="s">
        <v>99</v>
      </c>
      <c r="AF418" s="272" t="s">
        <v>6800</v>
      </c>
      <c r="AG418" s="269" t="str">
        <f>IF(Table2[[#This Row],[URL Link]]="","",CONCATENATE("&lt;a href=","""",Table2[[#This Row],[URL Link]],"""","&gt;",Table2[[#This Row],[OR INDEX]],"&lt;/a&gt;"))</f>
        <v>&lt;a href="https://oercommons.org/courseware/lesson/106621/student/29085?section=5"&gt;HS.NQ.B.5&lt;/a&gt;</v>
      </c>
      <c r="AH418" s="280" t="s">
        <v>2008</v>
      </c>
      <c r="XEX418" s="261"/>
      <c r="XEY418" s="259"/>
      <c r="XEZ418" s="259"/>
      <c r="XFA418" s="259"/>
      <c r="XFB418" s="259"/>
      <c r="XFC418" s="256"/>
      <c r="XFD418" s="259"/>
    </row>
    <row r="419" spans="1:34 16356:16384" x14ac:dyDescent="0.2">
      <c r="A419" s="148" t="s">
        <v>2</v>
      </c>
      <c r="B419" s="148">
        <v>418</v>
      </c>
      <c r="C419" s="149" t="s">
        <v>99</v>
      </c>
      <c r="D419" s="149"/>
      <c r="E419" s="149" t="s">
        <v>1340</v>
      </c>
      <c r="F419" s="150" t="s">
        <v>237</v>
      </c>
      <c r="G419" s="161"/>
      <c r="H419" s="161"/>
      <c r="I419" s="161"/>
      <c r="J419" s="150"/>
      <c r="R419" s="149"/>
      <c r="S419" s="148"/>
      <c r="T419" s="152"/>
      <c r="U419" s="153"/>
      <c r="V419" s="152"/>
      <c r="W419" s="154"/>
      <c r="X419" s="149">
        <f t="shared" si="16"/>
        <v>5</v>
      </c>
      <c r="Y419" s="148">
        <f t="shared" si="17"/>
        <v>1</v>
      </c>
      <c r="Z419" s="152">
        <f>Table2[[#This Row],[OR Word Count]]-Table2[[#This Row],[CCSS Word Count]]</f>
        <v>4</v>
      </c>
      <c r="AA419" s="153" t="str">
        <f>IF(Table2[[#This Row],[Column6]]="","",IFERROR(Table2[[#This Row],[Column1]]/Table2[[#This Row],[CCSS Word Count]],""))</f>
        <v/>
      </c>
      <c r="AB419" s="152" t="s">
        <v>1821</v>
      </c>
      <c r="AC419" s="154" t="s">
        <v>99</v>
      </c>
      <c r="AD419" s="260" t="s">
        <v>21</v>
      </c>
      <c r="AF419" s="149"/>
      <c r="AG419" s="276" t="str">
        <f>IF(Table2[[#This Row],[URL Link]]="","",CONCATENATE("&lt;a href=","""",Table2[[#This Row],[URL Link]],"""","&gt;",Table2[[#This Row],[OR INDEX]],"&lt;/a&gt;"))</f>
        <v/>
      </c>
      <c r="AH419" s="280" t="s">
        <v>2008</v>
      </c>
      <c r="XEB419" s="148"/>
      <c r="XEC419" s="149"/>
      <c r="XED419" s="149"/>
      <c r="XEE419" s="149"/>
      <c r="XEF419" s="149"/>
      <c r="XEG419" s="150"/>
      <c r="XEH419" s="149"/>
      <c r="XEM419" s="148"/>
      <c r="XEN419" s="149"/>
      <c r="XEO419" s="149"/>
      <c r="XEP419" s="149"/>
      <c r="XEQ419" s="149"/>
      <c r="XER419" s="150"/>
      <c r="XEX419" s="148"/>
      <c r="XEY419" s="149"/>
      <c r="XEZ419" s="149"/>
      <c r="XFA419" s="149"/>
      <c r="XFB419" s="149"/>
      <c r="XFC419" s="150"/>
    </row>
    <row r="420" spans="1:34 16356:16384" x14ac:dyDescent="0.2">
      <c r="A420" s="162" t="s">
        <v>3</v>
      </c>
      <c r="B420" s="162">
        <v>419</v>
      </c>
      <c r="C420" s="163" t="s">
        <v>99</v>
      </c>
      <c r="D420" s="163" t="s">
        <v>21</v>
      </c>
      <c r="E420" s="163" t="s">
        <v>1341</v>
      </c>
      <c r="F420" s="163" t="s">
        <v>1342</v>
      </c>
      <c r="G420" s="163"/>
      <c r="H420" s="163"/>
      <c r="I420" s="164"/>
      <c r="J420" s="164"/>
      <c r="K420" s="142"/>
      <c r="L420" s="142"/>
      <c r="M420" s="142"/>
      <c r="N420" s="142"/>
      <c r="O420" s="142"/>
      <c r="P420" s="142"/>
      <c r="Q420" s="142"/>
      <c r="R420" s="142"/>
      <c r="S420" s="142"/>
      <c r="T420" s="142"/>
      <c r="U420" s="142"/>
      <c r="V420" s="141"/>
      <c r="W420" s="141"/>
      <c r="X420" s="145">
        <f t="shared" si="16"/>
        <v>13</v>
      </c>
      <c r="Y420" s="146">
        <f t="shared" si="17"/>
        <v>1</v>
      </c>
      <c r="Z420" s="145">
        <f>Table2[[#This Row],[OR Word Count]]-Table2[[#This Row],[CCSS Word Count]]</f>
        <v>12</v>
      </c>
      <c r="AA420" s="147">
        <f>IF(Table2[[#This Row],[Column6]]="","",IFERROR(Table2[[#This Row],[Column1]]/Table2[[#This Row],[CCSS Word Count]],""))</f>
        <v>12</v>
      </c>
      <c r="AB420" s="259" t="s">
        <v>1821</v>
      </c>
      <c r="AC420" s="260" t="s">
        <v>99</v>
      </c>
      <c r="AD420" s="260" t="s">
        <v>21</v>
      </c>
      <c r="AE420" s="260">
        <v>1</v>
      </c>
      <c r="AF420" s="163"/>
      <c r="AG420" s="277" t="str">
        <f>IF(Table2[[#This Row],[URL Link]]="","",CONCATENATE("&lt;a href=","""",Table2[[#This Row],[URL Link]],"""","&gt;",Table2[[#This Row],[OR INDEX]],"&lt;/a&gt;"))</f>
        <v/>
      </c>
      <c r="AH420" s="280" t="s">
        <v>2008</v>
      </c>
    </row>
    <row r="421" spans="1:34 16356:16384" ht="45" x14ac:dyDescent="0.2">
      <c r="A421" s="261" t="s">
        <v>25</v>
      </c>
      <c r="B421" s="261">
        <v>420</v>
      </c>
      <c r="C421" s="259" t="s">
        <v>99</v>
      </c>
      <c r="D421" s="259" t="s">
        <v>21</v>
      </c>
      <c r="E421" s="259" t="s">
        <v>1343</v>
      </c>
      <c r="F421" s="256" t="s">
        <v>1344</v>
      </c>
      <c r="G421" s="256" t="s">
        <v>1855</v>
      </c>
      <c r="H421" s="256"/>
      <c r="I421" s="256" t="s">
        <v>1856</v>
      </c>
      <c r="J421" s="256" t="s">
        <v>1345</v>
      </c>
      <c r="K421" s="259"/>
      <c r="L421" s="261"/>
      <c r="M421" s="262"/>
      <c r="N421" s="263"/>
      <c r="O421" s="262"/>
      <c r="P421" s="264"/>
      <c r="Q421" s="259"/>
      <c r="R421" s="260" t="s">
        <v>1345</v>
      </c>
      <c r="S421" s="260" t="s">
        <v>1346</v>
      </c>
      <c r="T421" s="260" t="s">
        <v>1347</v>
      </c>
      <c r="U421" s="260" t="s">
        <v>21</v>
      </c>
      <c r="V421" s="260">
        <v>5</v>
      </c>
      <c r="W421" s="260" t="s">
        <v>1348</v>
      </c>
      <c r="X421" s="260">
        <f t="shared" si="16"/>
        <v>19</v>
      </c>
      <c r="Y421" s="260">
        <f t="shared" si="17"/>
        <v>104</v>
      </c>
      <c r="Z421" s="260">
        <f>Table2[[#This Row],[OR Word Count]]-Table2[[#This Row],[CCSS Word Count]]</f>
        <v>-85</v>
      </c>
      <c r="AA421" s="260">
        <f>IF(Table2[[#This Row],[Column6]]="","",IFERROR(Table2[[#This Row],[Column1]]/Table2[[#This Row],[CCSS Word Count]],""))</f>
        <v>-0.81730769230769229</v>
      </c>
      <c r="AB421" s="260" t="s">
        <v>1821</v>
      </c>
      <c r="AC421" s="260" t="s">
        <v>99</v>
      </c>
      <c r="AD421" s="260" t="s">
        <v>21</v>
      </c>
      <c r="AE421" s="260">
        <v>2</v>
      </c>
      <c r="AF421" s="272" t="s">
        <v>6801</v>
      </c>
      <c r="AG421" s="269" t="str">
        <f>IF(Table2[[#This Row],[URL Link]]="","",CONCATENATE("&lt;a href=","""",Table2[[#This Row],[URL Link]],"""","&gt;",Table2[[#This Row],[OR INDEX]],"&lt;/a&gt;"))</f>
        <v>&lt;a href="https://oercommons.org/courseware/lesson/106623/student/29085?section=1"&gt;HS.GM.A.1&lt;/a&gt;</v>
      </c>
      <c r="AH421" s="280" t="s">
        <v>2008</v>
      </c>
      <c r="XEX421" s="261"/>
      <c r="XEY421" s="259"/>
      <c r="XEZ421" s="259"/>
      <c r="XFA421" s="259"/>
      <c r="XFB421" s="259"/>
      <c r="XFC421" s="256"/>
      <c r="XFD421" s="259"/>
    </row>
    <row r="422" spans="1:34 16356:16384" ht="60" x14ac:dyDescent="0.2">
      <c r="A422" s="261" t="s">
        <v>25</v>
      </c>
      <c r="B422" s="261">
        <v>421</v>
      </c>
      <c r="C422" s="259" t="s">
        <v>99</v>
      </c>
      <c r="D422" s="259" t="s">
        <v>21</v>
      </c>
      <c r="E422" s="259" t="s">
        <v>1349</v>
      </c>
      <c r="F422" s="256" t="s">
        <v>1350</v>
      </c>
      <c r="G422" s="256" t="s">
        <v>1857</v>
      </c>
      <c r="H422" s="256" t="s">
        <v>1858</v>
      </c>
      <c r="I422" s="256" t="s">
        <v>1302</v>
      </c>
      <c r="J422" s="256" t="s">
        <v>1351</v>
      </c>
      <c r="K422" s="259"/>
      <c r="L422" s="261"/>
      <c r="M422" s="262"/>
      <c r="N422" s="263"/>
      <c r="O422" s="262"/>
      <c r="P422" s="266"/>
      <c r="Q422" s="259"/>
      <c r="R422" s="260" t="s">
        <v>1351</v>
      </c>
      <c r="S422" s="260" t="s">
        <v>1346</v>
      </c>
      <c r="T422" s="260" t="s">
        <v>1352</v>
      </c>
      <c r="U422" s="260" t="s">
        <v>21</v>
      </c>
      <c r="V422" s="260">
        <v>5</v>
      </c>
      <c r="W422" s="260" t="s">
        <v>1353</v>
      </c>
      <c r="X422" s="260">
        <f t="shared" si="16"/>
        <v>24</v>
      </c>
      <c r="Y422" s="260">
        <f t="shared" si="17"/>
        <v>149</v>
      </c>
      <c r="Z422" s="260">
        <f>Table2[[#This Row],[OR Word Count]]-Table2[[#This Row],[CCSS Word Count]]</f>
        <v>-125</v>
      </c>
      <c r="AA422" s="260">
        <f>IF(Table2[[#This Row],[Column6]]="","",IFERROR(Table2[[#This Row],[Column1]]/Table2[[#This Row],[CCSS Word Count]],""))</f>
        <v>-0.83892617449664431</v>
      </c>
      <c r="AB422" s="260" t="s">
        <v>1821</v>
      </c>
      <c r="AC422" s="260" t="s">
        <v>99</v>
      </c>
      <c r="AD422" s="260" t="s">
        <v>21</v>
      </c>
      <c r="AE422" s="260">
        <v>3</v>
      </c>
      <c r="AF422" s="272" t="s">
        <v>6802</v>
      </c>
      <c r="AG422" s="269" t="str">
        <f>IF(Table2[[#This Row],[URL Link]]="","",CONCATENATE("&lt;a href=","""",Table2[[#This Row],[URL Link]],"""","&gt;",Table2[[#This Row],[OR INDEX]],"&lt;/a&gt;"))</f>
        <v>&lt;a href="https://oercommons.org/courseware/lesson/106623/student/29085?section=2"&gt;HS.GM.A.2&lt;/a&gt;</v>
      </c>
      <c r="AH422" s="280" t="s">
        <v>2008</v>
      </c>
      <c r="XEX422" s="261"/>
      <c r="XEY422" s="259"/>
      <c r="XEZ422" s="259"/>
      <c r="XFA422" s="259"/>
      <c r="XFB422" s="259"/>
      <c r="XFC422" s="256"/>
      <c r="XFD422" s="259"/>
    </row>
    <row r="423" spans="1:34 16356:16384" ht="30" x14ac:dyDescent="0.2">
      <c r="A423" s="261" t="s">
        <v>25</v>
      </c>
      <c r="B423" s="261">
        <v>422</v>
      </c>
      <c r="C423" s="259" t="s">
        <v>99</v>
      </c>
      <c r="D423" s="259" t="s">
        <v>21</v>
      </c>
      <c r="E423" s="259" t="s">
        <v>1354</v>
      </c>
      <c r="F423" s="256" t="s">
        <v>1355</v>
      </c>
      <c r="G423" s="256" t="s">
        <v>1349</v>
      </c>
      <c r="H423" s="256"/>
      <c r="I423" s="256" t="s">
        <v>1859</v>
      </c>
      <c r="J423" s="256" t="s">
        <v>1356</v>
      </c>
      <c r="K423" s="259"/>
      <c r="L423" s="261"/>
      <c r="M423" s="262"/>
      <c r="N423" s="263"/>
      <c r="O423" s="262"/>
      <c r="P423" s="264"/>
      <c r="Q423" s="259"/>
      <c r="R423" s="260" t="s">
        <v>1356</v>
      </c>
      <c r="S423" s="260" t="s">
        <v>1346</v>
      </c>
      <c r="T423" s="260" t="s">
        <v>1357</v>
      </c>
      <c r="U423" s="260" t="s">
        <v>63</v>
      </c>
      <c r="V423" s="260">
        <v>5</v>
      </c>
      <c r="W423" s="260" t="s">
        <v>1358</v>
      </c>
      <c r="X423" s="260">
        <f t="shared" si="16"/>
        <v>22</v>
      </c>
      <c r="Y423" s="260">
        <f t="shared" si="17"/>
        <v>36</v>
      </c>
      <c r="Z423" s="260">
        <f>Table2[[#This Row],[OR Word Count]]-Table2[[#This Row],[CCSS Word Count]]</f>
        <v>-14</v>
      </c>
      <c r="AA423" s="260">
        <f>IF(Table2[[#This Row],[Column6]]="","",IFERROR(Table2[[#This Row],[Column1]]/Table2[[#This Row],[CCSS Word Count]],""))</f>
        <v>-0.3888888888888889</v>
      </c>
      <c r="AB423" s="260" t="s">
        <v>1821</v>
      </c>
      <c r="AC423" s="260" t="s">
        <v>99</v>
      </c>
      <c r="AD423" s="260" t="s">
        <v>21</v>
      </c>
      <c r="AE423" s="260">
        <v>4</v>
      </c>
      <c r="AF423" s="272" t="s">
        <v>6803</v>
      </c>
      <c r="AG423" s="269" t="str">
        <f>IF(Table2[[#This Row],[URL Link]]="","",CONCATENATE("&lt;a href=","""",Table2[[#This Row],[URL Link]],"""","&gt;",Table2[[#This Row],[OR INDEX]],"&lt;/a&gt;"))</f>
        <v>&lt;a href="https://oercommons.org/courseware/lesson/106623/student/29085?section=3"&gt;HS.GM.A.3&lt;/a&gt;</v>
      </c>
      <c r="AH423" s="280" t="s">
        <v>2008</v>
      </c>
      <c r="XEX423" s="261"/>
      <c r="XEY423" s="259"/>
      <c r="XEZ423" s="259"/>
      <c r="XFA423" s="259"/>
      <c r="XFB423" s="259"/>
      <c r="XFC423" s="256"/>
      <c r="XFD423" s="259"/>
    </row>
    <row r="424" spans="1:34 16356:16384" ht="30" x14ac:dyDescent="0.2">
      <c r="A424" s="261" t="s">
        <v>25</v>
      </c>
      <c r="B424" s="261">
        <v>423</v>
      </c>
      <c r="C424" s="259" t="s">
        <v>99</v>
      </c>
      <c r="D424" s="259" t="s">
        <v>21</v>
      </c>
      <c r="E424" s="259" t="s">
        <v>1359</v>
      </c>
      <c r="F424" s="256" t="s">
        <v>1360</v>
      </c>
      <c r="G424" s="256" t="s">
        <v>1860</v>
      </c>
      <c r="H424" s="256" t="s">
        <v>1343</v>
      </c>
      <c r="I424" s="256" t="s">
        <v>1302</v>
      </c>
      <c r="J424" s="256" t="s">
        <v>1361</v>
      </c>
      <c r="K424" s="259"/>
      <c r="L424" s="261"/>
      <c r="M424" s="262"/>
      <c r="N424" s="263"/>
      <c r="O424" s="262"/>
      <c r="P424" s="264"/>
      <c r="Q424" s="259"/>
      <c r="R424" s="260" t="s">
        <v>1361</v>
      </c>
      <c r="S424" s="260" t="s">
        <v>1346</v>
      </c>
      <c r="T424" s="260" t="s">
        <v>1347</v>
      </c>
      <c r="U424" s="260" t="s">
        <v>21</v>
      </c>
      <c r="V424" s="260">
        <v>1</v>
      </c>
      <c r="W424" s="260" t="s">
        <v>1362</v>
      </c>
      <c r="X424" s="260">
        <f t="shared" si="16"/>
        <v>16</v>
      </c>
      <c r="Y424" s="260">
        <f t="shared" si="17"/>
        <v>14</v>
      </c>
      <c r="Z424" s="260">
        <f>Table2[[#This Row],[OR Word Count]]-Table2[[#This Row],[CCSS Word Count]]</f>
        <v>2</v>
      </c>
      <c r="AA424" s="260" t="str">
        <f>IF(Table2[[#This Row],[Column6]]="","",IFERROR(Table2[[#This Row],[Column1]]/Table2[[#This Row],[CCSS Word Count]],""))</f>
        <v/>
      </c>
      <c r="AB424" s="260" t="s">
        <v>1821</v>
      </c>
      <c r="AC424" s="260" t="s">
        <v>99</v>
      </c>
      <c r="AD424" s="260" t="s">
        <v>63</v>
      </c>
      <c r="AF424" s="272" t="s">
        <v>6804</v>
      </c>
      <c r="AG424" s="269" t="str">
        <f>IF(Table2[[#This Row],[URL Link]]="","",CONCATENATE("&lt;a href=","""",Table2[[#This Row],[URL Link]],"""","&gt;",Table2[[#This Row],[OR INDEX]],"&lt;/a&gt;"))</f>
        <v>&lt;a href="https://oercommons.org/courseware/lesson/106623/student/29085?section=4"&gt;HS.GM.A.4&lt;/a&gt;</v>
      </c>
      <c r="AH424" s="280" t="s">
        <v>2008</v>
      </c>
      <c r="XEX424" s="261"/>
      <c r="XEY424" s="259"/>
      <c r="XEZ424" s="259"/>
      <c r="XFA424" s="259"/>
      <c r="XFB424" s="259"/>
      <c r="XFC424" s="256"/>
      <c r="XFD424" s="259"/>
    </row>
    <row r="425" spans="1:34 16356:16384" x14ac:dyDescent="0.2">
      <c r="A425" s="162" t="s">
        <v>3</v>
      </c>
      <c r="B425" s="162">
        <v>424</v>
      </c>
      <c r="C425" s="163" t="s">
        <v>99</v>
      </c>
      <c r="D425" s="163" t="s">
        <v>63</v>
      </c>
      <c r="E425" s="163" t="s">
        <v>1363</v>
      </c>
      <c r="F425" s="163" t="s">
        <v>1364</v>
      </c>
      <c r="G425" s="163"/>
      <c r="H425" s="163"/>
      <c r="I425" s="164"/>
      <c r="J425" s="164"/>
      <c r="K425" s="142"/>
      <c r="L425" s="142"/>
      <c r="M425" s="142"/>
      <c r="N425" s="142"/>
      <c r="O425" s="142"/>
      <c r="P425" s="142"/>
      <c r="Q425" s="142"/>
      <c r="R425" s="142"/>
      <c r="S425" s="142"/>
      <c r="T425" s="142"/>
      <c r="U425" s="142"/>
      <c r="V425" s="141"/>
      <c r="W425" s="141"/>
      <c r="X425" s="145">
        <f t="shared" si="16"/>
        <v>14</v>
      </c>
      <c r="Y425" s="146">
        <f t="shared" si="17"/>
        <v>1</v>
      </c>
      <c r="Z425" s="145">
        <f>Table2[[#This Row],[OR Word Count]]-Table2[[#This Row],[CCSS Word Count]]</f>
        <v>13</v>
      </c>
      <c r="AA425" s="147">
        <f>IF(Table2[[#This Row],[Column6]]="","",IFERROR(Table2[[#This Row],[Column1]]/Table2[[#This Row],[CCSS Word Count]],""))</f>
        <v>13</v>
      </c>
      <c r="AB425" s="259" t="s">
        <v>1821</v>
      </c>
      <c r="AC425" s="260" t="s">
        <v>99</v>
      </c>
      <c r="AD425" s="260" t="s">
        <v>63</v>
      </c>
      <c r="AE425" s="260">
        <v>5</v>
      </c>
      <c r="AF425" s="163"/>
      <c r="AG425" s="277" t="str">
        <f>IF(Table2[[#This Row],[URL Link]]="","",CONCATENATE("&lt;a href=","""",Table2[[#This Row],[URL Link]],"""","&gt;",Table2[[#This Row],[OR INDEX]],"&lt;/a&gt;"))</f>
        <v/>
      </c>
      <c r="AH425" s="280" t="s">
        <v>2008</v>
      </c>
    </row>
    <row r="426" spans="1:34 16356:16384" ht="30" x14ac:dyDescent="0.2">
      <c r="A426" s="261" t="s">
        <v>25</v>
      </c>
      <c r="B426" s="261">
        <v>425</v>
      </c>
      <c r="C426" s="259" t="s">
        <v>99</v>
      </c>
      <c r="D426" s="259" t="s">
        <v>63</v>
      </c>
      <c r="E426" s="259" t="s">
        <v>1365</v>
      </c>
      <c r="F426" s="256" t="s">
        <v>1366</v>
      </c>
      <c r="G426" s="256" t="s">
        <v>1005</v>
      </c>
      <c r="H426" s="256" t="s">
        <v>1369</v>
      </c>
      <c r="I426" s="256"/>
      <c r="J426" s="256" t="s">
        <v>1367</v>
      </c>
      <c r="K426" s="259"/>
      <c r="L426" s="261"/>
      <c r="M426" s="262"/>
      <c r="N426" s="263"/>
      <c r="O426" s="262"/>
      <c r="P426" s="264"/>
      <c r="Q426" s="259"/>
      <c r="R426" s="260" t="s">
        <v>1367</v>
      </c>
      <c r="S426" s="260" t="s">
        <v>1346</v>
      </c>
      <c r="T426" s="260" t="s">
        <v>1347</v>
      </c>
      <c r="U426" s="260" t="s">
        <v>63</v>
      </c>
      <c r="V426" s="260">
        <v>7</v>
      </c>
      <c r="W426" s="260" t="s">
        <v>1368</v>
      </c>
      <c r="X426" s="260">
        <f t="shared" si="16"/>
        <v>11</v>
      </c>
      <c r="Y426" s="260">
        <f t="shared" si="17"/>
        <v>56</v>
      </c>
      <c r="Z426" s="260">
        <f>Table2[[#This Row],[OR Word Count]]-Table2[[#This Row],[CCSS Word Count]]</f>
        <v>-45</v>
      </c>
      <c r="AA426" s="260">
        <f>IF(Table2[[#This Row],[Column6]]="","",IFERROR(Table2[[#This Row],[Column1]]/Table2[[#This Row],[CCSS Word Count]],""))</f>
        <v>-0.8035714285714286</v>
      </c>
      <c r="AB426" s="260" t="s">
        <v>1821</v>
      </c>
      <c r="AC426" s="260" t="s">
        <v>99</v>
      </c>
      <c r="AD426" s="260" t="s">
        <v>63</v>
      </c>
      <c r="AE426" s="260">
        <v>6</v>
      </c>
      <c r="AF426" s="272" t="s">
        <v>6805</v>
      </c>
      <c r="AG426" s="269" t="str">
        <f>IF(Table2[[#This Row],[URL Link]]="","",CONCATENATE("&lt;a href=","""",Table2[[#This Row],[URL Link]],"""","&gt;",Table2[[#This Row],[OR INDEX]],"&lt;/a&gt;"))</f>
        <v>&lt;a href="https://oercommons.org/courseware/lesson/106623/student/29085?section=5"&gt;HS.GM.B.5&lt;/a&gt;</v>
      </c>
      <c r="AH426" s="280" t="s">
        <v>2008</v>
      </c>
      <c r="XEX426" s="261"/>
      <c r="XEY426" s="259"/>
      <c r="XEZ426" s="259"/>
      <c r="XFA426" s="259"/>
      <c r="XFB426" s="259"/>
      <c r="XFC426" s="256"/>
      <c r="XFD426" s="259"/>
    </row>
    <row r="427" spans="1:34 16356:16384" ht="30" x14ac:dyDescent="0.2">
      <c r="A427" s="261" t="s">
        <v>25</v>
      </c>
      <c r="B427" s="261">
        <v>426</v>
      </c>
      <c r="C427" s="259" t="s">
        <v>99</v>
      </c>
      <c r="D427" s="259" t="s">
        <v>63</v>
      </c>
      <c r="E427" s="259" t="s">
        <v>1369</v>
      </c>
      <c r="F427" s="256" t="s">
        <v>1370</v>
      </c>
      <c r="G427" s="256" t="s">
        <v>1861</v>
      </c>
      <c r="H427" s="256" t="s">
        <v>1399</v>
      </c>
      <c r="I427" s="256"/>
      <c r="J427" s="256" t="s">
        <v>1371</v>
      </c>
      <c r="K427" s="259"/>
      <c r="L427" s="261"/>
      <c r="M427" s="262"/>
      <c r="N427" s="263"/>
      <c r="O427" s="262"/>
      <c r="P427" s="264"/>
      <c r="Q427" s="259"/>
      <c r="R427" s="260" t="s">
        <v>1371</v>
      </c>
      <c r="S427" s="260" t="s">
        <v>1346</v>
      </c>
      <c r="T427" s="260" t="s">
        <v>1347</v>
      </c>
      <c r="U427" s="260" t="s">
        <v>76</v>
      </c>
      <c r="V427" s="260">
        <v>9</v>
      </c>
      <c r="W427" s="260" t="s">
        <v>1372</v>
      </c>
      <c r="X427" s="260">
        <f t="shared" si="16"/>
        <v>18</v>
      </c>
      <c r="Y427" s="260">
        <f t="shared" si="17"/>
        <v>100</v>
      </c>
      <c r="Z427" s="260">
        <f>Table2[[#This Row],[OR Word Count]]-Table2[[#This Row],[CCSS Word Count]]</f>
        <v>-82</v>
      </c>
      <c r="AA427" s="260">
        <f>IF(Table2[[#This Row],[Column6]]="","",IFERROR(Table2[[#This Row],[Column1]]/Table2[[#This Row],[CCSS Word Count]],""))</f>
        <v>-0.82</v>
      </c>
      <c r="AB427" s="260" t="s">
        <v>1821</v>
      </c>
      <c r="AC427" s="260" t="s">
        <v>99</v>
      </c>
      <c r="AD427" s="260" t="s">
        <v>63</v>
      </c>
      <c r="AE427" s="260">
        <v>7</v>
      </c>
      <c r="AF427" s="272" t="s">
        <v>6806</v>
      </c>
      <c r="AG427" s="269" t="str">
        <f>IF(Table2[[#This Row],[URL Link]]="","",CONCATENATE("&lt;a href=","""",Table2[[#This Row],[URL Link]],"""","&gt;",Table2[[#This Row],[OR INDEX]],"&lt;/a&gt;"))</f>
        <v>&lt;a href="https://oercommons.org/courseware/lesson/106623/student/29085?section=6"&gt;HS.GM.B.6&lt;/a&gt;</v>
      </c>
      <c r="AH427" s="280" t="s">
        <v>2008</v>
      </c>
      <c r="XEX427" s="261"/>
      <c r="XEY427" s="259"/>
      <c r="XEZ427" s="259"/>
      <c r="XFA427" s="259"/>
      <c r="XFB427" s="259"/>
      <c r="XFC427" s="256"/>
      <c r="XFD427" s="259"/>
    </row>
    <row r="428" spans="1:34 16356:16384" x14ac:dyDescent="0.2">
      <c r="A428" s="261" t="s">
        <v>25</v>
      </c>
      <c r="B428" s="261">
        <v>427</v>
      </c>
      <c r="C428" s="259" t="s">
        <v>99</v>
      </c>
      <c r="D428" s="259" t="s">
        <v>63</v>
      </c>
      <c r="E428" s="259" t="s">
        <v>1373</v>
      </c>
      <c r="F428" s="256" t="s">
        <v>1374</v>
      </c>
      <c r="G428" s="256" t="s">
        <v>1005</v>
      </c>
      <c r="H428" s="256"/>
      <c r="I428" s="256"/>
      <c r="J428" s="256" t="s">
        <v>1375</v>
      </c>
      <c r="K428" s="259"/>
      <c r="L428" s="261"/>
      <c r="M428" s="262"/>
      <c r="N428" s="263"/>
      <c r="O428" s="262"/>
      <c r="P428" s="264"/>
      <c r="Q428" s="259"/>
      <c r="R428" s="260" t="s">
        <v>1375</v>
      </c>
      <c r="S428" s="260" t="s">
        <v>1346</v>
      </c>
      <c r="T428" s="260" t="s">
        <v>1347</v>
      </c>
      <c r="U428" s="260" t="s">
        <v>197</v>
      </c>
      <c r="V428" s="260">
        <v>12</v>
      </c>
      <c r="W428" s="260" t="s">
        <v>1376</v>
      </c>
      <c r="X428" s="260">
        <f t="shared" si="16"/>
        <v>10</v>
      </c>
      <c r="Y428" s="260">
        <f t="shared" si="17"/>
        <v>62</v>
      </c>
      <c r="Z428" s="260">
        <f>Table2[[#This Row],[OR Word Count]]-Table2[[#This Row],[CCSS Word Count]]</f>
        <v>-52</v>
      </c>
      <c r="AA428" s="260" t="str">
        <f>IF(Table2[[#This Row],[Column6]]="","",IFERROR(Table2[[#This Row],[Column1]]/Table2[[#This Row],[CCSS Word Count]],""))</f>
        <v/>
      </c>
      <c r="AB428" s="260" t="s">
        <v>1821</v>
      </c>
      <c r="AC428" s="260" t="s">
        <v>99</v>
      </c>
      <c r="AD428" s="260" t="s">
        <v>76</v>
      </c>
      <c r="AF428" s="272" t="s">
        <v>6807</v>
      </c>
      <c r="AG428" s="269" t="str">
        <f>IF(Table2[[#This Row],[URL Link]]="","",CONCATENATE("&lt;a href=","""",Table2[[#This Row],[URL Link]],"""","&gt;",Table2[[#This Row],[OR INDEX]],"&lt;/a&gt;"))</f>
        <v>&lt;a href="https://oercommons.org/courseware/lesson/106623/student/29085?section=7"&gt;HS.GM.B.7&lt;/a&gt;</v>
      </c>
      <c r="AH428" s="280" t="s">
        <v>2008</v>
      </c>
      <c r="XEX428" s="261"/>
      <c r="XEY428" s="259"/>
      <c r="XEZ428" s="259"/>
      <c r="XFA428" s="259"/>
      <c r="XFB428" s="259"/>
      <c r="XFC428" s="256"/>
      <c r="XFD428" s="259"/>
    </row>
    <row r="429" spans="1:34 16356:16384" x14ac:dyDescent="0.2">
      <c r="A429" s="162" t="s">
        <v>3</v>
      </c>
      <c r="B429" s="162">
        <v>428</v>
      </c>
      <c r="C429" s="163" t="s">
        <v>99</v>
      </c>
      <c r="D429" s="163" t="s">
        <v>76</v>
      </c>
      <c r="E429" s="163" t="s">
        <v>1377</v>
      </c>
      <c r="F429" s="163" t="s">
        <v>1378</v>
      </c>
      <c r="G429" s="163"/>
      <c r="H429" s="163"/>
      <c r="I429" s="164"/>
      <c r="J429" s="164"/>
      <c r="K429" s="142"/>
      <c r="L429" s="142"/>
      <c r="M429" s="142"/>
      <c r="N429" s="142"/>
      <c r="O429" s="142"/>
      <c r="P429" s="142"/>
      <c r="Q429" s="142"/>
      <c r="R429" s="142"/>
      <c r="S429" s="142"/>
      <c r="T429" s="142"/>
      <c r="U429" s="142"/>
      <c r="V429" s="141"/>
      <c r="W429" s="141"/>
      <c r="X429" s="145">
        <f t="shared" si="16"/>
        <v>21</v>
      </c>
      <c r="Y429" s="146">
        <f t="shared" si="17"/>
        <v>1</v>
      </c>
      <c r="Z429" s="145">
        <f>Table2[[#This Row],[OR Word Count]]-Table2[[#This Row],[CCSS Word Count]]</f>
        <v>20</v>
      </c>
      <c r="AA429" s="147">
        <f>IF(Table2[[#This Row],[Column6]]="","",IFERROR(Table2[[#This Row],[Column1]]/Table2[[#This Row],[CCSS Word Count]],""))</f>
        <v>20</v>
      </c>
      <c r="AB429" s="259" t="s">
        <v>1821</v>
      </c>
      <c r="AC429" s="260" t="s">
        <v>99</v>
      </c>
      <c r="AD429" s="260" t="s">
        <v>76</v>
      </c>
      <c r="AE429" s="260">
        <v>8</v>
      </c>
      <c r="AF429" s="163"/>
      <c r="AG429" s="277" t="str">
        <f>IF(Table2[[#This Row],[URL Link]]="","",CONCATENATE("&lt;a href=","""",Table2[[#This Row],[URL Link]],"""","&gt;",Table2[[#This Row],[OR INDEX]],"&lt;/a&gt;"))</f>
        <v/>
      </c>
      <c r="AH429" s="280" t="s">
        <v>2008</v>
      </c>
    </row>
    <row r="430" spans="1:34 16356:16384" ht="30" x14ac:dyDescent="0.2">
      <c r="A430" s="261" t="s">
        <v>25</v>
      </c>
      <c r="B430" s="261">
        <v>429</v>
      </c>
      <c r="C430" s="259" t="s">
        <v>99</v>
      </c>
      <c r="D430" s="259" t="s">
        <v>76</v>
      </c>
      <c r="E430" s="259" t="s">
        <v>1379</v>
      </c>
      <c r="F430" s="256" t="s">
        <v>1380</v>
      </c>
      <c r="G430" s="256" t="s">
        <v>1862</v>
      </c>
      <c r="H430" s="256" t="s">
        <v>1384</v>
      </c>
      <c r="I430" s="256"/>
      <c r="J430" s="256" t="s">
        <v>1381</v>
      </c>
      <c r="K430" s="259"/>
      <c r="L430" s="261"/>
      <c r="M430" s="262"/>
      <c r="N430" s="263"/>
      <c r="O430" s="262"/>
      <c r="P430" s="264"/>
      <c r="Q430" s="259"/>
      <c r="R430" s="260" t="s">
        <v>1381</v>
      </c>
      <c r="S430" s="260" t="s">
        <v>1346</v>
      </c>
      <c r="T430" s="260" t="s">
        <v>1382</v>
      </c>
      <c r="U430" s="260" t="s">
        <v>21</v>
      </c>
      <c r="V430" s="260">
        <v>1</v>
      </c>
      <c r="W430" s="260" t="s">
        <v>1383</v>
      </c>
      <c r="X430" s="260">
        <f t="shared" si="16"/>
        <v>15</v>
      </c>
      <c r="Y430" s="260">
        <f t="shared" si="17"/>
        <v>33</v>
      </c>
      <c r="Z430" s="260">
        <f>Table2[[#This Row],[OR Word Count]]-Table2[[#This Row],[CCSS Word Count]]</f>
        <v>-18</v>
      </c>
      <c r="AA430" s="260">
        <f>IF(Table2[[#This Row],[Column6]]="","",IFERROR(Table2[[#This Row],[Column1]]/Table2[[#This Row],[CCSS Word Count]],""))</f>
        <v>-0.54545454545454541</v>
      </c>
      <c r="AB430" s="260" t="s">
        <v>1821</v>
      </c>
      <c r="AC430" s="260" t="s">
        <v>99</v>
      </c>
      <c r="AD430" s="260" t="s">
        <v>76</v>
      </c>
      <c r="AE430" s="260">
        <v>9</v>
      </c>
      <c r="AF430" s="272" t="s">
        <v>6808</v>
      </c>
      <c r="AG430" s="269" t="str">
        <f>IF(Table2[[#This Row],[URL Link]]="","",CONCATENATE("&lt;a href=","""",Table2[[#This Row],[URL Link]],"""","&gt;",Table2[[#This Row],[OR INDEX]],"&lt;/a&gt;"))</f>
        <v>&lt;a href="https://oercommons.org/courseware/lesson/106623/student/29085?section=8"&gt;HS.GM.C.8&lt;/a&gt;</v>
      </c>
      <c r="AH430" s="280" t="s">
        <v>2008</v>
      </c>
      <c r="XEX430" s="261"/>
      <c r="XEY430" s="259"/>
      <c r="XEZ430" s="259"/>
      <c r="XFA430" s="259"/>
      <c r="XFB430" s="259"/>
      <c r="XFC430" s="256"/>
      <c r="XFD430" s="259"/>
    </row>
    <row r="431" spans="1:34 16356:16384" ht="30" x14ac:dyDescent="0.2">
      <c r="A431" s="261" t="s">
        <v>25</v>
      </c>
      <c r="B431" s="261">
        <v>430</v>
      </c>
      <c r="C431" s="259" t="s">
        <v>99</v>
      </c>
      <c r="D431" s="259" t="s">
        <v>76</v>
      </c>
      <c r="E431" s="259" t="s">
        <v>1384</v>
      </c>
      <c r="F431" s="256" t="s">
        <v>1385</v>
      </c>
      <c r="G431" s="256" t="s">
        <v>1863</v>
      </c>
      <c r="H431" s="256"/>
      <c r="I431" s="256"/>
      <c r="J431" s="256" t="s">
        <v>1386</v>
      </c>
      <c r="K431" s="259"/>
      <c r="L431" s="261"/>
      <c r="M431" s="262"/>
      <c r="N431" s="263"/>
      <c r="O431" s="262"/>
      <c r="P431" s="264"/>
      <c r="Q431" s="259"/>
      <c r="R431" s="260" t="s">
        <v>1386</v>
      </c>
      <c r="S431" s="260" t="s">
        <v>1346</v>
      </c>
      <c r="T431" s="260" t="s">
        <v>1382</v>
      </c>
      <c r="U431" s="260" t="s">
        <v>21</v>
      </c>
      <c r="V431" s="260">
        <v>3</v>
      </c>
      <c r="W431" s="260" t="s">
        <v>1387</v>
      </c>
      <c r="X431" s="260">
        <f t="shared" si="16"/>
        <v>21</v>
      </c>
      <c r="Y431" s="260">
        <f t="shared" si="17"/>
        <v>12</v>
      </c>
      <c r="Z431" s="260">
        <f>Table2[[#This Row],[OR Word Count]]-Table2[[#This Row],[CCSS Word Count]]</f>
        <v>9</v>
      </c>
      <c r="AA431" s="260">
        <f>IF(Table2[[#This Row],[Column6]]="","",IFERROR(Table2[[#This Row],[Column1]]/Table2[[#This Row],[CCSS Word Count]],""))</f>
        <v>0.75</v>
      </c>
      <c r="AB431" s="260" t="s">
        <v>1821</v>
      </c>
      <c r="AC431" s="260" t="s">
        <v>99</v>
      </c>
      <c r="AD431" s="260" t="s">
        <v>76</v>
      </c>
      <c r="AE431" s="260">
        <v>10</v>
      </c>
      <c r="AF431" s="272" t="s">
        <v>6809</v>
      </c>
      <c r="AG431" s="269" t="str">
        <f>IF(Table2[[#This Row],[URL Link]]="","",CONCATENATE("&lt;a href=","""",Table2[[#This Row],[URL Link]],"""","&gt;",Table2[[#This Row],[OR INDEX]],"&lt;/a&gt;"))</f>
        <v>&lt;a href="https://oercommons.org/courseware/lesson/106623/student/29085?section=9"&gt;HS.GM.C.9&lt;/a&gt;</v>
      </c>
      <c r="AH431" s="280" t="s">
        <v>2008</v>
      </c>
      <c r="XEX431" s="261"/>
      <c r="XEY431" s="259"/>
      <c r="XEZ431" s="259"/>
      <c r="XFA431" s="259"/>
      <c r="XFB431" s="259"/>
      <c r="XFC431" s="256"/>
      <c r="XFD431" s="259"/>
    </row>
    <row r="432" spans="1:34 16356:16384" ht="30" x14ac:dyDescent="0.2">
      <c r="A432" s="261" t="s">
        <v>25</v>
      </c>
      <c r="B432" s="261">
        <v>431</v>
      </c>
      <c r="C432" s="259" t="s">
        <v>99</v>
      </c>
      <c r="D432" s="259" t="s">
        <v>76</v>
      </c>
      <c r="E432" s="259" t="s">
        <v>1388</v>
      </c>
      <c r="F432" s="256" t="s">
        <v>1389</v>
      </c>
      <c r="G432" s="256" t="s">
        <v>1864</v>
      </c>
      <c r="H432" s="256"/>
      <c r="I432" s="256" t="s">
        <v>1865</v>
      </c>
      <c r="J432" s="256" t="s">
        <v>1390</v>
      </c>
      <c r="K432" s="259"/>
      <c r="L432" s="261"/>
      <c r="M432" s="262"/>
      <c r="N432" s="263"/>
      <c r="O432" s="262"/>
      <c r="P432" s="264"/>
      <c r="Q432" s="259"/>
      <c r="R432" s="260" t="s">
        <v>1390</v>
      </c>
      <c r="S432" s="260" t="s">
        <v>1346</v>
      </c>
      <c r="T432" s="260" t="s">
        <v>1391</v>
      </c>
      <c r="U432" s="260" t="s">
        <v>21</v>
      </c>
      <c r="V432" s="260">
        <v>1</v>
      </c>
      <c r="W432" s="260" t="s">
        <v>1392</v>
      </c>
      <c r="X432" s="260">
        <f t="shared" si="16"/>
        <v>21</v>
      </c>
      <c r="Y432" s="260">
        <f t="shared" si="17"/>
        <v>52</v>
      </c>
      <c r="Z432" s="260">
        <f>Table2[[#This Row],[OR Word Count]]-Table2[[#This Row],[CCSS Word Count]]</f>
        <v>-31</v>
      </c>
      <c r="AA432" s="260">
        <f>IF(Table2[[#This Row],[Column6]]="","",IFERROR(Table2[[#This Row],[Column1]]/Table2[[#This Row],[CCSS Word Count]],""))</f>
        <v>-0.59615384615384615</v>
      </c>
      <c r="AB432" s="260" t="s">
        <v>1821</v>
      </c>
      <c r="AC432" s="260" t="s">
        <v>99</v>
      </c>
      <c r="AD432" s="260" t="s">
        <v>76</v>
      </c>
      <c r="AE432" s="260">
        <v>11</v>
      </c>
      <c r="AF432" s="272" t="s">
        <v>6810</v>
      </c>
      <c r="AG432" s="269" t="str">
        <f>IF(Table2[[#This Row],[URL Link]]="","",CONCATENATE("&lt;a href=","""",Table2[[#This Row],[URL Link]],"""","&gt;",Table2[[#This Row],[OR INDEX]],"&lt;/a&gt;"))</f>
        <v>&lt;a href="https://oercommons.org/courseware/lesson/106623/student/29085?section=10"&gt;HS.GM.C.10&lt;/a&gt;</v>
      </c>
      <c r="AH432" s="280" t="s">
        <v>2008</v>
      </c>
      <c r="XEX432" s="261"/>
      <c r="XEY432" s="259"/>
      <c r="XEZ432" s="259"/>
      <c r="XFA432" s="259"/>
      <c r="XFB432" s="259"/>
      <c r="XFC432" s="256"/>
      <c r="XFD432" s="259"/>
    </row>
    <row r="433" spans="1:34 16345:16384" ht="30" x14ac:dyDescent="0.2">
      <c r="A433" s="261" t="s">
        <v>25</v>
      </c>
      <c r="B433" s="261">
        <v>432</v>
      </c>
      <c r="C433" s="259" t="s">
        <v>99</v>
      </c>
      <c r="D433" s="259" t="s">
        <v>76</v>
      </c>
      <c r="E433" s="259" t="s">
        <v>1393</v>
      </c>
      <c r="F433" s="256" t="s">
        <v>1394</v>
      </c>
      <c r="G433" s="256" t="s">
        <v>1177</v>
      </c>
      <c r="H433" s="256"/>
      <c r="I433" s="256" t="s">
        <v>1866</v>
      </c>
      <c r="J433" s="256" t="s">
        <v>1395</v>
      </c>
      <c r="K433" s="259"/>
      <c r="L433" s="261"/>
      <c r="M433" s="262"/>
      <c r="N433" s="263"/>
      <c r="O433" s="262"/>
      <c r="P433" s="264"/>
      <c r="Q433" s="259"/>
      <c r="R433" s="260" t="s">
        <v>1395</v>
      </c>
      <c r="S433" s="260" t="s">
        <v>1346</v>
      </c>
      <c r="T433" s="260" t="s">
        <v>1391</v>
      </c>
      <c r="U433" s="260" t="s">
        <v>21</v>
      </c>
      <c r="V433" s="260">
        <v>2</v>
      </c>
      <c r="W433" s="260" t="s">
        <v>1396</v>
      </c>
      <c r="X433" s="260">
        <f t="shared" si="16"/>
        <v>13</v>
      </c>
      <c r="Y433" s="260">
        <f t="shared" si="17"/>
        <v>21</v>
      </c>
      <c r="Z433" s="260">
        <f>Table2[[#This Row],[OR Word Count]]-Table2[[#This Row],[CCSS Word Count]]</f>
        <v>-8</v>
      </c>
      <c r="AA433" s="260" t="str">
        <f>IF(Table2[[#This Row],[Column6]]="","",IFERROR(Table2[[#This Row],[Column1]]/Table2[[#This Row],[CCSS Word Count]],""))</f>
        <v/>
      </c>
      <c r="AB433" s="260" t="s">
        <v>1821</v>
      </c>
      <c r="AC433" s="260" t="s">
        <v>99</v>
      </c>
      <c r="AD433" s="260" t="s">
        <v>197</v>
      </c>
      <c r="AF433" s="272" t="s">
        <v>6811</v>
      </c>
      <c r="AG433" s="269" t="str">
        <f>IF(Table2[[#This Row],[URL Link]]="","",CONCATENATE("&lt;a href=","""",Table2[[#This Row],[URL Link]],"""","&gt;",Table2[[#This Row],[OR INDEX]],"&lt;/a&gt;"))</f>
        <v>&lt;a href="https://oercommons.org/courseware/lesson/106623/student/29085?section=11"&gt;HS.GM.C.11&lt;/a&gt;</v>
      </c>
      <c r="AH433" s="280" t="s">
        <v>2008</v>
      </c>
      <c r="XEX433" s="261"/>
      <c r="XEY433" s="259"/>
      <c r="XEZ433" s="259"/>
      <c r="XFA433" s="259"/>
      <c r="XFB433" s="259"/>
      <c r="XFC433" s="256"/>
      <c r="XFD433" s="259"/>
    </row>
    <row r="434" spans="1:34 16345:16384" x14ac:dyDescent="0.2">
      <c r="A434" s="162" t="s">
        <v>3</v>
      </c>
      <c r="B434" s="162">
        <v>433</v>
      </c>
      <c r="C434" s="163" t="s">
        <v>99</v>
      </c>
      <c r="D434" s="163" t="s">
        <v>197</v>
      </c>
      <c r="E434" s="163" t="s">
        <v>1397</v>
      </c>
      <c r="F434" s="163" t="s">
        <v>1398</v>
      </c>
      <c r="G434" s="163"/>
      <c r="H434" s="163"/>
      <c r="I434" s="164"/>
      <c r="J434" s="164"/>
      <c r="K434" s="142"/>
      <c r="L434" s="142"/>
      <c r="M434" s="142"/>
      <c r="N434" s="142"/>
      <c r="O434" s="142"/>
      <c r="P434" s="142"/>
      <c r="Q434" s="142"/>
      <c r="R434" s="142"/>
      <c r="S434" s="142"/>
      <c r="T434" s="142"/>
      <c r="U434" s="142"/>
      <c r="V434" s="141"/>
      <c r="W434" s="141"/>
      <c r="X434" s="145">
        <f t="shared" si="16"/>
        <v>15</v>
      </c>
      <c r="Y434" s="146">
        <f t="shared" si="17"/>
        <v>1</v>
      </c>
      <c r="Z434" s="145">
        <f>Table2[[#This Row],[OR Word Count]]-Table2[[#This Row],[CCSS Word Count]]</f>
        <v>14</v>
      </c>
      <c r="AA434" s="147">
        <f>IF(Table2[[#This Row],[Column6]]="","",IFERROR(Table2[[#This Row],[Column1]]/Table2[[#This Row],[CCSS Word Count]],""))</f>
        <v>14</v>
      </c>
      <c r="AB434" s="259" t="s">
        <v>1821</v>
      </c>
      <c r="AC434" s="260" t="s">
        <v>99</v>
      </c>
      <c r="AD434" s="260" t="s">
        <v>197</v>
      </c>
      <c r="AE434" s="260">
        <v>12</v>
      </c>
      <c r="AF434" s="163"/>
      <c r="AG434" s="277" t="str">
        <f>IF(Table2[[#This Row],[URL Link]]="","",CONCATENATE("&lt;a href=","""",Table2[[#This Row],[URL Link]],"""","&gt;",Table2[[#This Row],[OR INDEX]],"&lt;/a&gt;"))</f>
        <v/>
      </c>
      <c r="AH434" s="280" t="s">
        <v>2008</v>
      </c>
    </row>
    <row r="435" spans="1:34 16345:16384" ht="45" x14ac:dyDescent="0.2">
      <c r="A435" s="261" t="s">
        <v>25</v>
      </c>
      <c r="B435" s="261">
        <v>434</v>
      </c>
      <c r="C435" s="259" t="s">
        <v>99</v>
      </c>
      <c r="D435" s="259" t="s">
        <v>197</v>
      </c>
      <c r="E435" s="259" t="s">
        <v>1399</v>
      </c>
      <c r="F435" s="256" t="s">
        <v>1400</v>
      </c>
      <c r="G435" s="256" t="s">
        <v>1867</v>
      </c>
      <c r="H435" s="256"/>
      <c r="I435" s="256"/>
      <c r="J435" s="256" t="s">
        <v>1401</v>
      </c>
      <c r="K435" s="259"/>
      <c r="L435" s="261"/>
      <c r="M435" s="262"/>
      <c r="N435" s="263"/>
      <c r="O435" s="262"/>
      <c r="P435" s="264"/>
      <c r="Q435" s="259"/>
      <c r="R435" s="260" t="s">
        <v>1401</v>
      </c>
      <c r="S435" s="260" t="s">
        <v>1346</v>
      </c>
      <c r="T435" s="260" t="s">
        <v>1352</v>
      </c>
      <c r="U435" s="260" t="s">
        <v>76</v>
      </c>
      <c r="V435" s="260">
        <v>8</v>
      </c>
      <c r="W435" s="260" t="s">
        <v>1402</v>
      </c>
      <c r="X435" s="260">
        <f t="shared" si="16"/>
        <v>16</v>
      </c>
      <c r="Y435" s="260">
        <f t="shared" si="17"/>
        <v>56</v>
      </c>
      <c r="Z435" s="260">
        <f>Table2[[#This Row],[OR Word Count]]-Table2[[#This Row],[CCSS Word Count]]</f>
        <v>-40</v>
      </c>
      <c r="AA435" s="260">
        <f>IF(Table2[[#This Row],[Column6]]="","",IFERROR(Table2[[#This Row],[Column1]]/Table2[[#This Row],[CCSS Word Count]],""))</f>
        <v>-0.7142857142857143</v>
      </c>
      <c r="AB435" s="260" t="s">
        <v>1821</v>
      </c>
      <c r="AC435" s="260" t="s">
        <v>99</v>
      </c>
      <c r="AD435" s="260" t="s">
        <v>197</v>
      </c>
      <c r="AE435" s="260">
        <v>13</v>
      </c>
      <c r="AF435" s="272" t="s">
        <v>6812</v>
      </c>
      <c r="AG435" s="269" t="str">
        <f>IF(Table2[[#This Row],[URL Link]]="","",CONCATENATE("&lt;a href=","""",Table2[[#This Row],[URL Link]],"""","&gt;",Table2[[#This Row],[OR INDEX]],"&lt;/a&gt;"))</f>
        <v>&lt;a href="https://oercommons.org/courseware/lesson/106623/student/29085?section=12"&gt;HS.GM.D.12&lt;/a&gt;</v>
      </c>
      <c r="AH435" s="280" t="s">
        <v>2008</v>
      </c>
      <c r="XEX435" s="261"/>
      <c r="XEY435" s="259"/>
      <c r="XEZ435" s="259"/>
      <c r="XFA435" s="259"/>
      <c r="XFB435" s="259"/>
      <c r="XFC435" s="256"/>
      <c r="XFD435" s="259"/>
    </row>
    <row r="436" spans="1:34 16345:16384" ht="30" x14ac:dyDescent="0.2">
      <c r="A436" s="261" t="s">
        <v>25</v>
      </c>
      <c r="B436" s="261">
        <v>435</v>
      </c>
      <c r="C436" s="259" t="s">
        <v>99</v>
      </c>
      <c r="D436" s="259" t="s">
        <v>197</v>
      </c>
      <c r="E436" s="259" t="s">
        <v>1403</v>
      </c>
      <c r="F436" s="256" t="s">
        <v>1404</v>
      </c>
      <c r="G436" s="256" t="s">
        <v>1170</v>
      </c>
      <c r="H436" s="256" t="s">
        <v>1407</v>
      </c>
      <c r="I436" s="256" t="s">
        <v>1868</v>
      </c>
      <c r="J436" s="256" t="s">
        <v>1405</v>
      </c>
      <c r="K436" s="259"/>
      <c r="L436" s="261"/>
      <c r="M436" s="262"/>
      <c r="N436" s="263"/>
      <c r="O436" s="262"/>
      <c r="P436" s="264"/>
      <c r="Q436" s="259"/>
      <c r="R436" s="260" t="s">
        <v>1405</v>
      </c>
      <c r="S436" s="260" t="s">
        <v>1346</v>
      </c>
      <c r="T436" s="260" t="s">
        <v>1357</v>
      </c>
      <c r="U436" s="260" t="s">
        <v>21</v>
      </c>
      <c r="V436" s="260">
        <v>1</v>
      </c>
      <c r="W436" s="260" t="s">
        <v>1406</v>
      </c>
      <c r="X436" s="260">
        <f t="shared" si="16"/>
        <v>18</v>
      </c>
      <c r="Y436" s="260">
        <f t="shared" si="17"/>
        <v>31</v>
      </c>
      <c r="Z436" s="260">
        <f>Table2[[#This Row],[OR Word Count]]-Table2[[#This Row],[CCSS Word Count]]</f>
        <v>-13</v>
      </c>
      <c r="AA436" s="260">
        <f>IF(Table2[[#This Row],[Column6]]="","",IFERROR(Table2[[#This Row],[Column1]]/Table2[[#This Row],[CCSS Word Count]],""))</f>
        <v>-0.41935483870967744</v>
      </c>
      <c r="AB436" s="260" t="s">
        <v>1821</v>
      </c>
      <c r="AC436" s="260" t="s">
        <v>99</v>
      </c>
      <c r="AD436" s="260" t="s">
        <v>197</v>
      </c>
      <c r="AE436" s="260">
        <v>14</v>
      </c>
      <c r="AF436" s="272" t="s">
        <v>6813</v>
      </c>
      <c r="AG436" s="269" t="str">
        <f>IF(Table2[[#This Row],[URL Link]]="","",CONCATENATE("&lt;a href=","""",Table2[[#This Row],[URL Link]],"""","&gt;",Table2[[#This Row],[OR INDEX]],"&lt;/a&gt;"))</f>
        <v>&lt;a href="https://oercommons.org/courseware/lesson/106623/student/29085?section=13"&gt;HS.GM.D.13&lt;/a&gt;</v>
      </c>
      <c r="AH436" s="280" t="s">
        <v>2008</v>
      </c>
      <c r="XEX436" s="261"/>
      <c r="XEY436" s="259"/>
      <c r="XEZ436" s="259"/>
      <c r="XFA436" s="259"/>
      <c r="XFB436" s="259"/>
      <c r="XFC436" s="256"/>
      <c r="XFD436" s="259"/>
    </row>
    <row r="437" spans="1:34 16345:16384" ht="30" x14ac:dyDescent="0.2">
      <c r="A437" s="261" t="s">
        <v>25</v>
      </c>
      <c r="B437" s="261">
        <v>436</v>
      </c>
      <c r="C437" s="259" t="s">
        <v>99</v>
      </c>
      <c r="D437" s="259" t="s">
        <v>197</v>
      </c>
      <c r="E437" s="259" t="s">
        <v>1407</v>
      </c>
      <c r="F437" s="256" t="s">
        <v>1408</v>
      </c>
      <c r="G437" s="256" t="s">
        <v>1869</v>
      </c>
      <c r="H437" s="256"/>
      <c r="I437" s="256"/>
      <c r="J437" s="256" t="s">
        <v>1409</v>
      </c>
      <c r="K437" s="259"/>
      <c r="L437" s="261"/>
      <c r="M437" s="262"/>
      <c r="N437" s="263"/>
      <c r="O437" s="262"/>
      <c r="P437" s="264"/>
      <c r="Q437" s="259"/>
      <c r="R437" s="260" t="s">
        <v>1409</v>
      </c>
      <c r="S437" s="260" t="s">
        <v>1346</v>
      </c>
      <c r="T437" s="260" t="s">
        <v>1357</v>
      </c>
      <c r="U437" s="260" t="s">
        <v>63</v>
      </c>
      <c r="V437" s="260">
        <v>4</v>
      </c>
      <c r="W437" s="260" t="s">
        <v>1410</v>
      </c>
      <c r="X437" s="260">
        <f t="shared" si="16"/>
        <v>15</v>
      </c>
      <c r="Y437" s="260">
        <f t="shared" si="17"/>
        <v>50</v>
      </c>
      <c r="Z437" s="260">
        <f>Table2[[#This Row],[OR Word Count]]-Table2[[#This Row],[CCSS Word Count]]</f>
        <v>-35</v>
      </c>
      <c r="AA437" s="260" t="str">
        <f>IF(Table2[[#This Row],[Column6]]="","",IFERROR(Table2[[#This Row],[Column1]]/Table2[[#This Row],[CCSS Word Count]],""))</f>
        <v/>
      </c>
      <c r="AB437" s="260" t="s">
        <v>1821</v>
      </c>
      <c r="AC437" s="260" t="s">
        <v>151</v>
      </c>
      <c r="AF437" s="272" t="s">
        <v>6814</v>
      </c>
      <c r="AG437" s="269" t="str">
        <f>IF(Table2[[#This Row],[URL Link]]="","",CONCATENATE("&lt;a href=","""",Table2[[#This Row],[URL Link]],"""","&gt;",Table2[[#This Row],[OR INDEX]],"&lt;/a&gt;"))</f>
        <v>&lt;a href="https://oercommons.org/courseware/lesson/106623/student/29085?section=14"&gt;HS.GM.D.14&lt;/a&gt;</v>
      </c>
      <c r="AH437" s="280" t="s">
        <v>2008</v>
      </c>
      <c r="XEX437" s="261"/>
      <c r="XEY437" s="259"/>
      <c r="XEZ437" s="259"/>
      <c r="XFA437" s="259"/>
      <c r="XFB437" s="259"/>
      <c r="XFC437" s="256"/>
      <c r="XFD437" s="259"/>
    </row>
    <row r="438" spans="1:34 16345:16384" x14ac:dyDescent="0.2">
      <c r="A438" s="148" t="s">
        <v>2</v>
      </c>
      <c r="B438" s="148">
        <v>437</v>
      </c>
      <c r="C438" s="149" t="s">
        <v>151</v>
      </c>
      <c r="D438" s="149"/>
      <c r="E438" s="149" t="s">
        <v>1411</v>
      </c>
      <c r="F438" s="150" t="s">
        <v>1412</v>
      </c>
      <c r="G438" s="161"/>
      <c r="H438" s="161"/>
      <c r="I438" s="161"/>
      <c r="J438" s="150"/>
      <c r="R438" s="149"/>
      <c r="S438" s="148"/>
      <c r="T438" s="152"/>
      <c r="U438" s="153"/>
      <c r="V438" s="152"/>
      <c r="W438" s="154"/>
      <c r="X438" s="149">
        <f t="shared" si="16"/>
        <v>4</v>
      </c>
      <c r="Y438" s="148">
        <f t="shared" si="17"/>
        <v>1</v>
      </c>
      <c r="Z438" s="152">
        <f>Table2[[#This Row],[OR Word Count]]-Table2[[#This Row],[CCSS Word Count]]</f>
        <v>3</v>
      </c>
      <c r="AA438" s="153" t="str">
        <f>IF(Table2[[#This Row],[Column6]]="","",IFERROR(Table2[[#This Row],[Column1]]/Table2[[#This Row],[CCSS Word Count]],""))</f>
        <v/>
      </c>
      <c r="AB438" s="152" t="s">
        <v>1821</v>
      </c>
      <c r="AC438" s="154" t="s">
        <v>151</v>
      </c>
      <c r="AD438" s="260" t="s">
        <v>21</v>
      </c>
      <c r="AF438" s="149"/>
      <c r="AG438" s="276" t="str">
        <f>IF(Table2[[#This Row],[URL Link]]="","",CONCATENATE("&lt;a href=","""",Table2[[#This Row],[URL Link]],"""","&gt;",Table2[[#This Row],[OR INDEX]],"&lt;/a&gt;"))</f>
        <v/>
      </c>
      <c r="AH438" s="280" t="s">
        <v>2008</v>
      </c>
      <c r="XDQ438" s="148"/>
      <c r="XDR438" s="149"/>
      <c r="XDS438" s="149"/>
      <c r="XDT438" s="149"/>
      <c r="XDU438" s="149"/>
      <c r="XDV438" s="150"/>
      <c r="XDW438" s="149"/>
      <c r="XEB438" s="148"/>
      <c r="XEC438" s="149"/>
      <c r="XED438" s="149"/>
      <c r="XEE438" s="149"/>
      <c r="XEF438" s="149"/>
      <c r="XEG438" s="150"/>
      <c r="XEM438" s="148"/>
      <c r="XEN438" s="149"/>
      <c r="XEO438" s="149"/>
      <c r="XEP438" s="149"/>
      <c r="XEQ438" s="149"/>
      <c r="XER438" s="150"/>
      <c r="XEX438" s="148"/>
      <c r="XEY438" s="149"/>
      <c r="XEZ438" s="149"/>
      <c r="XFA438" s="149"/>
      <c r="XFB438" s="149"/>
      <c r="XFC438" s="150"/>
    </row>
    <row r="439" spans="1:34 16345:16384" x14ac:dyDescent="0.2">
      <c r="A439" s="162" t="s">
        <v>3</v>
      </c>
      <c r="B439" s="162">
        <v>438</v>
      </c>
      <c r="C439" s="163" t="s">
        <v>151</v>
      </c>
      <c r="D439" s="163" t="s">
        <v>21</v>
      </c>
      <c r="E439" s="163" t="s">
        <v>1413</v>
      </c>
      <c r="F439" s="163" t="s">
        <v>897</v>
      </c>
      <c r="G439" s="163"/>
      <c r="H439" s="163"/>
      <c r="I439" s="164"/>
      <c r="J439" s="164"/>
      <c r="K439" s="142"/>
      <c r="L439" s="142"/>
      <c r="M439" s="142"/>
      <c r="N439" s="142"/>
      <c r="O439" s="142"/>
      <c r="P439" s="142"/>
      <c r="Q439" s="142"/>
      <c r="R439" s="142"/>
      <c r="S439" s="142"/>
      <c r="T439" s="142"/>
      <c r="U439" s="142"/>
      <c r="V439" s="141"/>
      <c r="W439" s="141"/>
      <c r="X439" s="145">
        <f t="shared" si="16"/>
        <v>4</v>
      </c>
      <c r="Y439" s="146">
        <f t="shared" si="17"/>
        <v>1</v>
      </c>
      <c r="Z439" s="145">
        <f>Table2[[#This Row],[OR Word Count]]-Table2[[#This Row],[CCSS Word Count]]</f>
        <v>3</v>
      </c>
      <c r="AA439" s="147"/>
      <c r="AB439" s="259" t="s">
        <v>1821</v>
      </c>
      <c r="AC439" s="260" t="s">
        <v>151</v>
      </c>
      <c r="AD439" s="260" t="s">
        <v>21</v>
      </c>
      <c r="AE439" s="260">
        <v>1</v>
      </c>
      <c r="AF439" s="163"/>
      <c r="AG439" s="277" t="str">
        <f>IF(Table2[[#This Row],[URL Link]]="","",CONCATENATE("&lt;a href=","""",Table2[[#This Row],[URL Link]],"""","&gt;",Table2[[#This Row],[OR INDEX]],"&lt;/a&gt;"))</f>
        <v/>
      </c>
      <c r="AH439" s="280" t="s">
        <v>2008</v>
      </c>
    </row>
    <row r="440" spans="1:34 16345:16384" ht="30" x14ac:dyDescent="0.2">
      <c r="A440" s="261" t="s">
        <v>25</v>
      </c>
      <c r="B440" s="261">
        <v>439</v>
      </c>
      <c r="C440" s="259" t="s">
        <v>151</v>
      </c>
      <c r="D440" s="259" t="s">
        <v>21</v>
      </c>
      <c r="E440" s="259" t="s">
        <v>1414</v>
      </c>
      <c r="F440" s="256" t="s">
        <v>1415</v>
      </c>
      <c r="G440" s="256" t="s">
        <v>1870</v>
      </c>
      <c r="H440" s="256"/>
      <c r="I440" s="256"/>
      <c r="J440" s="256" t="s">
        <v>1416</v>
      </c>
      <c r="K440" s="259"/>
      <c r="L440" s="261"/>
      <c r="M440" s="262"/>
      <c r="N440" s="263"/>
      <c r="O440" s="262"/>
      <c r="P440" s="264"/>
      <c r="Q440" s="259"/>
      <c r="R440" s="260" t="s">
        <v>1416</v>
      </c>
      <c r="W440" s="260" t="s">
        <v>1417</v>
      </c>
      <c r="X440" s="260">
        <f t="shared" si="16"/>
        <v>20</v>
      </c>
      <c r="Y440" s="260">
        <f t="shared" si="17"/>
        <v>18</v>
      </c>
      <c r="Z440" s="260">
        <f>Table2[[#This Row],[OR Word Count]]-Table2[[#This Row],[CCSS Word Count]]</f>
        <v>2</v>
      </c>
      <c r="AB440" s="260" t="s">
        <v>1821</v>
      </c>
      <c r="AC440" s="260" t="s">
        <v>151</v>
      </c>
      <c r="AD440" s="260" t="s">
        <v>21</v>
      </c>
      <c r="AE440" s="260">
        <v>2</v>
      </c>
      <c r="AF440" s="272" t="s">
        <v>6815</v>
      </c>
      <c r="AG440" s="269" t="str">
        <f>IF(Table2[[#This Row],[URL Link]]="","",CONCATENATE("&lt;a href=","""",Table2[[#This Row],[URL Link]],"""","&gt;",Table2[[#This Row],[OR INDEX]],"&lt;/a&gt;"))</f>
        <v>&lt;a href="https://oercommons.org/courseware/lesson/106624/student/29085?section=1"&gt;HS.DR.A.1&lt;/a&gt;</v>
      </c>
      <c r="AH440" s="280" t="s">
        <v>2008</v>
      </c>
      <c r="XEX440" s="261"/>
      <c r="XEY440" s="259"/>
      <c r="XEZ440" s="259"/>
      <c r="XFA440" s="259"/>
      <c r="XFB440" s="259"/>
      <c r="XFC440" s="256"/>
      <c r="XFD440" s="259"/>
    </row>
    <row r="441" spans="1:34 16345:16384" ht="30" x14ac:dyDescent="0.2">
      <c r="A441" s="261" t="s">
        <v>25</v>
      </c>
      <c r="B441" s="261">
        <v>440</v>
      </c>
      <c r="C441" s="259" t="s">
        <v>151</v>
      </c>
      <c r="D441" s="259" t="s">
        <v>21</v>
      </c>
      <c r="E441" s="259" t="s">
        <v>1418</v>
      </c>
      <c r="F441" s="256" t="s">
        <v>1419</v>
      </c>
      <c r="G441" s="256" t="s">
        <v>1870</v>
      </c>
      <c r="H441" s="256"/>
      <c r="I441" s="256"/>
      <c r="J441" s="256" t="s">
        <v>1420</v>
      </c>
      <c r="K441" s="259"/>
      <c r="L441" s="261"/>
      <c r="M441" s="262"/>
      <c r="N441" s="263"/>
      <c r="O441" s="262"/>
      <c r="P441" s="264"/>
      <c r="Q441" s="259"/>
      <c r="R441" s="260" t="s">
        <v>1420</v>
      </c>
      <c r="W441" s="260" t="s">
        <v>1421</v>
      </c>
      <c r="X441" s="260">
        <f t="shared" si="16"/>
        <v>19</v>
      </c>
      <c r="Y441" s="260">
        <f t="shared" si="17"/>
        <v>18</v>
      </c>
      <c r="Z441" s="260">
        <f>Table2[[#This Row],[OR Word Count]]-Table2[[#This Row],[CCSS Word Count]]</f>
        <v>1</v>
      </c>
      <c r="AB441" s="260" t="s">
        <v>1821</v>
      </c>
      <c r="AC441" s="260" t="s">
        <v>151</v>
      </c>
      <c r="AD441" s="260" t="s">
        <v>21</v>
      </c>
      <c r="AE441" s="260">
        <v>3</v>
      </c>
      <c r="AF441" s="272" t="s">
        <v>6816</v>
      </c>
      <c r="AG441" s="269" t="str">
        <f>IF(Table2[[#This Row],[URL Link]]="","",CONCATENATE("&lt;a href=","""",Table2[[#This Row],[URL Link]],"""","&gt;",Table2[[#This Row],[OR INDEX]],"&lt;/a&gt;"))</f>
        <v>&lt;a href="https://oercommons.org/courseware/lesson/106624/student/29085?section=2"&gt;HS.DR.A.2&lt;/a&gt;</v>
      </c>
      <c r="AH441" s="280" t="s">
        <v>2008</v>
      </c>
      <c r="XEX441" s="261"/>
      <c r="XEY441" s="259"/>
      <c r="XEZ441" s="259"/>
      <c r="XFA441" s="259"/>
      <c r="XFB441" s="259"/>
      <c r="XFC441" s="256"/>
      <c r="XFD441" s="259"/>
    </row>
    <row r="442" spans="1:34 16345:16384" ht="30" x14ac:dyDescent="0.2">
      <c r="A442" s="261" t="s">
        <v>25</v>
      </c>
      <c r="B442" s="261">
        <v>441</v>
      </c>
      <c r="C442" s="259" t="s">
        <v>151</v>
      </c>
      <c r="D442" s="259" t="s">
        <v>21</v>
      </c>
      <c r="E442" s="259" t="s">
        <v>1422</v>
      </c>
      <c r="F442" s="256" t="s">
        <v>1423</v>
      </c>
      <c r="G442" s="256" t="s">
        <v>1870</v>
      </c>
      <c r="H442" s="256"/>
      <c r="I442" s="256"/>
      <c r="J442" s="256" t="s">
        <v>1424</v>
      </c>
      <c r="K442" s="259"/>
      <c r="L442" s="261"/>
      <c r="M442" s="262"/>
      <c r="N442" s="263"/>
      <c r="O442" s="262"/>
      <c r="P442" s="264"/>
      <c r="Q442" s="259"/>
      <c r="R442" s="260" t="s">
        <v>1424</v>
      </c>
      <c r="S442" s="260" t="s">
        <v>1425</v>
      </c>
      <c r="W442" s="260" t="s">
        <v>1425</v>
      </c>
      <c r="X442" s="260">
        <f t="shared" si="16"/>
        <v>11</v>
      </c>
      <c r="Y442" s="260">
        <f t="shared" si="17"/>
        <v>5</v>
      </c>
      <c r="Z442" s="260">
        <f>Table2[[#This Row],[OR Word Count]]-Table2[[#This Row],[CCSS Word Count]]</f>
        <v>6</v>
      </c>
      <c r="AB442" s="260" t="s">
        <v>1821</v>
      </c>
      <c r="AC442" s="260" t="s">
        <v>151</v>
      </c>
      <c r="AD442" s="260" t="s">
        <v>21</v>
      </c>
      <c r="AE442" s="260">
        <v>4</v>
      </c>
      <c r="AF442" s="272" t="s">
        <v>6817</v>
      </c>
      <c r="AG442" s="269" t="str">
        <f>IF(Table2[[#This Row],[URL Link]]="","",CONCATENATE("&lt;a href=","""",Table2[[#This Row],[URL Link]],"""","&gt;",Table2[[#This Row],[OR INDEX]],"&lt;/a&gt;"))</f>
        <v>&lt;a href="https://oercommons.org/courseware/lesson/106624/student/29085?section=3"&gt;HS.DR.A.3&lt;/a&gt;</v>
      </c>
      <c r="AH442" s="280" t="s">
        <v>2008</v>
      </c>
      <c r="XEX442" s="261"/>
      <c r="XEY442" s="259"/>
      <c r="XEZ442" s="259"/>
      <c r="XFA442" s="259"/>
      <c r="XFB442" s="259"/>
      <c r="XFC442" s="256"/>
      <c r="XFD442" s="259"/>
    </row>
    <row r="443" spans="1:34 16345:16384" ht="30" x14ac:dyDescent="0.2">
      <c r="A443" s="261" t="s">
        <v>25</v>
      </c>
      <c r="B443" s="261">
        <v>442</v>
      </c>
      <c r="C443" s="259" t="s">
        <v>151</v>
      </c>
      <c r="D443" s="259" t="s">
        <v>21</v>
      </c>
      <c r="E443" s="259" t="s">
        <v>1426</v>
      </c>
      <c r="F443" s="256" t="s">
        <v>1427</v>
      </c>
      <c r="G443" s="256" t="s">
        <v>1870</v>
      </c>
      <c r="H443" s="256"/>
      <c r="I443" s="256"/>
      <c r="J443" s="256" t="s">
        <v>1428</v>
      </c>
      <c r="K443" s="259"/>
      <c r="L443" s="261"/>
      <c r="M443" s="262"/>
      <c r="N443" s="263"/>
      <c r="O443" s="262"/>
      <c r="P443" s="264"/>
      <c r="Q443" s="259"/>
      <c r="R443" s="260" t="s">
        <v>1428</v>
      </c>
      <c r="W443" s="260" t="s">
        <v>1429</v>
      </c>
      <c r="X443" s="260">
        <f t="shared" si="16"/>
        <v>16</v>
      </c>
      <c r="Y443" s="260">
        <f t="shared" si="17"/>
        <v>5</v>
      </c>
      <c r="Z443" s="260">
        <f>Table2[[#This Row],[OR Word Count]]-Table2[[#This Row],[CCSS Word Count]]</f>
        <v>11</v>
      </c>
      <c r="AA443" s="260" t="str">
        <f>IF(Table2[[#This Row],[Column6]]="","",IFERROR(Table2[[#This Row],[Column1]]/Table2[[#This Row],[CCSS Word Count]],""))</f>
        <v/>
      </c>
      <c r="AB443" s="260" t="s">
        <v>1821</v>
      </c>
      <c r="AC443" s="260" t="s">
        <v>151</v>
      </c>
      <c r="AD443" s="260" t="s">
        <v>63</v>
      </c>
      <c r="AF443" s="272" t="s">
        <v>6818</v>
      </c>
      <c r="AG443" s="269" t="str">
        <f>IF(Table2[[#This Row],[URL Link]]="","",CONCATENATE("&lt;a href=","""",Table2[[#This Row],[URL Link]],"""","&gt;",Table2[[#This Row],[OR INDEX]],"&lt;/a&gt;"))</f>
        <v>&lt;a href="https://oercommons.org/courseware/lesson/106624/student/29085?section=4"&gt;HS.DR.A.4&lt;/a&gt;</v>
      </c>
      <c r="AH443" s="280" t="s">
        <v>2008</v>
      </c>
      <c r="XEX443" s="261"/>
      <c r="XEY443" s="259"/>
      <c r="XEZ443" s="259"/>
      <c r="XFA443" s="259"/>
      <c r="XFB443" s="259"/>
      <c r="XFC443" s="256"/>
      <c r="XFD443" s="259"/>
    </row>
    <row r="444" spans="1:34 16345:16384" x14ac:dyDescent="0.2">
      <c r="A444" s="162" t="s">
        <v>3</v>
      </c>
      <c r="B444" s="162">
        <v>443</v>
      </c>
      <c r="C444" s="163" t="s">
        <v>151</v>
      </c>
      <c r="D444" s="163" t="s">
        <v>63</v>
      </c>
      <c r="E444" s="163" t="s">
        <v>1432</v>
      </c>
      <c r="F444" s="163" t="s">
        <v>904</v>
      </c>
      <c r="G444" s="163"/>
      <c r="H444" s="163"/>
      <c r="I444" s="164"/>
      <c r="J444" s="164"/>
      <c r="K444" s="142"/>
      <c r="L444" s="142"/>
      <c r="M444" s="142"/>
      <c r="N444" s="142"/>
      <c r="O444" s="142"/>
      <c r="P444" s="142"/>
      <c r="Q444" s="142"/>
      <c r="R444" s="142"/>
      <c r="S444" s="142"/>
      <c r="T444" s="142"/>
      <c r="U444" s="142"/>
      <c r="V444" s="141"/>
      <c r="W444" s="141"/>
      <c r="X444" s="145">
        <f t="shared" si="16"/>
        <v>4</v>
      </c>
      <c r="Y444" s="146">
        <f t="shared" si="17"/>
        <v>1</v>
      </c>
      <c r="Z444" s="145">
        <f>Table2[[#This Row],[OR Word Count]]-Table2[[#This Row],[CCSS Word Count]]</f>
        <v>3</v>
      </c>
      <c r="AA444" s="147"/>
      <c r="AB444" s="259" t="s">
        <v>1821</v>
      </c>
      <c r="AC444" s="260" t="s">
        <v>151</v>
      </c>
      <c r="AD444" s="260" t="s">
        <v>63</v>
      </c>
      <c r="AE444" s="260">
        <v>5</v>
      </c>
      <c r="AF444" s="163"/>
      <c r="AG444" s="277" t="str">
        <f>IF(Table2[[#This Row],[URL Link]]="","",CONCATENATE("&lt;a href=","""",Table2[[#This Row],[URL Link]],"""","&gt;",Table2[[#This Row],[OR INDEX]],"&lt;/a&gt;"))</f>
        <v/>
      </c>
      <c r="AH444" s="280" t="s">
        <v>2008</v>
      </c>
    </row>
    <row r="445" spans="1:34 16345:16384" ht="45" x14ac:dyDescent="0.2">
      <c r="A445" s="261" t="s">
        <v>25</v>
      </c>
      <c r="B445" s="261">
        <v>444</v>
      </c>
      <c r="C445" s="259" t="s">
        <v>151</v>
      </c>
      <c r="D445" s="259" t="s">
        <v>63</v>
      </c>
      <c r="E445" s="259" t="s">
        <v>1433</v>
      </c>
      <c r="F445" s="256" t="s">
        <v>1434</v>
      </c>
      <c r="G445" s="256" t="s">
        <v>1871</v>
      </c>
      <c r="H445" s="256"/>
      <c r="I445" s="256"/>
      <c r="J445" s="256" t="s">
        <v>160</v>
      </c>
      <c r="K445" s="259"/>
      <c r="L445" s="261"/>
      <c r="M445" s="262"/>
      <c r="N445" s="263"/>
      <c r="O445" s="262"/>
      <c r="P445" s="264"/>
      <c r="Q445" s="259"/>
      <c r="R445" s="260" t="s">
        <v>160</v>
      </c>
      <c r="W445" s="260"/>
      <c r="X445" s="260">
        <f t="shared" si="16"/>
        <v>31</v>
      </c>
      <c r="Y445" s="260">
        <f t="shared" si="17"/>
        <v>1</v>
      </c>
      <c r="Z445" s="260">
        <f>Table2[[#This Row],[OR Word Count]]-Table2[[#This Row],[CCSS Word Count]]</f>
        <v>30</v>
      </c>
      <c r="AB445" s="260" t="s">
        <v>1821</v>
      </c>
      <c r="AC445" s="260" t="s">
        <v>151</v>
      </c>
      <c r="AD445" s="260" t="s">
        <v>63</v>
      </c>
      <c r="AE445" s="260">
        <v>6</v>
      </c>
      <c r="AF445" s="272" t="s">
        <v>6819</v>
      </c>
      <c r="AG445" s="269" t="str">
        <f>IF(Table2[[#This Row],[URL Link]]="","",CONCATENATE("&lt;a href=","""",Table2[[#This Row],[URL Link]],"""","&gt;",Table2[[#This Row],[OR INDEX]],"&lt;/a&gt;"))</f>
        <v>&lt;a href="https://oercommons.org/courseware/lesson/106624/student/29085?section=5"&gt;HS.DR.B.5&lt;/a&gt;</v>
      </c>
      <c r="AH445" s="280" t="s">
        <v>2008</v>
      </c>
      <c r="XEX445" s="261"/>
      <c r="XEY445" s="259"/>
      <c r="XEZ445" s="259"/>
      <c r="XFA445" s="259"/>
      <c r="XFB445" s="259"/>
      <c r="XFC445" s="256"/>
      <c r="XFD445" s="259"/>
    </row>
    <row r="446" spans="1:34 16345:16384" ht="30" x14ac:dyDescent="0.2">
      <c r="A446" s="261" t="s">
        <v>25</v>
      </c>
      <c r="B446" s="261">
        <v>445</v>
      </c>
      <c r="C446" s="259" t="s">
        <v>151</v>
      </c>
      <c r="D446" s="259" t="s">
        <v>63</v>
      </c>
      <c r="E446" s="259" t="s">
        <v>1437</v>
      </c>
      <c r="F446" s="256" t="s">
        <v>1438</v>
      </c>
      <c r="G446" s="256" t="s">
        <v>1871</v>
      </c>
      <c r="H446" s="256"/>
      <c r="I446" s="256"/>
      <c r="J446" s="256" t="s">
        <v>1439</v>
      </c>
      <c r="K446" s="259"/>
      <c r="L446" s="261"/>
      <c r="M446" s="262"/>
      <c r="N446" s="263"/>
      <c r="O446" s="262"/>
      <c r="P446" s="264"/>
      <c r="Q446" s="259"/>
      <c r="R446" s="260" t="s">
        <v>1439</v>
      </c>
      <c r="W446" s="260" t="s">
        <v>1440</v>
      </c>
      <c r="X446" s="260">
        <f t="shared" si="16"/>
        <v>22</v>
      </c>
      <c r="Y446" s="260">
        <f t="shared" si="17"/>
        <v>11</v>
      </c>
      <c r="Z446" s="260">
        <f>Table2[[#This Row],[OR Word Count]]-Table2[[#This Row],[CCSS Word Count]]</f>
        <v>11</v>
      </c>
      <c r="AB446" s="260" t="s">
        <v>1821</v>
      </c>
      <c r="AC446" s="260" t="s">
        <v>151</v>
      </c>
      <c r="AD446" s="260" t="s">
        <v>63</v>
      </c>
      <c r="AE446" s="260">
        <v>7</v>
      </c>
      <c r="AF446" s="272" t="s">
        <v>6820</v>
      </c>
      <c r="AG446" s="269" t="str">
        <f>IF(Table2[[#This Row],[URL Link]]="","",CONCATENATE("&lt;a href=","""",Table2[[#This Row],[URL Link]],"""","&gt;",Table2[[#This Row],[OR INDEX]],"&lt;/a&gt;"))</f>
        <v>&lt;a href="https://oercommons.org/courseware/lesson/106624/student/29085?section=6"&gt;HS.DR.B.6&lt;/a&gt;</v>
      </c>
      <c r="AH446" s="280" t="s">
        <v>2008</v>
      </c>
      <c r="XEX446" s="261"/>
      <c r="XEY446" s="259"/>
      <c r="XEZ446" s="259"/>
      <c r="XFA446" s="259"/>
      <c r="XFB446" s="259"/>
      <c r="XFC446" s="256"/>
      <c r="XFD446" s="259"/>
    </row>
    <row r="447" spans="1:34 16345:16384" ht="30" x14ac:dyDescent="0.2">
      <c r="A447" s="261" t="s">
        <v>25</v>
      </c>
      <c r="B447" s="261">
        <v>446</v>
      </c>
      <c r="C447" s="259" t="s">
        <v>151</v>
      </c>
      <c r="D447" s="259" t="s">
        <v>63</v>
      </c>
      <c r="E447" s="259" t="s">
        <v>1443</v>
      </c>
      <c r="F447" s="256" t="s">
        <v>1444</v>
      </c>
      <c r="G447" s="256" t="s">
        <v>1871</v>
      </c>
      <c r="H447" s="256"/>
      <c r="I447" s="256"/>
      <c r="J447" s="256" t="s">
        <v>1445</v>
      </c>
      <c r="K447" s="259"/>
      <c r="L447" s="261"/>
      <c r="M447" s="262"/>
      <c r="N447" s="263"/>
      <c r="O447" s="262"/>
      <c r="P447" s="264"/>
      <c r="Q447" s="259"/>
      <c r="R447" s="260" t="s">
        <v>1445</v>
      </c>
      <c r="W447" s="260" t="s">
        <v>1446</v>
      </c>
      <c r="X447" s="260">
        <f t="shared" si="16"/>
        <v>21</v>
      </c>
      <c r="Y447" s="260">
        <f t="shared" si="17"/>
        <v>16</v>
      </c>
      <c r="Z447" s="260">
        <f>Table2[[#This Row],[OR Word Count]]-Table2[[#This Row],[CCSS Word Count]]</f>
        <v>5</v>
      </c>
      <c r="AB447" s="260" t="s">
        <v>1821</v>
      </c>
      <c r="AC447" s="260" t="s">
        <v>151</v>
      </c>
      <c r="AD447" s="260" t="s">
        <v>63</v>
      </c>
      <c r="AE447" s="260">
        <v>8</v>
      </c>
      <c r="AF447" s="272" t="s">
        <v>6821</v>
      </c>
      <c r="AG447" s="269" t="str">
        <f>IF(Table2[[#This Row],[URL Link]]="","",CONCATENATE("&lt;a href=","""",Table2[[#This Row],[URL Link]],"""","&gt;",Table2[[#This Row],[OR INDEX]],"&lt;/a&gt;"))</f>
        <v>&lt;a href="https://oercommons.org/courseware/lesson/106624/student/29085?section=7"&gt;HS.DR.B.7&lt;/a&gt;</v>
      </c>
      <c r="AH447" s="280" t="s">
        <v>2008</v>
      </c>
      <c r="XEX447" s="261"/>
      <c r="XEY447" s="259"/>
      <c r="XEZ447" s="259"/>
      <c r="XFA447" s="259"/>
      <c r="XFB447" s="259"/>
      <c r="XFC447" s="256"/>
      <c r="XFD447" s="259"/>
    </row>
    <row r="448" spans="1:34 16345:16384" x14ac:dyDescent="0.2">
      <c r="A448" s="162" t="s">
        <v>3</v>
      </c>
      <c r="B448" s="162">
        <v>447</v>
      </c>
      <c r="C448" s="163" t="s">
        <v>151</v>
      </c>
      <c r="D448" s="163" t="s">
        <v>76</v>
      </c>
      <c r="E448" s="163" t="s">
        <v>1449</v>
      </c>
      <c r="F448" s="163"/>
      <c r="G448" s="163"/>
      <c r="H448" s="163"/>
      <c r="I448" s="164"/>
      <c r="J448" s="164"/>
      <c r="K448" s="142"/>
      <c r="L448" s="142"/>
      <c r="M448" s="142"/>
      <c r="N448" s="142"/>
      <c r="O448" s="142"/>
      <c r="P448" s="142"/>
      <c r="Q448" s="142"/>
      <c r="R448" s="142"/>
      <c r="S448" s="142"/>
      <c r="T448" s="142"/>
      <c r="U448" s="142"/>
      <c r="V448" s="141"/>
      <c r="W448" s="141"/>
      <c r="X448" s="145">
        <f t="shared" ref="X448:X458" si="18">LEN(F448)-LEN(SUBSTITUTE(F448," ",""))+1</f>
        <v>1</v>
      </c>
      <c r="Y448" s="146">
        <f t="shared" ref="Y448:Y458" si="19">LEN(W448)-LEN(SUBSTITUTE(W448," ",""))+1</f>
        <v>1</v>
      </c>
      <c r="Z448" s="145">
        <f>Table2[[#This Row],[OR Word Count]]-Table2[[#This Row],[CCSS Word Count]]</f>
        <v>0</v>
      </c>
      <c r="AA448" s="147" t="str">
        <f>IF(Table2[[#This Row],[Column6]]="","",IFERROR(Table2[[#This Row],[Column1]]/Table2[[#This Row],[CCSS Word Count]],""))</f>
        <v/>
      </c>
      <c r="AB448" s="259" t="s">
        <v>1821</v>
      </c>
      <c r="AC448" s="260" t="s">
        <v>151</v>
      </c>
      <c r="AD448" s="260" t="s">
        <v>76</v>
      </c>
      <c r="AF448" s="163"/>
      <c r="AG448" s="277" t="str">
        <f>IF(Table2[[#This Row],[URL Link]]="","",CONCATENATE("&lt;a href=","""",Table2[[#This Row],[URL Link]],"""","&gt;",Table2[[#This Row],[OR INDEX]],"&lt;/a&gt;"))</f>
        <v/>
      </c>
      <c r="AH448" s="280" t="s">
        <v>2008</v>
      </c>
    </row>
    <row r="449" spans="1:34 16378:16384" ht="60" x14ac:dyDescent="0.2">
      <c r="A449" s="261" t="s">
        <v>25</v>
      </c>
      <c r="B449" s="261">
        <v>448</v>
      </c>
      <c r="C449" s="259" t="s">
        <v>151</v>
      </c>
      <c r="D449" s="259" t="s">
        <v>76</v>
      </c>
      <c r="E449" s="259" t="s">
        <v>1450</v>
      </c>
      <c r="F449" s="256" t="s">
        <v>1451</v>
      </c>
      <c r="G449" s="256" t="s">
        <v>1872</v>
      </c>
      <c r="H449" s="256"/>
      <c r="I449" s="256"/>
      <c r="J449" s="256" t="s">
        <v>1452</v>
      </c>
      <c r="K449" s="259"/>
      <c r="L449" s="261"/>
      <c r="M449" s="262"/>
      <c r="N449" s="263"/>
      <c r="O449" s="262"/>
      <c r="P449" s="264"/>
      <c r="Q449" s="259"/>
      <c r="R449" s="260" t="s">
        <v>1452</v>
      </c>
      <c r="S449" s="260" t="s">
        <v>1453</v>
      </c>
      <c r="W449" s="260" t="s">
        <v>1454</v>
      </c>
      <c r="X449" s="260">
        <f t="shared" si="18"/>
        <v>34</v>
      </c>
      <c r="Y449" s="260">
        <f t="shared" si="19"/>
        <v>32</v>
      </c>
      <c r="Z449" s="260">
        <f>Table2[[#This Row],[OR Word Count]]-Table2[[#This Row],[CCSS Word Count]]</f>
        <v>2</v>
      </c>
      <c r="AB449" s="260" t="s">
        <v>1821</v>
      </c>
      <c r="AC449" s="260" t="s">
        <v>151</v>
      </c>
      <c r="AD449" s="260" t="s">
        <v>76</v>
      </c>
      <c r="AE449" s="260">
        <v>9</v>
      </c>
      <c r="AF449" s="272" t="s">
        <v>6822</v>
      </c>
      <c r="AG449" s="269" t="str">
        <f>IF(Table2[[#This Row],[URL Link]]="","",CONCATENATE("&lt;a href=","""",Table2[[#This Row],[URL Link]],"""","&gt;",Table2[[#This Row],[OR INDEX]],"&lt;/a&gt;"))</f>
        <v>&lt;a href="https://oercommons.org/courseware/lesson/106624/student/29085?section=8"&gt;HS.DR.C.8&lt;/a&gt;</v>
      </c>
      <c r="AH449" s="280" t="s">
        <v>2008</v>
      </c>
      <c r="XEX449" s="261"/>
      <c r="XEY449" s="259"/>
      <c r="XEZ449" s="259"/>
      <c r="XFA449" s="259"/>
      <c r="XFB449" s="259"/>
      <c r="XFC449" s="256"/>
      <c r="XFD449" s="259"/>
    </row>
    <row r="450" spans="1:34 16378:16384" ht="30" x14ac:dyDescent="0.2">
      <c r="A450" s="261" t="s">
        <v>25</v>
      </c>
      <c r="B450" s="261">
        <v>449</v>
      </c>
      <c r="C450" s="259" t="s">
        <v>151</v>
      </c>
      <c r="D450" s="259" t="s">
        <v>76</v>
      </c>
      <c r="E450" s="259" t="s">
        <v>1457</v>
      </c>
      <c r="F450" s="256" t="s">
        <v>1458</v>
      </c>
      <c r="G450" s="256" t="s">
        <v>1872</v>
      </c>
      <c r="H450" s="256"/>
      <c r="I450" s="256"/>
      <c r="J450" s="256" t="s">
        <v>1459</v>
      </c>
      <c r="K450" s="259"/>
      <c r="L450" s="261"/>
      <c r="M450" s="262"/>
      <c r="N450" s="263"/>
      <c r="O450" s="262"/>
      <c r="P450" s="264"/>
      <c r="Q450" s="259"/>
      <c r="R450" s="260" t="s">
        <v>1459</v>
      </c>
      <c r="S450" s="260" t="s">
        <v>1460</v>
      </c>
      <c r="W450" s="260" t="s">
        <v>1461</v>
      </c>
      <c r="X450" s="260">
        <f t="shared" si="18"/>
        <v>23</v>
      </c>
      <c r="Y450" s="260">
        <f t="shared" si="19"/>
        <v>39</v>
      </c>
      <c r="Z450" s="260">
        <f>Table2[[#This Row],[OR Word Count]]-Table2[[#This Row],[CCSS Word Count]]</f>
        <v>-16</v>
      </c>
      <c r="AB450" s="260" t="s">
        <v>1821</v>
      </c>
      <c r="AC450" s="260" t="s">
        <v>151</v>
      </c>
      <c r="AD450" s="260" t="s">
        <v>76</v>
      </c>
      <c r="AE450" s="260">
        <v>10</v>
      </c>
      <c r="AF450" s="272" t="s">
        <v>6823</v>
      </c>
      <c r="AG450" s="269" t="str">
        <f>IF(Table2[[#This Row],[URL Link]]="","",CONCATENATE("&lt;a href=","""",Table2[[#This Row],[URL Link]],"""","&gt;",Table2[[#This Row],[OR INDEX]],"&lt;/a&gt;"))</f>
        <v>&lt;a href="https://oercommons.org/courseware/lesson/106624/student/29085?section=9"&gt;HS.DR.C.9&lt;/a&gt;</v>
      </c>
      <c r="AH450" s="280" t="s">
        <v>2008</v>
      </c>
      <c r="XEX450" s="261"/>
      <c r="XEY450" s="259"/>
      <c r="XEZ450" s="259"/>
      <c r="XFA450" s="259"/>
      <c r="XFB450" s="259"/>
      <c r="XFC450" s="256"/>
      <c r="XFD450" s="259"/>
    </row>
    <row r="451" spans="1:34 16378:16384" ht="120" x14ac:dyDescent="0.2">
      <c r="A451" s="261" t="s">
        <v>25</v>
      </c>
      <c r="B451" s="261">
        <v>450</v>
      </c>
      <c r="C451" s="259" t="s">
        <v>151</v>
      </c>
      <c r="D451" s="259" t="s">
        <v>76</v>
      </c>
      <c r="E451" s="259" t="s">
        <v>1464</v>
      </c>
      <c r="F451" s="256" t="s">
        <v>1465</v>
      </c>
      <c r="G451" s="256" t="s">
        <v>1872</v>
      </c>
      <c r="H451" s="256"/>
      <c r="I451" s="256"/>
      <c r="J451" s="256" t="s">
        <v>1466</v>
      </c>
      <c r="K451" s="259"/>
      <c r="L451" s="261"/>
      <c r="M451" s="262"/>
      <c r="N451" s="263"/>
      <c r="O451" s="262"/>
      <c r="P451" s="264"/>
      <c r="Q451" s="259"/>
      <c r="R451" s="260" t="s">
        <v>1466</v>
      </c>
      <c r="S451" s="260" t="s">
        <v>1467</v>
      </c>
      <c r="W451" s="258" t="s">
        <v>1468</v>
      </c>
      <c r="X451" s="260">
        <f t="shared" si="18"/>
        <v>21</v>
      </c>
      <c r="Y451" s="260">
        <f t="shared" si="19"/>
        <v>45</v>
      </c>
      <c r="Z451" s="260">
        <f>Table2[[#This Row],[OR Word Count]]-Table2[[#This Row],[CCSS Word Count]]</f>
        <v>-24</v>
      </c>
      <c r="AB451" s="260" t="s">
        <v>1821</v>
      </c>
      <c r="AC451" s="260" t="s">
        <v>151</v>
      </c>
      <c r="AD451" s="260" t="s">
        <v>76</v>
      </c>
      <c r="AE451" s="260">
        <v>11</v>
      </c>
      <c r="AF451" s="274" t="s">
        <v>6824</v>
      </c>
      <c r="AG451" s="269" t="str">
        <f>IF(Table2[[#This Row],[URL Link]]="","",CONCATENATE("&lt;a href=","""",Table2[[#This Row],[URL Link]],"""","&gt;",Table2[[#This Row],[OR INDEX]],"&lt;/a&gt;"))</f>
        <v>&lt;a href="https://oercommons.org/courseware/lesson/106624/student/29085?section=10"&gt;HS.DR.C.10&lt;/a&gt;</v>
      </c>
      <c r="AH451" s="280" t="s">
        <v>2008</v>
      </c>
      <c r="XEX451" s="261"/>
      <c r="XEY451" s="259"/>
      <c r="XEZ451" s="259"/>
      <c r="XFA451" s="259"/>
      <c r="XFB451" s="259"/>
      <c r="XFC451" s="256"/>
      <c r="XFD451" s="259"/>
    </row>
    <row r="452" spans="1:34 16378:16384" x14ac:dyDescent="0.2">
      <c r="A452" s="162" t="s">
        <v>3</v>
      </c>
      <c r="B452" s="162">
        <v>451</v>
      </c>
      <c r="C452" s="163" t="s">
        <v>151</v>
      </c>
      <c r="D452" s="163" t="s">
        <v>197</v>
      </c>
      <c r="E452" s="163" t="s">
        <v>1471</v>
      </c>
      <c r="F452" s="163" t="s">
        <v>920</v>
      </c>
      <c r="G452" s="163"/>
      <c r="H452" s="163"/>
      <c r="I452" s="164"/>
      <c r="J452" s="164"/>
      <c r="K452" s="142"/>
      <c r="L452" s="142"/>
      <c r="M452" s="142"/>
      <c r="N452" s="142"/>
      <c r="O452" s="142"/>
      <c r="P452" s="142"/>
      <c r="Q452" s="142"/>
      <c r="R452" s="142"/>
      <c r="S452" s="142"/>
      <c r="T452" s="142"/>
      <c r="U452" s="142"/>
      <c r="V452" s="141"/>
      <c r="W452" s="141"/>
      <c r="X452" s="145">
        <f t="shared" si="18"/>
        <v>6</v>
      </c>
      <c r="Y452" s="146">
        <f t="shared" si="19"/>
        <v>1</v>
      </c>
      <c r="Z452" s="145">
        <f>Table2[[#This Row],[OR Word Count]]-Table2[[#This Row],[CCSS Word Count]]</f>
        <v>5</v>
      </c>
      <c r="AA452" s="147"/>
      <c r="AB452" s="259" t="s">
        <v>1821</v>
      </c>
      <c r="AC452" s="260" t="s">
        <v>151</v>
      </c>
      <c r="AD452" s="260" t="s">
        <v>76</v>
      </c>
      <c r="AE452" s="260">
        <v>12</v>
      </c>
      <c r="AF452" s="163"/>
      <c r="AG452" s="277" t="str">
        <f>IF(Table2[[#This Row],[URL Link]]="","",CONCATENATE("&lt;a href=","""",Table2[[#This Row],[URL Link]],"""","&gt;",Table2[[#This Row],[OR INDEX]],"&lt;/a&gt;"))</f>
        <v/>
      </c>
      <c r="AH452" s="280" t="s">
        <v>2008</v>
      </c>
    </row>
    <row r="453" spans="1:34 16378:16384" ht="45" x14ac:dyDescent="0.2">
      <c r="A453" s="261" t="s">
        <v>25</v>
      </c>
      <c r="B453" s="261">
        <v>452</v>
      </c>
      <c r="C453" s="259" t="s">
        <v>151</v>
      </c>
      <c r="D453" s="259" t="s">
        <v>197</v>
      </c>
      <c r="E453" s="259" t="s">
        <v>1472</v>
      </c>
      <c r="F453" s="256" t="s">
        <v>1473</v>
      </c>
      <c r="G453" s="256" t="s">
        <v>1873</v>
      </c>
      <c r="H453" s="256"/>
      <c r="I453" s="256" t="s">
        <v>1874</v>
      </c>
      <c r="J453" s="256" t="s">
        <v>1474</v>
      </c>
      <c r="K453" s="259"/>
      <c r="L453" s="261"/>
      <c r="M453" s="262"/>
      <c r="N453" s="263"/>
      <c r="O453" s="262"/>
      <c r="P453" s="264"/>
      <c r="Q453" s="259"/>
      <c r="R453" s="260" t="s">
        <v>1474</v>
      </c>
      <c r="W453" s="260" t="s">
        <v>1475</v>
      </c>
      <c r="X453" s="260">
        <f t="shared" si="18"/>
        <v>27</v>
      </c>
      <c r="Y453" s="260">
        <f t="shared" si="19"/>
        <v>21</v>
      </c>
      <c r="Z453" s="260">
        <f>Table2[[#This Row],[OR Word Count]]-Table2[[#This Row],[CCSS Word Count]]</f>
        <v>6</v>
      </c>
      <c r="AA453" s="260" t="str">
        <f>IF(Table2[[#This Row],[Column6]]="","",IFERROR(Table2[[#This Row],[Column1]]/Table2[[#This Row],[CCSS Word Count]],""))</f>
        <v/>
      </c>
      <c r="AB453" s="260" t="s">
        <v>1821</v>
      </c>
      <c r="AC453" s="260" t="s">
        <v>151</v>
      </c>
      <c r="AD453" s="260" t="s">
        <v>197</v>
      </c>
      <c r="AF453" s="272" t="s">
        <v>6825</v>
      </c>
      <c r="AG453" s="269" t="str">
        <f>IF(Table2[[#This Row],[URL Link]]="","",CONCATENATE("&lt;a href=","""",Table2[[#This Row],[URL Link]],"""","&gt;",Table2[[#This Row],[OR INDEX]],"&lt;/a&gt;"))</f>
        <v>&lt;a href="https://oercommons.org/courseware/lesson/106624/student/29085?section=11"&gt;HS.DR.D.11&lt;/a&gt;</v>
      </c>
      <c r="AH453" s="280" t="s">
        <v>2008</v>
      </c>
      <c r="XEX453" s="261"/>
      <c r="XEY453" s="259"/>
      <c r="XEZ453" s="259"/>
      <c r="XFA453" s="259"/>
      <c r="XFB453" s="259"/>
      <c r="XFC453" s="256"/>
      <c r="XFD453" s="259"/>
    </row>
    <row r="454" spans="1:34 16378:16384" ht="30" x14ac:dyDescent="0.2">
      <c r="A454" s="261" t="s">
        <v>25</v>
      </c>
      <c r="B454" s="261">
        <v>453</v>
      </c>
      <c r="C454" s="259" t="s">
        <v>151</v>
      </c>
      <c r="D454" s="259" t="s">
        <v>197</v>
      </c>
      <c r="E454" s="259" t="s">
        <v>1478</v>
      </c>
      <c r="F454" s="256" t="s">
        <v>1479</v>
      </c>
      <c r="G454" s="256" t="s">
        <v>1873</v>
      </c>
      <c r="H454" s="256"/>
      <c r="I454" s="256"/>
      <c r="J454" s="256" t="s">
        <v>1480</v>
      </c>
      <c r="K454" s="259"/>
      <c r="L454" s="261"/>
      <c r="M454" s="262"/>
      <c r="N454" s="263"/>
      <c r="O454" s="262"/>
      <c r="P454" s="264"/>
      <c r="Q454" s="259"/>
      <c r="R454" s="260" t="s">
        <v>1480</v>
      </c>
      <c r="S454" s="260" t="s">
        <v>1481</v>
      </c>
      <c r="W454" s="260" t="s">
        <v>1481</v>
      </c>
      <c r="X454" s="260">
        <f t="shared" si="18"/>
        <v>24</v>
      </c>
      <c r="Y454" s="260">
        <f t="shared" si="19"/>
        <v>12</v>
      </c>
      <c r="Z454" s="260">
        <f>Table2[[#This Row],[OR Word Count]]-Table2[[#This Row],[CCSS Word Count]]</f>
        <v>12</v>
      </c>
      <c r="AB454" s="260" t="s">
        <v>1821</v>
      </c>
      <c r="AC454" s="260" t="s">
        <v>151</v>
      </c>
      <c r="AD454" s="260" t="s">
        <v>197</v>
      </c>
      <c r="AE454" s="260">
        <v>13</v>
      </c>
      <c r="AF454" s="272" t="s">
        <v>6826</v>
      </c>
      <c r="AG454" s="269" t="str">
        <f>IF(Table2[[#This Row],[URL Link]]="","",CONCATENATE("&lt;a href=","""",Table2[[#This Row],[URL Link]],"""","&gt;",Table2[[#This Row],[OR INDEX]],"&lt;/a&gt;"))</f>
        <v>&lt;a href="https://oercommons.org/courseware/lesson/106624/student/29085?section=12"&gt;HS.DR.D.12&lt;/a&gt;</v>
      </c>
      <c r="AH454" s="280" t="s">
        <v>2008</v>
      </c>
      <c r="XEX454" s="261"/>
      <c r="XEY454" s="259"/>
      <c r="XEZ454" s="259"/>
      <c r="XFA454" s="259"/>
      <c r="XFB454" s="259"/>
      <c r="XFC454" s="256"/>
      <c r="XFD454" s="259"/>
    </row>
    <row r="455" spans="1:34 16378:16384" ht="30" x14ac:dyDescent="0.2">
      <c r="A455" s="261" t="s">
        <v>25</v>
      </c>
      <c r="B455" s="261">
        <v>454</v>
      </c>
      <c r="C455" s="259" t="s">
        <v>151</v>
      </c>
      <c r="D455" s="259" t="s">
        <v>197</v>
      </c>
      <c r="E455" s="259" t="s">
        <v>1484</v>
      </c>
      <c r="F455" s="256" t="s">
        <v>1485</v>
      </c>
      <c r="G455" s="256" t="s">
        <v>1873</v>
      </c>
      <c r="H455" s="256"/>
      <c r="I455" s="256"/>
      <c r="J455" s="256" t="s">
        <v>1424</v>
      </c>
      <c r="K455" s="259"/>
      <c r="L455" s="261"/>
      <c r="M455" s="262"/>
      <c r="N455" s="263"/>
      <c r="O455" s="262"/>
      <c r="P455" s="264"/>
      <c r="Q455" s="259"/>
      <c r="R455" s="260" t="s">
        <v>1424</v>
      </c>
      <c r="S455" s="260" t="s">
        <v>1425</v>
      </c>
      <c r="W455" s="260" t="s">
        <v>1425</v>
      </c>
      <c r="X455" s="260">
        <f t="shared" si="18"/>
        <v>22</v>
      </c>
      <c r="Y455" s="260">
        <f t="shared" si="19"/>
        <v>5</v>
      </c>
      <c r="Z455" s="260">
        <f>Table2[[#This Row],[OR Word Count]]-Table2[[#This Row],[CCSS Word Count]]</f>
        <v>17</v>
      </c>
      <c r="AB455" s="260" t="s">
        <v>1821</v>
      </c>
      <c r="AC455" s="260" t="s">
        <v>151</v>
      </c>
      <c r="AD455" s="260" t="s">
        <v>197</v>
      </c>
      <c r="AE455" s="260">
        <v>14</v>
      </c>
      <c r="AF455" s="272" t="s">
        <v>6827</v>
      </c>
      <c r="AG455" s="269" t="str">
        <f>IF(Table2[[#This Row],[URL Link]]="","",CONCATENATE("&lt;a href=","""",Table2[[#This Row],[URL Link]],"""","&gt;",Table2[[#This Row],[OR INDEX]],"&lt;/a&gt;"))</f>
        <v>&lt;a href="https://oercommons.org/courseware/lesson/106624/student/29085?section=13"&gt;HS.DR.D.13&lt;/a&gt;</v>
      </c>
      <c r="AH455" s="280" t="s">
        <v>2008</v>
      </c>
      <c r="XEX455" s="261"/>
      <c r="XEY455" s="259"/>
      <c r="XEZ455" s="259"/>
      <c r="XFA455" s="259"/>
      <c r="XFB455" s="259"/>
      <c r="XFC455" s="256"/>
      <c r="XFD455" s="259"/>
    </row>
    <row r="456" spans="1:34 16378:16384" x14ac:dyDescent="0.2">
      <c r="A456" s="162" t="s">
        <v>3</v>
      </c>
      <c r="B456" s="162">
        <v>455</v>
      </c>
      <c r="C456" s="163" t="s">
        <v>151</v>
      </c>
      <c r="D456" s="163" t="s">
        <v>1488</v>
      </c>
      <c r="E456" s="163" t="s">
        <v>1489</v>
      </c>
      <c r="F456" s="163" t="s">
        <v>1490</v>
      </c>
      <c r="G456" s="163"/>
      <c r="H456" s="163"/>
      <c r="I456" s="164"/>
      <c r="J456" s="164"/>
      <c r="K456" s="142"/>
      <c r="L456" s="142"/>
      <c r="M456" s="142"/>
      <c r="N456" s="142"/>
      <c r="O456" s="142"/>
      <c r="P456" s="142"/>
      <c r="Q456" s="142"/>
      <c r="R456" s="142"/>
      <c r="S456" s="142"/>
      <c r="T456" s="142"/>
      <c r="U456" s="142"/>
      <c r="V456" s="141"/>
      <c r="W456" s="141"/>
      <c r="X456" s="145">
        <f t="shared" si="18"/>
        <v>11</v>
      </c>
      <c r="Y456" s="146">
        <f t="shared" si="19"/>
        <v>1</v>
      </c>
      <c r="Z456" s="145">
        <f>Table2[[#This Row],[OR Word Count]]-Table2[[#This Row],[CCSS Word Count]]</f>
        <v>10</v>
      </c>
      <c r="AA456" s="147"/>
      <c r="AB456" s="259" t="s">
        <v>1821</v>
      </c>
      <c r="AC456" s="260" t="s">
        <v>151</v>
      </c>
      <c r="AD456" s="260" t="s">
        <v>197</v>
      </c>
      <c r="AE456" s="260">
        <v>15</v>
      </c>
      <c r="AF456" s="163"/>
      <c r="AG456" s="277" t="str">
        <f>IF(Table2[[#This Row],[URL Link]]="","",CONCATENATE("&lt;a href=","""",Table2[[#This Row],[URL Link]],"""","&gt;",Table2[[#This Row],[OR INDEX]],"&lt;/a&gt;"))</f>
        <v/>
      </c>
      <c r="AH456" s="280" t="s">
        <v>2008</v>
      </c>
    </row>
    <row r="457" spans="1:34 16378:16384" ht="30" x14ac:dyDescent="0.2">
      <c r="A457" s="261" t="s">
        <v>25</v>
      </c>
      <c r="B457" s="261">
        <v>456</v>
      </c>
      <c r="C457" s="259" t="s">
        <v>151</v>
      </c>
      <c r="D457" s="259" t="s">
        <v>1488</v>
      </c>
      <c r="E457" s="259" t="s">
        <v>1491</v>
      </c>
      <c r="F457" s="256" t="s">
        <v>1492</v>
      </c>
      <c r="G457" s="256" t="s">
        <v>1875</v>
      </c>
      <c r="H457" s="256"/>
      <c r="I457" s="256"/>
      <c r="J457" s="256" t="s">
        <v>1493</v>
      </c>
      <c r="K457" s="259"/>
      <c r="L457" s="261"/>
      <c r="M457" s="262"/>
      <c r="N457" s="263"/>
      <c r="O457" s="262"/>
      <c r="P457" s="264"/>
      <c r="Q457" s="259"/>
      <c r="R457" s="260" t="s">
        <v>1493</v>
      </c>
      <c r="W457" s="260" t="s">
        <v>1494</v>
      </c>
      <c r="X457" s="260">
        <f t="shared" si="18"/>
        <v>14</v>
      </c>
      <c r="Y457" s="260">
        <f t="shared" si="19"/>
        <v>13</v>
      </c>
      <c r="Z457" s="260">
        <f>Table2[[#This Row],[OR Word Count]]-Table2[[#This Row],[CCSS Word Count]]</f>
        <v>1</v>
      </c>
      <c r="AB457" s="260" t="s">
        <v>1821</v>
      </c>
      <c r="AC457" s="260" t="s">
        <v>151</v>
      </c>
      <c r="AD457" s="260" t="s">
        <v>197</v>
      </c>
      <c r="AE457" s="260">
        <v>16</v>
      </c>
      <c r="AF457" s="272" t="s">
        <v>6828</v>
      </c>
      <c r="AG457" s="269" t="str">
        <f>IF(Table2[[#This Row],[URL Link]]="","",CONCATENATE("&lt;a href=","""",Table2[[#This Row],[URL Link]],"""","&gt;",Table2[[#This Row],[OR INDEX]],"&lt;/a&gt;"))</f>
        <v>&lt;a href="https://oercommons.org/courseware/lesson/106624/student/29085?section=14"&gt;HS.DR.E.14&lt;/a&gt;</v>
      </c>
      <c r="AH457" s="280" t="s">
        <v>2008</v>
      </c>
      <c r="XEX457" s="261"/>
      <c r="XEY457" s="259"/>
      <c r="XEZ457" s="259"/>
      <c r="XFA457" s="259"/>
      <c r="XFB457" s="259"/>
      <c r="XFC457" s="256"/>
      <c r="XFD457" s="259"/>
    </row>
    <row r="458" spans="1:34 16378:16384" ht="30" x14ac:dyDescent="0.2">
      <c r="A458" s="261" t="s">
        <v>25</v>
      </c>
      <c r="B458" s="261">
        <v>457</v>
      </c>
      <c r="C458" s="259" t="s">
        <v>151</v>
      </c>
      <c r="D458" s="259" t="s">
        <v>1488</v>
      </c>
      <c r="E458" s="259" t="s">
        <v>1495</v>
      </c>
      <c r="F458" s="256" t="s">
        <v>1496</v>
      </c>
      <c r="G458" s="256" t="s">
        <v>1876</v>
      </c>
      <c r="H458" s="256"/>
      <c r="I458" s="256"/>
      <c r="J458" s="256" t="s">
        <v>1497</v>
      </c>
      <c r="K458" s="259"/>
      <c r="L458" s="261"/>
      <c r="M458" s="262"/>
      <c r="N458" s="263"/>
      <c r="O458" s="262"/>
      <c r="P458" s="264"/>
      <c r="Q458" s="259"/>
      <c r="R458" s="260" t="s">
        <v>1497</v>
      </c>
      <c r="W458" s="260" t="s">
        <v>1496</v>
      </c>
      <c r="X458" s="260">
        <f t="shared" si="18"/>
        <v>16</v>
      </c>
      <c r="Y458" s="260">
        <f t="shared" si="19"/>
        <v>16</v>
      </c>
      <c r="Z458" s="260">
        <f>Table2[[#This Row],[OR Word Count]]-Table2[[#This Row],[CCSS Word Count]]</f>
        <v>0</v>
      </c>
      <c r="AA458" s="260" t="str">
        <f>IF(Table2[[#This Row],[Column6]]="","",IFERROR(Table2[[#This Row],[Column1]]/Table2[[#This Row],[CCSS Word Count]],""))</f>
        <v/>
      </c>
      <c r="AB458" s="260" t="s">
        <v>1821</v>
      </c>
      <c r="AC458" s="260" t="s">
        <v>151</v>
      </c>
      <c r="AD458" s="260" t="s">
        <v>1488</v>
      </c>
      <c r="AF458" s="272" t="s">
        <v>6829</v>
      </c>
      <c r="AG458" s="269" t="str">
        <f>IF(Table2[[#This Row],[URL Link]]="","",CONCATENATE("&lt;a href=","""",Table2[[#This Row],[URL Link]],"""","&gt;",Table2[[#This Row],[OR INDEX]],"&lt;/a&gt;"))</f>
        <v>&lt;a href="https://oercommons.org/courseware/lesson/106624/student/29085?section=15"&gt;HS.DR.E.15&lt;/a&gt;</v>
      </c>
      <c r="AH458" s="280" t="s">
        <v>2008</v>
      </c>
      <c r="XEX458" s="261"/>
      <c r="XEY458" s="259"/>
      <c r="XEZ458" s="259"/>
      <c r="XFA458" s="259"/>
      <c r="XFB458" s="259"/>
      <c r="XFC458" s="256"/>
      <c r="XFD458" s="259"/>
    </row>
  </sheetData>
  <hyperlinks>
    <hyperlink ref="AF37" r:id="rId1"/>
    <hyperlink ref="AF34" r:id="rId2"/>
    <hyperlink ref="AF4" r:id="rId3"/>
    <hyperlink ref="AF5" r:id="rId4"/>
    <hyperlink ref="AF6" r:id="rId5"/>
    <hyperlink ref="AF7" r:id="rId6"/>
    <hyperlink ref="AF8" r:id="rId7"/>
    <hyperlink ref="AF11" r:id="rId8"/>
    <hyperlink ref="AF12" r:id="rId9"/>
    <hyperlink ref="AF13" r:id="rId10"/>
    <hyperlink ref="AF15" r:id="rId11"/>
    <hyperlink ref="AF16" r:id="rId12"/>
    <hyperlink ref="AF18" r:id="rId13"/>
    <hyperlink ref="AF19" r:id="rId14"/>
    <hyperlink ref="AF22" r:id="rId15"/>
    <hyperlink ref="AF25" r:id="rId16"/>
    <hyperlink ref="AF26" r:id="rId17"/>
    <hyperlink ref="AF27" r:id="rId18"/>
    <hyperlink ref="AF29" r:id="rId19"/>
    <hyperlink ref="AF30" r:id="rId20"/>
    <hyperlink ref="AF31" r:id="rId21"/>
    <hyperlink ref="AF33" r:id="rId22"/>
    <hyperlink ref="AF39" r:id="rId23"/>
    <hyperlink ref="AF42" r:id="rId24"/>
    <hyperlink ref="AF43" r:id="rId25"/>
    <hyperlink ref="AF45" r:id="rId26"/>
    <hyperlink ref="AF46" r:id="rId27"/>
    <hyperlink ref="AF48" r:id="rId28"/>
    <hyperlink ref="AF49" r:id="rId29"/>
    <hyperlink ref="AF51" r:id="rId30"/>
    <hyperlink ref="AF52" r:id="rId31"/>
    <hyperlink ref="AF55" r:id="rId32"/>
    <hyperlink ref="AF57" r:id="rId33"/>
    <hyperlink ref="AF58" r:id="rId34"/>
    <hyperlink ref="AF60" r:id="rId35"/>
    <hyperlink ref="AF61" r:id="rId36"/>
    <hyperlink ref="AF62" r:id="rId37"/>
    <hyperlink ref="AF65" r:id="rId38"/>
    <hyperlink ref="AF66" r:id="rId39"/>
    <hyperlink ref="AF67" r:id="rId40"/>
    <hyperlink ref="AF69" r:id="rId41"/>
    <hyperlink ref="AF70" r:id="rId42"/>
    <hyperlink ref="AF72" r:id="rId43"/>
    <hyperlink ref="AF75" r:id="rId44"/>
    <hyperlink ref="AF77" r:id="rId45"/>
    <hyperlink ref="AF80" r:id="rId46"/>
    <hyperlink ref="AF82" r:id="rId47"/>
    <hyperlink ref="AF84" r:id="rId48"/>
    <hyperlink ref="AF85" r:id="rId49"/>
    <hyperlink ref="AF88" r:id="rId50"/>
    <hyperlink ref="AF89" r:id="rId51"/>
    <hyperlink ref="AF90" r:id="rId52"/>
    <hyperlink ref="AF91" r:id="rId53"/>
    <hyperlink ref="AF93" r:id="rId54"/>
    <hyperlink ref="AF94" r:id="rId55"/>
    <hyperlink ref="AF95" r:id="rId56"/>
    <hyperlink ref="AF96" r:id="rId57"/>
    <hyperlink ref="AF97" r:id="rId58"/>
    <hyperlink ref="AF100" r:id="rId59"/>
    <hyperlink ref="AF101" r:id="rId60"/>
    <hyperlink ref="AF102" r:id="rId61"/>
    <hyperlink ref="AF104" r:id="rId62"/>
    <hyperlink ref="AF105" r:id="rId63"/>
    <hyperlink ref="AF106" r:id="rId64"/>
    <hyperlink ref="AF107" r:id="rId65"/>
    <hyperlink ref="AF109" r:id="rId66"/>
    <hyperlink ref="AF110" r:id="rId67"/>
    <hyperlink ref="AF112" r:id="rId68"/>
    <hyperlink ref="AF113" r:id="rId69"/>
    <hyperlink ref="AF116" r:id="rId70"/>
    <hyperlink ref="AF118" r:id="rId71"/>
    <hyperlink ref="AF121" r:id="rId72"/>
    <hyperlink ref="AF122" r:id="rId73"/>
    <hyperlink ref="AF123" r:id="rId74"/>
    <hyperlink ref="AF124" r:id="rId75"/>
    <hyperlink ref="AF126" r:id="rId76"/>
    <hyperlink ref="AF127" r:id="rId77"/>
    <hyperlink ref="AF129" r:id="rId78"/>
    <hyperlink ref="AF131" r:id="rId79"/>
    <hyperlink ref="AF132" r:id="rId80"/>
    <hyperlink ref="AF135" r:id="rId81"/>
    <hyperlink ref="AF136" r:id="rId82"/>
    <hyperlink ref="AF137" r:id="rId83"/>
    <hyperlink ref="AF140" r:id="rId84"/>
    <hyperlink ref="AF141" r:id="rId85"/>
    <hyperlink ref="AF142" r:id="rId86"/>
    <hyperlink ref="AF145" r:id="rId87"/>
    <hyperlink ref="AF146" r:id="rId88"/>
    <hyperlink ref="AF148" r:id="rId89"/>
    <hyperlink ref="AF149" r:id="rId90"/>
    <hyperlink ref="AF151" r:id="rId91"/>
    <hyperlink ref="AF152" r:id="rId92"/>
    <hyperlink ref="AF153" r:id="rId93"/>
    <hyperlink ref="AF155" r:id="rId94"/>
    <hyperlink ref="AF158" r:id="rId95"/>
    <hyperlink ref="AF160" r:id="rId96"/>
    <hyperlink ref="AF163" r:id="rId97"/>
    <hyperlink ref="AF164" r:id="rId98"/>
    <hyperlink ref="AF165" r:id="rId99"/>
    <hyperlink ref="AF167" r:id="rId100"/>
    <hyperlink ref="AF169" r:id="rId101"/>
    <hyperlink ref="AF172" r:id="rId102"/>
    <hyperlink ref="AF173" r:id="rId103"/>
    <hyperlink ref="AF174" r:id="rId104"/>
    <hyperlink ref="AF176" r:id="rId105"/>
    <hyperlink ref="AF177" r:id="rId106"/>
    <hyperlink ref="AF178" r:id="rId107"/>
    <hyperlink ref="AF181" r:id="rId108"/>
    <hyperlink ref="AF182" r:id="rId109"/>
    <hyperlink ref="AF184" r:id="rId110"/>
    <hyperlink ref="AF185" r:id="rId111"/>
    <hyperlink ref="AF187" r:id="rId112"/>
    <hyperlink ref="AF188" r:id="rId113"/>
    <hyperlink ref="AF189" r:id="rId114"/>
    <hyperlink ref="AF192" r:id="rId115"/>
    <hyperlink ref="AF193" r:id="rId116"/>
    <hyperlink ref="AF194" r:id="rId117"/>
    <hyperlink ref="AF196" r:id="rId118"/>
    <hyperlink ref="AF197" r:id="rId119"/>
    <hyperlink ref="AF198" r:id="rId120"/>
    <hyperlink ref="AF200" r:id="rId121"/>
    <hyperlink ref="AF201" r:id="rId122"/>
    <hyperlink ref="AF202" r:id="rId123"/>
    <hyperlink ref="AF205" r:id="rId124"/>
    <hyperlink ref="AF207" r:id="rId125"/>
    <hyperlink ref="AF210" r:id="rId126"/>
    <hyperlink ref="AF211" r:id="rId127"/>
    <hyperlink ref="AF213" r:id="rId128"/>
    <hyperlink ref="AF216" r:id="rId129"/>
    <hyperlink ref="AF217" r:id="rId130"/>
    <hyperlink ref="AF218" r:id="rId131"/>
    <hyperlink ref="AF219" r:id="rId132"/>
    <hyperlink ref="AF221" r:id="rId133"/>
    <hyperlink ref="AF222" r:id="rId134"/>
    <hyperlink ref="AF223" r:id="rId135"/>
    <hyperlink ref="AF226" r:id="rId136"/>
    <hyperlink ref="AF227" r:id="rId137"/>
    <hyperlink ref="AF229" r:id="rId138"/>
    <hyperlink ref="AF230" r:id="rId139"/>
    <hyperlink ref="AF231" r:id="rId140"/>
    <hyperlink ref="AF232" r:id="rId141"/>
    <hyperlink ref="AF233" r:id="rId142"/>
    <hyperlink ref="AF236" r:id="rId143"/>
    <hyperlink ref="AF237" r:id="rId144"/>
    <hyperlink ref="AF239" r:id="rId145"/>
    <hyperlink ref="AF241" r:id="rId146"/>
    <hyperlink ref="AF243" r:id="rId147"/>
    <hyperlink ref="AF244" r:id="rId148"/>
    <hyperlink ref="AF245" r:id="rId149"/>
    <hyperlink ref="AF248" r:id="rId150"/>
    <hyperlink ref="AF250" r:id="rId151"/>
    <hyperlink ref="AF253" r:id="rId152"/>
    <hyperlink ref="AF254" r:id="rId153"/>
    <hyperlink ref="AF255" r:id="rId154"/>
    <hyperlink ref="AF257" r:id="rId155"/>
    <hyperlink ref="AF258" r:id="rId156"/>
    <hyperlink ref="AF259" r:id="rId157"/>
    <hyperlink ref="AF260" r:id="rId158"/>
    <hyperlink ref="AF262" r:id="rId159"/>
    <hyperlink ref="AF265" r:id="rId160"/>
    <hyperlink ref="AF266" r:id="rId161"/>
    <hyperlink ref="AF267" r:id="rId162"/>
    <hyperlink ref="AF270" r:id="rId163"/>
    <hyperlink ref="AF272" r:id="rId164"/>
    <hyperlink ref="AF273" r:id="rId165"/>
    <hyperlink ref="AF274" r:id="rId166"/>
    <hyperlink ref="AF276" r:id="rId167"/>
    <hyperlink ref="AF277" r:id="rId168"/>
    <hyperlink ref="AF278" r:id="rId169"/>
    <hyperlink ref="AF279" r:id="rId170"/>
    <hyperlink ref="AF282" r:id="rId171"/>
    <hyperlink ref="AF283" r:id="rId172"/>
    <hyperlink ref="AF284" r:id="rId173"/>
    <hyperlink ref="AF285" r:id="rId174"/>
    <hyperlink ref="AF288" r:id="rId175"/>
    <hyperlink ref="AF290" r:id="rId176"/>
    <hyperlink ref="AF292" r:id="rId177"/>
    <hyperlink ref="AF294" r:id="rId178"/>
    <hyperlink ref="AF297" r:id="rId179"/>
    <hyperlink ref="AF298" r:id="rId180"/>
    <hyperlink ref="AF300" r:id="rId181"/>
    <hyperlink ref="AF301" r:id="rId182"/>
    <hyperlink ref="AF304" r:id="rId183"/>
    <hyperlink ref="AF305" r:id="rId184"/>
    <hyperlink ref="AF306" r:id="rId185"/>
    <hyperlink ref="AF308" r:id="rId186"/>
    <hyperlink ref="AF309" r:id="rId187"/>
    <hyperlink ref="AF310" r:id="rId188"/>
    <hyperlink ref="AF311" r:id="rId189"/>
    <hyperlink ref="AF314" r:id="rId190"/>
    <hyperlink ref="AF315" r:id="rId191"/>
    <hyperlink ref="AF316" r:id="rId192"/>
    <hyperlink ref="AF319" r:id="rId193"/>
    <hyperlink ref="AF320" r:id="rId194"/>
    <hyperlink ref="AF322" r:id="rId195"/>
    <hyperlink ref="AF323" r:id="rId196"/>
    <hyperlink ref="AF324" r:id="rId197"/>
    <hyperlink ref="AF327" r:id="rId198"/>
    <hyperlink ref="AF329" r:id="rId199"/>
    <hyperlink ref="AF331" r:id="rId200"/>
    <hyperlink ref="AF333" r:id="rId201"/>
    <hyperlink ref="AF336" r:id="rId202"/>
    <hyperlink ref="AF337" r:id="rId203"/>
    <hyperlink ref="AF338" r:id="rId204"/>
    <hyperlink ref="AF339" r:id="rId205"/>
    <hyperlink ref="AF341" r:id="rId206"/>
    <hyperlink ref="AF342" r:id="rId207"/>
    <hyperlink ref="AF344" r:id="rId208"/>
    <hyperlink ref="AF345" r:id="rId209"/>
    <hyperlink ref="AF348" r:id="rId210"/>
    <hyperlink ref="AF349" r:id="rId211"/>
    <hyperlink ref="AF350" r:id="rId212"/>
    <hyperlink ref="AF352" r:id="rId213"/>
    <hyperlink ref="AF353" r:id="rId214"/>
    <hyperlink ref="AF356" r:id="rId215"/>
    <hyperlink ref="AF357" r:id="rId216"/>
    <hyperlink ref="AF360" r:id="rId217"/>
    <hyperlink ref="AF361" r:id="rId218"/>
    <hyperlink ref="AF362" r:id="rId219"/>
    <hyperlink ref="AF363" r:id="rId220"/>
    <hyperlink ref="AF364" r:id="rId221"/>
    <hyperlink ref="AF366" r:id="rId222"/>
    <hyperlink ref="AF367" r:id="rId223"/>
    <hyperlink ref="AF368" r:id="rId224"/>
    <hyperlink ref="AF370" r:id="rId225"/>
    <hyperlink ref="AF373" r:id="rId226"/>
    <hyperlink ref="AF375" r:id="rId227"/>
    <hyperlink ref="AF377" r:id="rId228"/>
    <hyperlink ref="AF379" r:id="rId229"/>
    <hyperlink ref="AF382" r:id="rId230"/>
    <hyperlink ref="AF383" r:id="rId231"/>
    <hyperlink ref="AF384" r:id="rId232"/>
    <hyperlink ref="AF386" r:id="rId233"/>
    <hyperlink ref="AF387" r:id="rId234"/>
    <hyperlink ref="AF388" r:id="rId235"/>
    <hyperlink ref="AF390" r:id="rId236"/>
    <hyperlink ref="AF391" r:id="rId237"/>
    <hyperlink ref="AF393" r:id="rId238"/>
    <hyperlink ref="AF394" r:id="rId239"/>
    <hyperlink ref="AF395" r:id="rId240"/>
    <hyperlink ref="AF398" r:id="rId241"/>
    <hyperlink ref="AF399" r:id="rId242"/>
    <hyperlink ref="AF400" r:id="rId243"/>
    <hyperlink ref="AF402" r:id="rId244"/>
    <hyperlink ref="AF403" r:id="rId245"/>
    <hyperlink ref="AF405" r:id="rId246"/>
    <hyperlink ref="AF406" r:id="rId247"/>
    <hyperlink ref="AF408" r:id="rId248"/>
    <hyperlink ref="AF409" r:id="rId249"/>
    <hyperlink ref="AF410" r:id="rId250"/>
    <hyperlink ref="AF413" r:id="rId251"/>
    <hyperlink ref="AF414" r:id="rId252"/>
    <hyperlink ref="AF416" r:id="rId253"/>
    <hyperlink ref="AF417" r:id="rId254"/>
    <hyperlink ref="AF418" r:id="rId255"/>
    <hyperlink ref="AF421" r:id="rId256"/>
    <hyperlink ref="AF422" r:id="rId257"/>
    <hyperlink ref="AF423" r:id="rId258"/>
    <hyperlink ref="AF424" r:id="rId259"/>
    <hyperlink ref="AF426" r:id="rId260"/>
    <hyperlink ref="AF427" r:id="rId261"/>
    <hyperlink ref="AF428" r:id="rId262"/>
    <hyperlink ref="AF430" r:id="rId263"/>
    <hyperlink ref="AF431" r:id="rId264"/>
    <hyperlink ref="AF432" r:id="rId265"/>
    <hyperlink ref="AF433" r:id="rId266"/>
    <hyperlink ref="AF435" r:id="rId267"/>
    <hyperlink ref="AF436" r:id="rId268"/>
    <hyperlink ref="AF437" r:id="rId269"/>
    <hyperlink ref="AF440" r:id="rId270"/>
    <hyperlink ref="AF441" r:id="rId271"/>
    <hyperlink ref="AF442" r:id="rId272"/>
    <hyperlink ref="AF443" r:id="rId273"/>
    <hyperlink ref="AF445" r:id="rId274"/>
    <hyperlink ref="AF446" r:id="rId275"/>
    <hyperlink ref="AF447" r:id="rId276"/>
    <hyperlink ref="AF449" r:id="rId277"/>
    <hyperlink ref="AF450" r:id="rId278"/>
    <hyperlink ref="AF451" r:id="rId279"/>
    <hyperlink ref="AF453" r:id="rId280"/>
    <hyperlink ref="AF454" r:id="rId281"/>
    <hyperlink ref="AF455" r:id="rId282"/>
    <hyperlink ref="AF457" r:id="rId283"/>
    <hyperlink ref="AF458" r:id="rId284"/>
  </hyperlinks>
  <pageMargins left="0.7" right="0.7" top="0.75" bottom="0.75" header="0.3" footer="0.3"/>
  <pageSetup orientation="portrait" r:id="rId285"/>
  <tableParts count="1">
    <tablePart r:id="rId28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6"/>
  <sheetViews>
    <sheetView workbookViewId="0">
      <selection sqref="A1:Z464"/>
    </sheetView>
  </sheetViews>
  <sheetFormatPr defaultRowHeight="15" x14ac:dyDescent="0.2"/>
  <cols>
    <col min="1" max="4" width="9" style="124"/>
    <col min="5" max="5" width="11.875" style="124" bestFit="1" customWidth="1"/>
    <col min="6" max="6" width="60.625" style="123" customWidth="1"/>
    <col min="7" max="12" width="11" style="125" hidden="1" customWidth="1"/>
    <col min="13" max="13" width="10.25" style="125" hidden="1" customWidth="1"/>
    <col min="14" max="14" width="12.5" style="124" customWidth="1"/>
    <col min="15" max="17" width="9" style="124" hidden="1" customWidth="1"/>
    <col min="18" max="18" width="60.625" style="123" customWidth="1"/>
    <col min="19" max="21" width="7.875" style="136" customWidth="1"/>
    <col min="22" max="22" width="7.875" style="135" customWidth="1"/>
    <col min="23" max="26" width="9" style="124" hidden="1" customWidth="1"/>
    <col min="27" max="16384" width="9" style="124"/>
  </cols>
  <sheetData>
    <row r="1" spans="1:26" s="123" customFormat="1" ht="60" x14ac:dyDescent="0.2">
      <c r="A1" s="129" t="s">
        <v>0</v>
      </c>
      <c r="B1" s="130" t="s">
        <v>1</v>
      </c>
      <c r="C1" s="130" t="s">
        <v>2</v>
      </c>
      <c r="D1" s="130" t="s">
        <v>3</v>
      </c>
      <c r="E1" s="130" t="s">
        <v>4</v>
      </c>
      <c r="F1" s="130" t="s">
        <v>5</v>
      </c>
      <c r="G1" s="130" t="s">
        <v>6</v>
      </c>
      <c r="H1" s="130" t="s">
        <v>7</v>
      </c>
      <c r="I1" s="130" t="s">
        <v>8</v>
      </c>
      <c r="J1" s="130" t="s">
        <v>9</v>
      </c>
      <c r="K1" s="130" t="s">
        <v>10</v>
      </c>
      <c r="L1" s="130" t="s">
        <v>11</v>
      </c>
      <c r="M1" s="130" t="s">
        <v>12</v>
      </c>
      <c r="N1" s="130" t="s">
        <v>13</v>
      </c>
      <c r="O1" s="130" t="s">
        <v>1504</v>
      </c>
      <c r="P1" s="130" t="s">
        <v>1505</v>
      </c>
      <c r="Q1" s="130" t="s">
        <v>14</v>
      </c>
      <c r="R1" s="130" t="s">
        <v>15</v>
      </c>
      <c r="S1" s="132" t="s">
        <v>1507</v>
      </c>
      <c r="T1" s="133" t="s">
        <v>1508</v>
      </c>
      <c r="U1" s="132" t="s">
        <v>1509</v>
      </c>
      <c r="V1" s="134" t="s">
        <v>1510</v>
      </c>
      <c r="W1" s="130" t="s">
        <v>1511</v>
      </c>
      <c r="X1" s="130" t="s">
        <v>1512</v>
      </c>
      <c r="Y1" s="130" t="s">
        <v>1513</v>
      </c>
      <c r="Z1" s="130" t="s">
        <v>1514</v>
      </c>
    </row>
    <row r="2" spans="1:26" x14ac:dyDescent="0.2">
      <c r="A2" s="148" t="s">
        <v>2</v>
      </c>
      <c r="B2" s="149">
        <v>1</v>
      </c>
      <c r="C2" s="149" t="s">
        <v>41</v>
      </c>
      <c r="D2" s="149"/>
      <c r="E2" s="149" t="s">
        <v>42</v>
      </c>
      <c r="F2" s="150" t="str">
        <f t="shared" ref="F2:F39" si="0">VLOOKUP(E2,Grade_K,2,FALSE)</f>
        <v>Numeric Reasoning: Counting and Cardinality</v>
      </c>
      <c r="G2" s="151"/>
      <c r="H2" s="151"/>
      <c r="I2" s="151"/>
      <c r="J2" s="151"/>
      <c r="K2" s="151"/>
      <c r="L2" s="151"/>
      <c r="M2" s="151"/>
      <c r="N2" s="149" t="s">
        <v>44</v>
      </c>
      <c r="O2" s="149" t="s">
        <v>45</v>
      </c>
      <c r="P2" s="149">
        <v>0</v>
      </c>
      <c r="Q2" s="149"/>
      <c r="R2" s="155" t="s">
        <v>1520</v>
      </c>
      <c r="S2" s="152">
        <f t="shared" ref="S2:S65" si="1">LEN(F2)-LEN(SUBSTITUTE(F2," ",""))+1</f>
        <v>5</v>
      </c>
      <c r="T2" s="153">
        <f t="shared" ref="T2:T65" si="2">LEN(R2)-LEN(SUBSTITUTE(R2," ",""))+1</f>
        <v>3</v>
      </c>
      <c r="U2" s="152">
        <f>Table24[[#This Row],[OR Word Count]]-Table24[[#This Row],[CCSS Word Count]]</f>
        <v>2</v>
      </c>
      <c r="V2" s="154" t="str">
        <f>IF(Table24[[#This Row],[Column6]]="","",IFERROR(Table24[[#This Row],[Column1]]/Table24[[#This Row],[CCSS Word Count]],""))</f>
        <v/>
      </c>
      <c r="W2" s="200" t="s">
        <v>1516</v>
      </c>
      <c r="X2" s="180" t="s">
        <v>41</v>
      </c>
      <c r="Y2" s="180"/>
      <c r="Z2" s="180"/>
    </row>
    <row r="3" spans="1:26" x14ac:dyDescent="0.2">
      <c r="A3" s="141" t="s">
        <v>3</v>
      </c>
      <c r="B3" s="142">
        <v>2</v>
      </c>
      <c r="C3" s="142" t="s">
        <v>41</v>
      </c>
      <c r="D3" s="142" t="s">
        <v>21</v>
      </c>
      <c r="E3" s="142" t="s">
        <v>47</v>
      </c>
      <c r="F3" s="143" t="str">
        <f t="shared" si="0"/>
        <v>Know number names and the count sequence.</v>
      </c>
      <c r="G3" s="144"/>
      <c r="H3" s="144"/>
      <c r="I3" s="144"/>
      <c r="J3" s="144"/>
      <c r="K3" s="144"/>
      <c r="L3" s="144"/>
      <c r="M3" s="144"/>
      <c r="N3" s="142" t="s">
        <v>49</v>
      </c>
      <c r="O3" s="142" t="s">
        <v>45</v>
      </c>
      <c r="P3" s="142" t="s">
        <v>21</v>
      </c>
      <c r="Q3" s="142">
        <v>0</v>
      </c>
      <c r="R3" s="156" t="s">
        <v>48</v>
      </c>
      <c r="S3" s="145">
        <f t="shared" si="1"/>
        <v>7</v>
      </c>
      <c r="T3" s="146">
        <f t="shared" si="2"/>
        <v>7</v>
      </c>
      <c r="U3" s="145">
        <f>Table24[[#This Row],[OR Word Count]]-Table24[[#This Row],[CCSS Word Count]]</f>
        <v>0</v>
      </c>
      <c r="V3" s="147" t="str">
        <f>IF(Table24[[#This Row],[Column6]]="","",IFERROR(Table24[[#This Row],[Column1]]/Table24[[#This Row],[CCSS Word Count]],""))</f>
        <v/>
      </c>
      <c r="W3" s="200" t="s">
        <v>1516</v>
      </c>
      <c r="X3" s="180" t="s">
        <v>41</v>
      </c>
      <c r="Y3" s="180" t="s">
        <v>21</v>
      </c>
      <c r="Z3" s="180"/>
    </row>
    <row r="4" spans="1:26" x14ac:dyDescent="0.2">
      <c r="A4" s="201" t="s">
        <v>25</v>
      </c>
      <c r="B4" s="200">
        <v>3</v>
      </c>
      <c r="C4" s="200" t="s">
        <v>41</v>
      </c>
      <c r="D4" s="200" t="s">
        <v>21</v>
      </c>
      <c r="E4" s="200" t="s">
        <v>51</v>
      </c>
      <c r="F4" s="191" t="str">
        <f t="shared" si="0"/>
        <v>Orally count to 100 by ones and by tens in sequential order.</v>
      </c>
      <c r="G4" s="126"/>
      <c r="H4" s="126"/>
      <c r="I4" s="126"/>
      <c r="J4" s="126"/>
      <c r="K4" s="126"/>
      <c r="L4" s="126"/>
      <c r="M4" s="126"/>
      <c r="N4" s="200" t="s">
        <v>53</v>
      </c>
      <c r="O4" s="200" t="s">
        <v>45</v>
      </c>
      <c r="P4" s="200" t="s">
        <v>21</v>
      </c>
      <c r="Q4" s="200">
        <v>1</v>
      </c>
      <c r="R4" s="205" t="s">
        <v>1523</v>
      </c>
      <c r="S4" s="202">
        <f t="shared" si="1"/>
        <v>12</v>
      </c>
      <c r="T4" s="203">
        <f t="shared" si="2"/>
        <v>9</v>
      </c>
      <c r="U4" s="202">
        <f>Table24[[#This Row],[OR Word Count]]-Table24[[#This Row],[CCSS Word Count]]</f>
        <v>3</v>
      </c>
      <c r="V4" s="207">
        <f>IF(Table24[[#This Row],[Column6]]="","",IFERROR(Table24[[#This Row],[Column1]]/Table24[[#This Row],[CCSS Word Count]],""))</f>
        <v>0.33333333333333331</v>
      </c>
      <c r="W4" s="200" t="s">
        <v>1516</v>
      </c>
      <c r="X4" s="180" t="s">
        <v>41</v>
      </c>
      <c r="Y4" s="180" t="s">
        <v>21</v>
      </c>
      <c r="Z4" s="180">
        <v>1</v>
      </c>
    </row>
    <row r="5" spans="1:26" ht="45" x14ac:dyDescent="0.2">
      <c r="A5" s="201" t="s">
        <v>25</v>
      </c>
      <c r="B5" s="200">
        <v>4</v>
      </c>
      <c r="C5" s="200" t="s">
        <v>41</v>
      </c>
      <c r="D5" s="200" t="s">
        <v>21</v>
      </c>
      <c r="E5" s="200" t="s">
        <v>55</v>
      </c>
      <c r="F5" s="191" t="str">
        <f t="shared" si="0"/>
        <v>Count forward beginning from a given number within 100 of a known sequence.</v>
      </c>
      <c r="G5" s="126"/>
      <c r="H5" s="126"/>
      <c r="I5" s="126"/>
      <c r="J5" s="126"/>
      <c r="K5" s="126"/>
      <c r="L5" s="126"/>
      <c r="M5" s="126"/>
      <c r="N5" s="200" t="s">
        <v>57</v>
      </c>
      <c r="O5" s="200" t="s">
        <v>45</v>
      </c>
      <c r="P5" s="200" t="s">
        <v>21</v>
      </c>
      <c r="Q5" s="200">
        <v>2</v>
      </c>
      <c r="R5" s="205" t="s">
        <v>1524</v>
      </c>
      <c r="S5" s="202">
        <f t="shared" si="1"/>
        <v>13</v>
      </c>
      <c r="T5" s="203">
        <f t="shared" si="2"/>
        <v>18</v>
      </c>
      <c r="U5" s="202">
        <f>Table24[[#This Row],[OR Word Count]]-Table24[[#This Row],[CCSS Word Count]]</f>
        <v>-5</v>
      </c>
      <c r="V5" s="207">
        <f>IF(Table24[[#This Row],[Column6]]="","",IFERROR(Table24[[#This Row],[Column1]]/Table24[[#This Row],[CCSS Word Count]],""))</f>
        <v>-0.27777777777777779</v>
      </c>
      <c r="W5" s="200" t="s">
        <v>1516</v>
      </c>
      <c r="X5" s="180" t="s">
        <v>41</v>
      </c>
      <c r="Y5" s="180" t="s">
        <v>21</v>
      </c>
      <c r="Z5" s="180">
        <v>2</v>
      </c>
    </row>
    <row r="6" spans="1:26" ht="45" x14ac:dyDescent="0.2">
      <c r="A6" s="201" t="s">
        <v>25</v>
      </c>
      <c r="B6" s="200">
        <v>5</v>
      </c>
      <c r="C6" s="200" t="s">
        <v>41</v>
      </c>
      <c r="D6" s="200" t="s">
        <v>21</v>
      </c>
      <c r="E6" s="200" t="s">
        <v>59</v>
      </c>
      <c r="F6" s="191" t="str">
        <f t="shared" si="0"/>
        <v>Identify number names, write numbers, and the count sequence from 0-20. Represent a number of objects with a written number 0-20.</v>
      </c>
      <c r="G6" s="126"/>
      <c r="H6" s="126"/>
      <c r="I6" s="126"/>
      <c r="J6" s="126"/>
      <c r="K6" s="126"/>
      <c r="L6" s="126"/>
      <c r="M6" s="126"/>
      <c r="N6" s="200" t="s">
        <v>61</v>
      </c>
      <c r="O6" s="200" t="s">
        <v>45</v>
      </c>
      <c r="P6" s="200" t="s">
        <v>21</v>
      </c>
      <c r="Q6" s="200">
        <v>3</v>
      </c>
      <c r="R6" s="205" t="s">
        <v>1526</v>
      </c>
      <c r="S6" s="202">
        <f t="shared" si="1"/>
        <v>21</v>
      </c>
      <c r="T6" s="203">
        <f t="shared" si="2"/>
        <v>31</v>
      </c>
      <c r="U6" s="202">
        <f>Table24[[#This Row],[OR Word Count]]-Table24[[#This Row],[CCSS Word Count]]</f>
        <v>-10</v>
      </c>
      <c r="V6" s="207">
        <f>IF(Table24[[#This Row],[Column6]]="","",IFERROR(Table24[[#This Row],[Column1]]/Table24[[#This Row],[CCSS Word Count]],""))</f>
        <v>-0.32258064516129031</v>
      </c>
      <c r="W6" s="200" t="s">
        <v>1516</v>
      </c>
      <c r="X6" s="180" t="s">
        <v>41</v>
      </c>
      <c r="Y6" s="180" t="s">
        <v>21</v>
      </c>
      <c r="Z6" s="180">
        <v>3</v>
      </c>
    </row>
    <row r="7" spans="1:26" x14ac:dyDescent="0.2">
      <c r="A7" s="141" t="s">
        <v>3</v>
      </c>
      <c r="B7" s="142">
        <v>6</v>
      </c>
      <c r="C7" s="142" t="s">
        <v>41</v>
      </c>
      <c r="D7" s="142" t="s">
        <v>63</v>
      </c>
      <c r="E7" s="142" t="s">
        <v>64</v>
      </c>
      <c r="F7" s="143" t="str">
        <f t="shared" si="0"/>
        <v>Count to tell the number of objects.</v>
      </c>
      <c r="G7" s="144"/>
      <c r="H7" s="144"/>
      <c r="I7" s="144"/>
      <c r="J7" s="144"/>
      <c r="K7" s="144"/>
      <c r="L7" s="144"/>
      <c r="M7" s="144"/>
      <c r="N7" s="142" t="s">
        <v>66</v>
      </c>
      <c r="O7" s="142" t="s">
        <v>45</v>
      </c>
      <c r="P7" s="142" t="s">
        <v>63</v>
      </c>
      <c r="Q7" s="142">
        <v>0</v>
      </c>
      <c r="R7" s="156" t="s">
        <v>65</v>
      </c>
      <c r="S7" s="145">
        <f t="shared" si="1"/>
        <v>7</v>
      </c>
      <c r="T7" s="146">
        <f t="shared" si="2"/>
        <v>7</v>
      </c>
      <c r="U7" s="145">
        <f>Table24[[#This Row],[OR Word Count]]-Table24[[#This Row],[CCSS Word Count]]</f>
        <v>0</v>
      </c>
      <c r="V7" s="147" t="str">
        <f>IF(Table24[[#This Row],[Column6]]="","",IFERROR(Table24[[#This Row],[Column1]]/Table24[[#This Row],[CCSS Word Count]],""))</f>
        <v/>
      </c>
      <c r="W7" s="200" t="s">
        <v>1516</v>
      </c>
      <c r="X7" s="180" t="s">
        <v>41</v>
      </c>
      <c r="Y7" s="180" t="s">
        <v>63</v>
      </c>
      <c r="Z7" s="180"/>
    </row>
    <row r="8" spans="1:26" ht="150" x14ac:dyDescent="0.2">
      <c r="A8" s="201" t="s">
        <v>25</v>
      </c>
      <c r="B8" s="200">
        <v>7</v>
      </c>
      <c r="C8" s="200" t="s">
        <v>41</v>
      </c>
      <c r="D8" s="200" t="s">
        <v>63</v>
      </c>
      <c r="E8" s="200" t="s">
        <v>68</v>
      </c>
      <c r="F8" s="191" t="str">
        <f t="shared" si="0"/>
        <v>Understand the relationship between numbers and quantities; connect counting to cardinality.</v>
      </c>
      <c r="G8" s="126"/>
      <c r="H8" s="126"/>
      <c r="I8" s="126"/>
      <c r="J8" s="126"/>
      <c r="K8" s="126"/>
      <c r="L8" s="126"/>
      <c r="M8" s="126"/>
      <c r="N8" s="200" t="s">
        <v>70</v>
      </c>
      <c r="O8" s="200" t="s">
        <v>45</v>
      </c>
      <c r="P8" s="200" t="s">
        <v>63</v>
      </c>
      <c r="Q8" s="200">
        <v>4</v>
      </c>
      <c r="R8" s="205" t="s">
        <v>1529</v>
      </c>
      <c r="S8" s="202">
        <f t="shared" si="1"/>
        <v>11</v>
      </c>
      <c r="T8" s="203">
        <f t="shared" si="2"/>
        <v>90</v>
      </c>
      <c r="U8" s="202">
        <f>Table24[[#This Row],[OR Word Count]]-Table24[[#This Row],[CCSS Word Count]]</f>
        <v>-79</v>
      </c>
      <c r="V8" s="207">
        <f>IF(Table24[[#This Row],[Column6]]="","",IFERROR(Table24[[#This Row],[Column1]]/Table24[[#This Row],[CCSS Word Count]],""))</f>
        <v>-0.87777777777777777</v>
      </c>
      <c r="W8" s="200" t="s">
        <v>1516</v>
      </c>
      <c r="X8" s="180" t="s">
        <v>41</v>
      </c>
      <c r="Y8" s="180" t="s">
        <v>63</v>
      </c>
      <c r="Z8" s="180">
        <v>4</v>
      </c>
    </row>
    <row r="9" spans="1:26" ht="60" x14ac:dyDescent="0.2">
      <c r="A9" s="201" t="s">
        <v>25</v>
      </c>
      <c r="B9" s="200">
        <v>8</v>
      </c>
      <c r="C9" s="200" t="s">
        <v>41</v>
      </c>
      <c r="D9" s="200" t="s">
        <v>63</v>
      </c>
      <c r="E9" s="200" t="s">
        <v>72</v>
      </c>
      <c r="F9" s="191" t="str">
        <f t="shared" si="0"/>
        <v>Count to answer “how many?” questions using up to 20 objects arranged in a variety of configurations or as 10 objects in a scattered configuration.  Given a number from 1-20, count out that many objects.</v>
      </c>
      <c r="G9" s="127"/>
      <c r="H9" s="127"/>
      <c r="I9" s="127"/>
      <c r="J9" s="127"/>
      <c r="K9" s="127"/>
      <c r="L9" s="127"/>
      <c r="M9" s="127"/>
      <c r="N9" s="200" t="s">
        <v>74</v>
      </c>
      <c r="O9" s="206" t="s">
        <v>45</v>
      </c>
      <c r="P9" s="206" t="s">
        <v>63</v>
      </c>
      <c r="Q9" s="206">
        <v>5</v>
      </c>
      <c r="R9" s="205" t="s">
        <v>1530</v>
      </c>
      <c r="S9" s="202">
        <f t="shared" si="1"/>
        <v>35</v>
      </c>
      <c r="T9" s="203">
        <f t="shared" si="2"/>
        <v>42</v>
      </c>
      <c r="U9" s="202">
        <f>Table24[[#This Row],[OR Word Count]]-Table24[[#This Row],[CCSS Word Count]]</f>
        <v>-7</v>
      </c>
      <c r="V9" s="207">
        <f>IF(Table24[[#This Row],[Column6]]="","",IFERROR(Table24[[#This Row],[Column1]]/Table24[[#This Row],[CCSS Word Count]],""))</f>
        <v>-0.16666666666666666</v>
      </c>
      <c r="W9" s="206" t="s">
        <v>1516</v>
      </c>
      <c r="X9" s="180" t="s">
        <v>41</v>
      </c>
      <c r="Y9" s="180" t="s">
        <v>63</v>
      </c>
      <c r="Z9" s="180">
        <v>5</v>
      </c>
    </row>
    <row r="10" spans="1:26" x14ac:dyDescent="0.2">
      <c r="A10" s="141" t="s">
        <v>3</v>
      </c>
      <c r="B10" s="142">
        <v>9</v>
      </c>
      <c r="C10" s="142" t="s">
        <v>41</v>
      </c>
      <c r="D10" s="142" t="s">
        <v>76</v>
      </c>
      <c r="E10" s="142" t="s">
        <v>77</v>
      </c>
      <c r="F10" s="143" t="str">
        <f t="shared" si="0"/>
        <v>Compare numbers.</v>
      </c>
      <c r="G10" s="144"/>
      <c r="H10" s="144"/>
      <c r="I10" s="144"/>
      <c r="J10" s="144"/>
      <c r="K10" s="144"/>
      <c r="L10" s="144"/>
      <c r="M10" s="144"/>
      <c r="N10" s="142" t="s">
        <v>79</v>
      </c>
      <c r="O10" s="142" t="s">
        <v>45</v>
      </c>
      <c r="P10" s="142" t="s">
        <v>76</v>
      </c>
      <c r="Q10" s="142">
        <v>0</v>
      </c>
      <c r="R10" s="156" t="s">
        <v>1531</v>
      </c>
      <c r="S10" s="145">
        <f t="shared" si="1"/>
        <v>2</v>
      </c>
      <c r="T10" s="146">
        <f t="shared" si="2"/>
        <v>2</v>
      </c>
      <c r="U10" s="145">
        <f>Table24[[#This Row],[OR Word Count]]-Table24[[#This Row],[CCSS Word Count]]</f>
        <v>0</v>
      </c>
      <c r="V10" s="147" t="str">
        <f>IF(Table24[[#This Row],[Column6]]="","",IFERROR(Table24[[#This Row],[Column1]]/Table24[[#This Row],[CCSS Word Count]],""))</f>
        <v/>
      </c>
      <c r="W10" s="200" t="s">
        <v>1516</v>
      </c>
      <c r="X10" s="180" t="s">
        <v>41</v>
      </c>
      <c r="Y10" s="180" t="s">
        <v>76</v>
      </c>
      <c r="Z10" s="180"/>
    </row>
    <row r="11" spans="1:26" ht="45" x14ac:dyDescent="0.2">
      <c r="A11" s="201" t="s">
        <v>25</v>
      </c>
      <c r="B11" s="200">
        <v>10</v>
      </c>
      <c r="C11" s="200" t="s">
        <v>41</v>
      </c>
      <c r="D11" s="200" t="s">
        <v>76</v>
      </c>
      <c r="E11" s="200" t="s">
        <v>81</v>
      </c>
      <c r="F11" s="191" t="str">
        <f t="shared" si="0"/>
        <v>Identify whether the number of objects in one group is greater than, less than, or equal to the number of objects in another group.</v>
      </c>
      <c r="G11" s="126"/>
      <c r="H11" s="126"/>
      <c r="I11" s="126"/>
      <c r="J11" s="126"/>
      <c r="K11" s="126"/>
      <c r="L11" s="126"/>
      <c r="M11" s="126"/>
      <c r="N11" s="200" t="s">
        <v>83</v>
      </c>
      <c r="O11" s="200" t="s">
        <v>45</v>
      </c>
      <c r="P11" s="200" t="s">
        <v>76</v>
      </c>
      <c r="Q11" s="200">
        <v>6</v>
      </c>
      <c r="R11" s="205" t="s">
        <v>1534</v>
      </c>
      <c r="S11" s="202">
        <f t="shared" si="1"/>
        <v>24</v>
      </c>
      <c r="T11" s="203">
        <f t="shared" si="2"/>
        <v>39</v>
      </c>
      <c r="U11" s="202">
        <f>Table24[[#This Row],[OR Word Count]]-Table24[[#This Row],[CCSS Word Count]]</f>
        <v>-15</v>
      </c>
      <c r="V11" s="207">
        <f>IF(Table24[[#This Row],[Column6]]="","",IFERROR(Table24[[#This Row],[Column1]]/Table24[[#This Row],[CCSS Word Count]],""))</f>
        <v>-0.38461538461538464</v>
      </c>
      <c r="W11" s="200" t="s">
        <v>1516</v>
      </c>
      <c r="X11" s="180" t="s">
        <v>41</v>
      </c>
      <c r="Y11" s="180" t="s">
        <v>76</v>
      </c>
      <c r="Z11" s="180">
        <v>6</v>
      </c>
    </row>
    <row r="12" spans="1:26" x14ac:dyDescent="0.2">
      <c r="A12" s="201" t="s">
        <v>25</v>
      </c>
      <c r="B12" s="200">
        <v>11</v>
      </c>
      <c r="C12" s="200" t="s">
        <v>41</v>
      </c>
      <c r="D12" s="200" t="s">
        <v>76</v>
      </c>
      <c r="E12" s="200" t="s">
        <v>85</v>
      </c>
      <c r="F12" s="191" t="str">
        <f t="shared" si="0"/>
        <v>Compare two numbers between 1 and 10 presented as written numerals.</v>
      </c>
      <c r="G12" s="126"/>
      <c r="H12" s="126"/>
      <c r="I12" s="126"/>
      <c r="J12" s="126"/>
      <c r="K12" s="126"/>
      <c r="L12" s="126"/>
      <c r="M12" s="126"/>
      <c r="N12" s="200" t="s">
        <v>87</v>
      </c>
      <c r="O12" s="200" t="s">
        <v>45</v>
      </c>
      <c r="P12" s="200" t="s">
        <v>76</v>
      </c>
      <c r="Q12" s="200">
        <v>7</v>
      </c>
      <c r="R12" s="205" t="s">
        <v>86</v>
      </c>
      <c r="S12" s="202">
        <f t="shared" si="1"/>
        <v>11</v>
      </c>
      <c r="T12" s="203">
        <f t="shared" si="2"/>
        <v>11</v>
      </c>
      <c r="U12" s="202">
        <f>Table24[[#This Row],[OR Word Count]]-Table24[[#This Row],[CCSS Word Count]]</f>
        <v>0</v>
      </c>
      <c r="V12" s="207">
        <f>IF(Table24[[#This Row],[Column6]]="","",IFERROR(Table24[[#This Row],[Column1]]/Table24[[#This Row],[CCSS Word Count]],""))</f>
        <v>0</v>
      </c>
      <c r="W12" s="200" t="s">
        <v>1516</v>
      </c>
      <c r="X12" s="180" t="s">
        <v>41</v>
      </c>
      <c r="Y12" s="180" t="s">
        <v>76</v>
      </c>
      <c r="Z12" s="180">
        <v>7</v>
      </c>
    </row>
    <row r="13" spans="1:26" x14ac:dyDescent="0.2">
      <c r="A13" s="148" t="s">
        <v>2</v>
      </c>
      <c r="B13" s="149">
        <v>12</v>
      </c>
      <c r="C13" s="149" t="s">
        <v>16</v>
      </c>
      <c r="D13" s="149"/>
      <c r="E13" s="149" t="s">
        <v>17</v>
      </c>
      <c r="F13" s="150" t="str">
        <f t="shared" si="0"/>
        <v>Algebraic Reasoning: Operations</v>
      </c>
      <c r="G13" s="151"/>
      <c r="H13" s="151"/>
      <c r="I13" s="151"/>
      <c r="J13" s="151"/>
      <c r="K13" s="151"/>
      <c r="L13" s="151"/>
      <c r="M13" s="151"/>
      <c r="N13" s="149" t="s">
        <v>17</v>
      </c>
      <c r="O13" s="149" t="s">
        <v>16</v>
      </c>
      <c r="P13" s="149">
        <v>0</v>
      </c>
      <c r="Q13" s="149"/>
      <c r="R13" s="155" t="s">
        <v>19</v>
      </c>
      <c r="S13" s="152">
        <f t="shared" si="1"/>
        <v>3</v>
      </c>
      <c r="T13" s="153">
        <f t="shared" si="2"/>
        <v>5</v>
      </c>
      <c r="U13" s="152">
        <f>Table24[[#This Row],[OR Word Count]]-Table24[[#This Row],[CCSS Word Count]]</f>
        <v>-2</v>
      </c>
      <c r="V13" s="154" t="str">
        <f>IF(Table24[[#This Row],[Column6]]="","",IFERROR(Table24[[#This Row],[Column1]]/Table24[[#This Row],[CCSS Word Count]],""))</f>
        <v/>
      </c>
      <c r="W13" s="200" t="s">
        <v>1516</v>
      </c>
      <c r="X13" s="180" t="s">
        <v>16</v>
      </c>
      <c r="Y13" s="180"/>
      <c r="Z13" s="180"/>
    </row>
    <row r="14" spans="1:26" x14ac:dyDescent="0.2">
      <c r="A14" s="141" t="s">
        <v>3</v>
      </c>
      <c r="B14" s="142">
        <v>13</v>
      </c>
      <c r="C14" s="142" t="s">
        <v>16</v>
      </c>
      <c r="D14" s="142" t="s">
        <v>21</v>
      </c>
      <c r="E14" s="142" t="s">
        <v>22</v>
      </c>
      <c r="F14" s="143" t="str">
        <f t="shared" si="0"/>
        <v>Understand addition and subtraction.</v>
      </c>
      <c r="G14" s="144"/>
      <c r="H14" s="144"/>
      <c r="I14" s="144"/>
      <c r="J14" s="144"/>
      <c r="K14" s="144"/>
      <c r="L14" s="144"/>
      <c r="M14" s="144"/>
      <c r="N14" s="142" t="s">
        <v>22</v>
      </c>
      <c r="O14" s="142" t="s">
        <v>16</v>
      </c>
      <c r="P14" s="142" t="s">
        <v>21</v>
      </c>
      <c r="Q14" s="142">
        <v>0</v>
      </c>
      <c r="R14" s="156" t="s">
        <v>1879</v>
      </c>
      <c r="S14" s="145">
        <f t="shared" si="1"/>
        <v>4</v>
      </c>
      <c r="T14" s="146">
        <f t="shared" si="2"/>
        <v>5</v>
      </c>
      <c r="U14" s="145">
        <f>Table24[[#This Row],[OR Word Count]]-Table24[[#This Row],[CCSS Word Count]]</f>
        <v>-1</v>
      </c>
      <c r="V14" s="147" t="str">
        <f>IF(Table24[[#This Row],[Column6]]="","",IFERROR(Table24[[#This Row],[Column1]]/Table24[[#This Row],[CCSS Word Count]],""))</f>
        <v/>
      </c>
      <c r="W14" s="200" t="s">
        <v>1516</v>
      </c>
      <c r="X14" s="180" t="s">
        <v>16</v>
      </c>
      <c r="Y14" s="180" t="s">
        <v>21</v>
      </c>
      <c r="Z14" s="180"/>
    </row>
    <row r="15" spans="1:26" ht="60" x14ac:dyDescent="0.2">
      <c r="A15" s="201" t="s">
        <v>25</v>
      </c>
      <c r="B15" s="200">
        <v>14</v>
      </c>
      <c r="C15" s="200" t="s">
        <v>16</v>
      </c>
      <c r="D15" s="200" t="s">
        <v>21</v>
      </c>
      <c r="E15" s="200" t="s">
        <v>26</v>
      </c>
      <c r="F15" s="191" t="str">
        <f t="shared" si="0"/>
        <v>Represent addition as putting together and adding to and subtraction as taking apart and taking from using objects, drawings, physical expressions, numbers or equations.</v>
      </c>
      <c r="G15" s="126"/>
      <c r="H15" s="126"/>
      <c r="I15" s="126"/>
      <c r="J15" s="126"/>
      <c r="K15" s="126"/>
      <c r="L15" s="126"/>
      <c r="M15" s="126"/>
      <c r="N15" s="200" t="s">
        <v>26</v>
      </c>
      <c r="O15" s="200" t="s">
        <v>16</v>
      </c>
      <c r="P15" s="200" t="s">
        <v>21</v>
      </c>
      <c r="Q15" s="200">
        <v>1</v>
      </c>
      <c r="R15" s="205" t="s">
        <v>28</v>
      </c>
      <c r="S15" s="202">
        <f t="shared" si="1"/>
        <v>24</v>
      </c>
      <c r="T15" s="203">
        <f t="shared" si="2"/>
        <v>36</v>
      </c>
      <c r="U15" s="202">
        <f>Table24[[#This Row],[OR Word Count]]-Table24[[#This Row],[CCSS Word Count]]</f>
        <v>-12</v>
      </c>
      <c r="V15" s="207">
        <f>IF(Table24[[#This Row],[Column6]]="","",IFERROR(Table24[[#This Row],[Column1]]/Table24[[#This Row],[CCSS Word Count]],""))</f>
        <v>-0.33333333333333331</v>
      </c>
      <c r="W15" s="200" t="s">
        <v>1516</v>
      </c>
      <c r="X15" s="180" t="s">
        <v>16</v>
      </c>
      <c r="Y15" s="180" t="s">
        <v>21</v>
      </c>
      <c r="Z15" s="180">
        <v>1</v>
      </c>
    </row>
    <row r="16" spans="1:26" ht="30" x14ac:dyDescent="0.2">
      <c r="A16" s="201" t="s">
        <v>25</v>
      </c>
      <c r="B16" s="200">
        <v>15</v>
      </c>
      <c r="C16" s="200" t="s">
        <v>16</v>
      </c>
      <c r="D16" s="200" t="s">
        <v>21</v>
      </c>
      <c r="E16" s="200" t="s">
        <v>29</v>
      </c>
      <c r="F16" s="191" t="str">
        <f t="shared" si="0"/>
        <v>Add and subtract within 10. Model authentic contexts and solve problems that use addition and subtraction within 10.</v>
      </c>
      <c r="G16" s="126"/>
      <c r="H16" s="126"/>
      <c r="I16" s="126"/>
      <c r="J16" s="126"/>
      <c r="K16" s="126"/>
      <c r="L16" s="126"/>
      <c r="M16" s="126"/>
      <c r="N16" s="200" t="s">
        <v>29</v>
      </c>
      <c r="O16" s="200" t="s">
        <v>16</v>
      </c>
      <c r="P16" s="200" t="s">
        <v>21</v>
      </c>
      <c r="Q16" s="200">
        <v>2</v>
      </c>
      <c r="R16" s="205" t="s">
        <v>31</v>
      </c>
      <c r="S16" s="202">
        <f t="shared" si="1"/>
        <v>18</v>
      </c>
      <c r="T16" s="203">
        <f t="shared" si="2"/>
        <v>22</v>
      </c>
      <c r="U16" s="202">
        <f>Table24[[#This Row],[OR Word Count]]-Table24[[#This Row],[CCSS Word Count]]</f>
        <v>-4</v>
      </c>
      <c r="V16" s="207">
        <f>IF(Table24[[#This Row],[Column6]]="","",IFERROR(Table24[[#This Row],[Column1]]/Table24[[#This Row],[CCSS Word Count]],""))</f>
        <v>-0.18181818181818182</v>
      </c>
      <c r="W16" s="200" t="s">
        <v>1516</v>
      </c>
      <c r="X16" s="180" t="s">
        <v>16</v>
      </c>
      <c r="Y16" s="180" t="s">
        <v>21</v>
      </c>
      <c r="Z16" s="180">
        <v>2</v>
      </c>
    </row>
    <row r="17" spans="1:26" ht="45" x14ac:dyDescent="0.2">
      <c r="A17" s="201" t="s">
        <v>25</v>
      </c>
      <c r="B17" s="200">
        <v>16</v>
      </c>
      <c r="C17" s="200" t="s">
        <v>16</v>
      </c>
      <c r="D17" s="200" t="s">
        <v>21</v>
      </c>
      <c r="E17" s="200" t="s">
        <v>32</v>
      </c>
      <c r="F17" s="191" t="str">
        <f t="shared" si="0"/>
        <v>Using objects or drawings, and equations, decompose numbers less than or equal to 10 into pairs in more than one way.</v>
      </c>
      <c r="G17" s="126"/>
      <c r="H17" s="126"/>
      <c r="I17" s="126"/>
      <c r="J17" s="126"/>
      <c r="K17" s="126"/>
      <c r="L17" s="126"/>
      <c r="M17" s="126"/>
      <c r="N17" s="200" t="s">
        <v>32</v>
      </c>
      <c r="O17" s="200" t="s">
        <v>16</v>
      </c>
      <c r="P17" s="200" t="s">
        <v>21</v>
      </c>
      <c r="Q17" s="200">
        <v>3</v>
      </c>
      <c r="R17" s="205" t="s">
        <v>34</v>
      </c>
      <c r="S17" s="202">
        <f t="shared" si="1"/>
        <v>21</v>
      </c>
      <c r="T17" s="203">
        <f t="shared" si="2"/>
        <v>43</v>
      </c>
      <c r="U17" s="202">
        <f>Table24[[#This Row],[OR Word Count]]-Table24[[#This Row],[CCSS Word Count]]</f>
        <v>-22</v>
      </c>
      <c r="V17" s="207">
        <f>IF(Table24[[#This Row],[Column6]]="","",IFERROR(Table24[[#This Row],[Column1]]/Table24[[#This Row],[CCSS Word Count]],""))</f>
        <v>-0.51162790697674421</v>
      </c>
      <c r="W17" s="200" t="s">
        <v>1516</v>
      </c>
      <c r="X17" s="180" t="s">
        <v>16</v>
      </c>
      <c r="Y17" s="180" t="s">
        <v>21</v>
      </c>
      <c r="Z17" s="180">
        <v>3</v>
      </c>
    </row>
    <row r="18" spans="1:26" ht="45" x14ac:dyDescent="0.2">
      <c r="A18" s="201" t="s">
        <v>25</v>
      </c>
      <c r="B18" s="200">
        <v>17</v>
      </c>
      <c r="C18" s="200" t="s">
        <v>16</v>
      </c>
      <c r="D18" s="200" t="s">
        <v>21</v>
      </c>
      <c r="E18" s="200" t="s">
        <v>35</v>
      </c>
      <c r="F18" s="191" t="str">
        <f t="shared" si="0"/>
        <v>By using objects, drawings, or equations, find the unknown number that makes 10 when added to a given number from 1 - 9.</v>
      </c>
      <c r="G18" s="126"/>
      <c r="H18" s="126"/>
      <c r="I18" s="126"/>
      <c r="J18" s="126"/>
      <c r="K18" s="126"/>
      <c r="L18" s="126"/>
      <c r="M18" s="126"/>
      <c r="N18" s="200" t="s">
        <v>35</v>
      </c>
      <c r="O18" s="200" t="s">
        <v>16</v>
      </c>
      <c r="P18" s="200" t="s">
        <v>21</v>
      </c>
      <c r="Q18" s="200">
        <v>4</v>
      </c>
      <c r="R18" s="205" t="s">
        <v>37</v>
      </c>
      <c r="S18" s="202">
        <f t="shared" si="1"/>
        <v>23</v>
      </c>
      <c r="T18" s="203">
        <f t="shared" si="2"/>
        <v>34</v>
      </c>
      <c r="U18" s="202">
        <f>Table24[[#This Row],[OR Word Count]]-Table24[[#This Row],[CCSS Word Count]]</f>
        <v>-11</v>
      </c>
      <c r="V18" s="207">
        <f>IF(Table24[[#This Row],[Column6]]="","",IFERROR(Table24[[#This Row],[Column1]]/Table24[[#This Row],[CCSS Word Count]],""))</f>
        <v>-0.3235294117647059</v>
      </c>
      <c r="W18" s="200" t="s">
        <v>1516</v>
      </c>
      <c r="X18" s="180" t="s">
        <v>16</v>
      </c>
      <c r="Y18" s="180" t="s">
        <v>21</v>
      </c>
      <c r="Z18" s="180">
        <v>4</v>
      </c>
    </row>
    <row r="19" spans="1:26" ht="30" x14ac:dyDescent="0.2">
      <c r="A19" s="201" t="s">
        <v>25</v>
      </c>
      <c r="B19" s="200">
        <v>18</v>
      </c>
      <c r="C19" s="200" t="s">
        <v>16</v>
      </c>
      <c r="D19" s="200" t="s">
        <v>21</v>
      </c>
      <c r="E19" s="200" t="s">
        <v>38</v>
      </c>
      <c r="F19" s="191" t="str">
        <f t="shared" si="0"/>
        <v>Fluently add and subtract within 5 with accurate, efficient, and flexible strategies.</v>
      </c>
      <c r="G19" s="126"/>
      <c r="H19" s="126"/>
      <c r="I19" s="126"/>
      <c r="J19" s="126"/>
      <c r="K19" s="126"/>
      <c r="L19" s="126"/>
      <c r="M19" s="126"/>
      <c r="N19" s="200" t="s">
        <v>38</v>
      </c>
      <c r="O19" s="200" t="s">
        <v>16</v>
      </c>
      <c r="P19" s="200" t="s">
        <v>21</v>
      </c>
      <c r="Q19" s="200">
        <v>5</v>
      </c>
      <c r="R19" s="205" t="s">
        <v>40</v>
      </c>
      <c r="S19" s="202">
        <f t="shared" si="1"/>
        <v>12</v>
      </c>
      <c r="T19" s="203">
        <f t="shared" si="2"/>
        <v>6</v>
      </c>
      <c r="U19" s="202">
        <f>Table24[[#This Row],[OR Word Count]]-Table24[[#This Row],[CCSS Word Count]]</f>
        <v>6</v>
      </c>
      <c r="V19" s="207">
        <f>IF(Table24[[#This Row],[Column6]]="","",IFERROR(Table24[[#This Row],[Column1]]/Table24[[#This Row],[CCSS Word Count]],""))</f>
        <v>1</v>
      </c>
      <c r="W19" s="200" t="s">
        <v>1516</v>
      </c>
      <c r="X19" s="180" t="s">
        <v>16</v>
      </c>
      <c r="Y19" s="180" t="s">
        <v>21</v>
      </c>
      <c r="Z19" s="180">
        <v>5</v>
      </c>
    </row>
    <row r="20" spans="1:26" x14ac:dyDescent="0.2">
      <c r="A20" s="148" t="s">
        <v>2</v>
      </c>
      <c r="B20" s="149">
        <v>19</v>
      </c>
      <c r="C20" s="149" t="s">
        <v>89</v>
      </c>
      <c r="D20" s="149"/>
      <c r="E20" s="149" t="s">
        <v>90</v>
      </c>
      <c r="F20" s="150" t="str">
        <f t="shared" si="0"/>
        <v>Numeric Reasoning: Base Ten Arithmetic</v>
      </c>
      <c r="G20" s="151"/>
      <c r="H20" s="151"/>
      <c r="I20" s="151"/>
      <c r="J20" s="151"/>
      <c r="K20" s="151"/>
      <c r="L20" s="151"/>
      <c r="M20" s="151"/>
      <c r="N20" s="149" t="s">
        <v>90</v>
      </c>
      <c r="O20" s="149" t="s">
        <v>89</v>
      </c>
      <c r="P20" s="149">
        <v>0</v>
      </c>
      <c r="Q20" s="149"/>
      <c r="R20" s="155" t="s">
        <v>305</v>
      </c>
      <c r="S20" s="152">
        <f t="shared" si="1"/>
        <v>5</v>
      </c>
      <c r="T20" s="153">
        <f t="shared" si="2"/>
        <v>8</v>
      </c>
      <c r="U20" s="152">
        <f>Table24[[#This Row],[OR Word Count]]-Table24[[#This Row],[CCSS Word Count]]</f>
        <v>-3</v>
      </c>
      <c r="V20" s="154" t="str">
        <f>IF(Table24[[#This Row],[Column6]]="","",IFERROR(Table24[[#This Row],[Column1]]/Table24[[#This Row],[CCSS Word Count]],""))</f>
        <v/>
      </c>
      <c r="W20" s="200" t="s">
        <v>1516</v>
      </c>
      <c r="X20" s="180" t="s">
        <v>89</v>
      </c>
      <c r="Y20" s="180"/>
      <c r="Z20" s="180"/>
    </row>
    <row r="21" spans="1:26" x14ac:dyDescent="0.2">
      <c r="A21" s="141" t="s">
        <v>3</v>
      </c>
      <c r="B21" s="142">
        <v>20</v>
      </c>
      <c r="C21" s="142" t="s">
        <v>89</v>
      </c>
      <c r="D21" s="142" t="s">
        <v>21</v>
      </c>
      <c r="E21" s="142" t="s">
        <v>93</v>
      </c>
      <c r="F21" s="143" t="str">
        <f t="shared" si="0"/>
        <v>Work with numbers 11-19 to gain foundations for place value.</v>
      </c>
      <c r="G21" s="144"/>
      <c r="H21" s="144"/>
      <c r="I21" s="144"/>
      <c r="J21" s="144"/>
      <c r="K21" s="144"/>
      <c r="L21" s="144"/>
      <c r="M21" s="144"/>
      <c r="N21" s="142" t="s">
        <v>93</v>
      </c>
      <c r="O21" s="142" t="s">
        <v>89</v>
      </c>
      <c r="P21" s="142" t="s">
        <v>21</v>
      </c>
      <c r="Q21" s="142">
        <v>0</v>
      </c>
      <c r="R21" s="156" t="s">
        <v>1535</v>
      </c>
      <c r="S21" s="145">
        <f t="shared" si="1"/>
        <v>10</v>
      </c>
      <c r="T21" s="146">
        <f t="shared" si="2"/>
        <v>11</v>
      </c>
      <c r="U21" s="145">
        <f>Table24[[#This Row],[OR Word Count]]-Table24[[#This Row],[CCSS Word Count]]</f>
        <v>-1</v>
      </c>
      <c r="V21" s="147" t="str">
        <f>IF(Table24[[#This Row],[Column6]]="","",IFERROR(Table24[[#This Row],[Column1]]/Table24[[#This Row],[CCSS Word Count]],""))</f>
        <v/>
      </c>
      <c r="W21" s="200" t="s">
        <v>1516</v>
      </c>
      <c r="X21" s="180" t="s">
        <v>89</v>
      </c>
      <c r="Y21" s="180" t="s">
        <v>21</v>
      </c>
      <c r="Z21" s="180"/>
    </row>
    <row r="22" spans="1:26" ht="75" x14ac:dyDescent="0.2">
      <c r="A22" s="201" t="s">
        <v>25</v>
      </c>
      <c r="B22" s="200">
        <v>21</v>
      </c>
      <c r="C22" s="200" t="s">
        <v>89</v>
      </c>
      <c r="D22" s="200" t="s">
        <v>21</v>
      </c>
      <c r="E22" s="200" t="s">
        <v>96</v>
      </c>
      <c r="F22" s="191" t="str">
        <f t="shared" si="0"/>
        <v>Compose and decompose from 11 to 19 into groups of ten ones and some further ones using objects, drawings, or equations.</v>
      </c>
      <c r="G22" s="126"/>
      <c r="H22" s="126"/>
      <c r="I22" s="126"/>
      <c r="J22" s="126"/>
      <c r="K22" s="126"/>
      <c r="L22" s="126"/>
      <c r="M22" s="126"/>
      <c r="N22" s="200" t="s">
        <v>96</v>
      </c>
      <c r="O22" s="200" t="s">
        <v>89</v>
      </c>
      <c r="P22" s="200" t="s">
        <v>21</v>
      </c>
      <c r="Q22" s="200">
        <v>1</v>
      </c>
      <c r="R22" s="205" t="s">
        <v>1537</v>
      </c>
      <c r="S22" s="202">
        <f t="shared" si="1"/>
        <v>21</v>
      </c>
      <c r="T22" s="203">
        <f t="shared" si="2"/>
        <v>60</v>
      </c>
      <c r="U22" s="202">
        <f>Table24[[#This Row],[OR Word Count]]-Table24[[#This Row],[CCSS Word Count]]</f>
        <v>-39</v>
      </c>
      <c r="V22" s="207">
        <f>IF(Table24[[#This Row],[Column6]]="","",IFERROR(Table24[[#This Row],[Column1]]/Table24[[#This Row],[CCSS Word Count]],""))</f>
        <v>-0.65</v>
      </c>
      <c r="W22" s="200" t="s">
        <v>1516</v>
      </c>
      <c r="X22" s="180" t="s">
        <v>89</v>
      </c>
      <c r="Y22" s="180" t="s">
        <v>21</v>
      </c>
      <c r="Z22" s="180">
        <v>1</v>
      </c>
    </row>
    <row r="23" spans="1:26" x14ac:dyDescent="0.2">
      <c r="A23" s="148" t="s">
        <v>2</v>
      </c>
      <c r="B23" s="149">
        <v>22</v>
      </c>
      <c r="C23" s="149" t="s">
        <v>99</v>
      </c>
      <c r="D23" s="149"/>
      <c r="E23" s="149" t="s">
        <v>100</v>
      </c>
      <c r="F23" s="150" t="str">
        <f t="shared" si="0"/>
        <v>Geometric Reasoning and Measurement</v>
      </c>
      <c r="G23" s="151"/>
      <c r="H23" s="151"/>
      <c r="I23" s="151"/>
      <c r="J23" s="151"/>
      <c r="K23" s="151"/>
      <c r="L23" s="151"/>
      <c r="M23" s="151"/>
      <c r="N23" s="149" t="s">
        <v>102</v>
      </c>
      <c r="O23" s="149" t="s">
        <v>103</v>
      </c>
      <c r="P23" s="149" t="s">
        <v>104</v>
      </c>
      <c r="Q23" s="149"/>
      <c r="R23" s="155" t="s">
        <v>334</v>
      </c>
      <c r="S23" s="152">
        <f t="shared" si="1"/>
        <v>4</v>
      </c>
      <c r="T23" s="153">
        <f t="shared" si="2"/>
        <v>2</v>
      </c>
      <c r="U23" s="152">
        <f>Table24[[#This Row],[OR Word Count]]-Table24[[#This Row],[CCSS Word Count]]</f>
        <v>2</v>
      </c>
      <c r="V23" s="154" t="str">
        <f>IF(Table24[[#This Row],[Column6]]="","",IFERROR(Table24[[#This Row],[Column1]]/Table24[[#This Row],[CCSS Word Count]],""))</f>
        <v/>
      </c>
      <c r="W23" s="200" t="s">
        <v>1516</v>
      </c>
      <c r="X23" s="180" t="s">
        <v>99</v>
      </c>
      <c r="Y23" s="180"/>
      <c r="Z23" s="180"/>
    </row>
    <row r="24" spans="1:26" x14ac:dyDescent="0.2">
      <c r="A24" s="141" t="s">
        <v>3</v>
      </c>
      <c r="B24" s="142">
        <v>23</v>
      </c>
      <c r="C24" s="142" t="s">
        <v>99</v>
      </c>
      <c r="D24" s="142" t="s">
        <v>21</v>
      </c>
      <c r="E24" s="142" t="s">
        <v>106</v>
      </c>
      <c r="F24" s="143" t="str">
        <f t="shared" si="0"/>
        <v>Identify and describe shapes.</v>
      </c>
      <c r="G24" s="144"/>
      <c r="H24" s="144"/>
      <c r="I24" s="144"/>
      <c r="J24" s="144"/>
      <c r="K24" s="144"/>
      <c r="L24" s="144"/>
      <c r="M24" s="144"/>
      <c r="N24" s="142" t="s">
        <v>108</v>
      </c>
      <c r="O24" s="142" t="s">
        <v>103</v>
      </c>
      <c r="P24" s="142" t="s">
        <v>21</v>
      </c>
      <c r="Q24" s="142">
        <v>0</v>
      </c>
      <c r="R24" s="156" t="s">
        <v>107</v>
      </c>
      <c r="S24" s="145">
        <f t="shared" si="1"/>
        <v>4</v>
      </c>
      <c r="T24" s="146">
        <f t="shared" si="2"/>
        <v>4</v>
      </c>
      <c r="U24" s="145">
        <f>Table24[[#This Row],[OR Word Count]]-Table24[[#This Row],[CCSS Word Count]]</f>
        <v>0</v>
      </c>
      <c r="V24" s="147" t="str">
        <f>IF(Table24[[#This Row],[Column6]]="","",IFERROR(Table24[[#This Row],[Column1]]/Table24[[#This Row],[CCSS Word Count]],""))</f>
        <v/>
      </c>
      <c r="W24" s="200" t="s">
        <v>1516</v>
      </c>
      <c r="X24" s="180" t="s">
        <v>99</v>
      </c>
      <c r="Y24" s="180" t="s">
        <v>21</v>
      </c>
      <c r="Z24" s="180"/>
    </row>
    <row r="25" spans="1:26" ht="45" x14ac:dyDescent="0.2">
      <c r="A25" s="201" t="s">
        <v>25</v>
      </c>
      <c r="B25" s="200">
        <v>24</v>
      </c>
      <c r="C25" s="200" t="s">
        <v>99</v>
      </c>
      <c r="D25" s="200" t="s">
        <v>21</v>
      </c>
      <c r="E25" s="200" t="s">
        <v>110</v>
      </c>
      <c r="F25" s="191" t="str">
        <f t="shared" si="0"/>
        <v>Describe objects in the environment using names of shapes and describe the relative positions of these objects in their environment.</v>
      </c>
      <c r="G25" s="126"/>
      <c r="H25" s="126"/>
      <c r="I25" s="126"/>
      <c r="J25" s="126"/>
      <c r="K25" s="126"/>
      <c r="L25" s="126"/>
      <c r="M25" s="126"/>
      <c r="N25" s="200" t="s">
        <v>112</v>
      </c>
      <c r="O25" s="200" t="s">
        <v>103</v>
      </c>
      <c r="P25" s="200" t="s">
        <v>21</v>
      </c>
      <c r="Q25" s="200">
        <v>1</v>
      </c>
      <c r="R25" s="205" t="s">
        <v>1539</v>
      </c>
      <c r="S25" s="202">
        <f t="shared" si="1"/>
        <v>20</v>
      </c>
      <c r="T25" s="203">
        <f t="shared" si="2"/>
        <v>31</v>
      </c>
      <c r="U25" s="202">
        <f>Table24[[#This Row],[OR Word Count]]-Table24[[#This Row],[CCSS Word Count]]</f>
        <v>-11</v>
      </c>
      <c r="V25" s="207">
        <f>IF(Table24[[#This Row],[Column6]]="","",IFERROR(Table24[[#This Row],[Column1]]/Table24[[#This Row],[CCSS Word Count]],""))</f>
        <v>-0.35483870967741937</v>
      </c>
      <c r="W25" s="200" t="s">
        <v>1516</v>
      </c>
      <c r="X25" s="180" t="s">
        <v>99</v>
      </c>
      <c r="Y25" s="180" t="s">
        <v>21</v>
      </c>
      <c r="Z25" s="180">
        <v>1</v>
      </c>
    </row>
    <row r="26" spans="1:26" ht="30" x14ac:dyDescent="0.2">
      <c r="A26" s="201" t="s">
        <v>25</v>
      </c>
      <c r="B26" s="200">
        <v>25</v>
      </c>
      <c r="C26" s="200" t="s">
        <v>99</v>
      </c>
      <c r="D26" s="200" t="s">
        <v>21</v>
      </c>
      <c r="E26" s="200" t="s">
        <v>114</v>
      </c>
      <c r="F26" s="191" t="str">
        <f t="shared" si="0"/>
        <v>Correctly name common two-dimensional and three-dimensional geometric shapes regardless of their orientations or overall size.</v>
      </c>
      <c r="G26" s="126"/>
      <c r="H26" s="126"/>
      <c r="I26" s="126"/>
      <c r="J26" s="126"/>
      <c r="K26" s="126"/>
      <c r="L26" s="126"/>
      <c r="M26" s="126"/>
      <c r="N26" s="200" t="s">
        <v>116</v>
      </c>
      <c r="O26" s="200" t="s">
        <v>103</v>
      </c>
      <c r="P26" s="200" t="s">
        <v>21</v>
      </c>
      <c r="Q26" s="200">
        <v>2</v>
      </c>
      <c r="R26" s="205" t="s">
        <v>1540</v>
      </c>
      <c r="S26" s="202">
        <f t="shared" si="1"/>
        <v>15</v>
      </c>
      <c r="T26" s="203">
        <f t="shared" si="2"/>
        <v>10</v>
      </c>
      <c r="U26" s="202">
        <f>Table24[[#This Row],[OR Word Count]]-Table24[[#This Row],[CCSS Word Count]]</f>
        <v>5</v>
      </c>
      <c r="V26" s="207">
        <f>IF(Table24[[#This Row],[Column6]]="","",IFERROR(Table24[[#This Row],[Column1]]/Table24[[#This Row],[CCSS Word Count]],""))</f>
        <v>0.5</v>
      </c>
      <c r="W26" s="200" t="s">
        <v>1516</v>
      </c>
      <c r="X26" s="180" t="s">
        <v>99</v>
      </c>
      <c r="Y26" s="180" t="s">
        <v>21</v>
      </c>
      <c r="Z26" s="180">
        <v>2</v>
      </c>
    </row>
    <row r="27" spans="1:26" ht="30" x14ac:dyDescent="0.2">
      <c r="A27" s="201" t="s">
        <v>25</v>
      </c>
      <c r="B27" s="200">
        <v>26</v>
      </c>
      <c r="C27" s="200" t="s">
        <v>99</v>
      </c>
      <c r="D27" s="200" t="s">
        <v>21</v>
      </c>
      <c r="E27" s="200" t="s">
        <v>118</v>
      </c>
      <c r="F27" s="191" t="str">
        <f t="shared" si="0"/>
        <v>Identify shapes as two-dimensional or three-dimensional.</v>
      </c>
      <c r="G27" s="126"/>
      <c r="H27" s="126"/>
      <c r="I27" s="126"/>
      <c r="J27" s="126"/>
      <c r="K27" s="126"/>
      <c r="L27" s="126"/>
      <c r="M27" s="126"/>
      <c r="N27" s="200" t="s">
        <v>120</v>
      </c>
      <c r="O27" s="200" t="s">
        <v>103</v>
      </c>
      <c r="P27" s="200" t="s">
        <v>21</v>
      </c>
      <c r="Q27" s="200">
        <v>3</v>
      </c>
      <c r="R27" s="205" t="s">
        <v>1541</v>
      </c>
      <c r="S27" s="202">
        <f t="shared" si="1"/>
        <v>6</v>
      </c>
      <c r="T27" s="203">
        <f t="shared" si="2"/>
        <v>12</v>
      </c>
      <c r="U27" s="202">
        <f>Table24[[#This Row],[OR Word Count]]-Table24[[#This Row],[CCSS Word Count]]</f>
        <v>-6</v>
      </c>
      <c r="V27" s="207">
        <f>IF(Table24[[#This Row],[Column6]]="","",IFERROR(Table24[[#This Row],[Column1]]/Table24[[#This Row],[CCSS Word Count]],""))</f>
        <v>-0.5</v>
      </c>
      <c r="W27" s="200" t="s">
        <v>1516</v>
      </c>
      <c r="X27" s="180" t="s">
        <v>99</v>
      </c>
      <c r="Y27" s="180" t="s">
        <v>21</v>
      </c>
      <c r="Z27" s="180">
        <v>3</v>
      </c>
    </row>
    <row r="28" spans="1:26" x14ac:dyDescent="0.2">
      <c r="A28" s="141" t="s">
        <v>3</v>
      </c>
      <c r="B28" s="142">
        <v>27</v>
      </c>
      <c r="C28" s="142" t="s">
        <v>99</v>
      </c>
      <c r="D28" s="142" t="s">
        <v>63</v>
      </c>
      <c r="E28" s="142" t="s">
        <v>122</v>
      </c>
      <c r="F28" s="143" t="str">
        <f t="shared" si="0"/>
        <v>Analyze, compare, create, and compose shapes.</v>
      </c>
      <c r="G28" s="144"/>
      <c r="H28" s="144"/>
      <c r="I28" s="144"/>
      <c r="J28" s="144"/>
      <c r="K28" s="144"/>
      <c r="L28" s="144"/>
      <c r="M28" s="144"/>
      <c r="N28" s="142" t="s">
        <v>124</v>
      </c>
      <c r="O28" s="142" t="s">
        <v>103</v>
      </c>
      <c r="P28" s="142" t="s">
        <v>63</v>
      </c>
      <c r="Q28" s="142">
        <v>0</v>
      </c>
      <c r="R28" s="156" t="s">
        <v>123</v>
      </c>
      <c r="S28" s="145">
        <f t="shared" si="1"/>
        <v>6</v>
      </c>
      <c r="T28" s="146">
        <f t="shared" si="2"/>
        <v>6</v>
      </c>
      <c r="U28" s="145">
        <f>Table24[[#This Row],[OR Word Count]]-Table24[[#This Row],[CCSS Word Count]]</f>
        <v>0</v>
      </c>
      <c r="V28" s="147" t="str">
        <f>IF(Table24[[#This Row],[Column6]]="","",IFERROR(Table24[[#This Row],[Column1]]/Table24[[#This Row],[CCSS Word Count]],""))</f>
        <v/>
      </c>
      <c r="W28" s="200" t="s">
        <v>1516</v>
      </c>
      <c r="X28" s="180" t="s">
        <v>99</v>
      </c>
      <c r="Y28" s="180" t="s">
        <v>63</v>
      </c>
      <c r="Z28" s="180"/>
    </row>
    <row r="29" spans="1:26" ht="60" x14ac:dyDescent="0.2">
      <c r="A29" s="201" t="s">
        <v>25</v>
      </c>
      <c r="B29" s="200">
        <v>28</v>
      </c>
      <c r="C29" s="200" t="s">
        <v>99</v>
      </c>
      <c r="D29" s="200" t="s">
        <v>63</v>
      </c>
      <c r="E29" s="200" t="s">
        <v>126</v>
      </c>
      <c r="F29" s="191" t="str">
        <f t="shared" si="0"/>
        <v>Analyze and compare two and three-dimensional shapes, in different sizes and orientations, using informal language to describe their similarities, differences, parts and attributes.</v>
      </c>
      <c r="G29" s="126"/>
      <c r="H29" s="126"/>
      <c r="I29" s="126"/>
      <c r="J29" s="126"/>
      <c r="K29" s="126"/>
      <c r="L29" s="126"/>
      <c r="M29" s="126"/>
      <c r="N29" s="200" t="s">
        <v>128</v>
      </c>
      <c r="O29" s="200" t="s">
        <v>103</v>
      </c>
      <c r="P29" s="200" t="s">
        <v>63</v>
      </c>
      <c r="Q29" s="200">
        <v>4</v>
      </c>
      <c r="R29" s="205" t="s">
        <v>1543</v>
      </c>
      <c r="S29" s="202">
        <f t="shared" si="1"/>
        <v>23</v>
      </c>
      <c r="T29" s="203">
        <f t="shared" si="2"/>
        <v>36</v>
      </c>
      <c r="U29" s="202">
        <f>Table24[[#This Row],[OR Word Count]]-Table24[[#This Row],[CCSS Word Count]]</f>
        <v>-13</v>
      </c>
      <c r="V29" s="207">
        <f>IF(Table24[[#This Row],[Column6]]="","",IFERROR(Table24[[#This Row],[Column1]]/Table24[[#This Row],[CCSS Word Count]],""))</f>
        <v>-0.3611111111111111</v>
      </c>
      <c r="W29" s="200" t="s">
        <v>1516</v>
      </c>
      <c r="X29" s="180" t="s">
        <v>99</v>
      </c>
      <c r="Y29" s="180" t="s">
        <v>63</v>
      </c>
      <c r="Z29" s="180">
        <v>4</v>
      </c>
    </row>
    <row r="30" spans="1:26" ht="30" x14ac:dyDescent="0.2">
      <c r="A30" s="201" t="s">
        <v>25</v>
      </c>
      <c r="B30" s="200">
        <v>29</v>
      </c>
      <c r="C30" s="200" t="s">
        <v>99</v>
      </c>
      <c r="D30" s="200" t="s">
        <v>63</v>
      </c>
      <c r="E30" s="200" t="s">
        <v>130</v>
      </c>
      <c r="F30" s="191" t="str">
        <f t="shared" si="0"/>
        <v>Represent shapes in the world by building shapes from components and drawing shapes.</v>
      </c>
      <c r="G30" s="126"/>
      <c r="H30" s="126"/>
      <c r="I30" s="126"/>
      <c r="J30" s="126"/>
      <c r="K30" s="126"/>
      <c r="L30" s="126"/>
      <c r="M30" s="126"/>
      <c r="N30" s="200" t="s">
        <v>132</v>
      </c>
      <c r="O30" s="200" t="s">
        <v>103</v>
      </c>
      <c r="P30" s="200" t="s">
        <v>63</v>
      </c>
      <c r="Q30" s="200">
        <v>5</v>
      </c>
      <c r="R30" s="205" t="s">
        <v>1544</v>
      </c>
      <c r="S30" s="202">
        <f t="shared" si="1"/>
        <v>13</v>
      </c>
      <c r="T30" s="203">
        <f t="shared" si="2"/>
        <v>18</v>
      </c>
      <c r="U30" s="202">
        <f>Table24[[#This Row],[OR Word Count]]-Table24[[#This Row],[CCSS Word Count]]</f>
        <v>-5</v>
      </c>
      <c r="V30" s="207">
        <f>IF(Table24[[#This Row],[Column6]]="","",IFERROR(Table24[[#This Row],[Column1]]/Table24[[#This Row],[CCSS Word Count]],""))</f>
        <v>-0.27777777777777779</v>
      </c>
      <c r="W30" s="200" t="s">
        <v>1516</v>
      </c>
      <c r="X30" s="180" t="s">
        <v>99</v>
      </c>
      <c r="Y30" s="180" t="s">
        <v>63</v>
      </c>
      <c r="Z30" s="180">
        <v>5</v>
      </c>
    </row>
    <row r="31" spans="1:26" ht="30" x14ac:dyDescent="0.2">
      <c r="A31" s="201" t="s">
        <v>25</v>
      </c>
      <c r="B31" s="200">
        <v>30</v>
      </c>
      <c r="C31" s="200" t="s">
        <v>99</v>
      </c>
      <c r="D31" s="200" t="s">
        <v>63</v>
      </c>
      <c r="E31" s="200" t="s">
        <v>134</v>
      </c>
      <c r="F31" s="191" t="str">
        <f t="shared" si="0"/>
        <v>Compose common shapes to form larger shapes.</v>
      </c>
      <c r="G31" s="126"/>
      <c r="H31" s="126"/>
      <c r="I31" s="126"/>
      <c r="J31" s="126"/>
      <c r="K31" s="126"/>
      <c r="L31" s="126"/>
      <c r="M31" s="126"/>
      <c r="N31" s="200" t="s">
        <v>136</v>
      </c>
      <c r="O31" s="200" t="s">
        <v>103</v>
      </c>
      <c r="P31" s="200" t="s">
        <v>63</v>
      </c>
      <c r="Q31" s="200">
        <v>6</v>
      </c>
      <c r="R31" s="205" t="s">
        <v>1545</v>
      </c>
      <c r="S31" s="202">
        <f t="shared" si="1"/>
        <v>7</v>
      </c>
      <c r="T31" s="203">
        <f t="shared" si="2"/>
        <v>23</v>
      </c>
      <c r="U31" s="202">
        <f>Table24[[#This Row],[OR Word Count]]-Table24[[#This Row],[CCSS Word Count]]</f>
        <v>-16</v>
      </c>
      <c r="V31" s="207">
        <f>IF(Table24[[#This Row],[Column6]]="","",IFERROR(Table24[[#This Row],[Column1]]/Table24[[#This Row],[CCSS Word Count]],""))</f>
        <v>-0.69565217391304346</v>
      </c>
      <c r="W31" s="200" t="s">
        <v>1516</v>
      </c>
      <c r="X31" s="180" t="s">
        <v>99</v>
      </c>
      <c r="Y31" s="180" t="s">
        <v>63</v>
      </c>
      <c r="Z31" s="180">
        <v>6</v>
      </c>
    </row>
    <row r="32" spans="1:26" x14ac:dyDescent="0.2">
      <c r="A32" s="141" t="s">
        <v>3</v>
      </c>
      <c r="B32" s="142">
        <v>31</v>
      </c>
      <c r="C32" s="142" t="s">
        <v>99</v>
      </c>
      <c r="D32" s="142" t="s">
        <v>76</v>
      </c>
      <c r="E32" s="142" t="s">
        <v>138</v>
      </c>
      <c r="F32" s="143" t="str">
        <f t="shared" si="0"/>
        <v>Describe and compare measurable attributes.</v>
      </c>
      <c r="G32" s="144"/>
      <c r="H32" s="144"/>
      <c r="I32" s="144"/>
      <c r="J32" s="144"/>
      <c r="K32" s="144"/>
      <c r="L32" s="144"/>
      <c r="M32" s="144"/>
      <c r="N32" s="142" t="s">
        <v>140</v>
      </c>
      <c r="O32" s="142" t="s">
        <v>141</v>
      </c>
      <c r="P32" s="142" t="s">
        <v>21</v>
      </c>
      <c r="Q32" s="142">
        <v>0</v>
      </c>
      <c r="R32" s="156" t="s">
        <v>139</v>
      </c>
      <c r="S32" s="145">
        <f t="shared" si="1"/>
        <v>5</v>
      </c>
      <c r="T32" s="146">
        <f t="shared" si="2"/>
        <v>5</v>
      </c>
      <c r="U32" s="145">
        <f>Table24[[#This Row],[OR Word Count]]-Table24[[#This Row],[CCSS Word Count]]</f>
        <v>0</v>
      </c>
      <c r="V32" s="147" t="str">
        <f>IF(Table24[[#This Row],[Column6]]="","",IFERROR(Table24[[#This Row],[Column1]]/Table24[[#This Row],[CCSS Word Count]],""))</f>
        <v/>
      </c>
      <c r="W32" s="200" t="s">
        <v>1516</v>
      </c>
      <c r="X32" s="180" t="s">
        <v>99</v>
      </c>
      <c r="Y32" s="180" t="s">
        <v>76</v>
      </c>
      <c r="Z32" s="180"/>
    </row>
    <row r="33" spans="1:26" ht="30" x14ac:dyDescent="0.2">
      <c r="A33" s="201" t="s">
        <v>25</v>
      </c>
      <c r="B33" s="200">
        <v>32</v>
      </c>
      <c r="C33" s="200" t="s">
        <v>99</v>
      </c>
      <c r="D33" s="200" t="s">
        <v>76</v>
      </c>
      <c r="E33" s="200" t="s">
        <v>143</v>
      </c>
      <c r="F33" s="191" t="str">
        <f t="shared" si="0"/>
        <v>Describe several measurable attributes of a single object using measurable terms, such as length or weight.</v>
      </c>
      <c r="G33" s="126"/>
      <c r="H33" s="126"/>
      <c r="I33" s="126"/>
      <c r="J33" s="126"/>
      <c r="K33" s="126"/>
      <c r="L33" s="126"/>
      <c r="M33" s="126"/>
      <c r="N33" s="200" t="s">
        <v>145</v>
      </c>
      <c r="O33" s="200" t="s">
        <v>141</v>
      </c>
      <c r="P33" s="200" t="s">
        <v>21</v>
      </c>
      <c r="Q33" s="200">
        <v>1</v>
      </c>
      <c r="R33" s="205" t="s">
        <v>1547</v>
      </c>
      <c r="S33" s="202">
        <f t="shared" si="1"/>
        <v>16</v>
      </c>
      <c r="T33" s="203">
        <f t="shared" si="2"/>
        <v>18</v>
      </c>
      <c r="U33" s="202">
        <f>Table24[[#This Row],[OR Word Count]]-Table24[[#This Row],[CCSS Word Count]]</f>
        <v>-2</v>
      </c>
      <c r="V33" s="207">
        <f>IF(Table24[[#This Row],[Column6]]="","",IFERROR(Table24[[#This Row],[Column1]]/Table24[[#This Row],[CCSS Word Count]],""))</f>
        <v>-0.1111111111111111</v>
      </c>
      <c r="W33" s="200" t="s">
        <v>1516</v>
      </c>
      <c r="X33" s="180" t="s">
        <v>99</v>
      </c>
      <c r="Y33" s="180" t="s">
        <v>76</v>
      </c>
      <c r="Z33" s="180">
        <v>7</v>
      </c>
    </row>
    <row r="34" spans="1:26" ht="60" x14ac:dyDescent="0.2">
      <c r="A34" s="201" t="s">
        <v>25</v>
      </c>
      <c r="B34" s="200">
        <v>33</v>
      </c>
      <c r="C34" s="200" t="s">
        <v>99</v>
      </c>
      <c r="D34" s="200" t="s">
        <v>76</v>
      </c>
      <c r="E34" s="200" t="s">
        <v>147</v>
      </c>
      <c r="F34" s="191" t="str">
        <f t="shared" si="0"/>
        <v>Directly compare two objects with a measurable attribute in common, and describe which object has “more” or “less” of the attribute.</v>
      </c>
      <c r="G34" s="126"/>
      <c r="H34" s="126"/>
      <c r="I34" s="126"/>
      <c r="J34" s="126"/>
      <c r="K34" s="126"/>
      <c r="L34" s="126"/>
      <c r="M34" s="126"/>
      <c r="N34" s="200" t="s">
        <v>149</v>
      </c>
      <c r="O34" s="200" t="s">
        <v>141</v>
      </c>
      <c r="P34" s="200" t="s">
        <v>21</v>
      </c>
      <c r="Q34" s="200">
        <v>2</v>
      </c>
      <c r="R34" s="205" t="s">
        <v>1549</v>
      </c>
      <c r="S34" s="202">
        <f t="shared" si="1"/>
        <v>21</v>
      </c>
      <c r="T34" s="203">
        <f t="shared" si="2"/>
        <v>39</v>
      </c>
      <c r="U34" s="202">
        <f>Table24[[#This Row],[OR Word Count]]-Table24[[#This Row],[CCSS Word Count]]</f>
        <v>-18</v>
      </c>
      <c r="V34" s="207">
        <f>IF(Table24[[#This Row],[Column6]]="","",IFERROR(Table24[[#This Row],[Column1]]/Table24[[#This Row],[CCSS Word Count]],""))</f>
        <v>-0.46153846153846156</v>
      </c>
      <c r="W34" s="200" t="s">
        <v>1516</v>
      </c>
      <c r="X34" s="180" t="s">
        <v>99</v>
      </c>
      <c r="Y34" s="180" t="s">
        <v>76</v>
      </c>
      <c r="Z34" s="180">
        <v>8</v>
      </c>
    </row>
    <row r="35" spans="1:26" x14ac:dyDescent="0.2">
      <c r="A35" s="148" t="s">
        <v>2</v>
      </c>
      <c r="B35" s="149">
        <v>34</v>
      </c>
      <c r="C35" s="149" t="s">
        <v>151</v>
      </c>
      <c r="D35" s="149"/>
      <c r="E35" s="149" t="s">
        <v>152</v>
      </c>
      <c r="F35" s="150" t="str">
        <f t="shared" si="0"/>
        <v>Data Reasoning</v>
      </c>
      <c r="G35" s="151"/>
      <c r="H35" s="151"/>
      <c r="I35" s="151"/>
      <c r="J35" s="151"/>
      <c r="K35" s="151"/>
      <c r="L35" s="151"/>
      <c r="M35" s="151"/>
      <c r="N35" s="149" t="s">
        <v>102</v>
      </c>
      <c r="O35" s="149" t="s">
        <v>103</v>
      </c>
      <c r="P35" s="149" t="s">
        <v>104</v>
      </c>
      <c r="Q35" s="149"/>
      <c r="R35" s="155" t="s">
        <v>334</v>
      </c>
      <c r="S35" s="152">
        <f t="shared" si="1"/>
        <v>2</v>
      </c>
      <c r="T35" s="153">
        <f t="shared" si="2"/>
        <v>2</v>
      </c>
      <c r="U35" s="152">
        <f>Table24[[#This Row],[OR Word Count]]-Table24[[#This Row],[CCSS Word Count]]</f>
        <v>0</v>
      </c>
      <c r="V35" s="154" t="str">
        <f>IF(Table24[[#This Row],[Column6]]="","",IFERROR(Table24[[#This Row],[Column1]]/Table24[[#This Row],[CCSS Word Count]],""))</f>
        <v/>
      </c>
      <c r="W35" s="200" t="s">
        <v>1516</v>
      </c>
      <c r="X35" s="180" t="s">
        <v>151</v>
      </c>
      <c r="Y35" s="180"/>
      <c r="Z35" s="180"/>
    </row>
    <row r="36" spans="1:26" x14ac:dyDescent="0.2">
      <c r="A36" s="141" t="s">
        <v>3</v>
      </c>
      <c r="B36" s="142">
        <v>35</v>
      </c>
      <c r="C36" s="142" t="s">
        <v>151</v>
      </c>
      <c r="D36" s="142" t="s">
        <v>21</v>
      </c>
      <c r="E36" s="142" t="s">
        <v>156</v>
      </c>
      <c r="F36" s="143" t="str">
        <f t="shared" si="0"/>
        <v>Pose investigative questions and collect/consider data.</v>
      </c>
      <c r="G36" s="144"/>
      <c r="H36" s="144"/>
      <c r="I36" s="144"/>
      <c r="J36" s="144"/>
      <c r="K36" s="144"/>
      <c r="L36" s="144"/>
      <c r="M36" s="144"/>
      <c r="N36" s="142"/>
      <c r="O36" s="142"/>
      <c r="P36" s="142"/>
      <c r="Q36" s="142"/>
      <c r="R36" s="156"/>
      <c r="S36" s="145">
        <f t="shared" si="1"/>
        <v>6</v>
      </c>
      <c r="T36" s="146">
        <f t="shared" si="2"/>
        <v>1</v>
      </c>
      <c r="U36" s="145">
        <f>Table24[[#This Row],[OR Word Count]]-Table24[[#This Row],[CCSS Word Count]]</f>
        <v>5</v>
      </c>
      <c r="V36" s="147" t="str">
        <f>IF(Table24[[#This Row],[Column6]]="","",IFERROR(Table24[[#This Row],[Column1]]/Table24[[#This Row],[CCSS Word Count]],""))</f>
        <v/>
      </c>
      <c r="W36" s="200" t="s">
        <v>1516</v>
      </c>
      <c r="X36" s="180" t="s">
        <v>151</v>
      </c>
      <c r="Y36" s="180" t="s">
        <v>21</v>
      </c>
      <c r="Z36" s="180"/>
    </row>
    <row r="37" spans="1:26" ht="45" x14ac:dyDescent="0.2">
      <c r="A37" s="201" t="s">
        <v>25</v>
      </c>
      <c r="B37" s="200">
        <v>36</v>
      </c>
      <c r="C37" s="200" t="s">
        <v>151</v>
      </c>
      <c r="D37" s="200" t="s">
        <v>21</v>
      </c>
      <c r="E37" s="200" t="s">
        <v>158</v>
      </c>
      <c r="F37" s="191" t="str">
        <f t="shared" si="0"/>
        <v>Generate questions to investigate situations within the classroom. Collect or consider data that can naturally answer questions by sorting and counting.</v>
      </c>
      <c r="G37" s="126"/>
      <c r="H37" s="126"/>
      <c r="I37" s="126"/>
      <c r="J37" s="126"/>
      <c r="K37" s="126"/>
      <c r="L37" s="126"/>
      <c r="M37" s="126"/>
      <c r="N37" s="200"/>
      <c r="O37" s="200"/>
      <c r="P37" s="200"/>
      <c r="Q37" s="200">
        <v>1</v>
      </c>
      <c r="R37" s="205"/>
      <c r="S37" s="202">
        <f t="shared" si="1"/>
        <v>21</v>
      </c>
      <c r="T37" s="203">
        <f t="shared" si="2"/>
        <v>1</v>
      </c>
      <c r="U37" s="202">
        <f>Table24[[#This Row],[OR Word Count]]-Table24[[#This Row],[CCSS Word Count]]</f>
        <v>20</v>
      </c>
      <c r="V37" s="207"/>
      <c r="W37" s="200" t="s">
        <v>1516</v>
      </c>
      <c r="X37" s="180" t="s">
        <v>151</v>
      </c>
      <c r="Y37" s="180" t="s">
        <v>21</v>
      </c>
      <c r="Z37" s="180">
        <v>1</v>
      </c>
    </row>
    <row r="38" spans="1:26" x14ac:dyDescent="0.2">
      <c r="A38" s="141" t="s">
        <v>3</v>
      </c>
      <c r="B38" s="142">
        <v>37</v>
      </c>
      <c r="C38" s="142" t="s">
        <v>151</v>
      </c>
      <c r="D38" s="142" t="s">
        <v>63</v>
      </c>
      <c r="E38" s="142" t="s">
        <v>161</v>
      </c>
      <c r="F38" s="143" t="str">
        <f t="shared" si="0"/>
        <v>Analyze, represent, and interpret data.</v>
      </c>
      <c r="G38" s="144"/>
      <c r="H38" s="144"/>
      <c r="I38" s="144"/>
      <c r="J38" s="144"/>
      <c r="K38" s="144"/>
      <c r="L38" s="144"/>
      <c r="M38" s="144"/>
      <c r="N38" s="142"/>
      <c r="O38" s="142"/>
      <c r="P38" s="142"/>
      <c r="Q38" s="142"/>
      <c r="R38" s="156"/>
      <c r="S38" s="145">
        <f t="shared" si="1"/>
        <v>5</v>
      </c>
      <c r="T38" s="146">
        <f t="shared" si="2"/>
        <v>1</v>
      </c>
      <c r="U38" s="145">
        <f>Table24[[#This Row],[OR Word Count]]-Table24[[#This Row],[CCSS Word Count]]</f>
        <v>4</v>
      </c>
      <c r="V38" s="147" t="str">
        <f>IF(Table24[[#This Row],[Column6]]="","",IFERROR(Table24[[#This Row],[Column1]]/Table24[[#This Row],[CCSS Word Count]],""))</f>
        <v/>
      </c>
      <c r="W38" s="200" t="s">
        <v>1516</v>
      </c>
      <c r="X38" s="180" t="s">
        <v>151</v>
      </c>
      <c r="Y38" s="180" t="s">
        <v>63</v>
      </c>
      <c r="Z38" s="180"/>
    </row>
    <row r="39" spans="1:26" ht="45" x14ac:dyDescent="0.2">
      <c r="A39" s="201" t="s">
        <v>25</v>
      </c>
      <c r="B39" s="200">
        <v>38</v>
      </c>
      <c r="C39" s="200" t="s">
        <v>151</v>
      </c>
      <c r="D39" s="200" t="s">
        <v>63</v>
      </c>
      <c r="E39" s="200" t="s">
        <v>163</v>
      </c>
      <c r="F39" s="191" t="str">
        <f t="shared" si="0"/>
        <v>Analyze data sets by counting the number of objects in each category and interpret results by classifying and sorting objects by count.</v>
      </c>
      <c r="G39" s="126"/>
      <c r="H39" s="126"/>
      <c r="I39" s="126"/>
      <c r="J39" s="126"/>
      <c r="K39" s="126"/>
      <c r="L39" s="126"/>
      <c r="M39" s="126"/>
      <c r="N39" s="200" t="s">
        <v>165</v>
      </c>
      <c r="O39" s="200" t="s">
        <v>141</v>
      </c>
      <c r="P39" s="200" t="s">
        <v>63</v>
      </c>
      <c r="Q39" s="200">
        <v>3</v>
      </c>
      <c r="R39" s="205" t="s">
        <v>1551</v>
      </c>
      <c r="S39" s="202">
        <f t="shared" si="1"/>
        <v>22</v>
      </c>
      <c r="T39" s="203">
        <f t="shared" si="2"/>
        <v>30</v>
      </c>
      <c r="U39" s="202">
        <f>Table24[[#This Row],[OR Word Count]]-Table24[[#This Row],[CCSS Word Count]]</f>
        <v>-8</v>
      </c>
      <c r="V39" s="207"/>
      <c r="W39" s="200" t="s">
        <v>1516</v>
      </c>
      <c r="X39" s="180" t="s">
        <v>151</v>
      </c>
      <c r="Y39" s="180" t="s">
        <v>63</v>
      </c>
      <c r="Z39" s="180">
        <v>2</v>
      </c>
    </row>
    <row r="40" spans="1:26" x14ac:dyDescent="0.2">
      <c r="A40" s="148" t="s">
        <v>2</v>
      </c>
      <c r="B40" s="149">
        <v>39</v>
      </c>
      <c r="C40" s="149" t="s">
        <v>16</v>
      </c>
      <c r="D40" s="149"/>
      <c r="E40" s="149" t="s">
        <v>168</v>
      </c>
      <c r="F40" s="150" t="str">
        <f t="shared" ref="F40:F77" si="3">VLOOKUP(E40,Grade_1,2,FALSE)</f>
        <v>Algebraic Reasoning: Operations</v>
      </c>
      <c r="G40" s="151"/>
      <c r="H40" s="151"/>
      <c r="I40" s="151"/>
      <c r="J40" s="151"/>
      <c r="K40" s="151"/>
      <c r="L40" s="151"/>
      <c r="M40" s="151"/>
      <c r="N40" s="149" t="s">
        <v>168</v>
      </c>
      <c r="O40" s="149" t="s">
        <v>16</v>
      </c>
      <c r="P40" s="149" t="s">
        <v>104</v>
      </c>
      <c r="Q40" s="149"/>
      <c r="R40" s="155" t="s">
        <v>19</v>
      </c>
      <c r="S40" s="152">
        <f t="shared" si="1"/>
        <v>3</v>
      </c>
      <c r="T40" s="153">
        <f t="shared" si="2"/>
        <v>5</v>
      </c>
      <c r="U40" s="152">
        <f>Table24[[#This Row],[OR Word Count]]-Table24[[#This Row],[CCSS Word Count]]</f>
        <v>-2</v>
      </c>
      <c r="V40" s="154" t="str">
        <f>IF(Table24[[#This Row],[Column6]]="","",IFERROR(Table24[[#This Row],[Column1]]/Table24[[#This Row],[CCSS Word Count]],""))</f>
        <v/>
      </c>
      <c r="W40" s="200">
        <v>1</v>
      </c>
      <c r="X40" s="180" t="s">
        <v>16</v>
      </c>
      <c r="Y40" s="180"/>
      <c r="Z40" s="180"/>
    </row>
    <row r="41" spans="1:26" x14ac:dyDescent="0.2">
      <c r="A41" s="141" t="s">
        <v>3</v>
      </c>
      <c r="B41" s="142">
        <v>40</v>
      </c>
      <c r="C41" s="142" t="s">
        <v>16</v>
      </c>
      <c r="D41" s="142" t="s">
        <v>21</v>
      </c>
      <c r="E41" s="142" t="s">
        <v>170</v>
      </c>
      <c r="F41" s="143" t="str">
        <f t="shared" si="3"/>
        <v>Represent and solve problems involving addition and subtraction.</v>
      </c>
      <c r="G41" s="144"/>
      <c r="H41" s="144"/>
      <c r="I41" s="144"/>
      <c r="J41" s="144"/>
      <c r="K41" s="144"/>
      <c r="L41" s="144"/>
      <c r="M41" s="144"/>
      <c r="N41" s="142" t="s">
        <v>170</v>
      </c>
      <c r="O41" s="142" t="s">
        <v>16</v>
      </c>
      <c r="P41" s="142" t="s">
        <v>21</v>
      </c>
      <c r="Q41" s="142">
        <v>0</v>
      </c>
      <c r="R41" s="156" t="s">
        <v>171</v>
      </c>
      <c r="S41" s="145">
        <f t="shared" si="1"/>
        <v>8</v>
      </c>
      <c r="T41" s="146">
        <f t="shared" si="2"/>
        <v>8</v>
      </c>
      <c r="U41" s="145">
        <f>Table24[[#This Row],[OR Word Count]]-Table24[[#This Row],[CCSS Word Count]]</f>
        <v>0</v>
      </c>
      <c r="V41" s="147" t="str">
        <f>IF(Table24[[#This Row],[Column6]]="","",IFERROR(Table24[[#This Row],[Column1]]/Table24[[#This Row],[CCSS Word Count]],""))</f>
        <v/>
      </c>
      <c r="W41" s="200">
        <v>1</v>
      </c>
      <c r="X41" s="180" t="s">
        <v>16</v>
      </c>
      <c r="Y41" s="180" t="s">
        <v>21</v>
      </c>
      <c r="Z41" s="180"/>
    </row>
    <row r="42" spans="1:26" ht="75" x14ac:dyDescent="0.2">
      <c r="A42" s="201" t="s">
        <v>25</v>
      </c>
      <c r="B42" s="200">
        <v>41</v>
      </c>
      <c r="C42" s="200" t="s">
        <v>16</v>
      </c>
      <c r="D42" s="200" t="s">
        <v>21</v>
      </c>
      <c r="E42" s="200" t="s">
        <v>173</v>
      </c>
      <c r="F42" s="191" t="str">
        <f t="shared" si="3"/>
        <v>Use addition and subtraction within 20 to solve and represent problems in authentic contexts involving situations of adding to, taking from, putting together, taking apart, and comparing, with unknowns in all positions.</v>
      </c>
      <c r="G42" s="126"/>
      <c r="H42" s="126"/>
      <c r="I42" s="126"/>
      <c r="J42" s="126"/>
      <c r="K42" s="126"/>
      <c r="L42" s="126"/>
      <c r="M42" s="126"/>
      <c r="N42" s="200" t="s">
        <v>173</v>
      </c>
      <c r="O42" s="200" t="s">
        <v>16</v>
      </c>
      <c r="P42" s="200" t="s">
        <v>21</v>
      </c>
      <c r="Q42" s="200">
        <v>1</v>
      </c>
      <c r="R42" s="205" t="s">
        <v>1555</v>
      </c>
      <c r="S42" s="202">
        <f t="shared" si="1"/>
        <v>32</v>
      </c>
      <c r="T42" s="203">
        <f t="shared" si="2"/>
        <v>47</v>
      </c>
      <c r="U42" s="202">
        <f>Table24[[#This Row],[OR Word Count]]-Table24[[#This Row],[CCSS Word Count]]</f>
        <v>-15</v>
      </c>
      <c r="V42" s="207">
        <f>IF(Table24[[#This Row],[Column6]]="","",IFERROR(Table24[[#This Row],[Column1]]/Table24[[#This Row],[CCSS Word Count]],""))</f>
        <v>-0.31914893617021278</v>
      </c>
      <c r="W42" s="200">
        <v>1</v>
      </c>
      <c r="X42" s="180" t="s">
        <v>16</v>
      </c>
      <c r="Y42" s="180" t="s">
        <v>21</v>
      </c>
      <c r="Z42" s="180">
        <v>1</v>
      </c>
    </row>
    <row r="43" spans="1:26" ht="60" x14ac:dyDescent="0.2">
      <c r="A43" s="201" t="s">
        <v>25</v>
      </c>
      <c r="B43" s="200">
        <v>42</v>
      </c>
      <c r="C43" s="200" t="s">
        <v>16</v>
      </c>
      <c r="D43" s="200" t="s">
        <v>21</v>
      </c>
      <c r="E43" s="200" t="s">
        <v>176</v>
      </c>
      <c r="F43" s="191" t="str">
        <f t="shared" si="3"/>
        <v>Solve problems that call for addition of three whole numbers whose sum is less than or equal to 20 using objects, drawings or equations.</v>
      </c>
      <c r="G43" s="126"/>
      <c r="H43" s="126"/>
      <c r="I43" s="126"/>
      <c r="J43" s="126"/>
      <c r="K43" s="126"/>
      <c r="L43" s="126"/>
      <c r="M43" s="126"/>
      <c r="N43" s="200" t="s">
        <v>176</v>
      </c>
      <c r="O43" s="200" t="s">
        <v>16</v>
      </c>
      <c r="P43" s="200" t="s">
        <v>21</v>
      </c>
      <c r="Q43" s="200">
        <v>2</v>
      </c>
      <c r="R43" s="205" t="s">
        <v>1556</v>
      </c>
      <c r="S43" s="202">
        <f t="shared" si="1"/>
        <v>24</v>
      </c>
      <c r="T43" s="203">
        <f t="shared" si="2"/>
        <v>38</v>
      </c>
      <c r="U43" s="202">
        <f>Table24[[#This Row],[OR Word Count]]-Table24[[#This Row],[CCSS Word Count]]</f>
        <v>-14</v>
      </c>
      <c r="V43" s="207">
        <f>IF(Table24[[#This Row],[Column6]]="","",IFERROR(Table24[[#This Row],[Column1]]/Table24[[#This Row],[CCSS Word Count]],""))</f>
        <v>-0.36842105263157893</v>
      </c>
      <c r="W43" s="200">
        <v>1</v>
      </c>
      <c r="X43" s="180" t="s">
        <v>16</v>
      </c>
      <c r="Y43" s="180" t="s">
        <v>21</v>
      </c>
      <c r="Z43" s="180">
        <v>2</v>
      </c>
    </row>
    <row r="44" spans="1:26" ht="30" x14ac:dyDescent="0.2">
      <c r="A44" s="141" t="s">
        <v>3</v>
      </c>
      <c r="B44" s="142">
        <v>43</v>
      </c>
      <c r="C44" s="142" t="s">
        <v>16</v>
      </c>
      <c r="D44" s="142" t="s">
        <v>63</v>
      </c>
      <c r="E44" s="142" t="s">
        <v>179</v>
      </c>
      <c r="F44" s="143" t="str">
        <f t="shared" si="3"/>
        <v>Understand and apply properties of operations and the relationship between addition and subtraction.</v>
      </c>
      <c r="G44" s="144"/>
      <c r="H44" s="144"/>
      <c r="I44" s="144"/>
      <c r="J44" s="144"/>
      <c r="K44" s="144"/>
      <c r="L44" s="144"/>
      <c r="M44" s="144"/>
      <c r="N44" s="142" t="s">
        <v>179</v>
      </c>
      <c r="O44" s="142" t="s">
        <v>16</v>
      </c>
      <c r="P44" s="142" t="s">
        <v>63</v>
      </c>
      <c r="Q44" s="142">
        <v>0</v>
      </c>
      <c r="R44" s="156" t="s">
        <v>180</v>
      </c>
      <c r="S44" s="145">
        <f t="shared" si="1"/>
        <v>13</v>
      </c>
      <c r="T44" s="146">
        <f t="shared" si="2"/>
        <v>13</v>
      </c>
      <c r="U44" s="145">
        <f>Table24[[#This Row],[OR Word Count]]-Table24[[#This Row],[CCSS Word Count]]</f>
        <v>0</v>
      </c>
      <c r="V44" s="147" t="str">
        <f>IF(Table24[[#This Row],[Column6]]="","",IFERROR(Table24[[#This Row],[Column1]]/Table24[[#This Row],[CCSS Word Count]],""))</f>
        <v/>
      </c>
      <c r="W44" s="200">
        <v>1</v>
      </c>
      <c r="X44" s="180" t="s">
        <v>16</v>
      </c>
      <c r="Y44" s="180" t="s">
        <v>63</v>
      </c>
      <c r="Z44" s="180"/>
    </row>
    <row r="45" spans="1:26" ht="75" x14ac:dyDescent="0.2">
      <c r="A45" s="201" t="s">
        <v>25</v>
      </c>
      <c r="B45" s="200">
        <v>44</v>
      </c>
      <c r="C45" s="200" t="s">
        <v>16</v>
      </c>
      <c r="D45" s="200" t="s">
        <v>63</v>
      </c>
      <c r="E45" s="200" t="s">
        <v>182</v>
      </c>
      <c r="F45" s="191" t="str">
        <f t="shared" si="3"/>
        <v>Apply properties of operations as strategies to add and subtract.</v>
      </c>
      <c r="G45" s="126"/>
      <c r="H45" s="126"/>
      <c r="I45" s="126"/>
      <c r="J45" s="126"/>
      <c r="K45" s="126"/>
      <c r="L45" s="126"/>
      <c r="M45" s="126"/>
      <c r="N45" s="200" t="s">
        <v>182</v>
      </c>
      <c r="O45" s="200" t="s">
        <v>16</v>
      </c>
      <c r="P45" s="200" t="s">
        <v>63</v>
      </c>
      <c r="Q45" s="200">
        <v>3</v>
      </c>
      <c r="R45" s="205" t="s">
        <v>1558</v>
      </c>
      <c r="S45" s="202">
        <f t="shared" si="1"/>
        <v>10</v>
      </c>
      <c r="T45" s="203">
        <f t="shared" si="2"/>
        <v>78</v>
      </c>
      <c r="U45" s="202">
        <f>Table24[[#This Row],[OR Word Count]]-Table24[[#This Row],[CCSS Word Count]]</f>
        <v>-68</v>
      </c>
      <c r="V45" s="207">
        <f>IF(Table24[[#This Row],[Column6]]="","",IFERROR(Table24[[#This Row],[Column1]]/Table24[[#This Row],[CCSS Word Count]],""))</f>
        <v>-0.87179487179487181</v>
      </c>
      <c r="W45" s="200">
        <v>1</v>
      </c>
      <c r="X45" s="180" t="s">
        <v>16</v>
      </c>
      <c r="Y45" s="180" t="s">
        <v>63</v>
      </c>
      <c r="Z45" s="180">
        <v>3</v>
      </c>
    </row>
    <row r="46" spans="1:26" ht="30" x14ac:dyDescent="0.2">
      <c r="A46" s="201" t="s">
        <v>25</v>
      </c>
      <c r="B46" s="200">
        <v>45</v>
      </c>
      <c r="C46" s="200" t="s">
        <v>16</v>
      </c>
      <c r="D46" s="200" t="s">
        <v>63</v>
      </c>
      <c r="E46" s="200" t="s">
        <v>185</v>
      </c>
      <c r="F46" s="191" t="str">
        <f t="shared" si="3"/>
        <v>Understand subtraction as an unknown-addend problem.</v>
      </c>
      <c r="G46" s="126"/>
      <c r="H46" s="126"/>
      <c r="I46" s="126"/>
      <c r="J46" s="126"/>
      <c r="K46" s="126"/>
      <c r="L46" s="126"/>
      <c r="M46" s="126"/>
      <c r="N46" s="200" t="s">
        <v>185</v>
      </c>
      <c r="O46" s="200" t="s">
        <v>16</v>
      </c>
      <c r="P46" s="200" t="s">
        <v>63</v>
      </c>
      <c r="Q46" s="200">
        <v>4</v>
      </c>
      <c r="R46" s="205" t="s">
        <v>1559</v>
      </c>
      <c r="S46" s="202">
        <f t="shared" si="1"/>
        <v>6</v>
      </c>
      <c r="T46" s="203">
        <f t="shared" si="2"/>
        <v>24</v>
      </c>
      <c r="U46" s="202">
        <f>Table24[[#This Row],[OR Word Count]]-Table24[[#This Row],[CCSS Word Count]]</f>
        <v>-18</v>
      </c>
      <c r="V46" s="207">
        <f>IF(Table24[[#This Row],[Column6]]="","",IFERROR(Table24[[#This Row],[Column1]]/Table24[[#This Row],[CCSS Word Count]],""))</f>
        <v>-0.75</v>
      </c>
      <c r="W46" s="200">
        <v>1</v>
      </c>
      <c r="X46" s="180" t="s">
        <v>16</v>
      </c>
      <c r="Y46" s="180" t="s">
        <v>63</v>
      </c>
      <c r="Z46" s="180">
        <v>4</v>
      </c>
    </row>
    <row r="47" spans="1:26" x14ac:dyDescent="0.2">
      <c r="A47" s="141" t="s">
        <v>3</v>
      </c>
      <c r="B47" s="142">
        <v>46</v>
      </c>
      <c r="C47" s="142" t="s">
        <v>16</v>
      </c>
      <c r="D47" s="142" t="s">
        <v>76</v>
      </c>
      <c r="E47" s="142" t="s">
        <v>188</v>
      </c>
      <c r="F47" s="143" t="str">
        <f t="shared" si="3"/>
        <v>Add and subtract within 20.</v>
      </c>
      <c r="G47" s="144"/>
      <c r="H47" s="144"/>
      <c r="I47" s="144"/>
      <c r="J47" s="144"/>
      <c r="K47" s="144"/>
      <c r="L47" s="144"/>
      <c r="M47" s="144"/>
      <c r="N47" s="142" t="s">
        <v>188</v>
      </c>
      <c r="O47" s="142" t="s">
        <v>16</v>
      </c>
      <c r="P47" s="142" t="s">
        <v>76</v>
      </c>
      <c r="Q47" s="142">
        <v>0</v>
      </c>
      <c r="R47" s="156" t="s">
        <v>189</v>
      </c>
      <c r="S47" s="145">
        <f t="shared" si="1"/>
        <v>5</v>
      </c>
      <c r="T47" s="146">
        <f t="shared" si="2"/>
        <v>5</v>
      </c>
      <c r="U47" s="145">
        <f>Table24[[#This Row],[OR Word Count]]-Table24[[#This Row],[CCSS Word Count]]</f>
        <v>0</v>
      </c>
      <c r="V47" s="147" t="str">
        <f>IF(Table24[[#This Row],[Column6]]="","",IFERROR(Table24[[#This Row],[Column1]]/Table24[[#This Row],[CCSS Word Count]],""))</f>
        <v/>
      </c>
      <c r="W47" s="200">
        <v>1</v>
      </c>
      <c r="X47" s="180" t="s">
        <v>16</v>
      </c>
      <c r="Y47" s="180" t="s">
        <v>76</v>
      </c>
      <c r="Z47" s="180"/>
    </row>
    <row r="48" spans="1:26" ht="30" x14ac:dyDescent="0.2">
      <c r="A48" s="201" t="s">
        <v>25</v>
      </c>
      <c r="B48" s="200">
        <v>47</v>
      </c>
      <c r="C48" s="200" t="s">
        <v>16</v>
      </c>
      <c r="D48" s="200" t="s">
        <v>76</v>
      </c>
      <c r="E48" s="200" t="s">
        <v>191</v>
      </c>
      <c r="F48" s="191" t="str">
        <f t="shared" si="3"/>
        <v>Relate counting to addition and subtraction.</v>
      </c>
      <c r="G48" s="126"/>
      <c r="H48" s="126"/>
      <c r="I48" s="126"/>
      <c r="J48" s="126"/>
      <c r="K48" s="126"/>
      <c r="L48" s="126"/>
      <c r="M48" s="126"/>
      <c r="N48" s="200" t="s">
        <v>191</v>
      </c>
      <c r="O48" s="200" t="s">
        <v>16</v>
      </c>
      <c r="P48" s="200" t="s">
        <v>76</v>
      </c>
      <c r="Q48" s="200">
        <v>5</v>
      </c>
      <c r="R48" s="205" t="s">
        <v>1560</v>
      </c>
      <c r="S48" s="202">
        <f t="shared" si="1"/>
        <v>6</v>
      </c>
      <c r="T48" s="203">
        <f t="shared" si="2"/>
        <v>14</v>
      </c>
      <c r="U48" s="202">
        <f>Table24[[#This Row],[OR Word Count]]-Table24[[#This Row],[CCSS Word Count]]</f>
        <v>-8</v>
      </c>
      <c r="V48" s="207">
        <f>IF(Table24[[#This Row],[Column6]]="","",IFERROR(Table24[[#This Row],[Column1]]/Table24[[#This Row],[CCSS Word Count]],""))</f>
        <v>-0.5714285714285714</v>
      </c>
      <c r="W48" s="200">
        <v>1</v>
      </c>
      <c r="X48" s="180" t="s">
        <v>16</v>
      </c>
      <c r="Y48" s="180" t="s">
        <v>76</v>
      </c>
      <c r="Z48" s="180">
        <v>5</v>
      </c>
    </row>
    <row r="49" spans="1:26" ht="105" x14ac:dyDescent="0.2">
      <c r="A49" s="201" t="s">
        <v>25</v>
      </c>
      <c r="B49" s="200">
        <v>48</v>
      </c>
      <c r="C49" s="200" t="s">
        <v>16</v>
      </c>
      <c r="D49" s="200" t="s">
        <v>76</v>
      </c>
      <c r="E49" s="200" t="s">
        <v>194</v>
      </c>
      <c r="F49" s="191" t="str">
        <f t="shared" si="3"/>
        <v>Add and subtract within 20, demonstrating fluency for addition and subtraction within 10 with accurate, efficient, and flexible strategies.</v>
      </c>
      <c r="G49" s="126"/>
      <c r="H49" s="126"/>
      <c r="I49" s="126"/>
      <c r="J49" s="126"/>
      <c r="K49" s="126"/>
      <c r="L49" s="126"/>
      <c r="M49" s="126"/>
      <c r="N49" s="200" t="s">
        <v>194</v>
      </c>
      <c r="O49" s="200" t="s">
        <v>16</v>
      </c>
      <c r="P49" s="200" t="s">
        <v>76</v>
      </c>
      <c r="Q49" s="200">
        <v>6</v>
      </c>
      <c r="R49" s="205" t="s">
        <v>1562</v>
      </c>
      <c r="S49" s="202">
        <f t="shared" si="1"/>
        <v>19</v>
      </c>
      <c r="T49" s="203">
        <f t="shared" si="2"/>
        <v>111</v>
      </c>
      <c r="U49" s="202">
        <f>Table24[[#This Row],[OR Word Count]]-Table24[[#This Row],[CCSS Word Count]]</f>
        <v>-92</v>
      </c>
      <c r="V49" s="207">
        <f>IF(Table24[[#This Row],[Column6]]="","",IFERROR(Table24[[#This Row],[Column1]]/Table24[[#This Row],[CCSS Word Count]],""))</f>
        <v>-0.8288288288288288</v>
      </c>
      <c r="W49" s="200">
        <v>1</v>
      </c>
      <c r="X49" s="180" t="s">
        <v>16</v>
      </c>
      <c r="Y49" s="180" t="s">
        <v>76</v>
      </c>
      <c r="Z49" s="180">
        <v>6</v>
      </c>
    </row>
    <row r="50" spans="1:26" x14ac:dyDescent="0.2">
      <c r="A50" s="141" t="s">
        <v>3</v>
      </c>
      <c r="B50" s="142">
        <v>49</v>
      </c>
      <c r="C50" s="142" t="s">
        <v>16</v>
      </c>
      <c r="D50" s="142" t="s">
        <v>197</v>
      </c>
      <c r="E50" s="142" t="s">
        <v>198</v>
      </c>
      <c r="F50" s="143" t="str">
        <f t="shared" si="3"/>
        <v>Work with addition and subtraction equations.</v>
      </c>
      <c r="G50" s="144"/>
      <c r="H50" s="144"/>
      <c r="I50" s="144"/>
      <c r="J50" s="144"/>
      <c r="K50" s="144"/>
      <c r="L50" s="144"/>
      <c r="M50" s="144"/>
      <c r="N50" s="142" t="s">
        <v>198</v>
      </c>
      <c r="O50" s="142" t="s">
        <v>16</v>
      </c>
      <c r="P50" s="142" t="s">
        <v>197</v>
      </c>
      <c r="Q50" s="142">
        <v>0</v>
      </c>
      <c r="R50" s="156" t="s">
        <v>199</v>
      </c>
      <c r="S50" s="145">
        <f t="shared" si="1"/>
        <v>6</v>
      </c>
      <c r="T50" s="146">
        <f t="shared" si="2"/>
        <v>6</v>
      </c>
      <c r="U50" s="145">
        <f>Table24[[#This Row],[OR Word Count]]-Table24[[#This Row],[CCSS Word Count]]</f>
        <v>0</v>
      </c>
      <c r="V50" s="147" t="str">
        <f>IF(Table24[[#This Row],[Column6]]="","",IFERROR(Table24[[#This Row],[Column1]]/Table24[[#This Row],[CCSS Word Count]],""))</f>
        <v/>
      </c>
      <c r="W50" s="200">
        <v>1</v>
      </c>
      <c r="X50" s="180" t="s">
        <v>16</v>
      </c>
      <c r="Y50" s="180" t="s">
        <v>197</v>
      </c>
      <c r="Z50" s="180"/>
    </row>
    <row r="51" spans="1:26" ht="60" x14ac:dyDescent="0.2">
      <c r="A51" s="201" t="s">
        <v>25</v>
      </c>
      <c r="B51" s="200">
        <v>50</v>
      </c>
      <c r="C51" s="200" t="s">
        <v>16</v>
      </c>
      <c r="D51" s="200" t="s">
        <v>197</v>
      </c>
      <c r="E51" s="200" t="s">
        <v>201</v>
      </c>
      <c r="F51" s="191" t="str">
        <f t="shared" si="3"/>
        <v>Use the meaning of the equal sign to determine whether equations involving addition and subtraction are true or false.</v>
      </c>
      <c r="G51" s="126"/>
      <c r="H51" s="126"/>
      <c r="I51" s="126"/>
      <c r="J51" s="126"/>
      <c r="K51" s="126"/>
      <c r="L51" s="126"/>
      <c r="M51" s="126"/>
      <c r="N51" s="200" t="s">
        <v>201</v>
      </c>
      <c r="O51" s="200" t="s">
        <v>16</v>
      </c>
      <c r="P51" s="200" t="s">
        <v>197</v>
      </c>
      <c r="Q51" s="200">
        <v>7</v>
      </c>
      <c r="R51" s="205" t="s">
        <v>1565</v>
      </c>
      <c r="S51" s="202">
        <f t="shared" si="1"/>
        <v>19</v>
      </c>
      <c r="T51" s="203">
        <f t="shared" si="2"/>
        <v>57</v>
      </c>
      <c r="U51" s="202">
        <f>Table24[[#This Row],[OR Word Count]]-Table24[[#This Row],[CCSS Word Count]]</f>
        <v>-38</v>
      </c>
      <c r="V51" s="207">
        <f>IF(Table24[[#This Row],[Column6]]="","",IFERROR(Table24[[#This Row],[Column1]]/Table24[[#This Row],[CCSS Word Count]],""))</f>
        <v>-0.66666666666666663</v>
      </c>
      <c r="W51" s="200">
        <v>1</v>
      </c>
      <c r="X51" s="180" t="s">
        <v>16</v>
      </c>
      <c r="Y51" s="180" t="s">
        <v>197</v>
      </c>
      <c r="Z51" s="180">
        <v>7</v>
      </c>
    </row>
    <row r="52" spans="1:26" ht="60" x14ac:dyDescent="0.2">
      <c r="A52" s="201" t="s">
        <v>25</v>
      </c>
      <c r="B52" s="200">
        <v>51</v>
      </c>
      <c r="C52" s="200" t="s">
        <v>16</v>
      </c>
      <c r="D52" s="200" t="s">
        <v>197</v>
      </c>
      <c r="E52" s="200" t="s">
        <v>204</v>
      </c>
      <c r="F52" s="191" t="str">
        <f t="shared" si="3"/>
        <v>Determine the unknown whole number in an addition or subtraction equation relating three whole numbers.</v>
      </c>
      <c r="G52" s="126"/>
      <c r="H52" s="126"/>
      <c r="I52" s="126"/>
      <c r="J52" s="126"/>
      <c r="K52" s="126"/>
      <c r="L52" s="126"/>
      <c r="M52" s="126"/>
      <c r="N52" s="200" t="s">
        <v>204</v>
      </c>
      <c r="O52" s="200" t="s">
        <v>16</v>
      </c>
      <c r="P52" s="200" t="s">
        <v>197</v>
      </c>
      <c r="Q52" s="200">
        <v>8</v>
      </c>
      <c r="R52" s="205" t="s">
        <v>1566</v>
      </c>
      <c r="S52" s="202">
        <f t="shared" si="1"/>
        <v>15</v>
      </c>
      <c r="T52" s="203">
        <f t="shared" si="2"/>
        <v>48</v>
      </c>
      <c r="U52" s="202">
        <f>Table24[[#This Row],[OR Word Count]]-Table24[[#This Row],[CCSS Word Count]]</f>
        <v>-33</v>
      </c>
      <c r="V52" s="207">
        <f>IF(Table24[[#This Row],[Column6]]="","",IFERROR(Table24[[#This Row],[Column1]]/Table24[[#This Row],[CCSS Word Count]],""))</f>
        <v>-0.6875</v>
      </c>
      <c r="W52" s="200">
        <v>1</v>
      </c>
      <c r="X52" s="180" t="s">
        <v>16</v>
      </c>
      <c r="Y52" s="180" t="s">
        <v>197</v>
      </c>
      <c r="Z52" s="180">
        <v>8</v>
      </c>
    </row>
    <row r="53" spans="1:26" x14ac:dyDescent="0.2">
      <c r="A53" s="148" t="s">
        <v>2</v>
      </c>
      <c r="B53" s="149">
        <v>52</v>
      </c>
      <c r="C53" s="149" t="s">
        <v>89</v>
      </c>
      <c r="D53" s="149">
        <v>0</v>
      </c>
      <c r="E53" s="149" t="s">
        <v>207</v>
      </c>
      <c r="F53" s="150" t="str">
        <f t="shared" si="3"/>
        <v>Numeric Reasoning: Base Ten Arithmetic</v>
      </c>
      <c r="G53" s="151"/>
      <c r="H53" s="151"/>
      <c r="I53" s="151"/>
      <c r="J53" s="151"/>
      <c r="K53" s="151"/>
      <c r="L53" s="151"/>
      <c r="M53" s="151"/>
      <c r="N53" s="149" t="s">
        <v>207</v>
      </c>
      <c r="O53" s="149" t="s">
        <v>89</v>
      </c>
      <c r="P53" s="149">
        <v>0</v>
      </c>
      <c r="Q53" s="149"/>
      <c r="R53" s="155" t="s">
        <v>305</v>
      </c>
      <c r="S53" s="152">
        <f t="shared" si="1"/>
        <v>5</v>
      </c>
      <c r="T53" s="153">
        <f t="shared" si="2"/>
        <v>8</v>
      </c>
      <c r="U53" s="152">
        <f>Table24[[#This Row],[OR Word Count]]-Table24[[#This Row],[CCSS Word Count]]</f>
        <v>-3</v>
      </c>
      <c r="V53" s="154" t="str">
        <f>IF(Table24[[#This Row],[Column6]]="","",IFERROR(Table24[[#This Row],[Column1]]/Table24[[#This Row],[CCSS Word Count]],""))</f>
        <v/>
      </c>
      <c r="W53" s="200">
        <v>1</v>
      </c>
      <c r="X53" s="180" t="s">
        <v>89</v>
      </c>
      <c r="Y53" s="180"/>
      <c r="Z53" s="180"/>
    </row>
    <row r="54" spans="1:26" x14ac:dyDescent="0.2">
      <c r="A54" s="141" t="s">
        <v>3</v>
      </c>
      <c r="B54" s="142">
        <v>53</v>
      </c>
      <c r="C54" s="142" t="s">
        <v>89</v>
      </c>
      <c r="D54" s="142" t="s">
        <v>21</v>
      </c>
      <c r="E54" s="142" t="s">
        <v>209</v>
      </c>
      <c r="F54" s="143" t="str">
        <f t="shared" si="3"/>
        <v>Extend the counting sequence.</v>
      </c>
      <c r="G54" s="144"/>
      <c r="H54" s="144"/>
      <c r="I54" s="144"/>
      <c r="J54" s="144"/>
      <c r="K54" s="144"/>
      <c r="L54" s="144"/>
      <c r="M54" s="144"/>
      <c r="N54" s="142" t="s">
        <v>209</v>
      </c>
      <c r="O54" s="142" t="s">
        <v>89</v>
      </c>
      <c r="P54" s="142" t="s">
        <v>21</v>
      </c>
      <c r="Q54" s="142">
        <v>0</v>
      </c>
      <c r="R54" s="156" t="s">
        <v>210</v>
      </c>
      <c r="S54" s="145">
        <f t="shared" si="1"/>
        <v>4</v>
      </c>
      <c r="T54" s="146">
        <f t="shared" si="2"/>
        <v>4</v>
      </c>
      <c r="U54" s="145">
        <f>Table24[[#This Row],[OR Word Count]]-Table24[[#This Row],[CCSS Word Count]]</f>
        <v>0</v>
      </c>
      <c r="V54" s="147" t="str">
        <f>IF(Table24[[#This Row],[Column6]]="","",IFERROR(Table24[[#This Row],[Column1]]/Table24[[#This Row],[CCSS Word Count]],""))</f>
        <v/>
      </c>
      <c r="W54" s="200">
        <v>1</v>
      </c>
      <c r="X54" s="180" t="s">
        <v>89</v>
      </c>
      <c r="Y54" s="180" t="s">
        <v>21</v>
      </c>
      <c r="Z54" s="180"/>
    </row>
    <row r="55" spans="1:26" ht="30" x14ac:dyDescent="0.2">
      <c r="A55" s="201" t="s">
        <v>25</v>
      </c>
      <c r="B55" s="200">
        <v>54</v>
      </c>
      <c r="C55" s="200" t="s">
        <v>89</v>
      </c>
      <c r="D55" s="200" t="s">
        <v>21</v>
      </c>
      <c r="E55" s="200" t="s">
        <v>212</v>
      </c>
      <c r="F55" s="191" t="str">
        <f t="shared" si="3"/>
        <v>Count to 120, starting at any number less than 120. In this range, read and write numerals and represent a number of objects with a written numeral.</v>
      </c>
      <c r="G55" s="126"/>
      <c r="H55" s="126"/>
      <c r="I55" s="126"/>
      <c r="J55" s="126"/>
      <c r="K55" s="126"/>
      <c r="L55" s="126"/>
      <c r="M55" s="126"/>
      <c r="N55" s="200" t="s">
        <v>212</v>
      </c>
      <c r="O55" s="200" t="s">
        <v>89</v>
      </c>
      <c r="P55" s="200" t="s">
        <v>21</v>
      </c>
      <c r="Q55" s="200">
        <v>1</v>
      </c>
      <c r="R55" s="205" t="s">
        <v>213</v>
      </c>
      <c r="S55" s="202">
        <f t="shared" si="1"/>
        <v>27</v>
      </c>
      <c r="T55" s="203">
        <f t="shared" si="2"/>
        <v>27</v>
      </c>
      <c r="U55" s="202">
        <f>Table24[[#This Row],[OR Word Count]]-Table24[[#This Row],[CCSS Word Count]]</f>
        <v>0</v>
      </c>
      <c r="V55" s="207">
        <f>IF(Table24[[#This Row],[Column6]]="","",IFERROR(Table24[[#This Row],[Column1]]/Table24[[#This Row],[CCSS Word Count]],""))</f>
        <v>0</v>
      </c>
      <c r="W55" s="200">
        <v>1</v>
      </c>
      <c r="X55" s="180" t="s">
        <v>89</v>
      </c>
      <c r="Y55" s="180" t="s">
        <v>21</v>
      </c>
      <c r="Z55" s="180">
        <v>1</v>
      </c>
    </row>
    <row r="56" spans="1:26" x14ac:dyDescent="0.2">
      <c r="A56" s="141" t="s">
        <v>3</v>
      </c>
      <c r="B56" s="142">
        <v>55</v>
      </c>
      <c r="C56" s="142" t="s">
        <v>89</v>
      </c>
      <c r="D56" s="142" t="s">
        <v>63</v>
      </c>
      <c r="E56" s="142" t="s">
        <v>215</v>
      </c>
      <c r="F56" s="143" t="str">
        <f t="shared" si="3"/>
        <v>Understand place value.</v>
      </c>
      <c r="G56" s="144"/>
      <c r="H56" s="144"/>
      <c r="I56" s="144"/>
      <c r="J56" s="144"/>
      <c r="K56" s="144"/>
      <c r="L56" s="144"/>
      <c r="M56" s="144"/>
      <c r="N56" s="142" t="s">
        <v>215</v>
      </c>
      <c r="O56" s="142" t="s">
        <v>89</v>
      </c>
      <c r="P56" s="142" t="s">
        <v>63</v>
      </c>
      <c r="Q56" s="142">
        <v>0</v>
      </c>
      <c r="R56" s="156" t="s">
        <v>216</v>
      </c>
      <c r="S56" s="145">
        <f t="shared" si="1"/>
        <v>3</v>
      </c>
      <c r="T56" s="146">
        <f t="shared" si="2"/>
        <v>3</v>
      </c>
      <c r="U56" s="145">
        <f>Table24[[#This Row],[OR Word Count]]-Table24[[#This Row],[CCSS Word Count]]</f>
        <v>0</v>
      </c>
      <c r="V56" s="147" t="str">
        <f>IF(Table24[[#This Row],[Column6]]="","",IFERROR(Table24[[#This Row],[Column1]]/Table24[[#This Row],[CCSS Word Count]],""))</f>
        <v/>
      </c>
      <c r="W56" s="200">
        <v>1</v>
      </c>
      <c r="X56" s="180" t="s">
        <v>89</v>
      </c>
      <c r="Y56" s="180" t="s">
        <v>63</v>
      </c>
      <c r="Z56" s="180"/>
    </row>
    <row r="57" spans="1:26" ht="105" x14ac:dyDescent="0.2">
      <c r="A57" s="201" t="s">
        <v>25</v>
      </c>
      <c r="B57" s="200">
        <v>56</v>
      </c>
      <c r="C57" s="200" t="s">
        <v>89</v>
      </c>
      <c r="D57" s="200" t="s">
        <v>63</v>
      </c>
      <c r="E57" s="200" t="s">
        <v>218</v>
      </c>
      <c r="F57" s="191" t="str">
        <f t="shared" si="3"/>
        <v>Understand 10 as a bundle of ten ones and that the two digits of a two-digit number represent amounts of tens and ones.</v>
      </c>
      <c r="G57" s="126"/>
      <c r="H57" s="126"/>
      <c r="I57" s="126"/>
      <c r="J57" s="126"/>
      <c r="K57" s="126"/>
      <c r="L57" s="126"/>
      <c r="M57" s="126"/>
      <c r="N57" s="200" t="s">
        <v>218</v>
      </c>
      <c r="O57" s="200" t="s">
        <v>89</v>
      </c>
      <c r="P57" s="200" t="s">
        <v>63</v>
      </c>
      <c r="Q57" s="200">
        <v>2</v>
      </c>
      <c r="R57" s="205" t="s">
        <v>1570</v>
      </c>
      <c r="S57" s="202">
        <f t="shared" si="1"/>
        <v>23</v>
      </c>
      <c r="T57" s="203">
        <f t="shared" si="2"/>
        <v>99</v>
      </c>
      <c r="U57" s="202">
        <f>Table24[[#This Row],[OR Word Count]]-Table24[[#This Row],[CCSS Word Count]]</f>
        <v>-76</v>
      </c>
      <c r="V57" s="207">
        <f>IF(Table24[[#This Row],[Column6]]="","",IFERROR(Table24[[#This Row],[Column1]]/Table24[[#This Row],[CCSS Word Count]],""))</f>
        <v>-0.76767676767676762</v>
      </c>
      <c r="W57" s="200">
        <v>1</v>
      </c>
      <c r="X57" s="180" t="s">
        <v>89</v>
      </c>
      <c r="Y57" s="180" t="s">
        <v>63</v>
      </c>
      <c r="Z57" s="180">
        <v>2</v>
      </c>
    </row>
    <row r="58" spans="1:26" ht="30" x14ac:dyDescent="0.2">
      <c r="A58" s="201" t="s">
        <v>25</v>
      </c>
      <c r="B58" s="200">
        <v>57</v>
      </c>
      <c r="C58" s="200" t="s">
        <v>89</v>
      </c>
      <c r="D58" s="200" t="s">
        <v>63</v>
      </c>
      <c r="E58" s="200" t="s">
        <v>221</v>
      </c>
      <c r="F58" s="191" t="str">
        <f t="shared" si="3"/>
        <v>Compare two two-digit numbers based on meanings of the tens and ones digits, recording the results of comparisons with the symbols &gt;, =, and &lt;.</v>
      </c>
      <c r="G58" s="126"/>
      <c r="H58" s="126"/>
      <c r="I58" s="126"/>
      <c r="J58" s="126"/>
      <c r="K58" s="126"/>
      <c r="L58" s="126"/>
      <c r="M58" s="126"/>
      <c r="N58" s="200" t="s">
        <v>221</v>
      </c>
      <c r="O58" s="200" t="s">
        <v>89</v>
      </c>
      <c r="P58" s="200" t="s">
        <v>63</v>
      </c>
      <c r="Q58" s="200">
        <v>3</v>
      </c>
      <c r="R58" s="205" t="s">
        <v>1572</v>
      </c>
      <c r="S58" s="202">
        <f t="shared" si="1"/>
        <v>25</v>
      </c>
      <c r="T58" s="203">
        <f t="shared" si="2"/>
        <v>26</v>
      </c>
      <c r="U58" s="202">
        <f>Table24[[#This Row],[OR Word Count]]-Table24[[#This Row],[CCSS Word Count]]</f>
        <v>-1</v>
      </c>
      <c r="V58" s="207">
        <f>IF(Table24[[#This Row],[Column6]]="","",IFERROR(Table24[[#This Row],[Column1]]/Table24[[#This Row],[CCSS Word Count]],""))</f>
        <v>-3.8461538461538464E-2</v>
      </c>
      <c r="W58" s="206">
        <v>1</v>
      </c>
      <c r="X58" s="180" t="s">
        <v>89</v>
      </c>
      <c r="Y58" s="180" t="s">
        <v>63</v>
      </c>
      <c r="Z58" s="180">
        <v>3</v>
      </c>
    </row>
    <row r="59" spans="1:26" ht="30" x14ac:dyDescent="0.2">
      <c r="A59" s="141" t="s">
        <v>3</v>
      </c>
      <c r="B59" s="142">
        <v>58</v>
      </c>
      <c r="C59" s="142" t="s">
        <v>89</v>
      </c>
      <c r="D59" s="142" t="s">
        <v>76</v>
      </c>
      <c r="E59" s="142" t="s">
        <v>224</v>
      </c>
      <c r="F59" s="143" t="str">
        <f t="shared" si="3"/>
        <v>Use place value understanding and properties of operations to add and subtract.</v>
      </c>
      <c r="G59" s="144"/>
      <c r="H59" s="144"/>
      <c r="I59" s="144"/>
      <c r="J59" s="144"/>
      <c r="K59" s="144"/>
      <c r="L59" s="144"/>
      <c r="M59" s="144"/>
      <c r="N59" s="142" t="s">
        <v>224</v>
      </c>
      <c r="O59" s="142" t="s">
        <v>89</v>
      </c>
      <c r="P59" s="142" t="s">
        <v>76</v>
      </c>
      <c r="Q59" s="142">
        <v>0</v>
      </c>
      <c r="R59" s="156" t="s">
        <v>225</v>
      </c>
      <c r="S59" s="145">
        <f t="shared" si="1"/>
        <v>12</v>
      </c>
      <c r="T59" s="146">
        <f t="shared" si="2"/>
        <v>12</v>
      </c>
      <c r="U59" s="145">
        <f>Table24[[#This Row],[OR Word Count]]-Table24[[#This Row],[CCSS Word Count]]</f>
        <v>0</v>
      </c>
      <c r="V59" s="147" t="str">
        <f>IF(Table24[[#This Row],[Column6]]="","",IFERROR(Table24[[#This Row],[Column1]]/Table24[[#This Row],[CCSS Word Count]],""))</f>
        <v/>
      </c>
      <c r="W59" s="200">
        <v>1</v>
      </c>
      <c r="X59" s="180" t="s">
        <v>89</v>
      </c>
      <c r="Y59" s="180" t="s">
        <v>76</v>
      </c>
      <c r="Z59" s="180"/>
    </row>
    <row r="60" spans="1:26" ht="120" x14ac:dyDescent="0.2">
      <c r="A60" s="201" t="s">
        <v>25</v>
      </c>
      <c r="B60" s="200">
        <v>59</v>
      </c>
      <c r="C60" s="200" t="s">
        <v>89</v>
      </c>
      <c r="D60" s="200" t="s">
        <v>76</v>
      </c>
      <c r="E60" s="200" t="s">
        <v>227</v>
      </c>
      <c r="F60" s="191" t="str">
        <f t="shared" si="3"/>
        <v>Add within 100 using concrete using concrete or visual representations and strategies based on place value, properties of operations, and/or the relationship between addition and subtraction.  Relate the strategy to a written method and explain why sometimes it is necessary to compose a ten.</v>
      </c>
      <c r="G60" s="127"/>
      <c r="H60" s="127"/>
      <c r="I60" s="127"/>
      <c r="J60" s="127"/>
      <c r="K60" s="127"/>
      <c r="L60" s="127"/>
      <c r="M60" s="127"/>
      <c r="N60" s="200" t="s">
        <v>227</v>
      </c>
      <c r="O60" s="206" t="s">
        <v>89</v>
      </c>
      <c r="P60" s="206" t="s">
        <v>76</v>
      </c>
      <c r="Q60" s="206">
        <v>4</v>
      </c>
      <c r="R60" s="205" t="s">
        <v>1574</v>
      </c>
      <c r="S60" s="202">
        <f t="shared" si="1"/>
        <v>44</v>
      </c>
      <c r="T60" s="203">
        <f t="shared" si="2"/>
        <v>79</v>
      </c>
      <c r="U60" s="202">
        <f>Table24[[#This Row],[OR Word Count]]-Table24[[#This Row],[CCSS Word Count]]</f>
        <v>-35</v>
      </c>
      <c r="V60" s="207">
        <f>IF(Table24[[#This Row],[Column6]]="","",IFERROR(Table24[[#This Row],[Column1]]/Table24[[#This Row],[CCSS Word Count]],""))</f>
        <v>-0.44303797468354428</v>
      </c>
      <c r="W60" s="206">
        <v>1</v>
      </c>
      <c r="X60" s="180" t="s">
        <v>89</v>
      </c>
      <c r="Y60" s="180" t="s">
        <v>76</v>
      </c>
      <c r="Z60" s="180">
        <v>4</v>
      </c>
    </row>
    <row r="61" spans="1:26" ht="30" x14ac:dyDescent="0.2">
      <c r="A61" s="201" t="s">
        <v>25</v>
      </c>
      <c r="B61" s="200">
        <v>60</v>
      </c>
      <c r="C61" s="200" t="s">
        <v>89</v>
      </c>
      <c r="D61" s="200" t="s">
        <v>76</v>
      </c>
      <c r="E61" s="200" t="s">
        <v>230</v>
      </c>
      <c r="F61" s="191" t="str">
        <f t="shared" si="3"/>
        <v>Without having to count, mentally find 10 more or 10 less than a given two-digit number and explain the reasoning used.</v>
      </c>
      <c r="G61" s="126"/>
      <c r="H61" s="126"/>
      <c r="I61" s="126"/>
      <c r="J61" s="126"/>
      <c r="K61" s="126"/>
      <c r="L61" s="126"/>
      <c r="M61" s="126"/>
      <c r="N61" s="200" t="s">
        <v>230</v>
      </c>
      <c r="O61" s="200" t="s">
        <v>89</v>
      </c>
      <c r="P61" s="200" t="s">
        <v>76</v>
      </c>
      <c r="Q61" s="200">
        <v>5</v>
      </c>
      <c r="R61" s="205" t="s">
        <v>1575</v>
      </c>
      <c r="S61" s="202">
        <f t="shared" si="1"/>
        <v>21</v>
      </c>
      <c r="T61" s="203">
        <f t="shared" si="2"/>
        <v>22</v>
      </c>
      <c r="U61" s="202">
        <f>Table24[[#This Row],[OR Word Count]]-Table24[[#This Row],[CCSS Word Count]]</f>
        <v>-1</v>
      </c>
      <c r="V61" s="207">
        <f>IF(Table24[[#This Row],[Column6]]="","",IFERROR(Table24[[#This Row],[Column1]]/Table24[[#This Row],[CCSS Word Count]],""))</f>
        <v>-4.5454545454545456E-2</v>
      </c>
      <c r="W61" s="200">
        <v>1</v>
      </c>
      <c r="X61" s="180" t="s">
        <v>89</v>
      </c>
      <c r="Y61" s="180" t="s">
        <v>76</v>
      </c>
      <c r="Z61" s="180">
        <v>5</v>
      </c>
    </row>
    <row r="62" spans="1:26" ht="75" x14ac:dyDescent="0.2">
      <c r="A62" s="201" t="s">
        <v>25</v>
      </c>
      <c r="B62" s="200">
        <v>61</v>
      </c>
      <c r="C62" s="200" t="s">
        <v>89</v>
      </c>
      <c r="D62" s="200" t="s">
        <v>76</v>
      </c>
      <c r="E62" s="200" t="s">
        <v>233</v>
      </c>
      <c r="F62" s="191" t="str">
        <f t="shared" si="3"/>
        <v>Subtract multiples of 10 in the range 10-90 from multiples of 10 in the range 10-90 using concrete or visual representations and strategies based on place value, properties of operations, and/or the relationship between addition and subtraction. Relate the strategy and model used to a written method and explain the reasoning used.</v>
      </c>
      <c r="G62" s="127"/>
      <c r="H62" s="127"/>
      <c r="I62" s="127"/>
      <c r="J62" s="127"/>
      <c r="K62" s="127"/>
      <c r="L62" s="127"/>
      <c r="M62" s="127"/>
      <c r="N62" s="200" t="s">
        <v>233</v>
      </c>
      <c r="O62" s="206" t="s">
        <v>89</v>
      </c>
      <c r="P62" s="206" t="s">
        <v>76</v>
      </c>
      <c r="Q62" s="206">
        <v>6</v>
      </c>
      <c r="R62" s="205" t="s">
        <v>1576</v>
      </c>
      <c r="S62" s="202">
        <f t="shared" si="1"/>
        <v>52</v>
      </c>
      <c r="T62" s="203">
        <f t="shared" si="2"/>
        <v>55</v>
      </c>
      <c r="U62" s="202">
        <f>Table24[[#This Row],[OR Word Count]]-Table24[[#This Row],[CCSS Word Count]]</f>
        <v>-3</v>
      </c>
      <c r="V62" s="207">
        <f>IF(Table24[[#This Row],[Column6]]="","",IFERROR(Table24[[#This Row],[Column1]]/Table24[[#This Row],[CCSS Word Count]],""))</f>
        <v>-5.4545454545454543E-2</v>
      </c>
      <c r="W62" s="200">
        <v>1</v>
      </c>
      <c r="X62" s="180" t="s">
        <v>89</v>
      </c>
      <c r="Y62" s="180" t="s">
        <v>76</v>
      </c>
      <c r="Z62" s="180">
        <v>6</v>
      </c>
    </row>
    <row r="63" spans="1:26" x14ac:dyDescent="0.2">
      <c r="A63" s="148" t="s">
        <v>2</v>
      </c>
      <c r="B63" s="149">
        <v>62</v>
      </c>
      <c r="C63" s="149" t="s">
        <v>99</v>
      </c>
      <c r="D63" s="149">
        <v>0</v>
      </c>
      <c r="E63" s="149" t="s">
        <v>236</v>
      </c>
      <c r="F63" s="150" t="str">
        <f t="shared" si="3"/>
        <v xml:space="preserve">Geometric Reasoning and Measurement </v>
      </c>
      <c r="G63" s="151"/>
      <c r="H63" s="151"/>
      <c r="I63" s="151"/>
      <c r="J63" s="151"/>
      <c r="K63" s="151"/>
      <c r="L63" s="151"/>
      <c r="M63" s="151"/>
      <c r="N63" s="149" t="s">
        <v>238</v>
      </c>
      <c r="O63" s="149" t="s">
        <v>103</v>
      </c>
      <c r="P63" s="149">
        <v>0</v>
      </c>
      <c r="Q63" s="149"/>
      <c r="R63" s="155" t="s">
        <v>334</v>
      </c>
      <c r="S63" s="152">
        <f t="shared" si="1"/>
        <v>5</v>
      </c>
      <c r="T63" s="153">
        <f t="shared" si="2"/>
        <v>2</v>
      </c>
      <c r="U63" s="152">
        <f>Table24[[#This Row],[OR Word Count]]-Table24[[#This Row],[CCSS Word Count]]</f>
        <v>3</v>
      </c>
      <c r="V63" s="154" t="str">
        <f>IF(Table24[[#This Row],[Column6]]="","",IFERROR(Table24[[#This Row],[Column1]]/Table24[[#This Row],[CCSS Word Count]],""))</f>
        <v/>
      </c>
      <c r="W63" s="200">
        <v>1</v>
      </c>
      <c r="X63" s="180" t="s">
        <v>99</v>
      </c>
      <c r="Y63" s="180"/>
      <c r="Z63" s="180"/>
    </row>
    <row r="64" spans="1:26" x14ac:dyDescent="0.2">
      <c r="A64" s="141" t="s">
        <v>3</v>
      </c>
      <c r="B64" s="142">
        <v>63</v>
      </c>
      <c r="C64" s="142" t="s">
        <v>99</v>
      </c>
      <c r="D64" s="142" t="s">
        <v>21</v>
      </c>
      <c r="E64" s="142" t="s">
        <v>240</v>
      </c>
      <c r="F64" s="143" t="str">
        <f t="shared" si="3"/>
        <v>Reason with shapes and their attributes.</v>
      </c>
      <c r="G64" s="144"/>
      <c r="H64" s="144"/>
      <c r="I64" s="144"/>
      <c r="J64" s="144"/>
      <c r="K64" s="144"/>
      <c r="L64" s="144"/>
      <c r="M64" s="144"/>
      <c r="N64" s="142" t="s">
        <v>242</v>
      </c>
      <c r="O64" s="142" t="s">
        <v>103</v>
      </c>
      <c r="P64" s="142" t="s">
        <v>21</v>
      </c>
      <c r="Q64" s="142">
        <v>0</v>
      </c>
      <c r="R64" s="156" t="s">
        <v>241</v>
      </c>
      <c r="S64" s="145">
        <f t="shared" si="1"/>
        <v>6</v>
      </c>
      <c r="T64" s="146">
        <f t="shared" si="2"/>
        <v>6</v>
      </c>
      <c r="U64" s="145">
        <f>Table24[[#This Row],[OR Word Count]]-Table24[[#This Row],[CCSS Word Count]]</f>
        <v>0</v>
      </c>
      <c r="V64" s="147" t="str">
        <f>IF(Table24[[#This Row],[Column6]]="","",IFERROR(Table24[[#This Row],[Column1]]/Table24[[#This Row],[CCSS Word Count]],""))</f>
        <v/>
      </c>
      <c r="W64" s="200">
        <v>1</v>
      </c>
      <c r="X64" s="180" t="s">
        <v>99</v>
      </c>
      <c r="Y64" s="180" t="s">
        <v>21</v>
      </c>
      <c r="Z64" s="180"/>
    </row>
    <row r="65" spans="1:26" ht="60" x14ac:dyDescent="0.2">
      <c r="A65" s="201" t="s">
        <v>25</v>
      </c>
      <c r="B65" s="200">
        <v>64</v>
      </c>
      <c r="C65" s="200" t="s">
        <v>99</v>
      </c>
      <c r="D65" s="200" t="s">
        <v>21</v>
      </c>
      <c r="E65" s="200" t="s">
        <v>244</v>
      </c>
      <c r="F65" s="191" t="str">
        <f t="shared" si="3"/>
        <v>Distinguish between defining attributes versus non-defining attributes for a wide variety of shapes. Build and draw shapes to possess defining attributes.</v>
      </c>
      <c r="G65" s="126"/>
      <c r="H65" s="126"/>
      <c r="I65" s="126"/>
      <c r="J65" s="126"/>
      <c r="K65" s="126"/>
      <c r="L65" s="126"/>
      <c r="M65" s="126"/>
      <c r="N65" s="200" t="s">
        <v>246</v>
      </c>
      <c r="O65" s="200" t="s">
        <v>103</v>
      </c>
      <c r="P65" s="200" t="s">
        <v>21</v>
      </c>
      <c r="Q65" s="200">
        <v>1</v>
      </c>
      <c r="R65" s="205" t="s">
        <v>1578</v>
      </c>
      <c r="S65" s="202">
        <f t="shared" si="1"/>
        <v>21</v>
      </c>
      <c r="T65" s="203">
        <f t="shared" si="2"/>
        <v>32</v>
      </c>
      <c r="U65" s="202">
        <f>Table24[[#This Row],[OR Word Count]]-Table24[[#This Row],[CCSS Word Count]]</f>
        <v>-11</v>
      </c>
      <c r="V65" s="207">
        <f>IF(Table24[[#This Row],[Column6]]="","",IFERROR(Table24[[#This Row],[Column1]]/Table24[[#This Row],[CCSS Word Count]],""))</f>
        <v>-0.34375</v>
      </c>
      <c r="W65" s="200">
        <v>1</v>
      </c>
      <c r="X65" s="180" t="s">
        <v>99</v>
      </c>
      <c r="Y65" s="180" t="s">
        <v>21</v>
      </c>
      <c r="Z65" s="180">
        <v>1</v>
      </c>
    </row>
    <row r="66" spans="1:26" ht="90" x14ac:dyDescent="0.2">
      <c r="A66" s="201" t="s">
        <v>25</v>
      </c>
      <c r="B66" s="200">
        <v>65</v>
      </c>
      <c r="C66" s="200" t="s">
        <v>99</v>
      </c>
      <c r="D66" s="200" t="s">
        <v>21</v>
      </c>
      <c r="E66" s="200" t="s">
        <v>248</v>
      </c>
      <c r="F66" s="191" t="str">
        <f t="shared" si="3"/>
        <v>Compose common two-dimensional shapes or three-dimensional shapes to create a composite shape, and create additional new shapes from composite shapes.</v>
      </c>
      <c r="G66" s="126"/>
      <c r="H66" s="126"/>
      <c r="I66" s="126"/>
      <c r="J66" s="126"/>
      <c r="K66" s="126"/>
      <c r="L66" s="126"/>
      <c r="M66" s="126"/>
      <c r="N66" s="200" t="s">
        <v>250</v>
      </c>
      <c r="O66" s="200" t="s">
        <v>103</v>
      </c>
      <c r="P66" s="200" t="s">
        <v>21</v>
      </c>
      <c r="Q66" s="200">
        <v>2</v>
      </c>
      <c r="R66" s="205" t="s">
        <v>1580</v>
      </c>
      <c r="S66" s="202">
        <f t="shared" ref="S66:S129" si="4">LEN(F66)-LEN(SUBSTITUTE(F66," ",""))+1</f>
        <v>20</v>
      </c>
      <c r="T66" s="203">
        <f t="shared" ref="T66:T129" si="5">LEN(R66)-LEN(SUBSTITUTE(R66," ",""))+1</f>
        <v>50</v>
      </c>
      <c r="U66" s="202">
        <f>Table24[[#This Row],[OR Word Count]]-Table24[[#This Row],[CCSS Word Count]]</f>
        <v>-30</v>
      </c>
      <c r="V66" s="207">
        <f>IF(Table24[[#This Row],[Column6]]="","",IFERROR(Table24[[#This Row],[Column1]]/Table24[[#This Row],[CCSS Word Count]],""))</f>
        <v>-0.6</v>
      </c>
      <c r="W66" s="200">
        <v>1</v>
      </c>
      <c r="X66" s="180" t="s">
        <v>99</v>
      </c>
      <c r="Y66" s="180" t="s">
        <v>21</v>
      </c>
      <c r="Z66" s="180">
        <v>2</v>
      </c>
    </row>
    <row r="67" spans="1:26" ht="75" x14ac:dyDescent="0.2">
      <c r="A67" s="201" t="s">
        <v>25</v>
      </c>
      <c r="B67" s="200">
        <v>66</v>
      </c>
      <c r="C67" s="200" t="s">
        <v>99</v>
      </c>
      <c r="D67" s="200" t="s">
        <v>21</v>
      </c>
      <c r="E67" s="200" t="s">
        <v>252</v>
      </c>
      <c r="F67" s="191" t="str">
        <f t="shared" si="3"/>
        <v>Partition circles and rectangles into two and four equal shares. Describe the equal shares and understand that partitioning into more equal shares creates smaller shares.</v>
      </c>
      <c r="G67" s="126"/>
      <c r="H67" s="126"/>
      <c r="I67" s="126"/>
      <c r="J67" s="126"/>
      <c r="K67" s="126"/>
      <c r="L67" s="126"/>
      <c r="M67" s="126"/>
      <c r="N67" s="200" t="s">
        <v>254</v>
      </c>
      <c r="O67" s="200" t="s">
        <v>103</v>
      </c>
      <c r="P67" s="200" t="s">
        <v>21</v>
      </c>
      <c r="Q67" s="200">
        <v>3</v>
      </c>
      <c r="R67" s="205" t="s">
        <v>1581</v>
      </c>
      <c r="S67" s="202">
        <f t="shared" si="4"/>
        <v>25</v>
      </c>
      <c r="T67" s="203">
        <f t="shared" si="5"/>
        <v>56</v>
      </c>
      <c r="U67" s="202">
        <f>Table24[[#This Row],[OR Word Count]]-Table24[[#This Row],[CCSS Word Count]]</f>
        <v>-31</v>
      </c>
      <c r="V67" s="207">
        <f>IF(Table24[[#This Row],[Column6]]="","",IFERROR(Table24[[#This Row],[Column1]]/Table24[[#This Row],[CCSS Word Count]],""))</f>
        <v>-0.5535714285714286</v>
      </c>
      <c r="W67" s="200">
        <v>1</v>
      </c>
      <c r="X67" s="180" t="s">
        <v>99</v>
      </c>
      <c r="Y67" s="180" t="s">
        <v>21</v>
      </c>
      <c r="Z67" s="180">
        <v>3</v>
      </c>
    </row>
    <row r="68" spans="1:26" x14ac:dyDescent="0.2">
      <c r="A68" s="141" t="s">
        <v>3</v>
      </c>
      <c r="B68" s="142">
        <v>67</v>
      </c>
      <c r="C68" s="142" t="s">
        <v>99</v>
      </c>
      <c r="D68" s="142" t="s">
        <v>63</v>
      </c>
      <c r="E68" s="142" t="s">
        <v>256</v>
      </c>
      <c r="F68" s="143" t="str">
        <f t="shared" si="3"/>
        <v>Describe and compare measurable attributes.</v>
      </c>
      <c r="G68" s="144"/>
      <c r="H68" s="144"/>
      <c r="I68" s="144"/>
      <c r="J68" s="144"/>
      <c r="K68" s="144"/>
      <c r="L68" s="144"/>
      <c r="M68" s="144"/>
      <c r="N68" s="142" t="s">
        <v>257</v>
      </c>
      <c r="O68" s="142" t="s">
        <v>141</v>
      </c>
      <c r="P68" s="142" t="s">
        <v>21</v>
      </c>
      <c r="Q68" s="142">
        <v>0</v>
      </c>
      <c r="R68" s="156" t="s">
        <v>139</v>
      </c>
      <c r="S68" s="145">
        <f t="shared" si="4"/>
        <v>5</v>
      </c>
      <c r="T68" s="146">
        <f t="shared" si="5"/>
        <v>5</v>
      </c>
      <c r="U68" s="145">
        <f>Table24[[#This Row],[OR Word Count]]-Table24[[#This Row],[CCSS Word Count]]</f>
        <v>0</v>
      </c>
      <c r="V68" s="147" t="str">
        <f>IF(Table24[[#This Row],[Column6]]="","",IFERROR(Table24[[#This Row],[Column1]]/Table24[[#This Row],[CCSS Word Count]],""))</f>
        <v/>
      </c>
      <c r="W68" s="200">
        <v>1</v>
      </c>
      <c r="X68" s="180" t="s">
        <v>99</v>
      </c>
      <c r="Y68" s="180" t="s">
        <v>63</v>
      </c>
      <c r="Z68" s="180"/>
    </row>
    <row r="69" spans="1:26" ht="30" x14ac:dyDescent="0.2">
      <c r="A69" s="201" t="s">
        <v>25</v>
      </c>
      <c r="B69" s="200">
        <v>68</v>
      </c>
      <c r="C69" s="200" t="s">
        <v>99</v>
      </c>
      <c r="D69" s="200" t="s">
        <v>63</v>
      </c>
      <c r="E69" s="200" t="s">
        <v>259</v>
      </c>
      <c r="F69" s="191" t="str">
        <f t="shared" si="3"/>
        <v>Order three objects by length; compare the lengths of two objects indirectly by using a third object.</v>
      </c>
      <c r="G69" s="126"/>
      <c r="H69" s="126"/>
      <c r="I69" s="126"/>
      <c r="J69" s="126"/>
      <c r="K69" s="126"/>
      <c r="L69" s="126"/>
      <c r="M69" s="126"/>
      <c r="N69" s="200" t="s">
        <v>261</v>
      </c>
      <c r="O69" s="200" t="s">
        <v>141</v>
      </c>
      <c r="P69" s="200" t="s">
        <v>21</v>
      </c>
      <c r="Q69" s="200">
        <v>1</v>
      </c>
      <c r="R69" s="205" t="s">
        <v>1582</v>
      </c>
      <c r="S69" s="202">
        <f t="shared" si="4"/>
        <v>17</v>
      </c>
      <c r="T69" s="203">
        <f t="shared" si="5"/>
        <v>18</v>
      </c>
      <c r="U69" s="202">
        <f>Table24[[#This Row],[OR Word Count]]-Table24[[#This Row],[CCSS Word Count]]</f>
        <v>-1</v>
      </c>
      <c r="V69" s="207">
        <f>IF(Table24[[#This Row],[Column6]]="","",IFERROR(Table24[[#This Row],[Column1]]/Table24[[#This Row],[CCSS Word Count]],""))</f>
        <v>-5.5555555555555552E-2</v>
      </c>
      <c r="W69" s="200">
        <v>1</v>
      </c>
      <c r="X69" s="180" t="s">
        <v>99</v>
      </c>
      <c r="Y69" s="180" t="s">
        <v>63</v>
      </c>
      <c r="Z69" s="180">
        <v>4</v>
      </c>
    </row>
    <row r="70" spans="1:26" ht="90" x14ac:dyDescent="0.2">
      <c r="A70" s="201" t="s">
        <v>25</v>
      </c>
      <c r="B70" s="200">
        <v>69</v>
      </c>
      <c r="C70" s="200" t="s">
        <v>99</v>
      </c>
      <c r="D70" s="200" t="s">
        <v>63</v>
      </c>
      <c r="E70" s="200" t="s">
        <v>263</v>
      </c>
      <c r="F70" s="191" t="str">
        <f t="shared" si="3"/>
        <v>Express the length of an object as a whole number of non-standard length units, by laying multiple copies of a shorter object (the length unit) end to end.</v>
      </c>
      <c r="G70" s="126"/>
      <c r="H70" s="126"/>
      <c r="I70" s="126"/>
      <c r="J70" s="126"/>
      <c r="K70" s="126"/>
      <c r="L70" s="126"/>
      <c r="M70" s="126"/>
      <c r="N70" s="200" t="s">
        <v>265</v>
      </c>
      <c r="O70" s="200" t="s">
        <v>141</v>
      </c>
      <c r="P70" s="200" t="s">
        <v>21</v>
      </c>
      <c r="Q70" s="200">
        <v>2</v>
      </c>
      <c r="R70" s="205" t="s">
        <v>1583</v>
      </c>
      <c r="S70" s="202">
        <f t="shared" si="4"/>
        <v>28</v>
      </c>
      <c r="T70" s="203">
        <f t="shared" si="5"/>
        <v>72</v>
      </c>
      <c r="U70" s="202">
        <f>Table24[[#This Row],[OR Word Count]]-Table24[[#This Row],[CCSS Word Count]]</f>
        <v>-44</v>
      </c>
      <c r="V70" s="207">
        <f>IF(Table24[[#This Row],[Column6]]="","",IFERROR(Table24[[#This Row],[Column1]]/Table24[[#This Row],[CCSS Word Count]],""))</f>
        <v>-0.61111111111111116</v>
      </c>
      <c r="W70" s="200">
        <v>1</v>
      </c>
      <c r="X70" s="180" t="s">
        <v>99</v>
      </c>
      <c r="Y70" s="180" t="s">
        <v>63</v>
      </c>
      <c r="Z70" s="180">
        <v>5</v>
      </c>
    </row>
    <row r="71" spans="1:26" x14ac:dyDescent="0.2">
      <c r="A71" s="141" t="s">
        <v>3</v>
      </c>
      <c r="B71" s="142">
        <v>70</v>
      </c>
      <c r="C71" s="142" t="s">
        <v>99</v>
      </c>
      <c r="D71" s="142" t="s">
        <v>76</v>
      </c>
      <c r="E71" s="142" t="s">
        <v>267</v>
      </c>
      <c r="F71" s="143" t="str">
        <f t="shared" si="3"/>
        <v>Tell and write time.</v>
      </c>
      <c r="G71" s="144"/>
      <c r="H71" s="144"/>
      <c r="I71" s="144"/>
      <c r="J71" s="144"/>
      <c r="K71" s="144"/>
      <c r="L71" s="144"/>
      <c r="M71" s="144"/>
      <c r="N71" s="142" t="s">
        <v>269</v>
      </c>
      <c r="O71" s="142" t="s">
        <v>141</v>
      </c>
      <c r="P71" s="142" t="s">
        <v>63</v>
      </c>
      <c r="Q71" s="142">
        <v>0</v>
      </c>
      <c r="R71" s="156" t="s">
        <v>268</v>
      </c>
      <c r="S71" s="145">
        <f t="shared" si="4"/>
        <v>4</v>
      </c>
      <c r="T71" s="146">
        <f t="shared" si="5"/>
        <v>4</v>
      </c>
      <c r="U71" s="145">
        <f>Table24[[#This Row],[OR Word Count]]-Table24[[#This Row],[CCSS Word Count]]</f>
        <v>0</v>
      </c>
      <c r="V71" s="147" t="str">
        <f>IF(Table24[[#This Row],[Column6]]="","",IFERROR(Table24[[#This Row],[Column1]]/Table24[[#This Row],[CCSS Word Count]],""))</f>
        <v/>
      </c>
      <c r="W71" s="200">
        <v>1</v>
      </c>
      <c r="X71" s="180" t="s">
        <v>99</v>
      </c>
      <c r="Y71" s="180" t="s">
        <v>76</v>
      </c>
      <c r="Z71" s="180"/>
    </row>
    <row r="72" spans="1:26" x14ac:dyDescent="0.2">
      <c r="A72" s="201" t="s">
        <v>25</v>
      </c>
      <c r="B72" s="200">
        <v>71</v>
      </c>
      <c r="C72" s="200" t="s">
        <v>99</v>
      </c>
      <c r="D72" s="200" t="s">
        <v>76</v>
      </c>
      <c r="E72" s="200" t="s">
        <v>271</v>
      </c>
      <c r="F72" s="191" t="str">
        <f t="shared" si="3"/>
        <v>Tell and write time in hours and half-hours using analog and digital clocks.</v>
      </c>
      <c r="G72" s="126"/>
      <c r="H72" s="126"/>
      <c r="I72" s="126"/>
      <c r="J72" s="126"/>
      <c r="K72" s="126"/>
      <c r="L72" s="126"/>
      <c r="M72" s="126"/>
      <c r="N72" s="200"/>
      <c r="O72" s="200" t="s">
        <v>141</v>
      </c>
      <c r="P72" s="200" t="s">
        <v>63</v>
      </c>
      <c r="Q72" s="200">
        <v>3</v>
      </c>
      <c r="R72" s="205" t="s">
        <v>272</v>
      </c>
      <c r="S72" s="202">
        <f t="shared" si="4"/>
        <v>13</v>
      </c>
      <c r="T72" s="203">
        <f t="shared" si="5"/>
        <v>13</v>
      </c>
      <c r="U72" s="202">
        <f>Table24[[#This Row],[OR Word Count]]-Table24[[#This Row],[CCSS Word Count]]</f>
        <v>0</v>
      </c>
      <c r="V72" s="207">
        <f>IF(Table24[[#This Row],[Column6]]="","",IFERROR(Table24[[#This Row],[Column1]]/Table24[[#This Row],[CCSS Word Count]],""))</f>
        <v>0</v>
      </c>
      <c r="W72" s="200">
        <v>1</v>
      </c>
      <c r="X72" s="180" t="s">
        <v>99</v>
      </c>
      <c r="Y72" s="180" t="s">
        <v>76</v>
      </c>
      <c r="Z72" s="180">
        <v>6</v>
      </c>
    </row>
    <row r="73" spans="1:26" x14ac:dyDescent="0.2">
      <c r="A73" s="148" t="s">
        <v>2</v>
      </c>
      <c r="B73" s="149">
        <v>72</v>
      </c>
      <c r="C73" s="149" t="s">
        <v>151</v>
      </c>
      <c r="D73" s="149">
        <v>0</v>
      </c>
      <c r="E73" s="149" t="s">
        <v>275</v>
      </c>
      <c r="F73" s="150" t="str">
        <f t="shared" si="3"/>
        <v>Data Reasoning</v>
      </c>
      <c r="G73" s="151"/>
      <c r="H73" s="151"/>
      <c r="I73" s="151"/>
      <c r="J73" s="151"/>
      <c r="K73" s="151"/>
      <c r="L73" s="151"/>
      <c r="M73" s="151"/>
      <c r="N73" s="149" t="s">
        <v>238</v>
      </c>
      <c r="O73" s="149" t="s">
        <v>103</v>
      </c>
      <c r="P73" s="149">
        <v>0</v>
      </c>
      <c r="Q73" s="149"/>
      <c r="R73" s="155" t="s">
        <v>334</v>
      </c>
      <c r="S73" s="152">
        <f t="shared" si="4"/>
        <v>2</v>
      </c>
      <c r="T73" s="153">
        <f t="shared" si="5"/>
        <v>2</v>
      </c>
      <c r="U73" s="152">
        <f>Table24[[#This Row],[OR Word Count]]-Table24[[#This Row],[CCSS Word Count]]</f>
        <v>0</v>
      </c>
      <c r="V73" s="154" t="str">
        <f>IF(Table24[[#This Row],[Column6]]="","",IFERROR(Table24[[#This Row],[Column1]]/Table24[[#This Row],[CCSS Word Count]],""))</f>
        <v/>
      </c>
      <c r="W73" s="200">
        <v>1</v>
      </c>
      <c r="X73" s="180" t="s">
        <v>151</v>
      </c>
      <c r="Y73" s="180"/>
      <c r="Z73" s="180"/>
    </row>
    <row r="74" spans="1:26" x14ac:dyDescent="0.2">
      <c r="A74" s="141" t="s">
        <v>3</v>
      </c>
      <c r="B74" s="142">
        <v>73</v>
      </c>
      <c r="C74" s="142" t="s">
        <v>151</v>
      </c>
      <c r="D74" s="142" t="s">
        <v>21</v>
      </c>
      <c r="E74" s="142" t="s">
        <v>276</v>
      </c>
      <c r="F74" s="143" t="str">
        <f t="shared" si="3"/>
        <v>Pose investigative questions and collect/consider data.</v>
      </c>
      <c r="G74" s="144"/>
      <c r="H74" s="144"/>
      <c r="I74" s="144"/>
      <c r="J74" s="144"/>
      <c r="K74" s="144"/>
      <c r="L74" s="144"/>
      <c r="M74" s="144"/>
      <c r="N74" s="142"/>
      <c r="O74" s="142"/>
      <c r="P74" s="142"/>
      <c r="Q74" s="142"/>
      <c r="R74" s="156"/>
      <c r="S74" s="145">
        <f t="shared" si="4"/>
        <v>6</v>
      </c>
      <c r="T74" s="146">
        <f t="shared" si="5"/>
        <v>1</v>
      </c>
      <c r="U74" s="145">
        <f>Table24[[#This Row],[OR Word Count]]-Table24[[#This Row],[CCSS Word Count]]</f>
        <v>5</v>
      </c>
      <c r="V74" s="147" t="str">
        <f>IF(Table24[[#This Row],[Column6]]="","",IFERROR(Table24[[#This Row],[Column1]]/Table24[[#This Row],[CCSS Word Count]],""))</f>
        <v/>
      </c>
      <c r="W74" s="200">
        <v>1</v>
      </c>
      <c r="X74" s="180" t="s">
        <v>151</v>
      </c>
      <c r="Y74" s="180" t="s">
        <v>21</v>
      </c>
      <c r="Z74" s="180"/>
    </row>
    <row r="75" spans="1:26" ht="45" x14ac:dyDescent="0.2">
      <c r="A75" s="201" t="s">
        <v>25</v>
      </c>
      <c r="B75" s="200">
        <v>74</v>
      </c>
      <c r="C75" s="200" t="s">
        <v>151</v>
      </c>
      <c r="D75" s="200" t="s">
        <v>21</v>
      </c>
      <c r="E75" s="200" t="s">
        <v>277</v>
      </c>
      <c r="F75" s="191" t="str">
        <f t="shared" si="3"/>
        <v>Generate questions to investigate situations within the classroom. Collect or consider data that can naturally answer questions by representing data visually.</v>
      </c>
      <c r="G75" s="126"/>
      <c r="H75" s="126"/>
      <c r="I75" s="126"/>
      <c r="J75" s="126"/>
      <c r="K75" s="126"/>
      <c r="L75" s="126"/>
      <c r="M75" s="126"/>
      <c r="N75" s="200"/>
      <c r="O75" s="200"/>
      <c r="P75" s="200"/>
      <c r="Q75" s="200">
        <v>1</v>
      </c>
      <c r="R75" s="205"/>
      <c r="S75" s="202">
        <f t="shared" si="4"/>
        <v>21</v>
      </c>
      <c r="T75" s="203">
        <f t="shared" si="5"/>
        <v>1</v>
      </c>
      <c r="U75" s="202">
        <f>Table24[[#This Row],[OR Word Count]]-Table24[[#This Row],[CCSS Word Count]]</f>
        <v>20</v>
      </c>
      <c r="V75" s="207"/>
      <c r="W75" s="200">
        <v>1</v>
      </c>
      <c r="X75" s="180" t="s">
        <v>151</v>
      </c>
      <c r="Y75" s="180" t="s">
        <v>21</v>
      </c>
      <c r="Z75" s="180">
        <v>1</v>
      </c>
    </row>
    <row r="76" spans="1:26" x14ac:dyDescent="0.2">
      <c r="A76" s="141" t="s">
        <v>3</v>
      </c>
      <c r="B76" s="142">
        <v>75</v>
      </c>
      <c r="C76" s="142" t="s">
        <v>151</v>
      </c>
      <c r="D76" s="142" t="s">
        <v>76</v>
      </c>
      <c r="E76" s="142" t="s">
        <v>279</v>
      </c>
      <c r="F76" s="143" t="str">
        <f t="shared" si="3"/>
        <v>Analyze, represent, and interpret data.</v>
      </c>
      <c r="G76" s="144"/>
      <c r="H76" s="144"/>
      <c r="I76" s="144"/>
      <c r="J76" s="144"/>
      <c r="K76" s="144"/>
      <c r="L76" s="144"/>
      <c r="M76" s="144"/>
      <c r="N76" s="142"/>
      <c r="O76" s="142"/>
      <c r="P76" s="142"/>
      <c r="Q76" s="142"/>
      <c r="R76" s="156"/>
      <c r="S76" s="145">
        <f t="shared" si="4"/>
        <v>5</v>
      </c>
      <c r="T76" s="146">
        <f t="shared" si="5"/>
        <v>1</v>
      </c>
      <c r="U76" s="145">
        <f>Table24[[#This Row],[OR Word Count]]-Table24[[#This Row],[CCSS Word Count]]</f>
        <v>4</v>
      </c>
      <c r="V76" s="147" t="str">
        <f>IF(Table24[[#This Row],[Column6]]="","",IFERROR(Table24[[#This Row],[Column1]]/Table24[[#This Row],[CCSS Word Count]],""))</f>
        <v/>
      </c>
      <c r="W76" s="200">
        <v>1</v>
      </c>
      <c r="X76" s="180" t="s">
        <v>151</v>
      </c>
      <c r="Y76" s="180" t="s">
        <v>63</v>
      </c>
      <c r="Z76" s="180"/>
    </row>
    <row r="77" spans="1:26" ht="45" x14ac:dyDescent="0.2">
      <c r="A77" s="201" t="s">
        <v>25</v>
      </c>
      <c r="B77" s="200">
        <v>76</v>
      </c>
      <c r="C77" s="200" t="s">
        <v>151</v>
      </c>
      <c r="D77" s="200" t="s">
        <v>76</v>
      </c>
      <c r="E77" s="200" t="s">
        <v>280</v>
      </c>
      <c r="F77" s="191" t="str">
        <f t="shared" si="3"/>
        <v>Analyze data sets with up to three categories by representing data visually, such as with graphs and charts, and interpret information presented to answer investigative questions.</v>
      </c>
      <c r="G77" s="126"/>
      <c r="H77" s="126"/>
      <c r="I77" s="126"/>
      <c r="J77" s="126"/>
      <c r="K77" s="126"/>
      <c r="L77" s="126"/>
      <c r="M77" s="126"/>
      <c r="N77" s="200" t="s">
        <v>1585</v>
      </c>
      <c r="O77" s="200" t="s">
        <v>141</v>
      </c>
      <c r="P77" s="200" t="s">
        <v>76</v>
      </c>
      <c r="Q77" s="200">
        <v>3</v>
      </c>
      <c r="R77" s="205" t="s">
        <v>1586</v>
      </c>
      <c r="S77" s="202">
        <f t="shared" si="4"/>
        <v>26</v>
      </c>
      <c r="T77" s="203">
        <f t="shared" si="5"/>
        <v>39</v>
      </c>
      <c r="U77" s="202">
        <f>Table24[[#This Row],[OR Word Count]]-Table24[[#This Row],[CCSS Word Count]]</f>
        <v>-13</v>
      </c>
      <c r="V77" s="207"/>
      <c r="W77" s="200">
        <v>1</v>
      </c>
      <c r="X77" s="180" t="s">
        <v>151</v>
      </c>
      <c r="Y77" s="180" t="s">
        <v>63</v>
      </c>
      <c r="Z77" s="180">
        <v>2</v>
      </c>
    </row>
    <row r="78" spans="1:26" x14ac:dyDescent="0.2">
      <c r="A78" s="148" t="s">
        <v>2</v>
      </c>
      <c r="B78" s="149">
        <v>77</v>
      </c>
      <c r="C78" s="149" t="s">
        <v>16</v>
      </c>
      <c r="D78" s="149"/>
      <c r="E78" s="149" t="s">
        <v>287</v>
      </c>
      <c r="F78" s="150" t="str">
        <f t="shared" ref="F78:F118" si="6">VLOOKUP(E78,Grade_2,2,FALSE)</f>
        <v xml:space="preserve">Algebraic Reasoning: Operations </v>
      </c>
      <c r="G78" s="151"/>
      <c r="H78" s="151"/>
      <c r="I78" s="151"/>
      <c r="J78" s="151"/>
      <c r="K78" s="151"/>
      <c r="L78" s="151"/>
      <c r="M78" s="151"/>
      <c r="N78" s="149" t="s">
        <v>287</v>
      </c>
      <c r="O78" s="149">
        <v>2</v>
      </c>
      <c r="P78" s="149" t="s">
        <v>16</v>
      </c>
      <c r="Q78" s="149"/>
      <c r="R78" s="155" t="s">
        <v>19</v>
      </c>
      <c r="S78" s="152">
        <f t="shared" si="4"/>
        <v>4</v>
      </c>
      <c r="T78" s="153">
        <f t="shared" si="5"/>
        <v>5</v>
      </c>
      <c r="U78" s="152">
        <f>Table24[[#This Row],[OR Word Count]]-Table24[[#This Row],[CCSS Word Count]]</f>
        <v>-1</v>
      </c>
      <c r="V78" s="154" t="str">
        <f>IF(Table24[[#This Row],[Column6]]="","",IFERROR(Table24[[#This Row],[Column1]]/Table24[[#This Row],[CCSS Word Count]],""))</f>
        <v/>
      </c>
      <c r="W78" s="200">
        <v>2</v>
      </c>
      <c r="X78" s="180" t="s">
        <v>16</v>
      </c>
      <c r="Y78" s="180"/>
      <c r="Z78" s="180"/>
    </row>
    <row r="79" spans="1:26" x14ac:dyDescent="0.2">
      <c r="A79" s="141" t="s">
        <v>3</v>
      </c>
      <c r="B79" s="142">
        <v>78</v>
      </c>
      <c r="C79" s="142" t="s">
        <v>16</v>
      </c>
      <c r="D79" s="142" t="s">
        <v>21</v>
      </c>
      <c r="E79" s="142" t="s">
        <v>289</v>
      </c>
      <c r="F79" s="143" t="str">
        <f t="shared" si="6"/>
        <v>Represent and solve problems involving addition and subtraction.</v>
      </c>
      <c r="G79" s="144"/>
      <c r="H79" s="144"/>
      <c r="I79" s="144"/>
      <c r="J79" s="144"/>
      <c r="K79" s="144"/>
      <c r="L79" s="144"/>
      <c r="M79" s="144"/>
      <c r="N79" s="142" t="s">
        <v>289</v>
      </c>
      <c r="O79" s="142">
        <v>2</v>
      </c>
      <c r="P79" s="142" t="s">
        <v>16</v>
      </c>
      <c r="Q79" s="142" t="s">
        <v>21</v>
      </c>
      <c r="R79" s="156" t="s">
        <v>171</v>
      </c>
      <c r="S79" s="145">
        <f t="shared" si="4"/>
        <v>8</v>
      </c>
      <c r="T79" s="146">
        <f t="shared" si="5"/>
        <v>8</v>
      </c>
      <c r="U79" s="145">
        <f>Table24[[#This Row],[OR Word Count]]-Table24[[#This Row],[CCSS Word Count]]</f>
        <v>0</v>
      </c>
      <c r="V79" s="147" t="str">
        <f>IF(Table24[[#This Row],[Column6]]="","",IFERROR(Table24[[#This Row],[Column1]]/Table24[[#This Row],[CCSS Word Count]],""))</f>
        <v/>
      </c>
      <c r="W79" s="200">
        <v>2</v>
      </c>
      <c r="X79" s="180" t="s">
        <v>16</v>
      </c>
      <c r="Y79" s="180" t="s">
        <v>21</v>
      </c>
      <c r="Z79" s="180"/>
    </row>
    <row r="80" spans="1:26" ht="75" x14ac:dyDescent="0.2">
      <c r="A80" s="201" t="s">
        <v>25</v>
      </c>
      <c r="B80" s="200">
        <v>79</v>
      </c>
      <c r="C80" s="200" t="s">
        <v>16</v>
      </c>
      <c r="D80" s="200" t="s">
        <v>21</v>
      </c>
      <c r="E80" s="200" t="s">
        <v>290</v>
      </c>
      <c r="F80" s="191" t="str">
        <f t="shared" si="6"/>
        <v>Use addition and subtraction within 100 to solve one- and two-step problems in authentic contexts by using drawings and equations with a symbol for the unknown.</v>
      </c>
      <c r="G80" s="126"/>
      <c r="H80" s="126"/>
      <c r="I80" s="126"/>
      <c r="J80" s="126"/>
      <c r="K80" s="126"/>
      <c r="L80" s="126"/>
      <c r="M80" s="126"/>
      <c r="N80" s="200" t="s">
        <v>290</v>
      </c>
      <c r="O80" s="200">
        <v>2</v>
      </c>
      <c r="P80" s="200" t="s">
        <v>16</v>
      </c>
      <c r="Q80" s="200" t="s">
        <v>21</v>
      </c>
      <c r="R80" s="205" t="s">
        <v>292</v>
      </c>
      <c r="S80" s="202">
        <f t="shared" si="4"/>
        <v>26</v>
      </c>
      <c r="T80" s="203">
        <f t="shared" si="5"/>
        <v>49</v>
      </c>
      <c r="U80" s="202">
        <f>Table24[[#This Row],[OR Word Count]]-Table24[[#This Row],[CCSS Word Count]]</f>
        <v>-23</v>
      </c>
      <c r="V80" s="207">
        <f>IF(Table24[[#This Row],[Column6]]="","",IFERROR(Table24[[#This Row],[Column1]]/Table24[[#This Row],[CCSS Word Count]],""))</f>
        <v>-0.46938775510204084</v>
      </c>
      <c r="W80" s="200">
        <v>2</v>
      </c>
      <c r="X80" s="180" t="s">
        <v>16</v>
      </c>
      <c r="Y80" s="180" t="s">
        <v>21</v>
      </c>
      <c r="Z80" s="180">
        <v>1</v>
      </c>
    </row>
    <row r="81" spans="1:26" x14ac:dyDescent="0.2">
      <c r="A81" s="141" t="s">
        <v>3</v>
      </c>
      <c r="B81" s="142">
        <v>80</v>
      </c>
      <c r="C81" s="142" t="s">
        <v>16</v>
      </c>
      <c r="D81" s="142" t="s">
        <v>63</v>
      </c>
      <c r="E81" s="142" t="s">
        <v>293</v>
      </c>
      <c r="F81" s="143" t="str">
        <f t="shared" si="6"/>
        <v>Add and subtract within 20.</v>
      </c>
      <c r="G81" s="144"/>
      <c r="H81" s="144"/>
      <c r="I81" s="144"/>
      <c r="J81" s="144"/>
      <c r="K81" s="144"/>
      <c r="L81" s="144"/>
      <c r="M81" s="144"/>
      <c r="N81" s="142" t="s">
        <v>293</v>
      </c>
      <c r="O81" s="142">
        <v>2</v>
      </c>
      <c r="P81" s="142" t="s">
        <v>16</v>
      </c>
      <c r="Q81" s="142" t="s">
        <v>63</v>
      </c>
      <c r="R81" s="156" t="s">
        <v>189</v>
      </c>
      <c r="S81" s="145">
        <f t="shared" si="4"/>
        <v>5</v>
      </c>
      <c r="T81" s="146">
        <f t="shared" si="5"/>
        <v>5</v>
      </c>
      <c r="U81" s="145">
        <f>Table24[[#This Row],[OR Word Count]]-Table24[[#This Row],[CCSS Word Count]]</f>
        <v>0</v>
      </c>
      <c r="V81" s="147" t="str">
        <f>IF(Table24[[#This Row],[Column6]]="","",IFERROR(Table24[[#This Row],[Column1]]/Table24[[#This Row],[CCSS Word Count]],""))</f>
        <v/>
      </c>
      <c r="W81" s="200">
        <v>2</v>
      </c>
      <c r="X81" s="180" t="s">
        <v>16</v>
      </c>
      <c r="Y81" s="180" t="s">
        <v>63</v>
      </c>
      <c r="Z81" s="180"/>
    </row>
    <row r="82" spans="1:26" ht="45" x14ac:dyDescent="0.2">
      <c r="A82" s="201" t="s">
        <v>25</v>
      </c>
      <c r="B82" s="200">
        <v>81</v>
      </c>
      <c r="C82" s="200" t="s">
        <v>16</v>
      </c>
      <c r="D82" s="200" t="s">
        <v>63</v>
      </c>
      <c r="E82" s="200" t="s">
        <v>294</v>
      </c>
      <c r="F82" s="191" t="str">
        <f t="shared" si="6"/>
        <v>Fluently add and subtract within 20 using accurate, efficient, and flexible strategies and algorithms based on place value and properties of operations.</v>
      </c>
      <c r="G82" s="126"/>
      <c r="H82" s="126"/>
      <c r="I82" s="126"/>
      <c r="J82" s="126"/>
      <c r="K82" s="126"/>
      <c r="L82" s="126"/>
      <c r="M82" s="126"/>
      <c r="N82" s="200" t="s">
        <v>294</v>
      </c>
      <c r="O82" s="200">
        <v>2</v>
      </c>
      <c r="P82" s="200" t="s">
        <v>16</v>
      </c>
      <c r="Q82" s="200" t="s">
        <v>63</v>
      </c>
      <c r="R82" s="205" t="s">
        <v>296</v>
      </c>
      <c r="S82" s="202">
        <f t="shared" si="4"/>
        <v>22</v>
      </c>
      <c r="T82" s="203">
        <f t="shared" si="5"/>
        <v>24</v>
      </c>
      <c r="U82" s="202">
        <f>Table24[[#This Row],[OR Word Count]]-Table24[[#This Row],[CCSS Word Count]]</f>
        <v>-2</v>
      </c>
      <c r="V82" s="207">
        <f>IF(Table24[[#This Row],[Column6]]="","",IFERROR(Table24[[#This Row],[Column1]]/Table24[[#This Row],[CCSS Word Count]],""))</f>
        <v>-8.3333333333333329E-2</v>
      </c>
      <c r="W82" s="206">
        <v>2</v>
      </c>
      <c r="X82" s="180" t="s">
        <v>16</v>
      </c>
      <c r="Y82" s="180" t="s">
        <v>63</v>
      </c>
      <c r="Z82" s="180">
        <v>2</v>
      </c>
    </row>
    <row r="83" spans="1:26" x14ac:dyDescent="0.2">
      <c r="A83" s="141" t="s">
        <v>3</v>
      </c>
      <c r="B83" s="142">
        <v>82</v>
      </c>
      <c r="C83" s="142" t="s">
        <v>16</v>
      </c>
      <c r="D83" s="142" t="s">
        <v>76</v>
      </c>
      <c r="E83" s="142" t="s">
        <v>297</v>
      </c>
      <c r="F83" s="143" t="str">
        <f t="shared" si="6"/>
        <v>Work with equal groups of objects to gain foundations for multiplication.</v>
      </c>
      <c r="G83" s="144"/>
      <c r="H83" s="144"/>
      <c r="I83" s="144"/>
      <c r="J83" s="144"/>
      <c r="K83" s="144"/>
      <c r="L83" s="144"/>
      <c r="M83" s="144"/>
      <c r="N83" s="142" t="s">
        <v>297</v>
      </c>
      <c r="O83" s="142">
        <v>2</v>
      </c>
      <c r="P83" s="142" t="s">
        <v>16</v>
      </c>
      <c r="Q83" s="142" t="s">
        <v>76</v>
      </c>
      <c r="R83" s="156" t="s">
        <v>298</v>
      </c>
      <c r="S83" s="145">
        <f t="shared" si="4"/>
        <v>11</v>
      </c>
      <c r="T83" s="146">
        <f t="shared" si="5"/>
        <v>11</v>
      </c>
      <c r="U83" s="145">
        <f>Table24[[#This Row],[OR Word Count]]-Table24[[#This Row],[CCSS Word Count]]</f>
        <v>0</v>
      </c>
      <c r="V83" s="147" t="str">
        <f>IF(Table24[[#This Row],[Column6]]="","",IFERROR(Table24[[#This Row],[Column1]]/Table24[[#This Row],[CCSS Word Count]],""))</f>
        <v/>
      </c>
      <c r="W83" s="200">
        <v>2</v>
      </c>
      <c r="X83" s="180" t="s">
        <v>16</v>
      </c>
      <c r="Y83" s="180" t="s">
        <v>76</v>
      </c>
      <c r="Z83" s="180"/>
    </row>
    <row r="84" spans="1:26" ht="60" x14ac:dyDescent="0.2">
      <c r="A84" s="201" t="s">
        <v>25</v>
      </c>
      <c r="B84" s="200">
        <v>83</v>
      </c>
      <c r="C84" s="200" t="s">
        <v>16</v>
      </c>
      <c r="D84" s="200" t="s">
        <v>76</v>
      </c>
      <c r="E84" s="200" t="s">
        <v>299</v>
      </c>
      <c r="F84" s="191" t="str">
        <f t="shared" si="6"/>
        <v>Determine whether a group up to 20 objects has an odd or even number by pairing objects or counting them by 2s; record using drawings and equations including expressing an even number as a sum of two equal addends.</v>
      </c>
      <c r="G84" s="127"/>
      <c r="H84" s="127"/>
      <c r="I84" s="127"/>
      <c r="J84" s="127"/>
      <c r="K84" s="127"/>
      <c r="L84" s="127"/>
      <c r="M84" s="127"/>
      <c r="N84" s="200" t="s">
        <v>299</v>
      </c>
      <c r="O84" s="206">
        <v>2</v>
      </c>
      <c r="P84" s="206" t="s">
        <v>16</v>
      </c>
      <c r="Q84" s="206" t="s">
        <v>76</v>
      </c>
      <c r="R84" s="205" t="s">
        <v>301</v>
      </c>
      <c r="S84" s="202">
        <f t="shared" si="4"/>
        <v>39</v>
      </c>
      <c r="T84" s="203">
        <f t="shared" si="5"/>
        <v>41</v>
      </c>
      <c r="U84" s="202">
        <f>Table24[[#This Row],[OR Word Count]]-Table24[[#This Row],[CCSS Word Count]]</f>
        <v>-2</v>
      </c>
      <c r="V84" s="207">
        <f>IF(Table24[[#This Row],[Column6]]="","",IFERROR(Table24[[#This Row],[Column1]]/Table24[[#This Row],[CCSS Word Count]],""))</f>
        <v>-4.878048780487805E-2</v>
      </c>
      <c r="W84" s="200">
        <v>2</v>
      </c>
      <c r="X84" s="180" t="s">
        <v>16</v>
      </c>
      <c r="Y84" s="180" t="s">
        <v>76</v>
      </c>
      <c r="Z84" s="180">
        <v>3</v>
      </c>
    </row>
    <row r="85" spans="1:26" ht="45" x14ac:dyDescent="0.2">
      <c r="A85" s="201" t="s">
        <v>25</v>
      </c>
      <c r="B85" s="200">
        <v>84</v>
      </c>
      <c r="C85" s="200" t="s">
        <v>16</v>
      </c>
      <c r="D85" s="200" t="s">
        <v>76</v>
      </c>
      <c r="E85" s="200" t="s">
        <v>302</v>
      </c>
      <c r="F85" s="191" t="str">
        <f t="shared" si="6"/>
        <v>Use addition to find the total number of objects arranged in rectangular arrays with up to 5 rows and up to 5 columns; write an equation to express the total as a sum of equal addends.</v>
      </c>
      <c r="G85" s="127"/>
      <c r="H85" s="127"/>
      <c r="I85" s="127"/>
      <c r="J85" s="127"/>
      <c r="K85" s="127"/>
      <c r="L85" s="127"/>
      <c r="M85" s="127"/>
      <c r="N85" s="200" t="s">
        <v>302</v>
      </c>
      <c r="O85" s="206">
        <v>2</v>
      </c>
      <c r="P85" s="206" t="s">
        <v>16</v>
      </c>
      <c r="Q85" s="206" t="s">
        <v>76</v>
      </c>
      <c r="R85" s="205" t="s">
        <v>303</v>
      </c>
      <c r="S85" s="202">
        <f t="shared" si="4"/>
        <v>36</v>
      </c>
      <c r="T85" s="203">
        <f t="shared" si="5"/>
        <v>36</v>
      </c>
      <c r="U85" s="202">
        <f>Table24[[#This Row],[OR Word Count]]-Table24[[#This Row],[CCSS Word Count]]</f>
        <v>0</v>
      </c>
      <c r="V85" s="207">
        <f>IF(Table24[[#This Row],[Column6]]="","",IFERROR(Table24[[#This Row],[Column1]]/Table24[[#This Row],[CCSS Word Count]],""))</f>
        <v>0</v>
      </c>
      <c r="W85" s="200">
        <v>2</v>
      </c>
      <c r="X85" s="180" t="s">
        <v>16</v>
      </c>
      <c r="Y85" s="180" t="s">
        <v>76</v>
      </c>
      <c r="Z85" s="180">
        <v>4</v>
      </c>
    </row>
    <row r="86" spans="1:26" x14ac:dyDescent="0.2">
      <c r="A86" s="148" t="s">
        <v>2</v>
      </c>
      <c r="B86" s="149">
        <v>85</v>
      </c>
      <c r="C86" s="149" t="s">
        <v>89</v>
      </c>
      <c r="D86" s="149"/>
      <c r="E86" s="149" t="s">
        <v>304</v>
      </c>
      <c r="F86" s="150" t="str">
        <f t="shared" si="6"/>
        <v>Numeric Reasoning: Base Ten Arithmetic</v>
      </c>
      <c r="G86" s="151"/>
      <c r="H86" s="151"/>
      <c r="I86" s="151"/>
      <c r="J86" s="151"/>
      <c r="K86" s="151"/>
      <c r="L86" s="151"/>
      <c r="M86" s="151"/>
      <c r="N86" s="149"/>
      <c r="O86" s="149"/>
      <c r="P86" s="149"/>
      <c r="Q86" s="149"/>
      <c r="R86" s="155" t="s">
        <v>305</v>
      </c>
      <c r="S86" s="152">
        <f t="shared" si="4"/>
        <v>5</v>
      </c>
      <c r="T86" s="153">
        <f t="shared" si="5"/>
        <v>8</v>
      </c>
      <c r="U86" s="152">
        <f>Table24[[#This Row],[OR Word Count]]-Table24[[#This Row],[CCSS Word Count]]</f>
        <v>-3</v>
      </c>
      <c r="V86" s="154" t="str">
        <f>IF(Table24[[#This Row],[Column6]]="","",IFERROR(Table24[[#This Row],[Column1]]/Table24[[#This Row],[CCSS Word Count]],""))</f>
        <v/>
      </c>
      <c r="W86" s="200">
        <v>2</v>
      </c>
      <c r="X86" s="180" t="s">
        <v>89</v>
      </c>
      <c r="Y86" s="180"/>
      <c r="Z86" s="180"/>
    </row>
    <row r="87" spans="1:26" x14ac:dyDescent="0.2">
      <c r="A87" s="141" t="s">
        <v>3</v>
      </c>
      <c r="B87" s="142">
        <v>86</v>
      </c>
      <c r="C87" s="142" t="s">
        <v>89</v>
      </c>
      <c r="D87" s="142" t="s">
        <v>21</v>
      </c>
      <c r="E87" s="142" t="s">
        <v>306</v>
      </c>
      <c r="F87" s="143" t="str">
        <f t="shared" si="6"/>
        <v>Understand place value.</v>
      </c>
      <c r="G87" s="144"/>
      <c r="H87" s="144"/>
      <c r="I87" s="144"/>
      <c r="J87" s="144"/>
      <c r="K87" s="144"/>
      <c r="L87" s="144"/>
      <c r="M87" s="144"/>
      <c r="N87" s="142" t="s">
        <v>306</v>
      </c>
      <c r="O87" s="142">
        <v>2</v>
      </c>
      <c r="P87" s="142" t="s">
        <v>89</v>
      </c>
      <c r="Q87" s="142" t="s">
        <v>21</v>
      </c>
      <c r="R87" s="156" t="s">
        <v>216</v>
      </c>
      <c r="S87" s="145">
        <f t="shared" si="4"/>
        <v>3</v>
      </c>
      <c r="T87" s="146">
        <f t="shared" si="5"/>
        <v>3</v>
      </c>
      <c r="U87" s="145">
        <f>Table24[[#This Row],[OR Word Count]]-Table24[[#This Row],[CCSS Word Count]]</f>
        <v>0</v>
      </c>
      <c r="V87" s="147" t="str">
        <f>IF(Table24[[#This Row],[Column6]]="","",IFERROR(Table24[[#This Row],[Column1]]/Table24[[#This Row],[CCSS Word Count]],""))</f>
        <v/>
      </c>
      <c r="W87" s="200">
        <v>2</v>
      </c>
      <c r="X87" s="180" t="s">
        <v>89</v>
      </c>
      <c r="Y87" s="180" t="s">
        <v>21</v>
      </c>
      <c r="Z87" s="180"/>
    </row>
    <row r="88" spans="1:26" ht="105" x14ac:dyDescent="0.2">
      <c r="A88" s="201" t="s">
        <v>25</v>
      </c>
      <c r="B88" s="200">
        <v>87</v>
      </c>
      <c r="C88" s="200" t="s">
        <v>89</v>
      </c>
      <c r="D88" s="200" t="s">
        <v>21</v>
      </c>
      <c r="E88" s="200" t="s">
        <v>307</v>
      </c>
      <c r="F88" s="191" t="str">
        <f t="shared" si="6"/>
        <v>Understand 100 as a bundle of ten tens and that the three digits of a three-digit number represent amounts of hundreds, tens, and ones.</v>
      </c>
      <c r="G88" s="126"/>
      <c r="H88" s="126"/>
      <c r="I88" s="126"/>
      <c r="J88" s="126"/>
      <c r="K88" s="126"/>
      <c r="L88" s="126"/>
      <c r="M88" s="126"/>
      <c r="N88" s="200" t="s">
        <v>307</v>
      </c>
      <c r="O88" s="200">
        <v>2</v>
      </c>
      <c r="P88" s="200" t="s">
        <v>89</v>
      </c>
      <c r="Q88" s="200" t="s">
        <v>21</v>
      </c>
      <c r="R88" s="205" t="s">
        <v>309</v>
      </c>
      <c r="S88" s="202">
        <f t="shared" si="4"/>
        <v>24</v>
      </c>
      <c r="T88" s="203">
        <f t="shared" si="5"/>
        <v>77</v>
      </c>
      <c r="U88" s="202">
        <f>Table24[[#This Row],[OR Word Count]]-Table24[[#This Row],[CCSS Word Count]]</f>
        <v>-53</v>
      </c>
      <c r="V88" s="207">
        <f>IF(Table24[[#This Row],[Column6]]="","",IFERROR(Table24[[#This Row],[Column1]]/Table24[[#This Row],[CCSS Word Count]],""))</f>
        <v>-0.68831168831168832</v>
      </c>
      <c r="W88" s="200">
        <v>2</v>
      </c>
      <c r="X88" s="180" t="s">
        <v>89</v>
      </c>
      <c r="Y88" s="180" t="s">
        <v>21</v>
      </c>
      <c r="Z88" s="180">
        <v>1</v>
      </c>
    </row>
    <row r="89" spans="1:26" x14ac:dyDescent="0.2">
      <c r="A89" s="201" t="s">
        <v>25</v>
      </c>
      <c r="B89" s="200">
        <v>88</v>
      </c>
      <c r="C89" s="200" t="s">
        <v>89</v>
      </c>
      <c r="D89" s="200" t="s">
        <v>21</v>
      </c>
      <c r="E89" s="200" t="s">
        <v>310</v>
      </c>
      <c r="F89" s="191" t="str">
        <f t="shared" si="6"/>
        <v>Count within 1000; skip-count by 5's, 10's, and 100's.</v>
      </c>
      <c r="G89" s="126"/>
      <c r="H89" s="126"/>
      <c r="I89" s="126"/>
      <c r="J89" s="126"/>
      <c r="K89" s="126"/>
      <c r="L89" s="126"/>
      <c r="M89" s="126"/>
      <c r="N89" s="200" t="s">
        <v>310</v>
      </c>
      <c r="O89" s="200">
        <v>2</v>
      </c>
      <c r="P89" s="200" t="s">
        <v>89</v>
      </c>
      <c r="Q89" s="200" t="s">
        <v>21</v>
      </c>
      <c r="R89" s="205" t="s">
        <v>312</v>
      </c>
      <c r="S89" s="202">
        <f t="shared" si="4"/>
        <v>9</v>
      </c>
      <c r="T89" s="203">
        <f t="shared" si="5"/>
        <v>9</v>
      </c>
      <c r="U89" s="202">
        <f>Table24[[#This Row],[OR Word Count]]-Table24[[#This Row],[CCSS Word Count]]</f>
        <v>0</v>
      </c>
      <c r="V89" s="207">
        <f>IF(Table24[[#This Row],[Column6]]="","",IFERROR(Table24[[#This Row],[Column1]]/Table24[[#This Row],[CCSS Word Count]],""))</f>
        <v>0</v>
      </c>
      <c r="W89" s="200">
        <v>2</v>
      </c>
      <c r="X89" s="180" t="s">
        <v>89</v>
      </c>
      <c r="Y89" s="180" t="s">
        <v>21</v>
      </c>
      <c r="Z89" s="180">
        <v>2</v>
      </c>
    </row>
    <row r="90" spans="1:26" ht="30" x14ac:dyDescent="0.2">
      <c r="A90" s="201" t="s">
        <v>25</v>
      </c>
      <c r="B90" s="200">
        <v>89</v>
      </c>
      <c r="C90" s="200" t="s">
        <v>89</v>
      </c>
      <c r="D90" s="200" t="s">
        <v>21</v>
      </c>
      <c r="E90" s="200" t="s">
        <v>313</v>
      </c>
      <c r="F90" s="191" t="str">
        <f t="shared" si="6"/>
        <v>Read and write numbers to 1000 using base-ten numerals, number names, and expanded form.</v>
      </c>
      <c r="G90" s="126"/>
      <c r="H90" s="126"/>
      <c r="I90" s="126"/>
      <c r="J90" s="126"/>
      <c r="K90" s="126"/>
      <c r="L90" s="126"/>
      <c r="M90" s="126"/>
      <c r="N90" s="200" t="s">
        <v>313</v>
      </c>
      <c r="O90" s="200">
        <v>2</v>
      </c>
      <c r="P90" s="200" t="s">
        <v>89</v>
      </c>
      <c r="Q90" s="200" t="s">
        <v>21</v>
      </c>
      <c r="R90" s="205" t="s">
        <v>314</v>
      </c>
      <c r="S90" s="202">
        <f t="shared" si="4"/>
        <v>14</v>
      </c>
      <c r="T90" s="203">
        <f t="shared" si="5"/>
        <v>14</v>
      </c>
      <c r="U90" s="202">
        <f>Table24[[#This Row],[OR Word Count]]-Table24[[#This Row],[CCSS Word Count]]</f>
        <v>0</v>
      </c>
      <c r="V90" s="207">
        <f>IF(Table24[[#This Row],[Column6]]="","",IFERROR(Table24[[#This Row],[Column1]]/Table24[[#This Row],[CCSS Word Count]],""))</f>
        <v>0</v>
      </c>
      <c r="W90" s="200">
        <v>2</v>
      </c>
      <c r="X90" s="180" t="s">
        <v>89</v>
      </c>
      <c r="Y90" s="180" t="s">
        <v>21</v>
      </c>
      <c r="Z90" s="180">
        <v>3</v>
      </c>
    </row>
    <row r="91" spans="1:26" ht="45" x14ac:dyDescent="0.2">
      <c r="A91" s="201" t="s">
        <v>25</v>
      </c>
      <c r="B91" s="200">
        <v>90</v>
      </c>
      <c r="C91" s="200" t="s">
        <v>89</v>
      </c>
      <c r="D91" s="200" t="s">
        <v>21</v>
      </c>
      <c r="E91" s="200" t="s">
        <v>315</v>
      </c>
      <c r="F91" s="191" t="str">
        <f t="shared" si="6"/>
        <v>Compare two three-digit numbers based on meanings of the hundreds, tens, and ones digits, using &gt;, =, and &lt; symbols to record the results of comparisons.</v>
      </c>
      <c r="G91" s="126"/>
      <c r="H91" s="126"/>
      <c r="I91" s="126"/>
      <c r="J91" s="126"/>
      <c r="K91" s="126"/>
      <c r="L91" s="126"/>
      <c r="M91" s="126"/>
      <c r="N91" s="200" t="s">
        <v>315</v>
      </c>
      <c r="O91" s="200">
        <v>2</v>
      </c>
      <c r="P91" s="200" t="s">
        <v>89</v>
      </c>
      <c r="Q91" s="200" t="s">
        <v>21</v>
      </c>
      <c r="R91" s="205" t="s">
        <v>316</v>
      </c>
      <c r="S91" s="202">
        <f t="shared" si="4"/>
        <v>26</v>
      </c>
      <c r="T91" s="203">
        <f t="shared" si="5"/>
        <v>26</v>
      </c>
      <c r="U91" s="202">
        <f>Table24[[#This Row],[OR Word Count]]-Table24[[#This Row],[CCSS Word Count]]</f>
        <v>0</v>
      </c>
      <c r="V91" s="207">
        <f>IF(Table24[[#This Row],[Column6]]="","",IFERROR(Table24[[#This Row],[Column1]]/Table24[[#This Row],[CCSS Word Count]],""))</f>
        <v>0</v>
      </c>
      <c r="W91" s="200">
        <v>2</v>
      </c>
      <c r="X91" s="180" t="s">
        <v>89</v>
      </c>
      <c r="Y91" s="180" t="s">
        <v>21</v>
      </c>
      <c r="Z91" s="180">
        <v>4</v>
      </c>
    </row>
    <row r="92" spans="1:26" ht="30" x14ac:dyDescent="0.2">
      <c r="A92" s="141" t="s">
        <v>3</v>
      </c>
      <c r="B92" s="142">
        <v>91</v>
      </c>
      <c r="C92" s="142" t="s">
        <v>89</v>
      </c>
      <c r="D92" s="142" t="s">
        <v>63</v>
      </c>
      <c r="E92" s="142" t="s">
        <v>317</v>
      </c>
      <c r="F92" s="143" t="str">
        <f t="shared" si="6"/>
        <v>Use place value understanding and properties of operations to add and subtract.</v>
      </c>
      <c r="G92" s="144"/>
      <c r="H92" s="144"/>
      <c r="I92" s="144"/>
      <c r="J92" s="144"/>
      <c r="K92" s="144"/>
      <c r="L92" s="144"/>
      <c r="M92" s="144"/>
      <c r="N92" s="142" t="s">
        <v>317</v>
      </c>
      <c r="O92" s="142">
        <v>2</v>
      </c>
      <c r="P92" s="142" t="s">
        <v>89</v>
      </c>
      <c r="Q92" s="142" t="s">
        <v>63</v>
      </c>
      <c r="R92" s="156" t="s">
        <v>225</v>
      </c>
      <c r="S92" s="145">
        <f t="shared" si="4"/>
        <v>12</v>
      </c>
      <c r="T92" s="146">
        <f t="shared" si="5"/>
        <v>12</v>
      </c>
      <c r="U92" s="145">
        <f>Table24[[#This Row],[OR Word Count]]-Table24[[#This Row],[CCSS Word Count]]</f>
        <v>0</v>
      </c>
      <c r="V92" s="147" t="str">
        <f>IF(Table24[[#This Row],[Column6]]="","",IFERROR(Table24[[#This Row],[Column1]]/Table24[[#This Row],[CCSS Word Count]],""))</f>
        <v/>
      </c>
      <c r="W92" s="200">
        <v>2</v>
      </c>
      <c r="X92" s="180" t="s">
        <v>89</v>
      </c>
      <c r="Y92" s="180" t="s">
        <v>63</v>
      </c>
      <c r="Z92" s="180"/>
    </row>
    <row r="93" spans="1:26" ht="45" x14ac:dyDescent="0.2">
      <c r="A93" s="201" t="s">
        <v>25</v>
      </c>
      <c r="B93" s="200">
        <v>92</v>
      </c>
      <c r="C93" s="200" t="s">
        <v>89</v>
      </c>
      <c r="D93" s="200" t="s">
        <v>63</v>
      </c>
      <c r="E93" s="200" t="s">
        <v>318</v>
      </c>
      <c r="F93" s="191" t="str">
        <f t="shared" si="6"/>
        <v>Fluently add &amp; subtract within 100 using accurate, efficient, &amp; flexible strategies based on place value, properties of operations, and/or the relationship between addition and subtraction.</v>
      </c>
      <c r="G93" s="126"/>
      <c r="H93" s="126"/>
      <c r="I93" s="126"/>
      <c r="J93" s="126"/>
      <c r="K93" s="126"/>
      <c r="L93" s="126"/>
      <c r="M93" s="126"/>
      <c r="N93" s="200" t="s">
        <v>318</v>
      </c>
      <c r="O93" s="200">
        <v>2</v>
      </c>
      <c r="P93" s="200" t="s">
        <v>89</v>
      </c>
      <c r="Q93" s="200" t="s">
        <v>63</v>
      </c>
      <c r="R93" s="205" t="s">
        <v>320</v>
      </c>
      <c r="S93" s="202">
        <f t="shared" si="4"/>
        <v>26</v>
      </c>
      <c r="T93" s="203">
        <f t="shared" si="5"/>
        <v>23</v>
      </c>
      <c r="U93" s="202">
        <f>Table24[[#This Row],[OR Word Count]]-Table24[[#This Row],[CCSS Word Count]]</f>
        <v>3</v>
      </c>
      <c r="V93" s="207">
        <f>IF(Table24[[#This Row],[Column6]]="","",IFERROR(Table24[[#This Row],[Column1]]/Table24[[#This Row],[CCSS Word Count]],""))</f>
        <v>0.13043478260869565</v>
      </c>
      <c r="W93" s="206">
        <v>2</v>
      </c>
      <c r="X93" s="180" t="s">
        <v>89</v>
      </c>
      <c r="Y93" s="180" t="s">
        <v>63</v>
      </c>
      <c r="Z93" s="180">
        <v>5</v>
      </c>
    </row>
    <row r="94" spans="1:26" ht="45" x14ac:dyDescent="0.2">
      <c r="A94" s="201" t="s">
        <v>25</v>
      </c>
      <c r="B94" s="200">
        <v>93</v>
      </c>
      <c r="C94" s="200" t="s">
        <v>89</v>
      </c>
      <c r="D94" s="200" t="s">
        <v>63</v>
      </c>
      <c r="E94" s="200" t="s">
        <v>321</v>
      </c>
      <c r="F94" s="191" t="str">
        <f t="shared" si="6"/>
        <v>Add up to four two-digit numbers using strategies based on place value and properties of operations and describe how two different strategies result in the same sum.</v>
      </c>
      <c r="G94" s="126"/>
      <c r="H94" s="126"/>
      <c r="I94" s="126"/>
      <c r="J94" s="126"/>
      <c r="K94" s="126"/>
      <c r="L94" s="126"/>
      <c r="M94" s="126"/>
      <c r="N94" s="200" t="s">
        <v>321</v>
      </c>
      <c r="O94" s="200">
        <v>2</v>
      </c>
      <c r="P94" s="200" t="s">
        <v>89</v>
      </c>
      <c r="Q94" s="200" t="s">
        <v>63</v>
      </c>
      <c r="R94" s="205" t="s">
        <v>323</v>
      </c>
      <c r="S94" s="202">
        <f t="shared" si="4"/>
        <v>27</v>
      </c>
      <c r="T94" s="203">
        <f t="shared" si="5"/>
        <v>16</v>
      </c>
      <c r="U94" s="202">
        <f>Table24[[#This Row],[OR Word Count]]-Table24[[#This Row],[CCSS Word Count]]</f>
        <v>11</v>
      </c>
      <c r="V94" s="207">
        <f>IF(Table24[[#This Row],[Column6]]="","",IFERROR(Table24[[#This Row],[Column1]]/Table24[[#This Row],[CCSS Word Count]],""))</f>
        <v>0.6875</v>
      </c>
      <c r="W94" s="200">
        <v>2</v>
      </c>
      <c r="X94" s="180" t="s">
        <v>89</v>
      </c>
      <c r="Y94" s="180" t="s">
        <v>63</v>
      </c>
      <c r="Z94" s="180">
        <v>6</v>
      </c>
    </row>
    <row r="95" spans="1:26" ht="105" x14ac:dyDescent="0.2">
      <c r="A95" s="201" t="s">
        <v>25</v>
      </c>
      <c r="B95" s="200">
        <v>94</v>
      </c>
      <c r="C95" s="200" t="s">
        <v>89</v>
      </c>
      <c r="D95" s="200" t="s">
        <v>63</v>
      </c>
      <c r="E95" s="200" t="s">
        <v>324</v>
      </c>
      <c r="F95" s="191" t="str">
        <f t="shared" si="6"/>
        <v>Add and subtract within 1000 using concrete or visual representations and strategies based on place value, properties of operations, and/or the relationship between addition and subtraction. Relate the strategy to a written method and explain why sometimes it is necessary to compose or decompose tens or hundreds.</v>
      </c>
      <c r="G95" s="127"/>
      <c r="H95" s="127"/>
      <c r="I95" s="127"/>
      <c r="J95" s="127"/>
      <c r="K95" s="127"/>
      <c r="L95" s="127"/>
      <c r="M95" s="127"/>
      <c r="N95" s="200" t="s">
        <v>324</v>
      </c>
      <c r="O95" s="206">
        <v>2</v>
      </c>
      <c r="P95" s="206" t="s">
        <v>89</v>
      </c>
      <c r="Q95" s="206" t="s">
        <v>63</v>
      </c>
      <c r="R95" s="205" t="s">
        <v>326</v>
      </c>
      <c r="S95" s="202">
        <f t="shared" si="4"/>
        <v>47</v>
      </c>
      <c r="T95" s="203">
        <f t="shared" si="5"/>
        <v>66</v>
      </c>
      <c r="U95" s="202">
        <f>Table24[[#This Row],[OR Word Count]]-Table24[[#This Row],[CCSS Word Count]]</f>
        <v>-19</v>
      </c>
      <c r="V95" s="207">
        <f>IF(Table24[[#This Row],[Column6]]="","",IFERROR(Table24[[#This Row],[Column1]]/Table24[[#This Row],[CCSS Word Count]],""))</f>
        <v>-0.2878787878787879</v>
      </c>
      <c r="W95" s="200">
        <v>2</v>
      </c>
      <c r="X95" s="180" t="s">
        <v>89</v>
      </c>
      <c r="Y95" s="180" t="s">
        <v>63</v>
      </c>
      <c r="Z95" s="180">
        <v>7</v>
      </c>
    </row>
    <row r="96" spans="1:26" ht="30" x14ac:dyDescent="0.2">
      <c r="A96" s="201" t="s">
        <v>25</v>
      </c>
      <c r="B96" s="200">
        <v>95</v>
      </c>
      <c r="C96" s="200" t="s">
        <v>89</v>
      </c>
      <c r="D96" s="200" t="s">
        <v>63</v>
      </c>
      <c r="E96" s="200" t="s">
        <v>327</v>
      </c>
      <c r="F96" s="191" t="str">
        <f t="shared" si="6"/>
        <v>Without having to count, mentally find 10 more or 10 less and 100 more or 100 less than a given three-digit number.</v>
      </c>
      <c r="G96" s="126"/>
      <c r="H96" s="126"/>
      <c r="I96" s="126"/>
      <c r="J96" s="126"/>
      <c r="K96" s="126"/>
      <c r="L96" s="126"/>
      <c r="M96" s="126"/>
      <c r="N96" s="200" t="s">
        <v>327</v>
      </c>
      <c r="O96" s="200">
        <v>2</v>
      </c>
      <c r="P96" s="200" t="s">
        <v>89</v>
      </c>
      <c r="Q96" s="200" t="s">
        <v>63</v>
      </c>
      <c r="R96" s="205" t="s">
        <v>329</v>
      </c>
      <c r="S96" s="202">
        <f t="shared" si="4"/>
        <v>22</v>
      </c>
      <c r="T96" s="203">
        <f t="shared" si="5"/>
        <v>21</v>
      </c>
      <c r="U96" s="202">
        <f>Table24[[#This Row],[OR Word Count]]-Table24[[#This Row],[CCSS Word Count]]</f>
        <v>1</v>
      </c>
      <c r="V96" s="207">
        <f>IF(Table24[[#This Row],[Column6]]="","",IFERROR(Table24[[#This Row],[Column1]]/Table24[[#This Row],[CCSS Word Count]],""))</f>
        <v>4.7619047619047616E-2</v>
      </c>
      <c r="W96" s="200">
        <v>2</v>
      </c>
      <c r="X96" s="180" t="s">
        <v>89</v>
      </c>
      <c r="Y96" s="180" t="s">
        <v>63</v>
      </c>
      <c r="Z96" s="180">
        <v>8</v>
      </c>
    </row>
    <row r="97" spans="1:26" ht="45" x14ac:dyDescent="0.2">
      <c r="A97" s="201" t="s">
        <v>25</v>
      </c>
      <c r="B97" s="200">
        <v>96</v>
      </c>
      <c r="C97" s="200" t="s">
        <v>89</v>
      </c>
      <c r="D97" s="200" t="s">
        <v>63</v>
      </c>
      <c r="E97" s="200" t="s">
        <v>330</v>
      </c>
      <c r="F97" s="191" t="str">
        <f t="shared" si="6"/>
        <v>Explain why strategies to add and subtract work using properties of operations and the relationship between addition and subtraction.</v>
      </c>
      <c r="G97" s="126"/>
      <c r="H97" s="126"/>
      <c r="I97" s="126"/>
      <c r="J97" s="126"/>
      <c r="K97" s="126"/>
      <c r="L97" s="126"/>
      <c r="M97" s="126"/>
      <c r="N97" s="200" t="s">
        <v>330</v>
      </c>
      <c r="O97" s="200">
        <v>2</v>
      </c>
      <c r="P97" s="200" t="s">
        <v>89</v>
      </c>
      <c r="Q97" s="200" t="s">
        <v>63</v>
      </c>
      <c r="R97" s="205" t="s">
        <v>332</v>
      </c>
      <c r="S97" s="202">
        <f t="shared" si="4"/>
        <v>19</v>
      </c>
      <c r="T97" s="203">
        <f t="shared" si="5"/>
        <v>25</v>
      </c>
      <c r="U97" s="202">
        <f>Table24[[#This Row],[OR Word Count]]-Table24[[#This Row],[CCSS Word Count]]</f>
        <v>-6</v>
      </c>
      <c r="V97" s="207">
        <f>IF(Table24[[#This Row],[Column6]]="","",IFERROR(Table24[[#This Row],[Column1]]/Table24[[#This Row],[CCSS Word Count]],""))</f>
        <v>-0.24</v>
      </c>
      <c r="W97" s="200">
        <v>2</v>
      </c>
      <c r="X97" s="180" t="s">
        <v>89</v>
      </c>
      <c r="Y97" s="180" t="s">
        <v>63</v>
      </c>
      <c r="Z97" s="180">
        <v>9</v>
      </c>
    </row>
    <row r="98" spans="1:26" x14ac:dyDescent="0.2">
      <c r="A98" s="148" t="s">
        <v>2</v>
      </c>
      <c r="B98" s="149">
        <v>97</v>
      </c>
      <c r="C98" s="149" t="s">
        <v>99</v>
      </c>
      <c r="D98" s="149"/>
      <c r="E98" s="149" t="s">
        <v>333</v>
      </c>
      <c r="F98" s="150" t="str">
        <f t="shared" si="6"/>
        <v>Geometric Reasoning and Measurement</v>
      </c>
      <c r="G98" s="151"/>
      <c r="H98" s="151"/>
      <c r="I98" s="151"/>
      <c r="J98" s="151"/>
      <c r="K98" s="151"/>
      <c r="L98" s="151"/>
      <c r="M98" s="151"/>
      <c r="N98" s="149"/>
      <c r="O98" s="149"/>
      <c r="P98" s="149"/>
      <c r="Q98" s="149"/>
      <c r="R98" s="155" t="s">
        <v>334</v>
      </c>
      <c r="S98" s="152">
        <f t="shared" si="4"/>
        <v>4</v>
      </c>
      <c r="T98" s="153">
        <f t="shared" si="5"/>
        <v>2</v>
      </c>
      <c r="U98" s="152">
        <f>Table24[[#This Row],[OR Word Count]]-Table24[[#This Row],[CCSS Word Count]]</f>
        <v>2</v>
      </c>
      <c r="V98" s="154" t="str">
        <f>IF(Table24[[#This Row],[Column6]]="","",IFERROR(Table24[[#This Row],[Column1]]/Table24[[#This Row],[CCSS Word Count]],""))</f>
        <v/>
      </c>
      <c r="W98" s="200">
        <v>2</v>
      </c>
      <c r="X98" s="180" t="s">
        <v>99</v>
      </c>
      <c r="Y98" s="180"/>
      <c r="Z98" s="180"/>
    </row>
    <row r="99" spans="1:26" x14ac:dyDescent="0.2">
      <c r="A99" s="141" t="s">
        <v>3</v>
      </c>
      <c r="B99" s="142">
        <v>98</v>
      </c>
      <c r="C99" s="142" t="s">
        <v>99</v>
      </c>
      <c r="D99" s="142" t="s">
        <v>21</v>
      </c>
      <c r="E99" s="142" t="s">
        <v>335</v>
      </c>
      <c r="F99" s="143" t="str">
        <f t="shared" si="6"/>
        <v>Reason with shapes and their attributes.</v>
      </c>
      <c r="G99" s="144"/>
      <c r="H99" s="144"/>
      <c r="I99" s="144"/>
      <c r="J99" s="144"/>
      <c r="K99" s="144"/>
      <c r="L99" s="144"/>
      <c r="M99" s="144"/>
      <c r="N99" s="142" t="s">
        <v>336</v>
      </c>
      <c r="O99" s="142">
        <v>2</v>
      </c>
      <c r="P99" s="142" t="s">
        <v>103</v>
      </c>
      <c r="Q99" s="142" t="s">
        <v>21</v>
      </c>
      <c r="R99" s="156" t="s">
        <v>241</v>
      </c>
      <c r="S99" s="145">
        <f t="shared" si="4"/>
        <v>6</v>
      </c>
      <c r="T99" s="146">
        <f t="shared" si="5"/>
        <v>6</v>
      </c>
      <c r="U99" s="145">
        <f>Table24[[#This Row],[OR Word Count]]-Table24[[#This Row],[CCSS Word Count]]</f>
        <v>0</v>
      </c>
      <c r="V99" s="147" t="str">
        <f>IF(Table24[[#This Row],[Column6]]="","",IFERROR(Table24[[#This Row],[Column1]]/Table24[[#This Row],[CCSS Word Count]],""))</f>
        <v/>
      </c>
      <c r="W99" s="200">
        <v>2</v>
      </c>
      <c r="X99" s="180" t="s">
        <v>99</v>
      </c>
      <c r="Y99" s="180" t="s">
        <v>21</v>
      </c>
      <c r="Z99" s="180"/>
    </row>
    <row r="100" spans="1:26" ht="60" x14ac:dyDescent="0.2">
      <c r="A100" s="201" t="s">
        <v>25</v>
      </c>
      <c r="B100" s="200">
        <v>99</v>
      </c>
      <c r="C100" s="200" t="s">
        <v>99</v>
      </c>
      <c r="D100" s="200" t="s">
        <v>21</v>
      </c>
      <c r="E100" s="200" t="s">
        <v>337</v>
      </c>
      <c r="F100" s="191" t="str">
        <f t="shared" si="6"/>
        <v>Recognize and draw shapes having specified attributes, such as a given number of angles or a given number of equal faces.</v>
      </c>
      <c r="G100" s="126"/>
      <c r="H100" s="126"/>
      <c r="I100" s="126"/>
      <c r="J100" s="126"/>
      <c r="K100" s="126"/>
      <c r="L100" s="126"/>
      <c r="M100" s="126"/>
      <c r="N100" s="200" t="s">
        <v>339</v>
      </c>
      <c r="O100" s="200">
        <v>2</v>
      </c>
      <c r="P100" s="200" t="s">
        <v>103</v>
      </c>
      <c r="Q100" s="200" t="s">
        <v>21</v>
      </c>
      <c r="R100" s="205" t="s">
        <v>340</v>
      </c>
      <c r="S100" s="202">
        <f t="shared" si="4"/>
        <v>21</v>
      </c>
      <c r="T100" s="203">
        <f t="shared" si="5"/>
        <v>39</v>
      </c>
      <c r="U100" s="202">
        <f>Table24[[#This Row],[OR Word Count]]-Table24[[#This Row],[CCSS Word Count]]</f>
        <v>-18</v>
      </c>
      <c r="V100" s="207">
        <f>IF(Table24[[#This Row],[Column6]]="","",IFERROR(Table24[[#This Row],[Column1]]/Table24[[#This Row],[CCSS Word Count]],""))</f>
        <v>-0.46153846153846156</v>
      </c>
      <c r="W100" s="200">
        <v>2</v>
      </c>
      <c r="X100" s="180" t="s">
        <v>99</v>
      </c>
      <c r="Y100" s="180" t="s">
        <v>21</v>
      </c>
      <c r="Z100" s="180">
        <v>1</v>
      </c>
    </row>
    <row r="101" spans="1:26" ht="30" x14ac:dyDescent="0.2">
      <c r="A101" s="201" t="s">
        <v>25</v>
      </c>
      <c r="B101" s="200">
        <v>100</v>
      </c>
      <c r="C101" s="200" t="s">
        <v>99</v>
      </c>
      <c r="D101" s="200" t="s">
        <v>21</v>
      </c>
      <c r="E101" s="200" t="s">
        <v>341</v>
      </c>
      <c r="F101" s="191" t="str">
        <f t="shared" si="6"/>
        <v>Partition a rectangle into rows and columns of same-size squares and count to find the total number of them.</v>
      </c>
      <c r="G101" s="126"/>
      <c r="H101" s="126"/>
      <c r="I101" s="126"/>
      <c r="J101" s="126"/>
      <c r="K101" s="126"/>
      <c r="L101" s="126"/>
      <c r="M101" s="126"/>
      <c r="N101" s="200" t="s">
        <v>343</v>
      </c>
      <c r="O101" s="200">
        <v>2</v>
      </c>
      <c r="P101" s="200" t="s">
        <v>103</v>
      </c>
      <c r="Q101" s="200" t="s">
        <v>21</v>
      </c>
      <c r="R101" s="205" t="s">
        <v>344</v>
      </c>
      <c r="S101" s="202">
        <f t="shared" si="4"/>
        <v>19</v>
      </c>
      <c r="T101" s="203">
        <f t="shared" si="5"/>
        <v>20</v>
      </c>
      <c r="U101" s="202">
        <f>Table24[[#This Row],[OR Word Count]]-Table24[[#This Row],[CCSS Word Count]]</f>
        <v>-1</v>
      </c>
      <c r="V101" s="207">
        <f>IF(Table24[[#This Row],[Column6]]="","",IFERROR(Table24[[#This Row],[Column1]]/Table24[[#This Row],[CCSS Word Count]],""))</f>
        <v>-0.05</v>
      </c>
      <c r="W101" s="200">
        <v>2</v>
      </c>
      <c r="X101" s="180" t="s">
        <v>99</v>
      </c>
      <c r="Y101" s="180" t="s">
        <v>21</v>
      </c>
      <c r="Z101" s="180">
        <v>2</v>
      </c>
    </row>
    <row r="102" spans="1:26" ht="60" x14ac:dyDescent="0.2">
      <c r="A102" s="201" t="s">
        <v>25</v>
      </c>
      <c r="B102" s="200">
        <v>101</v>
      </c>
      <c r="C102" s="200" t="s">
        <v>99</v>
      </c>
      <c r="D102" s="200" t="s">
        <v>21</v>
      </c>
      <c r="E102" s="200" t="s">
        <v>345</v>
      </c>
      <c r="F102" s="191" t="str">
        <f t="shared" si="6"/>
        <v>Partition circles and rectangles into two, three, or four equal parts. Recognize that equal parts of identical wholes need not have the same shape.</v>
      </c>
      <c r="G102" s="126"/>
      <c r="H102" s="126"/>
      <c r="I102" s="126"/>
      <c r="J102" s="126"/>
      <c r="K102" s="126"/>
      <c r="L102" s="126"/>
      <c r="M102" s="126"/>
      <c r="N102" s="200" t="s">
        <v>347</v>
      </c>
      <c r="O102" s="200">
        <v>2</v>
      </c>
      <c r="P102" s="200" t="s">
        <v>103</v>
      </c>
      <c r="Q102" s="200" t="s">
        <v>21</v>
      </c>
      <c r="R102" s="205" t="s">
        <v>348</v>
      </c>
      <c r="S102" s="202">
        <f t="shared" si="4"/>
        <v>24</v>
      </c>
      <c r="T102" s="203">
        <f t="shared" si="5"/>
        <v>50</v>
      </c>
      <c r="U102" s="202">
        <f>Table24[[#This Row],[OR Word Count]]-Table24[[#This Row],[CCSS Word Count]]</f>
        <v>-26</v>
      </c>
      <c r="V102" s="207">
        <f>IF(Table24[[#This Row],[Column6]]="","",IFERROR(Table24[[#This Row],[Column1]]/Table24[[#This Row],[CCSS Word Count]],""))</f>
        <v>-0.52</v>
      </c>
      <c r="W102" s="200">
        <v>2</v>
      </c>
      <c r="X102" s="180" t="s">
        <v>99</v>
      </c>
      <c r="Y102" s="180" t="s">
        <v>21</v>
      </c>
      <c r="Z102" s="180">
        <v>3</v>
      </c>
    </row>
    <row r="103" spans="1:26" x14ac:dyDescent="0.2">
      <c r="A103" s="141" t="s">
        <v>3</v>
      </c>
      <c r="B103" s="142">
        <v>102</v>
      </c>
      <c r="C103" s="142" t="s">
        <v>99</v>
      </c>
      <c r="D103" s="142" t="s">
        <v>63</v>
      </c>
      <c r="E103" s="142" t="s">
        <v>349</v>
      </c>
      <c r="F103" s="143" t="str">
        <f t="shared" si="6"/>
        <v>Measure and estimate lengths in standard units.</v>
      </c>
      <c r="G103" s="144"/>
      <c r="H103" s="144"/>
      <c r="I103" s="144"/>
      <c r="J103" s="144"/>
      <c r="K103" s="144"/>
      <c r="L103" s="144"/>
      <c r="M103" s="144"/>
      <c r="N103" s="142" t="s">
        <v>351</v>
      </c>
      <c r="O103" s="142">
        <v>2</v>
      </c>
      <c r="P103" s="142" t="s">
        <v>141</v>
      </c>
      <c r="Q103" s="142" t="s">
        <v>21</v>
      </c>
      <c r="R103" s="156" t="s">
        <v>350</v>
      </c>
      <c r="S103" s="145">
        <f t="shared" si="4"/>
        <v>7</v>
      </c>
      <c r="T103" s="146">
        <f t="shared" si="5"/>
        <v>7</v>
      </c>
      <c r="U103" s="145">
        <f>Table24[[#This Row],[OR Word Count]]-Table24[[#This Row],[CCSS Word Count]]</f>
        <v>0</v>
      </c>
      <c r="V103" s="147" t="str">
        <f>IF(Table24[[#This Row],[Column6]]="","",IFERROR(Table24[[#This Row],[Column1]]/Table24[[#This Row],[CCSS Word Count]],""))</f>
        <v/>
      </c>
      <c r="W103" s="200">
        <v>2</v>
      </c>
      <c r="X103" s="180" t="s">
        <v>99</v>
      </c>
      <c r="Y103" s="180" t="s">
        <v>63</v>
      </c>
      <c r="Z103" s="180"/>
    </row>
    <row r="104" spans="1:26" ht="30" x14ac:dyDescent="0.2">
      <c r="A104" s="201" t="s">
        <v>25</v>
      </c>
      <c r="B104" s="200">
        <v>103</v>
      </c>
      <c r="C104" s="200" t="s">
        <v>99</v>
      </c>
      <c r="D104" s="200" t="s">
        <v>63</v>
      </c>
      <c r="E104" s="200" t="s">
        <v>352</v>
      </c>
      <c r="F104" s="191" t="str">
        <f t="shared" si="6"/>
        <v>Measure the length of an object by selecting and using appropriate measurement tools.</v>
      </c>
      <c r="G104" s="126"/>
      <c r="H104" s="126"/>
      <c r="I104" s="126"/>
      <c r="J104" s="126"/>
      <c r="K104" s="126"/>
      <c r="L104" s="126"/>
      <c r="M104" s="126"/>
      <c r="N104" s="200" t="s">
        <v>354</v>
      </c>
      <c r="O104" s="200">
        <v>2</v>
      </c>
      <c r="P104" s="200" t="s">
        <v>141</v>
      </c>
      <c r="Q104" s="200" t="s">
        <v>21</v>
      </c>
      <c r="R104" s="205" t="s">
        <v>355</v>
      </c>
      <c r="S104" s="202">
        <f t="shared" si="4"/>
        <v>13</v>
      </c>
      <c r="T104" s="203">
        <f t="shared" si="5"/>
        <v>22</v>
      </c>
      <c r="U104" s="202">
        <f>Table24[[#This Row],[OR Word Count]]-Table24[[#This Row],[CCSS Word Count]]</f>
        <v>-9</v>
      </c>
      <c r="V104" s="207">
        <f>IF(Table24[[#This Row],[Column6]]="","",IFERROR(Table24[[#This Row],[Column1]]/Table24[[#This Row],[CCSS Word Count]],""))</f>
        <v>-0.40909090909090912</v>
      </c>
      <c r="W104" s="200">
        <v>2</v>
      </c>
      <c r="X104" s="180" t="s">
        <v>99</v>
      </c>
      <c r="Y104" s="180" t="s">
        <v>63</v>
      </c>
      <c r="Z104" s="180">
        <v>4</v>
      </c>
    </row>
    <row r="105" spans="1:26" ht="45" x14ac:dyDescent="0.2">
      <c r="A105" s="201" t="s">
        <v>25</v>
      </c>
      <c r="B105" s="200">
        <v>104</v>
      </c>
      <c r="C105" s="200" t="s">
        <v>99</v>
      </c>
      <c r="D105" s="200" t="s">
        <v>63</v>
      </c>
      <c r="E105" s="200" t="s">
        <v>356</v>
      </c>
      <c r="F105" s="191" t="str">
        <f t="shared" si="6"/>
        <v>Measure the length of an object using two different length units and describe how the measurements relate to the size of the unit chosen.</v>
      </c>
      <c r="G105" s="126"/>
      <c r="H105" s="126"/>
      <c r="I105" s="126"/>
      <c r="J105" s="126"/>
      <c r="K105" s="126"/>
      <c r="L105" s="126"/>
      <c r="M105" s="126"/>
      <c r="N105" s="200" t="s">
        <v>358</v>
      </c>
      <c r="O105" s="200">
        <v>2</v>
      </c>
      <c r="P105" s="200" t="s">
        <v>141</v>
      </c>
      <c r="Q105" s="200" t="s">
        <v>21</v>
      </c>
      <c r="R105" s="205" t="s">
        <v>359</v>
      </c>
      <c r="S105" s="202">
        <f t="shared" si="4"/>
        <v>24</v>
      </c>
      <c r="T105" s="203">
        <f t="shared" si="5"/>
        <v>31</v>
      </c>
      <c r="U105" s="202">
        <f>Table24[[#This Row],[OR Word Count]]-Table24[[#This Row],[CCSS Word Count]]</f>
        <v>-7</v>
      </c>
      <c r="V105" s="207">
        <f>IF(Table24[[#This Row],[Column6]]="","",IFERROR(Table24[[#This Row],[Column1]]/Table24[[#This Row],[CCSS Word Count]],""))</f>
        <v>-0.22580645161290322</v>
      </c>
      <c r="W105" s="200">
        <v>2</v>
      </c>
      <c r="X105" s="180" t="s">
        <v>99</v>
      </c>
      <c r="Y105" s="180" t="s">
        <v>63</v>
      </c>
      <c r="Z105" s="180">
        <v>5</v>
      </c>
    </row>
    <row r="106" spans="1:26" ht="30" x14ac:dyDescent="0.2">
      <c r="A106" s="201" t="s">
        <v>25</v>
      </c>
      <c r="B106" s="200">
        <v>105</v>
      </c>
      <c r="C106" s="200" t="s">
        <v>99</v>
      </c>
      <c r="D106" s="200" t="s">
        <v>63</v>
      </c>
      <c r="E106" s="200" t="s">
        <v>360</v>
      </c>
      <c r="F106" s="191" t="str">
        <f t="shared" si="6"/>
        <v>Estimate lengths using units of inches, feet, yards, centimeters, and meters.</v>
      </c>
      <c r="G106" s="126"/>
      <c r="H106" s="126"/>
      <c r="I106" s="126"/>
      <c r="J106" s="126"/>
      <c r="K106" s="126"/>
      <c r="L106" s="126"/>
      <c r="M106" s="126"/>
      <c r="N106" s="200" t="s">
        <v>362</v>
      </c>
      <c r="O106" s="200">
        <v>2</v>
      </c>
      <c r="P106" s="200" t="s">
        <v>141</v>
      </c>
      <c r="Q106" s="200" t="s">
        <v>21</v>
      </c>
      <c r="R106" s="205" t="s">
        <v>363</v>
      </c>
      <c r="S106" s="202">
        <f t="shared" si="4"/>
        <v>11</v>
      </c>
      <c r="T106" s="203">
        <f t="shared" si="5"/>
        <v>10</v>
      </c>
      <c r="U106" s="202">
        <f>Table24[[#This Row],[OR Word Count]]-Table24[[#This Row],[CCSS Word Count]]</f>
        <v>1</v>
      </c>
      <c r="V106" s="207">
        <f>IF(Table24[[#This Row],[Column6]]="","",IFERROR(Table24[[#This Row],[Column1]]/Table24[[#This Row],[CCSS Word Count]],""))</f>
        <v>0.1</v>
      </c>
      <c r="W106" s="200">
        <v>2</v>
      </c>
      <c r="X106" s="180" t="s">
        <v>99</v>
      </c>
      <c r="Y106" s="180" t="s">
        <v>63</v>
      </c>
      <c r="Z106" s="180">
        <v>6</v>
      </c>
    </row>
    <row r="107" spans="1:26" ht="30" x14ac:dyDescent="0.2">
      <c r="A107" s="201" t="s">
        <v>25</v>
      </c>
      <c r="B107" s="200">
        <v>106</v>
      </c>
      <c r="C107" s="200" t="s">
        <v>99</v>
      </c>
      <c r="D107" s="200" t="s">
        <v>63</v>
      </c>
      <c r="E107" s="200" t="s">
        <v>364</v>
      </c>
      <c r="F107" s="191" t="str">
        <f t="shared" si="6"/>
        <v>Measure two objects and determine the difference in their lengths in terms of a standard length unit.</v>
      </c>
      <c r="G107" s="126"/>
      <c r="H107" s="126"/>
      <c r="I107" s="126"/>
      <c r="J107" s="126"/>
      <c r="K107" s="126"/>
      <c r="L107" s="126"/>
      <c r="M107" s="126"/>
      <c r="N107" s="200" t="s">
        <v>366</v>
      </c>
      <c r="O107" s="200">
        <v>2</v>
      </c>
      <c r="P107" s="200" t="s">
        <v>141</v>
      </c>
      <c r="Q107" s="200" t="s">
        <v>21</v>
      </c>
      <c r="R107" s="205" t="s">
        <v>367</v>
      </c>
      <c r="S107" s="202">
        <f t="shared" si="4"/>
        <v>17</v>
      </c>
      <c r="T107" s="203">
        <f t="shared" si="5"/>
        <v>22</v>
      </c>
      <c r="U107" s="202">
        <f>Table24[[#This Row],[OR Word Count]]-Table24[[#This Row],[CCSS Word Count]]</f>
        <v>-5</v>
      </c>
      <c r="V107" s="207">
        <f>IF(Table24[[#This Row],[Column6]]="","",IFERROR(Table24[[#This Row],[Column1]]/Table24[[#This Row],[CCSS Word Count]],""))</f>
        <v>-0.22727272727272727</v>
      </c>
      <c r="W107" s="200">
        <v>2</v>
      </c>
      <c r="X107" s="180" t="s">
        <v>99</v>
      </c>
      <c r="Y107" s="180" t="s">
        <v>63</v>
      </c>
      <c r="Z107" s="180">
        <v>7</v>
      </c>
    </row>
    <row r="108" spans="1:26" x14ac:dyDescent="0.2">
      <c r="A108" s="141" t="s">
        <v>3</v>
      </c>
      <c r="B108" s="142">
        <v>107</v>
      </c>
      <c r="C108" s="142" t="s">
        <v>99</v>
      </c>
      <c r="D108" s="142" t="s">
        <v>76</v>
      </c>
      <c r="E108" s="142" t="s">
        <v>368</v>
      </c>
      <c r="F108" s="143" t="str">
        <f t="shared" si="6"/>
        <v>Relate addition and subtraction to length.</v>
      </c>
      <c r="G108" s="144"/>
      <c r="H108" s="144"/>
      <c r="I108" s="144"/>
      <c r="J108" s="144"/>
      <c r="K108" s="144"/>
      <c r="L108" s="144"/>
      <c r="M108" s="144"/>
      <c r="N108" s="142" t="s">
        <v>370</v>
      </c>
      <c r="O108" s="142">
        <v>2</v>
      </c>
      <c r="P108" s="142" t="s">
        <v>141</v>
      </c>
      <c r="Q108" s="142" t="s">
        <v>63</v>
      </c>
      <c r="R108" s="156" t="s">
        <v>369</v>
      </c>
      <c r="S108" s="145">
        <f t="shared" si="4"/>
        <v>6</v>
      </c>
      <c r="T108" s="146">
        <f t="shared" si="5"/>
        <v>6</v>
      </c>
      <c r="U108" s="145">
        <f>Table24[[#This Row],[OR Word Count]]-Table24[[#This Row],[CCSS Word Count]]</f>
        <v>0</v>
      </c>
      <c r="V108" s="147" t="str">
        <f>IF(Table24[[#This Row],[Column6]]="","",IFERROR(Table24[[#This Row],[Column1]]/Table24[[#This Row],[CCSS Word Count]],""))</f>
        <v/>
      </c>
      <c r="W108" s="200">
        <v>2</v>
      </c>
      <c r="X108" s="180" t="s">
        <v>99</v>
      </c>
      <c r="Y108" s="180" t="s">
        <v>76</v>
      </c>
      <c r="Z108" s="180"/>
    </row>
    <row r="109" spans="1:26" ht="60" x14ac:dyDescent="0.2">
      <c r="A109" s="201" t="s">
        <v>25</v>
      </c>
      <c r="B109" s="200">
        <v>108</v>
      </c>
      <c r="C109" s="200" t="s">
        <v>99</v>
      </c>
      <c r="D109" s="200" t="s">
        <v>76</v>
      </c>
      <c r="E109" s="200" t="s">
        <v>371</v>
      </c>
      <c r="F109" s="191" t="str">
        <f t="shared" si="6"/>
        <v>Use addition and subtraction within 100 to solve problems in authentic contexts involving lengths that are given in the same units.</v>
      </c>
      <c r="G109" s="126"/>
      <c r="H109" s="126"/>
      <c r="I109" s="126"/>
      <c r="J109" s="126"/>
      <c r="K109" s="126"/>
      <c r="L109" s="126"/>
      <c r="M109" s="126"/>
      <c r="N109" s="200" t="s">
        <v>373</v>
      </c>
      <c r="O109" s="200">
        <v>2</v>
      </c>
      <c r="P109" s="200" t="s">
        <v>141</v>
      </c>
      <c r="Q109" s="200" t="s">
        <v>63</v>
      </c>
      <c r="R109" s="205" t="s">
        <v>374</v>
      </c>
      <c r="S109" s="202">
        <f t="shared" si="4"/>
        <v>21</v>
      </c>
      <c r="T109" s="203">
        <f t="shared" si="5"/>
        <v>41</v>
      </c>
      <c r="U109" s="202">
        <f>Table24[[#This Row],[OR Word Count]]-Table24[[#This Row],[CCSS Word Count]]</f>
        <v>-20</v>
      </c>
      <c r="V109" s="207">
        <f>IF(Table24[[#This Row],[Column6]]="","",IFERROR(Table24[[#This Row],[Column1]]/Table24[[#This Row],[CCSS Word Count]],""))</f>
        <v>-0.48780487804878048</v>
      </c>
      <c r="W109" s="200">
        <v>2</v>
      </c>
      <c r="X109" s="180" t="s">
        <v>99</v>
      </c>
      <c r="Y109" s="180" t="s">
        <v>76</v>
      </c>
      <c r="Z109" s="180">
        <v>8</v>
      </c>
    </row>
    <row r="110" spans="1:26" ht="60" x14ac:dyDescent="0.2">
      <c r="A110" s="201" t="s">
        <v>25</v>
      </c>
      <c r="B110" s="200">
        <v>109</v>
      </c>
      <c r="C110" s="200" t="s">
        <v>99</v>
      </c>
      <c r="D110" s="200" t="s">
        <v>76</v>
      </c>
      <c r="E110" s="200" t="s">
        <v>375</v>
      </c>
      <c r="F110" s="191" t="str">
        <f t="shared" si="6"/>
        <v>Represent whole number lengths on a number line diagram; use number lines to find sums and differences within 100.</v>
      </c>
      <c r="G110" s="126"/>
      <c r="H110" s="126"/>
      <c r="I110" s="126"/>
      <c r="J110" s="126"/>
      <c r="K110" s="126"/>
      <c r="L110" s="126"/>
      <c r="M110" s="126"/>
      <c r="N110" s="200" t="s">
        <v>377</v>
      </c>
      <c r="O110" s="200">
        <v>2</v>
      </c>
      <c r="P110" s="200" t="s">
        <v>141</v>
      </c>
      <c r="Q110" s="200" t="s">
        <v>63</v>
      </c>
      <c r="R110" s="205" t="s">
        <v>378</v>
      </c>
      <c r="S110" s="202">
        <f t="shared" si="4"/>
        <v>19</v>
      </c>
      <c r="T110" s="203">
        <f t="shared" si="5"/>
        <v>39</v>
      </c>
      <c r="U110" s="202">
        <f>Table24[[#This Row],[OR Word Count]]-Table24[[#This Row],[CCSS Word Count]]</f>
        <v>-20</v>
      </c>
      <c r="V110" s="207">
        <f>IF(Table24[[#This Row],[Column6]]="","",IFERROR(Table24[[#This Row],[Column1]]/Table24[[#This Row],[CCSS Word Count]],""))</f>
        <v>-0.51282051282051277</v>
      </c>
      <c r="W110" s="200">
        <v>2</v>
      </c>
      <c r="X110" s="180" t="s">
        <v>99</v>
      </c>
      <c r="Y110" s="180" t="s">
        <v>76</v>
      </c>
      <c r="Z110" s="180">
        <v>9</v>
      </c>
    </row>
    <row r="111" spans="1:26" x14ac:dyDescent="0.2">
      <c r="A111" s="141" t="s">
        <v>3</v>
      </c>
      <c r="B111" s="200">
        <v>110</v>
      </c>
      <c r="C111" s="200" t="s">
        <v>99</v>
      </c>
      <c r="D111" s="200" t="s">
        <v>197</v>
      </c>
      <c r="E111" s="200" t="s">
        <v>379</v>
      </c>
      <c r="F111" s="191" t="str">
        <f t="shared" si="6"/>
        <v>Work with time and money.</v>
      </c>
      <c r="G111" s="126"/>
      <c r="H111" s="126"/>
      <c r="I111" s="126"/>
      <c r="J111" s="126"/>
      <c r="K111" s="126"/>
      <c r="L111" s="126"/>
      <c r="M111" s="126"/>
      <c r="N111" s="200" t="s">
        <v>381</v>
      </c>
      <c r="O111" s="200">
        <v>2</v>
      </c>
      <c r="P111" s="200" t="s">
        <v>141</v>
      </c>
      <c r="Q111" s="200" t="s">
        <v>76</v>
      </c>
      <c r="R111" s="205" t="s">
        <v>380</v>
      </c>
      <c r="S111" s="202">
        <f t="shared" si="4"/>
        <v>5</v>
      </c>
      <c r="T111" s="203">
        <f t="shared" si="5"/>
        <v>5</v>
      </c>
      <c r="U111" s="202">
        <f>Table24[[#This Row],[OR Word Count]]-Table24[[#This Row],[CCSS Word Count]]</f>
        <v>0</v>
      </c>
      <c r="V111" s="204" t="str">
        <f>IF(Table24[[#This Row],[Column6]]="","",IFERROR(Table24[[#This Row],[Column1]]/Table24[[#This Row],[CCSS Word Count]],""))</f>
        <v/>
      </c>
      <c r="W111" s="200">
        <v>2</v>
      </c>
      <c r="X111" s="180" t="s">
        <v>99</v>
      </c>
      <c r="Y111" s="180" t="s">
        <v>197</v>
      </c>
      <c r="Z111" s="180"/>
    </row>
    <row r="112" spans="1:26" ht="30" x14ac:dyDescent="0.2">
      <c r="A112" s="201" t="s">
        <v>25</v>
      </c>
      <c r="B112" s="200">
        <v>111</v>
      </c>
      <c r="C112" s="200" t="s">
        <v>99</v>
      </c>
      <c r="D112" s="200" t="s">
        <v>197</v>
      </c>
      <c r="E112" s="200" t="s">
        <v>382</v>
      </c>
      <c r="F112" s="191" t="str">
        <f t="shared" si="6"/>
        <v>Tell and write time from analog and digital clocks to the nearest five minutes, using a.m. and p.m.</v>
      </c>
      <c r="G112" s="126"/>
      <c r="H112" s="126"/>
      <c r="I112" s="126"/>
      <c r="J112" s="126"/>
      <c r="K112" s="126"/>
      <c r="L112" s="126"/>
      <c r="M112" s="126"/>
      <c r="N112" s="200" t="s">
        <v>384</v>
      </c>
      <c r="O112" s="200">
        <v>2</v>
      </c>
      <c r="P112" s="200" t="s">
        <v>141</v>
      </c>
      <c r="Q112" s="200" t="s">
        <v>76</v>
      </c>
      <c r="R112" s="205" t="s">
        <v>385</v>
      </c>
      <c r="S112" s="202">
        <f t="shared" si="4"/>
        <v>18</v>
      </c>
      <c r="T112" s="203">
        <f t="shared" si="5"/>
        <v>19</v>
      </c>
      <c r="U112" s="202">
        <f>Table24[[#This Row],[OR Word Count]]-Table24[[#This Row],[CCSS Word Count]]</f>
        <v>-1</v>
      </c>
      <c r="V112" s="207">
        <f>IF(Table24[[#This Row],[Column6]]="","",IFERROR(Table24[[#This Row],[Column1]]/Table24[[#This Row],[CCSS Word Count]],""))</f>
        <v>-5.2631578947368418E-2</v>
      </c>
      <c r="W112" s="200">
        <v>2</v>
      </c>
      <c r="X112" s="180" t="s">
        <v>99</v>
      </c>
      <c r="Y112" s="180" t="s">
        <v>197</v>
      </c>
      <c r="Z112" s="180">
        <v>10</v>
      </c>
    </row>
    <row r="113" spans="1:26" ht="45" x14ac:dyDescent="0.2">
      <c r="A113" s="201" t="s">
        <v>25</v>
      </c>
      <c r="B113" s="200">
        <v>112</v>
      </c>
      <c r="C113" s="200" t="s">
        <v>99</v>
      </c>
      <c r="D113" s="200" t="s">
        <v>197</v>
      </c>
      <c r="E113" s="200" t="s">
        <v>386</v>
      </c>
      <c r="F113" s="191" t="str">
        <f t="shared" si="6"/>
        <v>Solve problems in authentic contexts involving dollar bills, quarters, dimes, nickels, and pennies, using $ (dollars) and c (cents) symbols appropriately.</v>
      </c>
      <c r="G113" s="126"/>
      <c r="H113" s="126"/>
      <c r="I113" s="126"/>
      <c r="J113" s="126"/>
      <c r="K113" s="126"/>
      <c r="L113" s="126"/>
      <c r="M113" s="126"/>
      <c r="N113" s="200" t="s">
        <v>388</v>
      </c>
      <c r="O113" s="200">
        <v>2</v>
      </c>
      <c r="P113" s="200" t="s">
        <v>141</v>
      </c>
      <c r="Q113" s="200" t="s">
        <v>76</v>
      </c>
      <c r="R113" s="205" t="s">
        <v>389</v>
      </c>
      <c r="S113" s="202">
        <f t="shared" si="4"/>
        <v>21</v>
      </c>
      <c r="T113" s="203">
        <f t="shared" si="5"/>
        <v>35</v>
      </c>
      <c r="U113" s="202">
        <f>Table24[[#This Row],[OR Word Count]]-Table24[[#This Row],[CCSS Word Count]]</f>
        <v>-14</v>
      </c>
      <c r="V113" s="207">
        <f>IF(Table24[[#This Row],[Column6]]="","",IFERROR(Table24[[#This Row],[Column1]]/Table24[[#This Row],[CCSS Word Count]],""))</f>
        <v>-0.4</v>
      </c>
      <c r="W113" s="200">
        <v>2</v>
      </c>
      <c r="X113" s="180" t="s">
        <v>99</v>
      </c>
      <c r="Y113" s="180" t="s">
        <v>197</v>
      </c>
      <c r="Z113" s="180">
        <v>11</v>
      </c>
    </row>
    <row r="114" spans="1:26" x14ac:dyDescent="0.2">
      <c r="A114" s="148" t="s">
        <v>2</v>
      </c>
      <c r="B114" s="149">
        <v>113</v>
      </c>
      <c r="C114" s="149" t="s">
        <v>151</v>
      </c>
      <c r="D114" s="149"/>
      <c r="E114" s="149" t="s">
        <v>390</v>
      </c>
      <c r="F114" s="150" t="str">
        <f t="shared" si="6"/>
        <v>Data Reasoning</v>
      </c>
      <c r="G114" s="151"/>
      <c r="H114" s="151"/>
      <c r="I114" s="151"/>
      <c r="J114" s="151"/>
      <c r="K114" s="151"/>
      <c r="L114" s="151"/>
      <c r="M114" s="151"/>
      <c r="N114" s="149"/>
      <c r="O114" s="149"/>
      <c r="P114" s="149"/>
      <c r="Q114" s="149"/>
      <c r="R114" s="155"/>
      <c r="S114" s="152">
        <f t="shared" si="4"/>
        <v>2</v>
      </c>
      <c r="T114" s="153">
        <f t="shared" si="5"/>
        <v>1</v>
      </c>
      <c r="U114" s="152">
        <f>Table24[[#This Row],[OR Word Count]]-Table24[[#This Row],[CCSS Word Count]]</f>
        <v>1</v>
      </c>
      <c r="V114" s="154" t="str">
        <f>IF(Table24[[#This Row],[Column6]]="","",IFERROR(Table24[[#This Row],[Column1]]/Table24[[#This Row],[CCSS Word Count]],""))</f>
        <v/>
      </c>
      <c r="W114" s="200">
        <v>2</v>
      </c>
      <c r="X114" s="180" t="s">
        <v>151</v>
      </c>
      <c r="Y114" s="180"/>
      <c r="Z114" s="180"/>
    </row>
    <row r="115" spans="1:26" x14ac:dyDescent="0.2">
      <c r="A115" s="141" t="s">
        <v>3</v>
      </c>
      <c r="B115" s="142">
        <v>114</v>
      </c>
      <c r="C115" s="142" t="s">
        <v>151</v>
      </c>
      <c r="D115" s="142" t="s">
        <v>21</v>
      </c>
      <c r="E115" s="142" t="s">
        <v>391</v>
      </c>
      <c r="F115" s="143" t="str">
        <f t="shared" si="6"/>
        <v>Pose investigative questions and collect/consider data.</v>
      </c>
      <c r="G115" s="144"/>
      <c r="H115" s="144"/>
      <c r="I115" s="144"/>
      <c r="J115" s="144"/>
      <c r="K115" s="144"/>
      <c r="L115" s="144"/>
      <c r="M115" s="144"/>
      <c r="N115" s="142" t="s">
        <v>392</v>
      </c>
      <c r="O115" s="142">
        <v>2</v>
      </c>
      <c r="P115" s="142" t="s">
        <v>141</v>
      </c>
      <c r="Q115" s="142" t="s">
        <v>197</v>
      </c>
      <c r="R115" s="156" t="s">
        <v>393</v>
      </c>
      <c r="S115" s="145">
        <f t="shared" si="4"/>
        <v>6</v>
      </c>
      <c r="T115" s="146">
        <f t="shared" si="5"/>
        <v>4</v>
      </c>
      <c r="U115" s="145">
        <f>Table24[[#This Row],[OR Word Count]]-Table24[[#This Row],[CCSS Word Count]]</f>
        <v>2</v>
      </c>
      <c r="V115" s="147" t="str">
        <f>IF(Table24[[#This Row],[Column6]]="","",IFERROR(Table24[[#This Row],[Column1]]/Table24[[#This Row],[CCSS Word Count]],""))</f>
        <v/>
      </c>
      <c r="W115" s="200">
        <v>2</v>
      </c>
      <c r="X115" s="180" t="s">
        <v>151</v>
      </c>
      <c r="Y115" s="180" t="s">
        <v>21</v>
      </c>
      <c r="Z115" s="180"/>
    </row>
    <row r="116" spans="1:26" ht="60" x14ac:dyDescent="0.2">
      <c r="A116" s="201" t="s">
        <v>25</v>
      </c>
      <c r="B116" s="200">
        <v>115</v>
      </c>
      <c r="C116" s="200" t="s">
        <v>151</v>
      </c>
      <c r="D116" s="200" t="s">
        <v>21</v>
      </c>
      <c r="E116" s="200" t="s">
        <v>394</v>
      </c>
      <c r="F116" s="191" t="str">
        <f t="shared" si="6"/>
        <v>Generate questions to investigate situations within the classroom. Collect or consider data that can naturally answer questions by using measurements with whole-number units.</v>
      </c>
      <c r="G116" s="126"/>
      <c r="H116" s="126"/>
      <c r="I116" s="126"/>
      <c r="J116" s="126"/>
      <c r="K116" s="126"/>
      <c r="L116" s="126"/>
      <c r="M116" s="126"/>
      <c r="N116" s="200" t="s">
        <v>396</v>
      </c>
      <c r="O116" s="200">
        <v>2</v>
      </c>
      <c r="P116" s="200" t="s">
        <v>141</v>
      </c>
      <c r="Q116" s="200" t="s">
        <v>197</v>
      </c>
      <c r="R116" s="205" t="s">
        <v>397</v>
      </c>
      <c r="S116" s="202">
        <f t="shared" si="4"/>
        <v>23</v>
      </c>
      <c r="T116" s="203">
        <f t="shared" si="5"/>
        <v>41</v>
      </c>
      <c r="U116" s="202">
        <f>Table24[[#This Row],[OR Word Count]]-Table24[[#This Row],[CCSS Word Count]]</f>
        <v>-18</v>
      </c>
      <c r="V116" s="207"/>
      <c r="W116" s="200">
        <v>2</v>
      </c>
      <c r="X116" s="180" t="s">
        <v>151</v>
      </c>
      <c r="Y116" s="180" t="s">
        <v>21</v>
      </c>
      <c r="Z116" s="180">
        <v>1</v>
      </c>
    </row>
    <row r="117" spans="1:26" x14ac:dyDescent="0.2">
      <c r="A117" s="141" t="s">
        <v>3</v>
      </c>
      <c r="B117" s="142">
        <v>116</v>
      </c>
      <c r="C117" s="142" t="s">
        <v>151</v>
      </c>
      <c r="D117" s="142" t="s">
        <v>63</v>
      </c>
      <c r="E117" s="142" t="s">
        <v>398</v>
      </c>
      <c r="F117" s="143" t="str">
        <f t="shared" si="6"/>
        <v>Analyze, represent, and interpret data.</v>
      </c>
      <c r="G117" s="144"/>
      <c r="H117" s="144"/>
      <c r="I117" s="144"/>
      <c r="J117" s="144"/>
      <c r="K117" s="144"/>
      <c r="L117" s="144"/>
      <c r="M117" s="144"/>
      <c r="N117" s="142" t="s">
        <v>392</v>
      </c>
      <c r="O117" s="142">
        <v>2</v>
      </c>
      <c r="P117" s="142" t="s">
        <v>141</v>
      </c>
      <c r="Q117" s="142" t="s">
        <v>197</v>
      </c>
      <c r="R117" s="156" t="s">
        <v>393</v>
      </c>
      <c r="S117" s="145">
        <f t="shared" si="4"/>
        <v>5</v>
      </c>
      <c r="T117" s="146">
        <f t="shared" si="5"/>
        <v>4</v>
      </c>
      <c r="U117" s="145">
        <f>Table24[[#This Row],[OR Word Count]]-Table24[[#This Row],[CCSS Word Count]]</f>
        <v>1</v>
      </c>
      <c r="V117" s="147" t="str">
        <f>IF(Table24[[#This Row],[Column6]]="","",IFERROR(Table24[[#This Row],[Column1]]/Table24[[#This Row],[CCSS Word Count]],""))</f>
        <v/>
      </c>
      <c r="W117" s="200">
        <v>2</v>
      </c>
      <c r="X117" s="180" t="s">
        <v>151</v>
      </c>
      <c r="Y117" s="180" t="s">
        <v>63</v>
      </c>
      <c r="Z117" s="180"/>
    </row>
    <row r="118" spans="1:26" ht="45" x14ac:dyDescent="0.2">
      <c r="A118" s="201" t="s">
        <v>25</v>
      </c>
      <c r="B118" s="200">
        <v>117</v>
      </c>
      <c r="C118" s="200" t="s">
        <v>151</v>
      </c>
      <c r="D118" s="200" t="s">
        <v>63</v>
      </c>
      <c r="E118" s="200" t="s">
        <v>399</v>
      </c>
      <c r="F118" s="191" t="str">
        <f t="shared" si="6"/>
        <v>Analyze data with a single-unit scale and interpret information presented to answer investigative questions.</v>
      </c>
      <c r="G118" s="126"/>
      <c r="H118" s="126"/>
      <c r="I118" s="126"/>
      <c r="J118" s="126"/>
      <c r="K118" s="126"/>
      <c r="L118" s="126"/>
      <c r="M118" s="126"/>
      <c r="N118" s="200" t="s">
        <v>401</v>
      </c>
      <c r="O118" s="200">
        <v>2</v>
      </c>
      <c r="P118" s="200" t="s">
        <v>141</v>
      </c>
      <c r="Q118" s="200" t="s">
        <v>197</v>
      </c>
      <c r="R118" s="205" t="s">
        <v>402</v>
      </c>
      <c r="S118" s="202">
        <f t="shared" si="4"/>
        <v>14</v>
      </c>
      <c r="T118" s="203">
        <f t="shared" si="5"/>
        <v>37</v>
      </c>
      <c r="U118" s="202">
        <f>Table24[[#This Row],[OR Word Count]]-Table24[[#This Row],[CCSS Word Count]]</f>
        <v>-23</v>
      </c>
      <c r="V118" s="207"/>
      <c r="W118" s="200">
        <v>2</v>
      </c>
      <c r="X118" s="180" t="s">
        <v>151</v>
      </c>
      <c r="Y118" s="180" t="s">
        <v>63</v>
      </c>
      <c r="Z118" s="180">
        <v>2</v>
      </c>
    </row>
    <row r="119" spans="1:26" x14ac:dyDescent="0.2">
      <c r="A119" s="148" t="s">
        <v>2</v>
      </c>
      <c r="B119" s="149">
        <v>118</v>
      </c>
      <c r="C119" s="149" t="s">
        <v>16</v>
      </c>
      <c r="D119" s="149"/>
      <c r="E119" s="149" t="s">
        <v>403</v>
      </c>
      <c r="F119" s="150" t="str">
        <f t="shared" ref="F119:F160" si="7">VLOOKUP(E119,Grade_3,2,FALSE)</f>
        <v>Algebraic Reasoning: Operations</v>
      </c>
      <c r="G119" s="151"/>
      <c r="H119" s="151"/>
      <c r="I119" s="151"/>
      <c r="J119" s="151"/>
      <c r="K119" s="151"/>
      <c r="L119" s="151"/>
      <c r="M119" s="151"/>
      <c r="N119" s="149" t="s">
        <v>403</v>
      </c>
      <c r="O119" s="149">
        <v>3</v>
      </c>
      <c r="P119" s="149" t="s">
        <v>16</v>
      </c>
      <c r="Q119" s="149"/>
      <c r="R119" s="155" t="s">
        <v>19</v>
      </c>
      <c r="S119" s="152">
        <f t="shared" si="4"/>
        <v>3</v>
      </c>
      <c r="T119" s="153">
        <f t="shared" si="5"/>
        <v>5</v>
      </c>
      <c r="U119" s="152">
        <f>Table24[[#This Row],[OR Word Count]]-Table24[[#This Row],[CCSS Word Count]]</f>
        <v>-2</v>
      </c>
      <c r="V119" s="154" t="str">
        <f>IF(Table24[[#This Row],[Column6]]="","",IFERROR(Table24[[#This Row],[Column1]]/Table24[[#This Row],[CCSS Word Count]],""))</f>
        <v/>
      </c>
      <c r="W119" s="200">
        <v>3</v>
      </c>
      <c r="X119" s="180" t="s">
        <v>16</v>
      </c>
      <c r="Y119" s="180"/>
      <c r="Z119" s="180"/>
    </row>
    <row r="120" spans="1:26" x14ac:dyDescent="0.2">
      <c r="A120" s="141" t="s">
        <v>3</v>
      </c>
      <c r="B120" s="142">
        <v>119</v>
      </c>
      <c r="C120" s="142" t="s">
        <v>16</v>
      </c>
      <c r="D120" s="142" t="s">
        <v>21</v>
      </c>
      <c r="E120" s="142" t="s">
        <v>404</v>
      </c>
      <c r="F120" s="156" t="s">
        <v>405</v>
      </c>
      <c r="G120" s="144"/>
      <c r="H120" s="144"/>
      <c r="I120" s="144"/>
      <c r="J120" s="144"/>
      <c r="K120" s="144"/>
      <c r="L120" s="144"/>
      <c r="M120" s="144"/>
      <c r="N120" s="142" t="s">
        <v>404</v>
      </c>
      <c r="O120" s="142">
        <v>3</v>
      </c>
      <c r="P120" s="142" t="s">
        <v>16</v>
      </c>
      <c r="Q120" s="142" t="s">
        <v>21</v>
      </c>
      <c r="R120" s="156" t="s">
        <v>405</v>
      </c>
      <c r="S120" s="145">
        <f t="shared" si="4"/>
        <v>8</v>
      </c>
      <c r="T120" s="146">
        <f t="shared" si="5"/>
        <v>8</v>
      </c>
      <c r="U120" s="145">
        <f>Table24[[#This Row],[OR Word Count]]-Table24[[#This Row],[CCSS Word Count]]</f>
        <v>0</v>
      </c>
      <c r="V120" s="147" t="str">
        <f>IF(Table24[[#This Row],[Column6]]="","",IFERROR(Table24[[#This Row],[Column1]]/Table24[[#This Row],[CCSS Word Count]],""))</f>
        <v/>
      </c>
      <c r="W120" s="200">
        <v>3</v>
      </c>
      <c r="X120" s="180" t="s">
        <v>16</v>
      </c>
      <c r="Y120" s="180" t="s">
        <v>21</v>
      </c>
      <c r="Z120" s="180"/>
    </row>
    <row r="121" spans="1:26" ht="45" x14ac:dyDescent="0.2">
      <c r="A121" s="201" t="s">
        <v>25</v>
      </c>
      <c r="B121" s="200">
        <v>120</v>
      </c>
      <c r="C121" s="200" t="s">
        <v>16</v>
      </c>
      <c r="D121" s="200" t="s">
        <v>21</v>
      </c>
      <c r="E121" s="200" t="s">
        <v>406</v>
      </c>
      <c r="F121" s="191" t="str">
        <f t="shared" si="7"/>
        <v>Represent and interpret multiplication of two factors as repeated addition of equal groups.</v>
      </c>
      <c r="G121" s="126"/>
      <c r="H121" s="126"/>
      <c r="I121" s="126"/>
      <c r="J121" s="126"/>
      <c r="K121" s="126"/>
      <c r="L121" s="126"/>
      <c r="M121" s="126"/>
      <c r="N121" s="200" t="s">
        <v>406</v>
      </c>
      <c r="O121" s="200">
        <v>3</v>
      </c>
      <c r="P121" s="200" t="s">
        <v>16</v>
      </c>
      <c r="Q121" s="200" t="s">
        <v>21</v>
      </c>
      <c r="R121" s="205" t="s">
        <v>408</v>
      </c>
      <c r="S121" s="202">
        <f t="shared" si="4"/>
        <v>13</v>
      </c>
      <c r="T121" s="203">
        <f t="shared" si="5"/>
        <v>43</v>
      </c>
      <c r="U121" s="202">
        <f>Table24[[#This Row],[OR Word Count]]-Table24[[#This Row],[CCSS Word Count]]</f>
        <v>-30</v>
      </c>
      <c r="V121" s="207">
        <f>IF(Table24[[#This Row],[Column6]]="","",IFERROR(Table24[[#This Row],[Column1]]/Table24[[#This Row],[CCSS Word Count]],""))</f>
        <v>-0.69767441860465118</v>
      </c>
      <c r="W121" s="200">
        <v>3</v>
      </c>
      <c r="X121" s="180" t="s">
        <v>16</v>
      </c>
      <c r="Y121" s="180" t="s">
        <v>21</v>
      </c>
      <c r="Z121" s="180">
        <v>1</v>
      </c>
    </row>
    <row r="122" spans="1:26" ht="90" x14ac:dyDescent="0.2">
      <c r="A122" s="201" t="s">
        <v>25</v>
      </c>
      <c r="B122" s="200">
        <v>121</v>
      </c>
      <c r="C122" s="200" t="s">
        <v>16</v>
      </c>
      <c r="D122" s="200" t="s">
        <v>21</v>
      </c>
      <c r="E122" s="200" t="s">
        <v>409</v>
      </c>
      <c r="F122" s="191" t="str">
        <f t="shared" si="7"/>
        <v>Represent and interpret whole-number quotients as dividing an amount into equal sized groups.</v>
      </c>
      <c r="G122" s="126"/>
      <c r="H122" s="126"/>
      <c r="I122" s="126"/>
      <c r="J122" s="126"/>
      <c r="K122" s="126"/>
      <c r="L122" s="126"/>
      <c r="M122" s="126"/>
      <c r="N122" s="200" t="s">
        <v>409</v>
      </c>
      <c r="O122" s="200">
        <v>3</v>
      </c>
      <c r="P122" s="200" t="s">
        <v>16</v>
      </c>
      <c r="Q122" s="200" t="s">
        <v>21</v>
      </c>
      <c r="R122" s="205" t="s">
        <v>411</v>
      </c>
      <c r="S122" s="202">
        <f t="shared" si="4"/>
        <v>13</v>
      </c>
      <c r="T122" s="203">
        <f t="shared" si="5"/>
        <v>69</v>
      </c>
      <c r="U122" s="202">
        <f>Table24[[#This Row],[OR Word Count]]-Table24[[#This Row],[CCSS Word Count]]</f>
        <v>-56</v>
      </c>
      <c r="V122" s="207">
        <f>IF(Table24[[#This Row],[Column6]]="","",IFERROR(Table24[[#This Row],[Column1]]/Table24[[#This Row],[CCSS Word Count]],""))</f>
        <v>-0.81159420289855078</v>
      </c>
      <c r="W122" s="200">
        <v>3</v>
      </c>
      <c r="X122" s="180" t="s">
        <v>16</v>
      </c>
      <c r="Y122" s="180" t="s">
        <v>21</v>
      </c>
      <c r="Z122" s="180">
        <v>2</v>
      </c>
    </row>
    <row r="123" spans="1:26" ht="60" x14ac:dyDescent="0.2">
      <c r="A123" s="201" t="s">
        <v>25</v>
      </c>
      <c r="B123" s="200">
        <v>122</v>
      </c>
      <c r="C123" s="200" t="s">
        <v>16</v>
      </c>
      <c r="D123" s="200" t="s">
        <v>21</v>
      </c>
      <c r="E123" s="200" t="s">
        <v>412</v>
      </c>
      <c r="F123" s="191" t="str">
        <f t="shared" si="7"/>
        <v>Use multiplication and division within 100 to solve problems in authentic contexts involving equal groups, arrays, and/or measurement quantities.</v>
      </c>
      <c r="G123" s="126"/>
      <c r="H123" s="126"/>
      <c r="I123" s="126"/>
      <c r="J123" s="126"/>
      <c r="K123" s="126"/>
      <c r="L123" s="126"/>
      <c r="M123" s="126"/>
      <c r="N123" s="200" t="s">
        <v>412</v>
      </c>
      <c r="O123" s="200">
        <v>3</v>
      </c>
      <c r="P123" s="200" t="s">
        <v>16</v>
      </c>
      <c r="Q123" s="200" t="s">
        <v>21</v>
      </c>
      <c r="R123" s="205" t="s">
        <v>414</v>
      </c>
      <c r="S123" s="202">
        <f t="shared" si="4"/>
        <v>19</v>
      </c>
      <c r="T123" s="203">
        <f t="shared" si="5"/>
        <v>37</v>
      </c>
      <c r="U123" s="202">
        <f>Table24[[#This Row],[OR Word Count]]-Table24[[#This Row],[CCSS Word Count]]</f>
        <v>-18</v>
      </c>
      <c r="V123" s="207">
        <f>IF(Table24[[#This Row],[Column6]]="","",IFERROR(Table24[[#This Row],[Column1]]/Table24[[#This Row],[CCSS Word Count]],""))</f>
        <v>-0.48648648648648651</v>
      </c>
      <c r="W123" s="200">
        <v>3</v>
      </c>
      <c r="X123" s="180" t="s">
        <v>16</v>
      </c>
      <c r="Y123" s="180" t="s">
        <v>21</v>
      </c>
      <c r="Z123" s="180">
        <v>3</v>
      </c>
    </row>
    <row r="124" spans="1:26" ht="60" x14ac:dyDescent="0.2">
      <c r="A124" s="201" t="s">
        <v>25</v>
      </c>
      <c r="B124" s="200">
        <v>123</v>
      </c>
      <c r="C124" s="200" t="s">
        <v>16</v>
      </c>
      <c r="D124" s="200" t="s">
        <v>21</v>
      </c>
      <c r="E124" s="200" t="s">
        <v>415</v>
      </c>
      <c r="F124" s="191" t="str">
        <f t="shared" si="7"/>
        <v>Determine the unknown number in a multiplication or division equation relating three whole numbers by applying the understanding of the inverse relationship of multiplication and division.</v>
      </c>
      <c r="G124" s="126"/>
      <c r="H124" s="126"/>
      <c r="I124" s="126"/>
      <c r="J124" s="126"/>
      <c r="K124" s="126"/>
      <c r="L124" s="126"/>
      <c r="M124" s="126"/>
      <c r="N124" s="200" t="s">
        <v>415</v>
      </c>
      <c r="O124" s="200">
        <v>3</v>
      </c>
      <c r="P124" s="200" t="s">
        <v>16</v>
      </c>
      <c r="Q124" s="200" t="s">
        <v>21</v>
      </c>
      <c r="R124" s="205" t="s">
        <v>417</v>
      </c>
      <c r="S124" s="202">
        <f t="shared" si="4"/>
        <v>26</v>
      </c>
      <c r="T124" s="203">
        <f t="shared" si="5"/>
        <v>47</v>
      </c>
      <c r="U124" s="202">
        <f>Table24[[#This Row],[OR Word Count]]-Table24[[#This Row],[CCSS Word Count]]</f>
        <v>-21</v>
      </c>
      <c r="V124" s="207">
        <f>IF(Table24[[#This Row],[Column6]]="","",IFERROR(Table24[[#This Row],[Column1]]/Table24[[#This Row],[CCSS Word Count]],""))</f>
        <v>-0.44680851063829785</v>
      </c>
      <c r="W124" s="200">
        <v>3</v>
      </c>
      <c r="X124" s="180" t="s">
        <v>16</v>
      </c>
      <c r="Y124" s="180" t="s">
        <v>21</v>
      </c>
      <c r="Z124" s="180">
        <v>4</v>
      </c>
    </row>
    <row r="125" spans="1:26" ht="30" x14ac:dyDescent="0.2">
      <c r="A125" s="141" t="s">
        <v>3</v>
      </c>
      <c r="B125" s="142">
        <v>124</v>
      </c>
      <c r="C125" s="142" t="s">
        <v>16</v>
      </c>
      <c r="D125" s="142" t="s">
        <v>63</v>
      </c>
      <c r="E125" s="142" t="s">
        <v>418</v>
      </c>
      <c r="F125" s="143" t="str">
        <f t="shared" si="7"/>
        <v>Understand properties of multiplication and the relationship between multiplication and division.</v>
      </c>
      <c r="G125" s="144"/>
      <c r="H125" s="144"/>
      <c r="I125" s="144"/>
      <c r="J125" s="144"/>
      <c r="K125" s="144"/>
      <c r="L125" s="144"/>
      <c r="M125" s="144"/>
      <c r="N125" s="142" t="s">
        <v>418</v>
      </c>
      <c r="O125" s="142">
        <v>3</v>
      </c>
      <c r="P125" s="142" t="s">
        <v>16</v>
      </c>
      <c r="Q125" s="142" t="s">
        <v>63</v>
      </c>
      <c r="R125" s="156" t="s">
        <v>419</v>
      </c>
      <c r="S125" s="145">
        <f t="shared" si="4"/>
        <v>11</v>
      </c>
      <c r="T125" s="146">
        <f t="shared" si="5"/>
        <v>11</v>
      </c>
      <c r="U125" s="145">
        <f>Table24[[#This Row],[OR Word Count]]-Table24[[#This Row],[CCSS Word Count]]</f>
        <v>0</v>
      </c>
      <c r="V125" s="147" t="str">
        <f>IF(Table24[[#This Row],[Column6]]="","",IFERROR(Table24[[#This Row],[Column1]]/Table24[[#This Row],[CCSS Word Count]],""))</f>
        <v/>
      </c>
      <c r="W125" s="200">
        <v>3</v>
      </c>
      <c r="X125" s="180" t="s">
        <v>16</v>
      </c>
      <c r="Y125" s="180" t="s">
        <v>63</v>
      </c>
      <c r="Z125" s="180"/>
    </row>
    <row r="126" spans="1:26" ht="105" x14ac:dyDescent="0.2">
      <c r="A126" s="201" t="s">
        <v>25</v>
      </c>
      <c r="B126" s="200">
        <v>125</v>
      </c>
      <c r="C126" s="200" t="s">
        <v>16</v>
      </c>
      <c r="D126" s="200" t="s">
        <v>63</v>
      </c>
      <c r="E126" s="200" t="s">
        <v>420</v>
      </c>
      <c r="F126" s="191" t="str">
        <f t="shared" si="7"/>
        <v>Apply properties of operations as strategies to multiply and divide.</v>
      </c>
      <c r="G126" s="126"/>
      <c r="H126" s="126"/>
      <c r="I126" s="126"/>
      <c r="J126" s="126"/>
      <c r="K126" s="126"/>
      <c r="L126" s="126"/>
      <c r="M126" s="126"/>
      <c r="N126" s="200" t="s">
        <v>420</v>
      </c>
      <c r="O126" s="200">
        <v>3</v>
      </c>
      <c r="P126" s="200" t="s">
        <v>16</v>
      </c>
      <c r="Q126" s="200" t="s">
        <v>63</v>
      </c>
      <c r="R126" s="205" t="s">
        <v>422</v>
      </c>
      <c r="S126" s="202">
        <f t="shared" si="4"/>
        <v>10</v>
      </c>
      <c r="T126" s="203">
        <f t="shared" si="5"/>
        <v>121</v>
      </c>
      <c r="U126" s="202">
        <f>Table24[[#This Row],[OR Word Count]]-Table24[[#This Row],[CCSS Word Count]]</f>
        <v>-111</v>
      </c>
      <c r="V126" s="207">
        <f>IF(Table24[[#This Row],[Column6]]="","",IFERROR(Table24[[#This Row],[Column1]]/Table24[[#This Row],[CCSS Word Count]],""))</f>
        <v>-0.9173553719008265</v>
      </c>
      <c r="W126" s="200">
        <v>3</v>
      </c>
      <c r="X126" s="180" t="s">
        <v>16</v>
      </c>
      <c r="Y126" s="180" t="s">
        <v>63</v>
      </c>
      <c r="Z126" s="180">
        <v>5</v>
      </c>
    </row>
    <row r="127" spans="1:26" ht="30" x14ac:dyDescent="0.2">
      <c r="A127" s="201" t="s">
        <v>25</v>
      </c>
      <c r="B127" s="200">
        <v>126</v>
      </c>
      <c r="C127" s="200" t="s">
        <v>16</v>
      </c>
      <c r="D127" s="200" t="s">
        <v>63</v>
      </c>
      <c r="E127" s="200" t="s">
        <v>423</v>
      </c>
      <c r="F127" s="191" t="str">
        <f t="shared" si="7"/>
        <v>Understand division as an unknown-factor in a multiplication problem.</v>
      </c>
      <c r="G127" s="126"/>
      <c r="H127" s="126"/>
      <c r="I127" s="126"/>
      <c r="J127" s="126"/>
      <c r="K127" s="126"/>
      <c r="L127" s="126"/>
      <c r="M127" s="126"/>
      <c r="N127" s="200" t="s">
        <v>423</v>
      </c>
      <c r="O127" s="200">
        <v>3</v>
      </c>
      <c r="P127" s="200" t="s">
        <v>16</v>
      </c>
      <c r="Q127" s="200" t="s">
        <v>63</v>
      </c>
      <c r="R127" s="205" t="s">
        <v>425</v>
      </c>
      <c r="S127" s="202">
        <f t="shared" si="4"/>
        <v>9</v>
      </c>
      <c r="T127" s="203">
        <f t="shared" si="5"/>
        <v>24</v>
      </c>
      <c r="U127" s="202">
        <f>Table24[[#This Row],[OR Word Count]]-Table24[[#This Row],[CCSS Word Count]]</f>
        <v>-15</v>
      </c>
      <c r="V127" s="207">
        <f>IF(Table24[[#This Row],[Column6]]="","",IFERROR(Table24[[#This Row],[Column1]]/Table24[[#This Row],[CCSS Word Count]],""))</f>
        <v>-0.625</v>
      </c>
      <c r="W127" s="200">
        <v>3</v>
      </c>
      <c r="X127" s="180" t="s">
        <v>16</v>
      </c>
      <c r="Y127" s="180" t="s">
        <v>63</v>
      </c>
      <c r="Z127" s="180">
        <v>6</v>
      </c>
    </row>
    <row r="128" spans="1:26" x14ac:dyDescent="0.2">
      <c r="A128" s="141" t="s">
        <v>3</v>
      </c>
      <c r="B128" s="142">
        <v>127</v>
      </c>
      <c r="C128" s="142" t="s">
        <v>16</v>
      </c>
      <c r="D128" s="142" t="s">
        <v>76</v>
      </c>
      <c r="E128" s="142" t="s">
        <v>426</v>
      </c>
      <c r="F128" s="143" t="str">
        <f t="shared" si="7"/>
        <v>Multiply and divide within 100.</v>
      </c>
      <c r="G128" s="144"/>
      <c r="H128" s="144"/>
      <c r="I128" s="144"/>
      <c r="J128" s="144"/>
      <c r="K128" s="144"/>
      <c r="L128" s="144"/>
      <c r="M128" s="144"/>
      <c r="N128" s="142" t="s">
        <v>426</v>
      </c>
      <c r="O128" s="142">
        <v>3</v>
      </c>
      <c r="P128" s="142" t="s">
        <v>16</v>
      </c>
      <c r="Q128" s="142" t="s">
        <v>76</v>
      </c>
      <c r="R128" s="156" t="s">
        <v>427</v>
      </c>
      <c r="S128" s="145">
        <f t="shared" si="4"/>
        <v>5</v>
      </c>
      <c r="T128" s="146">
        <f t="shared" si="5"/>
        <v>5</v>
      </c>
      <c r="U128" s="145">
        <f>Table24[[#This Row],[OR Word Count]]-Table24[[#This Row],[CCSS Word Count]]</f>
        <v>0</v>
      </c>
      <c r="V128" s="147" t="str">
        <f>IF(Table24[[#This Row],[Column6]]="","",IFERROR(Table24[[#This Row],[Column1]]/Table24[[#This Row],[CCSS Word Count]],""))</f>
        <v/>
      </c>
      <c r="W128" s="200">
        <v>3</v>
      </c>
      <c r="X128" s="180" t="s">
        <v>16</v>
      </c>
      <c r="Y128" s="180" t="s">
        <v>76</v>
      </c>
      <c r="Z128" s="180"/>
    </row>
    <row r="129" spans="1:26" ht="60" x14ac:dyDescent="0.2">
      <c r="A129" s="201" t="s">
        <v>25</v>
      </c>
      <c r="B129" s="200">
        <v>128</v>
      </c>
      <c r="C129" s="200" t="s">
        <v>16</v>
      </c>
      <c r="D129" s="200" t="s">
        <v>76</v>
      </c>
      <c r="E129" s="200" t="s">
        <v>428</v>
      </c>
      <c r="F129" s="191" t="str">
        <f t="shared" si="7"/>
        <v>Fluently multiply and divide within 100 using accurate, efficient, and flexible strategies and algorithms based on place value and properties of operations.</v>
      </c>
      <c r="G129" s="126"/>
      <c r="H129" s="126"/>
      <c r="I129" s="126"/>
      <c r="J129" s="126"/>
      <c r="K129" s="126"/>
      <c r="L129" s="126"/>
      <c r="M129" s="126"/>
      <c r="N129" s="200" t="s">
        <v>428</v>
      </c>
      <c r="O129" s="200">
        <v>3</v>
      </c>
      <c r="P129" s="200" t="s">
        <v>16</v>
      </c>
      <c r="Q129" s="200" t="s">
        <v>76</v>
      </c>
      <c r="R129" s="205" t="s">
        <v>430</v>
      </c>
      <c r="S129" s="202">
        <f t="shared" si="4"/>
        <v>22</v>
      </c>
      <c r="T129" s="203">
        <f t="shared" si="5"/>
        <v>49</v>
      </c>
      <c r="U129" s="202">
        <f>Table24[[#This Row],[OR Word Count]]-Table24[[#This Row],[CCSS Word Count]]</f>
        <v>-27</v>
      </c>
      <c r="V129" s="207">
        <f>IF(Table24[[#This Row],[Column6]]="","",IFERROR(Table24[[#This Row],[Column1]]/Table24[[#This Row],[CCSS Word Count]],""))</f>
        <v>-0.55102040816326525</v>
      </c>
      <c r="W129" s="200">
        <v>3</v>
      </c>
      <c r="X129" s="180" t="s">
        <v>16</v>
      </c>
      <c r="Y129" s="180" t="s">
        <v>76</v>
      </c>
      <c r="Z129" s="180">
        <v>7</v>
      </c>
    </row>
    <row r="130" spans="1:26" ht="30" x14ac:dyDescent="0.2">
      <c r="A130" s="141" t="s">
        <v>3</v>
      </c>
      <c r="B130" s="142">
        <v>129</v>
      </c>
      <c r="C130" s="142" t="s">
        <v>16</v>
      </c>
      <c r="D130" s="142" t="s">
        <v>197</v>
      </c>
      <c r="E130" s="142" t="s">
        <v>431</v>
      </c>
      <c r="F130" s="143" t="str">
        <f t="shared" si="7"/>
        <v>Solve problems involving the four operations, and identify and explain patterns in arithmetic.</v>
      </c>
      <c r="G130" s="144"/>
      <c r="H130" s="144"/>
      <c r="I130" s="144"/>
      <c r="J130" s="144"/>
      <c r="K130" s="144"/>
      <c r="L130" s="144"/>
      <c r="M130" s="144"/>
      <c r="N130" s="142" t="s">
        <v>431</v>
      </c>
      <c r="O130" s="142">
        <v>3</v>
      </c>
      <c r="P130" s="142" t="s">
        <v>16</v>
      </c>
      <c r="Q130" s="142" t="s">
        <v>197</v>
      </c>
      <c r="R130" s="156" t="s">
        <v>433</v>
      </c>
      <c r="S130" s="145">
        <f t="shared" ref="S130:S193" si="8">LEN(F130)-LEN(SUBSTITUTE(F130," ",""))+1</f>
        <v>13</v>
      </c>
      <c r="T130" s="146">
        <f t="shared" ref="T130:T193" si="9">LEN(R130)-LEN(SUBSTITUTE(R130," ",""))+1</f>
        <v>14</v>
      </c>
      <c r="U130" s="145">
        <f>Table24[[#This Row],[OR Word Count]]-Table24[[#This Row],[CCSS Word Count]]</f>
        <v>-1</v>
      </c>
      <c r="V130" s="147" t="str">
        <f>IF(Table24[[#This Row],[Column6]]="","",IFERROR(Table24[[#This Row],[Column1]]/Table24[[#This Row],[CCSS Word Count]],""))</f>
        <v/>
      </c>
      <c r="W130" s="200">
        <v>3</v>
      </c>
      <c r="X130" s="180" t="s">
        <v>16</v>
      </c>
      <c r="Y130" s="180" t="s">
        <v>197</v>
      </c>
      <c r="Z130" s="180"/>
    </row>
    <row r="131" spans="1:26" ht="120" x14ac:dyDescent="0.2">
      <c r="A131" s="201" t="s">
        <v>25</v>
      </c>
      <c r="B131" s="200">
        <v>130</v>
      </c>
      <c r="C131" s="200" t="s">
        <v>16</v>
      </c>
      <c r="D131" s="200" t="s">
        <v>197</v>
      </c>
      <c r="E131" s="200" t="s">
        <v>434</v>
      </c>
      <c r="F131" s="191" t="str">
        <f t="shared" si="7"/>
        <v>Solve two-step problems in authentic contexts that use addition, subtraction, multiplication, and division in equations with a letter standing for the unknown quantity.</v>
      </c>
      <c r="G131" s="126"/>
      <c r="H131" s="126"/>
      <c r="I131" s="126"/>
      <c r="J131" s="126"/>
      <c r="K131" s="126"/>
      <c r="L131" s="126"/>
      <c r="M131" s="126"/>
      <c r="N131" s="200" t="s">
        <v>434</v>
      </c>
      <c r="O131" s="200">
        <v>3</v>
      </c>
      <c r="P131" s="200" t="s">
        <v>16</v>
      </c>
      <c r="Q131" s="200" t="s">
        <v>197</v>
      </c>
      <c r="R131" s="205" t="s">
        <v>436</v>
      </c>
      <c r="S131" s="202">
        <f t="shared" si="8"/>
        <v>23</v>
      </c>
      <c r="T131" s="203">
        <f t="shared" si="9"/>
        <v>72</v>
      </c>
      <c r="U131" s="202">
        <f>Table24[[#This Row],[OR Word Count]]-Table24[[#This Row],[CCSS Word Count]]</f>
        <v>-49</v>
      </c>
      <c r="V131" s="207">
        <f>IF(Table24[[#This Row],[Column6]]="","",IFERROR(Table24[[#This Row],[Column1]]/Table24[[#This Row],[CCSS Word Count]],""))</f>
        <v>-0.68055555555555558</v>
      </c>
      <c r="W131" s="200">
        <v>3</v>
      </c>
      <c r="X131" s="180" t="s">
        <v>16</v>
      </c>
      <c r="Y131" s="180" t="s">
        <v>197</v>
      </c>
      <c r="Z131" s="180">
        <v>8</v>
      </c>
    </row>
    <row r="132" spans="1:26" ht="60" x14ac:dyDescent="0.2">
      <c r="A132" s="201" t="s">
        <v>25</v>
      </c>
      <c r="B132" s="200">
        <v>131</v>
      </c>
      <c r="C132" s="200" t="s">
        <v>16</v>
      </c>
      <c r="D132" s="200" t="s">
        <v>197</v>
      </c>
      <c r="E132" s="200" t="s">
        <v>437</v>
      </c>
      <c r="F132" s="191" t="str">
        <f t="shared" si="7"/>
        <v>Identify and explain arithmetic patterns using properties of operations, including patterns in the addition table or multiplication table.</v>
      </c>
      <c r="G132" s="126"/>
      <c r="H132" s="126"/>
      <c r="I132" s="126"/>
      <c r="J132" s="126"/>
      <c r="K132" s="126"/>
      <c r="L132" s="126"/>
      <c r="M132" s="126"/>
      <c r="N132" s="200" t="s">
        <v>437</v>
      </c>
      <c r="O132" s="200">
        <v>3</v>
      </c>
      <c r="P132" s="200" t="s">
        <v>16</v>
      </c>
      <c r="Q132" s="200" t="s">
        <v>197</v>
      </c>
      <c r="R132" s="205" t="s">
        <v>439</v>
      </c>
      <c r="S132" s="202">
        <f t="shared" si="8"/>
        <v>18</v>
      </c>
      <c r="T132" s="203">
        <f t="shared" si="9"/>
        <v>47</v>
      </c>
      <c r="U132" s="202">
        <f>Table24[[#This Row],[OR Word Count]]-Table24[[#This Row],[CCSS Word Count]]</f>
        <v>-29</v>
      </c>
      <c r="V132" s="207">
        <f>IF(Table24[[#This Row],[Column6]]="","",IFERROR(Table24[[#This Row],[Column1]]/Table24[[#This Row],[CCSS Word Count]],""))</f>
        <v>-0.61702127659574468</v>
      </c>
      <c r="W132" s="200">
        <v>3</v>
      </c>
      <c r="X132" s="180" t="s">
        <v>16</v>
      </c>
      <c r="Y132" s="180" t="s">
        <v>197</v>
      </c>
      <c r="Z132" s="180">
        <v>9</v>
      </c>
    </row>
    <row r="133" spans="1:26" x14ac:dyDescent="0.2">
      <c r="A133" s="148" t="s">
        <v>2</v>
      </c>
      <c r="B133" s="149">
        <v>132</v>
      </c>
      <c r="C133" s="149" t="s">
        <v>89</v>
      </c>
      <c r="D133" s="149"/>
      <c r="E133" s="149" t="s">
        <v>440</v>
      </c>
      <c r="F133" s="150" t="str">
        <f t="shared" si="7"/>
        <v>Numeric Reasoning: Base Ten Arithmetic</v>
      </c>
      <c r="G133" s="151"/>
      <c r="H133" s="151"/>
      <c r="I133" s="151"/>
      <c r="J133" s="151"/>
      <c r="K133" s="151"/>
      <c r="L133" s="151"/>
      <c r="M133" s="151"/>
      <c r="N133" s="149" t="s">
        <v>440</v>
      </c>
      <c r="O133" s="149">
        <v>3</v>
      </c>
      <c r="P133" s="149" t="s">
        <v>89</v>
      </c>
      <c r="Q133" s="149"/>
      <c r="R133" s="155" t="s">
        <v>305</v>
      </c>
      <c r="S133" s="152">
        <f t="shared" si="8"/>
        <v>5</v>
      </c>
      <c r="T133" s="153">
        <f t="shared" si="9"/>
        <v>8</v>
      </c>
      <c r="U133" s="152">
        <f>Table24[[#This Row],[OR Word Count]]-Table24[[#This Row],[CCSS Word Count]]</f>
        <v>-3</v>
      </c>
      <c r="V133" s="154" t="str">
        <f>IF(Table24[[#This Row],[Column6]]="","",IFERROR(Table24[[#This Row],[Column1]]/Table24[[#This Row],[CCSS Word Count]],""))</f>
        <v/>
      </c>
      <c r="W133" s="200">
        <v>3</v>
      </c>
      <c r="X133" s="180" t="s">
        <v>89</v>
      </c>
      <c r="Y133" s="180"/>
      <c r="Z133" s="180"/>
    </row>
    <row r="134" spans="1:26" ht="30" x14ac:dyDescent="0.2">
      <c r="A134" s="141" t="s">
        <v>3</v>
      </c>
      <c r="B134" s="142">
        <v>133</v>
      </c>
      <c r="C134" s="142" t="s">
        <v>89</v>
      </c>
      <c r="D134" s="142" t="s">
        <v>21</v>
      </c>
      <c r="E134" s="142" t="s">
        <v>441</v>
      </c>
      <c r="F134" s="143" t="str">
        <f t="shared" si="7"/>
        <v>Use place value understanding and properties of operations to perform multi-digit arithmetic.</v>
      </c>
      <c r="G134" s="144"/>
      <c r="H134" s="144"/>
      <c r="I134" s="144"/>
      <c r="J134" s="144"/>
      <c r="K134" s="144"/>
      <c r="L134" s="144"/>
      <c r="M134" s="144"/>
      <c r="N134" s="142" t="s">
        <v>441</v>
      </c>
      <c r="O134" s="142">
        <v>3</v>
      </c>
      <c r="P134" s="142" t="s">
        <v>89</v>
      </c>
      <c r="Q134" s="142" t="s">
        <v>21</v>
      </c>
      <c r="R134" s="156" t="s">
        <v>443</v>
      </c>
      <c r="S134" s="145">
        <f t="shared" si="8"/>
        <v>12</v>
      </c>
      <c r="T134" s="146">
        <f t="shared" si="9"/>
        <v>12</v>
      </c>
      <c r="U134" s="145">
        <f>Table24[[#This Row],[OR Word Count]]-Table24[[#This Row],[CCSS Word Count]]</f>
        <v>0</v>
      </c>
      <c r="V134" s="147" t="str">
        <f>IF(Table24[[#This Row],[Column6]]="","",IFERROR(Table24[[#This Row],[Column1]]/Table24[[#This Row],[CCSS Word Count]],""))</f>
        <v/>
      </c>
      <c r="W134" s="200">
        <v>3</v>
      </c>
      <c r="X134" s="180" t="s">
        <v>89</v>
      </c>
      <c r="Y134" s="180" t="s">
        <v>21</v>
      </c>
      <c r="Z134" s="180"/>
    </row>
    <row r="135" spans="1:26" ht="30" x14ac:dyDescent="0.2">
      <c r="A135" s="201" t="s">
        <v>25</v>
      </c>
      <c r="B135" s="200">
        <v>134</v>
      </c>
      <c r="C135" s="200" t="s">
        <v>89</v>
      </c>
      <c r="D135" s="200" t="s">
        <v>21</v>
      </c>
      <c r="E135" s="200" t="s">
        <v>444</v>
      </c>
      <c r="F135" s="191" t="str">
        <f t="shared" si="7"/>
        <v>Use place value understanding to round whole numbers within 1000 to the nearest 10 or 100.</v>
      </c>
      <c r="G135" s="126"/>
      <c r="H135" s="126"/>
      <c r="I135" s="126"/>
      <c r="J135" s="126"/>
      <c r="K135" s="126"/>
      <c r="L135" s="126"/>
      <c r="M135" s="126"/>
      <c r="N135" s="200" t="s">
        <v>444</v>
      </c>
      <c r="O135" s="200">
        <v>3</v>
      </c>
      <c r="P135" s="200" t="s">
        <v>89</v>
      </c>
      <c r="Q135" s="200" t="s">
        <v>21</v>
      </c>
      <c r="R135" s="205" t="s">
        <v>446</v>
      </c>
      <c r="S135" s="202">
        <f t="shared" si="8"/>
        <v>16</v>
      </c>
      <c r="T135" s="203">
        <f t="shared" si="9"/>
        <v>14</v>
      </c>
      <c r="U135" s="202">
        <f>Table24[[#This Row],[OR Word Count]]-Table24[[#This Row],[CCSS Word Count]]</f>
        <v>2</v>
      </c>
      <c r="V135" s="207">
        <f>IF(Table24[[#This Row],[Column6]]="","",IFERROR(Table24[[#This Row],[Column1]]/Table24[[#This Row],[CCSS Word Count]],""))</f>
        <v>0.14285714285714285</v>
      </c>
      <c r="W135" s="206">
        <v>3</v>
      </c>
      <c r="X135" s="180" t="s">
        <v>89</v>
      </c>
      <c r="Y135" s="180" t="s">
        <v>21</v>
      </c>
      <c r="Z135" s="180">
        <v>1</v>
      </c>
    </row>
    <row r="136" spans="1:26" ht="45" x14ac:dyDescent="0.2">
      <c r="A136" s="201" t="s">
        <v>25</v>
      </c>
      <c r="B136" s="200">
        <v>135</v>
      </c>
      <c r="C136" s="200" t="s">
        <v>89</v>
      </c>
      <c r="D136" s="200" t="s">
        <v>21</v>
      </c>
      <c r="E136" s="200" t="s">
        <v>447</v>
      </c>
      <c r="F136" s="191" t="str">
        <f t="shared" si="7"/>
        <v>Fluently add and subtract within 1000 using accurate, efficient, and flexible strategies and algorithms based on place value and properties of operations.</v>
      </c>
      <c r="G136" s="126"/>
      <c r="H136" s="126"/>
      <c r="I136" s="126"/>
      <c r="J136" s="126"/>
      <c r="K136" s="126"/>
      <c r="L136" s="126"/>
      <c r="M136" s="126"/>
      <c r="N136" s="200" t="s">
        <v>447</v>
      </c>
      <c r="O136" s="200">
        <v>3</v>
      </c>
      <c r="P136" s="200" t="s">
        <v>89</v>
      </c>
      <c r="Q136" s="200" t="s">
        <v>21</v>
      </c>
      <c r="R136" s="205" t="s">
        <v>449</v>
      </c>
      <c r="S136" s="202">
        <f t="shared" si="8"/>
        <v>22</v>
      </c>
      <c r="T136" s="203">
        <f t="shared" si="9"/>
        <v>31</v>
      </c>
      <c r="U136" s="202">
        <f>Table24[[#This Row],[OR Word Count]]-Table24[[#This Row],[CCSS Word Count]]</f>
        <v>-9</v>
      </c>
      <c r="V136" s="207">
        <f>IF(Table24[[#This Row],[Column6]]="","",IFERROR(Table24[[#This Row],[Column1]]/Table24[[#This Row],[CCSS Word Count]],""))</f>
        <v>-0.29032258064516131</v>
      </c>
      <c r="W136" s="200">
        <v>3</v>
      </c>
      <c r="X136" s="180" t="s">
        <v>89</v>
      </c>
      <c r="Y136" s="180" t="s">
        <v>21</v>
      </c>
      <c r="Z136" s="180">
        <v>2</v>
      </c>
    </row>
    <row r="137" spans="1:26" ht="45" x14ac:dyDescent="0.2">
      <c r="A137" s="201" t="s">
        <v>25</v>
      </c>
      <c r="B137" s="200">
        <v>136</v>
      </c>
      <c r="C137" s="200" t="s">
        <v>89</v>
      </c>
      <c r="D137" s="200" t="s">
        <v>21</v>
      </c>
      <c r="E137" s="200" t="s">
        <v>450</v>
      </c>
      <c r="F137" s="191" t="str">
        <f t="shared" si="7"/>
        <v>Find the product of one-digit whole numbers by multiples of 10 in the range 10-90, such as 9 x 80.  Students use a range of strategies and algorithms based on place value and properties of operations.</v>
      </c>
      <c r="G137" s="127"/>
      <c r="H137" s="127"/>
      <c r="I137" s="127"/>
      <c r="J137" s="127"/>
      <c r="K137" s="127"/>
      <c r="L137" s="127"/>
      <c r="M137" s="127"/>
      <c r="N137" s="200" t="s">
        <v>450</v>
      </c>
      <c r="O137" s="206">
        <v>3</v>
      </c>
      <c r="P137" s="206" t="s">
        <v>89</v>
      </c>
      <c r="Q137" s="206" t="s">
        <v>21</v>
      </c>
      <c r="R137" s="205" t="s">
        <v>452</v>
      </c>
      <c r="S137" s="202">
        <f t="shared" si="8"/>
        <v>37</v>
      </c>
      <c r="T137" s="203">
        <f t="shared" si="9"/>
        <v>36</v>
      </c>
      <c r="U137" s="202">
        <f>Table24[[#This Row],[OR Word Count]]-Table24[[#This Row],[CCSS Word Count]]</f>
        <v>1</v>
      </c>
      <c r="V137" s="207">
        <f>IF(Table24[[#This Row],[Column6]]="","",IFERROR(Table24[[#This Row],[Column1]]/Table24[[#This Row],[CCSS Word Count]],""))</f>
        <v>2.7777777777777776E-2</v>
      </c>
      <c r="W137" s="200">
        <v>3</v>
      </c>
      <c r="X137" s="180" t="s">
        <v>89</v>
      </c>
      <c r="Y137" s="180" t="s">
        <v>21</v>
      </c>
      <c r="Z137" s="180">
        <v>3</v>
      </c>
    </row>
    <row r="138" spans="1:26" x14ac:dyDescent="0.2">
      <c r="A138" s="148" t="s">
        <v>2</v>
      </c>
      <c r="B138" s="149">
        <v>137</v>
      </c>
      <c r="C138" s="149" t="s">
        <v>454</v>
      </c>
      <c r="D138" s="149"/>
      <c r="E138" s="149" t="s">
        <v>453</v>
      </c>
      <c r="F138" s="150" t="str">
        <f t="shared" si="7"/>
        <v>Numeric Reasoning: Fractions</v>
      </c>
      <c r="G138" s="151"/>
      <c r="H138" s="151"/>
      <c r="I138" s="151"/>
      <c r="J138" s="151"/>
      <c r="K138" s="151"/>
      <c r="L138" s="151"/>
      <c r="M138" s="151"/>
      <c r="N138" s="149" t="s">
        <v>453</v>
      </c>
      <c r="O138" s="149">
        <v>3</v>
      </c>
      <c r="P138" s="149" t="s">
        <v>454</v>
      </c>
      <c r="Q138" s="149"/>
      <c r="R138" s="155" t="s">
        <v>456</v>
      </c>
      <c r="S138" s="152">
        <f t="shared" si="8"/>
        <v>3</v>
      </c>
      <c r="T138" s="153">
        <f t="shared" si="9"/>
        <v>4</v>
      </c>
      <c r="U138" s="152">
        <f>Table24[[#This Row],[OR Word Count]]-Table24[[#This Row],[CCSS Word Count]]</f>
        <v>-1</v>
      </c>
      <c r="V138" s="154" t="str">
        <f>IF(Table24[[#This Row],[Column6]]="","",IFERROR(Table24[[#This Row],[Column1]]/Table24[[#This Row],[CCSS Word Count]],""))</f>
        <v/>
      </c>
      <c r="W138" s="200">
        <v>3</v>
      </c>
      <c r="X138" s="180" t="s">
        <v>454</v>
      </c>
      <c r="Y138" s="180"/>
      <c r="Z138" s="180"/>
    </row>
    <row r="139" spans="1:26" x14ac:dyDescent="0.2">
      <c r="A139" s="141" t="s">
        <v>3</v>
      </c>
      <c r="B139" s="142">
        <v>138</v>
      </c>
      <c r="C139" s="142" t="s">
        <v>454</v>
      </c>
      <c r="D139" s="142" t="s">
        <v>21</v>
      </c>
      <c r="E139" s="142" t="s">
        <v>457</v>
      </c>
      <c r="F139" s="143" t="str">
        <f t="shared" si="7"/>
        <v>Develop understanding of fractions as numbers.</v>
      </c>
      <c r="G139" s="144"/>
      <c r="H139" s="144"/>
      <c r="I139" s="144"/>
      <c r="J139" s="144"/>
      <c r="K139" s="144"/>
      <c r="L139" s="144"/>
      <c r="M139" s="144"/>
      <c r="N139" s="142" t="s">
        <v>457</v>
      </c>
      <c r="O139" s="142">
        <v>3</v>
      </c>
      <c r="P139" s="142" t="s">
        <v>454</v>
      </c>
      <c r="Q139" s="142" t="s">
        <v>21</v>
      </c>
      <c r="R139" s="156" t="s">
        <v>458</v>
      </c>
      <c r="S139" s="145">
        <f t="shared" si="8"/>
        <v>6</v>
      </c>
      <c r="T139" s="146">
        <f t="shared" si="9"/>
        <v>6</v>
      </c>
      <c r="U139" s="145">
        <f>Table24[[#This Row],[OR Word Count]]-Table24[[#This Row],[CCSS Word Count]]</f>
        <v>0</v>
      </c>
      <c r="V139" s="147" t="str">
        <f>IF(Table24[[#This Row],[Column6]]="","",IFERROR(Table24[[#This Row],[Column1]]/Table24[[#This Row],[CCSS Word Count]],""))</f>
        <v/>
      </c>
      <c r="W139" s="200">
        <v>3</v>
      </c>
      <c r="X139" s="180" t="s">
        <v>454</v>
      </c>
      <c r="Y139" s="180" t="s">
        <v>21</v>
      </c>
      <c r="Z139" s="180"/>
    </row>
    <row r="140" spans="1:26" ht="60" x14ac:dyDescent="0.2">
      <c r="A140" s="201" t="s">
        <v>25</v>
      </c>
      <c r="B140" s="200">
        <v>139</v>
      </c>
      <c r="C140" s="200" t="s">
        <v>454</v>
      </c>
      <c r="D140" s="200" t="s">
        <v>21</v>
      </c>
      <c r="E140" s="200" t="s">
        <v>459</v>
      </c>
      <c r="F140" s="191" t="str">
        <f t="shared" si="7"/>
        <v>Understand the concept of a unit fraction and explain how multiple copies of a unit fraction form a non-unit fraction.</v>
      </c>
      <c r="G140" s="126"/>
      <c r="H140" s="126"/>
      <c r="I140" s="126"/>
      <c r="J140" s="126"/>
      <c r="K140" s="126"/>
      <c r="L140" s="126"/>
      <c r="M140" s="126"/>
      <c r="N140" s="200" t="s">
        <v>459</v>
      </c>
      <c r="O140" s="200">
        <v>3</v>
      </c>
      <c r="P140" s="200" t="s">
        <v>454</v>
      </c>
      <c r="Q140" s="200" t="s">
        <v>21</v>
      </c>
      <c r="R140" s="205" t="s">
        <v>461</v>
      </c>
      <c r="S140" s="202">
        <f t="shared" si="8"/>
        <v>20</v>
      </c>
      <c r="T140" s="203">
        <f t="shared" si="9"/>
        <v>53</v>
      </c>
      <c r="U140" s="202">
        <f>Table24[[#This Row],[OR Word Count]]-Table24[[#This Row],[CCSS Word Count]]</f>
        <v>-33</v>
      </c>
      <c r="V140" s="207">
        <f>IF(Table24[[#This Row],[Column6]]="","",IFERROR(Table24[[#This Row],[Column1]]/Table24[[#This Row],[CCSS Word Count]],""))</f>
        <v>-0.62264150943396224</v>
      </c>
      <c r="W140" s="200">
        <v>3</v>
      </c>
      <c r="X140" s="180" t="s">
        <v>454</v>
      </c>
      <c r="Y140" s="180" t="s">
        <v>21</v>
      </c>
      <c r="Z140" s="180">
        <v>1</v>
      </c>
    </row>
    <row r="141" spans="1:26" ht="210" x14ac:dyDescent="0.2">
      <c r="A141" s="201" t="s">
        <v>25</v>
      </c>
      <c r="B141" s="200">
        <v>140</v>
      </c>
      <c r="C141" s="200" t="s">
        <v>454</v>
      </c>
      <c r="D141" s="200" t="s">
        <v>21</v>
      </c>
      <c r="E141" s="200" t="s">
        <v>462</v>
      </c>
      <c r="F141" s="191" t="str">
        <f t="shared" si="7"/>
        <v>Understand a fraction as a number on the number line; Represent fractions on a number line diagram.</v>
      </c>
      <c r="G141" s="126"/>
      <c r="H141" s="126"/>
      <c r="I141" s="126"/>
      <c r="J141" s="126"/>
      <c r="K141" s="126"/>
      <c r="L141" s="126"/>
      <c r="M141" s="126"/>
      <c r="N141" s="200" t="s">
        <v>462</v>
      </c>
      <c r="O141" s="200">
        <v>3</v>
      </c>
      <c r="P141" s="200" t="s">
        <v>454</v>
      </c>
      <c r="Q141" s="200" t="s">
        <v>21</v>
      </c>
      <c r="R141" s="205" t="s">
        <v>464</v>
      </c>
      <c r="S141" s="202">
        <f t="shared" si="8"/>
        <v>17</v>
      </c>
      <c r="T141" s="203">
        <f t="shared" si="9"/>
        <v>163</v>
      </c>
      <c r="U141" s="202">
        <f>Table24[[#This Row],[OR Word Count]]-Table24[[#This Row],[CCSS Word Count]]</f>
        <v>-146</v>
      </c>
      <c r="V141" s="207">
        <f>IF(Table24[[#This Row],[Column6]]="","",IFERROR(Table24[[#This Row],[Column1]]/Table24[[#This Row],[CCSS Word Count]],""))</f>
        <v>-0.89570552147239269</v>
      </c>
      <c r="W141" s="200">
        <v>3</v>
      </c>
      <c r="X141" s="180" t="s">
        <v>454</v>
      </c>
      <c r="Y141" s="180" t="s">
        <v>21</v>
      </c>
      <c r="Z141" s="180">
        <v>2</v>
      </c>
    </row>
    <row r="142" spans="1:26" ht="315" x14ac:dyDescent="0.2">
      <c r="A142" s="201" t="s">
        <v>25</v>
      </c>
      <c r="B142" s="200">
        <v>141</v>
      </c>
      <c r="C142" s="200" t="s">
        <v>454</v>
      </c>
      <c r="D142" s="200" t="s">
        <v>21</v>
      </c>
      <c r="E142" s="200" t="s">
        <v>465</v>
      </c>
      <c r="F142" s="191" t="str">
        <f t="shared" si="7"/>
        <v>Explain equivalence of fractions in special cases, and compare fractions by reasoning about their size.</v>
      </c>
      <c r="G142" s="126"/>
      <c r="H142" s="126"/>
      <c r="I142" s="126"/>
      <c r="J142" s="126"/>
      <c r="K142" s="126"/>
      <c r="L142" s="126"/>
      <c r="M142" s="126"/>
      <c r="N142" s="200" t="s">
        <v>465</v>
      </c>
      <c r="O142" s="200">
        <v>3</v>
      </c>
      <c r="P142" s="200" t="s">
        <v>454</v>
      </c>
      <c r="Q142" s="200" t="s">
        <v>21</v>
      </c>
      <c r="R142" s="205" t="s">
        <v>467</v>
      </c>
      <c r="S142" s="202">
        <f t="shared" si="8"/>
        <v>15</v>
      </c>
      <c r="T142" s="203">
        <f t="shared" si="9"/>
        <v>249</v>
      </c>
      <c r="U142" s="202">
        <f>Table24[[#This Row],[OR Word Count]]-Table24[[#This Row],[CCSS Word Count]]</f>
        <v>-234</v>
      </c>
      <c r="V142" s="207">
        <f>IF(Table24[[#This Row],[Column6]]="","",IFERROR(Table24[[#This Row],[Column1]]/Table24[[#This Row],[CCSS Word Count]],""))</f>
        <v>-0.93975903614457834</v>
      </c>
      <c r="W142" s="200">
        <v>3</v>
      </c>
      <c r="X142" s="180" t="s">
        <v>454</v>
      </c>
      <c r="Y142" s="180" t="s">
        <v>21</v>
      </c>
      <c r="Z142" s="180">
        <v>3</v>
      </c>
    </row>
    <row r="143" spans="1:26" x14ac:dyDescent="0.2">
      <c r="A143" s="148" t="s">
        <v>2</v>
      </c>
      <c r="B143" s="149">
        <v>142</v>
      </c>
      <c r="C143" s="149" t="s">
        <v>99</v>
      </c>
      <c r="D143" s="149"/>
      <c r="E143" s="149" t="s">
        <v>468</v>
      </c>
      <c r="F143" s="150" t="str">
        <f t="shared" si="7"/>
        <v xml:space="preserve">Geometric Reasoning and Measurement </v>
      </c>
      <c r="G143" s="151"/>
      <c r="H143" s="151"/>
      <c r="I143" s="151"/>
      <c r="J143" s="151"/>
      <c r="K143" s="151"/>
      <c r="L143" s="151"/>
      <c r="M143" s="151"/>
      <c r="N143" s="149" t="s">
        <v>469</v>
      </c>
      <c r="O143" s="149">
        <v>3</v>
      </c>
      <c r="P143" s="149" t="s">
        <v>103</v>
      </c>
      <c r="Q143" s="149"/>
      <c r="R143" s="155" t="s">
        <v>334</v>
      </c>
      <c r="S143" s="152">
        <f t="shared" si="8"/>
        <v>5</v>
      </c>
      <c r="T143" s="153">
        <f t="shared" si="9"/>
        <v>2</v>
      </c>
      <c r="U143" s="152">
        <f>Table24[[#This Row],[OR Word Count]]-Table24[[#This Row],[CCSS Word Count]]</f>
        <v>3</v>
      </c>
      <c r="V143" s="154" t="str">
        <f>IF(Table24[[#This Row],[Column6]]="","",IFERROR(Table24[[#This Row],[Column1]]/Table24[[#This Row],[CCSS Word Count]],""))</f>
        <v/>
      </c>
      <c r="W143" s="200">
        <v>3</v>
      </c>
      <c r="X143" s="180" t="s">
        <v>99</v>
      </c>
      <c r="Y143" s="180"/>
      <c r="Z143" s="180"/>
    </row>
    <row r="144" spans="1:26" x14ac:dyDescent="0.2">
      <c r="A144" s="141" t="s">
        <v>3</v>
      </c>
      <c r="B144" s="142">
        <v>143</v>
      </c>
      <c r="C144" s="142" t="s">
        <v>99</v>
      </c>
      <c r="D144" s="142" t="s">
        <v>21</v>
      </c>
      <c r="E144" s="142" t="s">
        <v>470</v>
      </c>
      <c r="F144" s="143" t="str">
        <f t="shared" si="7"/>
        <v>Reason with shapes and their attributes.</v>
      </c>
      <c r="G144" s="144"/>
      <c r="H144" s="144"/>
      <c r="I144" s="144"/>
      <c r="J144" s="144"/>
      <c r="K144" s="144"/>
      <c r="L144" s="144"/>
      <c r="M144" s="144"/>
      <c r="N144" s="142" t="s">
        <v>471</v>
      </c>
      <c r="O144" s="142">
        <v>3</v>
      </c>
      <c r="P144" s="142" t="s">
        <v>103</v>
      </c>
      <c r="Q144" s="142" t="s">
        <v>21</v>
      </c>
      <c r="R144" s="156" t="s">
        <v>241</v>
      </c>
      <c r="S144" s="145">
        <f t="shared" si="8"/>
        <v>6</v>
      </c>
      <c r="T144" s="146">
        <f t="shared" si="9"/>
        <v>6</v>
      </c>
      <c r="U144" s="145">
        <f>Table24[[#This Row],[OR Word Count]]-Table24[[#This Row],[CCSS Word Count]]</f>
        <v>0</v>
      </c>
      <c r="V144" s="147" t="str">
        <f>IF(Table24[[#This Row],[Column6]]="","",IFERROR(Table24[[#This Row],[Column1]]/Table24[[#This Row],[CCSS Word Count]],""))</f>
        <v/>
      </c>
      <c r="W144" s="200">
        <v>3</v>
      </c>
      <c r="X144" s="180" t="s">
        <v>99</v>
      </c>
      <c r="Y144" s="180" t="s">
        <v>21</v>
      </c>
      <c r="Z144" s="180"/>
    </row>
    <row r="145" spans="1:26" ht="90" x14ac:dyDescent="0.2">
      <c r="A145" s="201" t="s">
        <v>25</v>
      </c>
      <c r="B145" s="200">
        <v>144</v>
      </c>
      <c r="C145" s="200" t="s">
        <v>99</v>
      </c>
      <c r="D145" s="200" t="s">
        <v>21</v>
      </c>
      <c r="E145" s="200" t="s">
        <v>472</v>
      </c>
      <c r="F145" s="191" t="str">
        <f t="shared" si="7"/>
        <v>Understand that shapes in different categories may share attributes and that shared attributes can define a larger category.</v>
      </c>
      <c r="G145" s="126"/>
      <c r="H145" s="126"/>
      <c r="I145" s="126"/>
      <c r="J145" s="126"/>
      <c r="K145" s="126"/>
      <c r="L145" s="126"/>
      <c r="M145" s="126"/>
      <c r="N145" s="200" t="s">
        <v>474</v>
      </c>
      <c r="O145" s="200">
        <v>3</v>
      </c>
      <c r="P145" s="200" t="s">
        <v>103</v>
      </c>
      <c r="Q145" s="200" t="s">
        <v>21</v>
      </c>
      <c r="R145" s="205" t="s">
        <v>475</v>
      </c>
      <c r="S145" s="202">
        <f t="shared" si="8"/>
        <v>18</v>
      </c>
      <c r="T145" s="203">
        <f t="shared" si="9"/>
        <v>53</v>
      </c>
      <c r="U145" s="202">
        <f>Table24[[#This Row],[OR Word Count]]-Table24[[#This Row],[CCSS Word Count]]</f>
        <v>-35</v>
      </c>
      <c r="V145" s="207">
        <f>IF(Table24[[#This Row],[Column6]]="","",IFERROR(Table24[[#This Row],[Column1]]/Table24[[#This Row],[CCSS Word Count]],""))</f>
        <v>-0.660377358490566</v>
      </c>
      <c r="W145" s="200">
        <v>3</v>
      </c>
      <c r="X145" s="180" t="s">
        <v>99</v>
      </c>
      <c r="Y145" s="180" t="s">
        <v>21</v>
      </c>
      <c r="Z145" s="180">
        <v>1</v>
      </c>
    </row>
    <row r="146" spans="1:26" ht="60" x14ac:dyDescent="0.2">
      <c r="A146" s="201" t="s">
        <v>25</v>
      </c>
      <c r="B146" s="200">
        <v>145</v>
      </c>
      <c r="C146" s="200" t="s">
        <v>99</v>
      </c>
      <c r="D146" s="200" t="s">
        <v>21</v>
      </c>
      <c r="E146" s="200" t="s">
        <v>476</v>
      </c>
      <c r="F146" s="191" t="str">
        <f t="shared" si="7"/>
        <v>Partition shapes into parts with equal areas and express the area of each part as a unit fraction of the whole.</v>
      </c>
      <c r="G146" s="126"/>
      <c r="H146" s="126"/>
      <c r="I146" s="126"/>
      <c r="J146" s="126"/>
      <c r="K146" s="126"/>
      <c r="L146" s="126"/>
      <c r="M146" s="126"/>
      <c r="N146" s="200" t="s">
        <v>478</v>
      </c>
      <c r="O146" s="200">
        <v>3</v>
      </c>
      <c r="P146" s="200" t="s">
        <v>103</v>
      </c>
      <c r="Q146" s="200" t="s">
        <v>21</v>
      </c>
      <c r="R146" s="205" t="s">
        <v>479</v>
      </c>
      <c r="S146" s="202">
        <f t="shared" si="8"/>
        <v>21</v>
      </c>
      <c r="T146" s="203">
        <f t="shared" si="9"/>
        <v>46</v>
      </c>
      <c r="U146" s="202">
        <f>Table24[[#This Row],[OR Word Count]]-Table24[[#This Row],[CCSS Word Count]]</f>
        <v>-25</v>
      </c>
      <c r="V146" s="207">
        <f>IF(Table24[[#This Row],[Column6]]="","",IFERROR(Table24[[#This Row],[Column1]]/Table24[[#This Row],[CCSS Word Count]],""))</f>
        <v>-0.54347826086956519</v>
      </c>
      <c r="W146" s="200">
        <v>3</v>
      </c>
      <c r="X146" s="180" t="s">
        <v>99</v>
      </c>
      <c r="Y146" s="180" t="s">
        <v>21</v>
      </c>
      <c r="Z146" s="180">
        <v>2</v>
      </c>
    </row>
    <row r="147" spans="1:26" x14ac:dyDescent="0.2">
      <c r="A147" s="141" t="s">
        <v>3</v>
      </c>
      <c r="B147" s="142">
        <v>146</v>
      </c>
      <c r="C147" s="142" t="s">
        <v>99</v>
      </c>
      <c r="D147" s="142" t="s">
        <v>63</v>
      </c>
      <c r="E147" s="142" t="s">
        <v>480</v>
      </c>
      <c r="F147" s="143" t="str">
        <f t="shared" si="7"/>
        <v>Solve problems involving measurement and estimation.</v>
      </c>
      <c r="G147" s="144"/>
      <c r="H147" s="144"/>
      <c r="I147" s="144"/>
      <c r="J147" s="144"/>
      <c r="K147" s="144"/>
      <c r="L147" s="144"/>
      <c r="M147" s="144"/>
      <c r="N147" s="142" t="s">
        <v>482</v>
      </c>
      <c r="O147" s="142">
        <v>3</v>
      </c>
      <c r="P147" s="142" t="s">
        <v>141</v>
      </c>
      <c r="Q147" s="142" t="s">
        <v>21</v>
      </c>
      <c r="R147" s="156" t="s">
        <v>481</v>
      </c>
      <c r="S147" s="145">
        <f t="shared" si="8"/>
        <v>6</v>
      </c>
      <c r="T147" s="146">
        <f t="shared" si="9"/>
        <v>6</v>
      </c>
      <c r="U147" s="145">
        <f>Table24[[#This Row],[OR Word Count]]-Table24[[#This Row],[CCSS Word Count]]</f>
        <v>0</v>
      </c>
      <c r="V147" s="147" t="str">
        <f>IF(Table24[[#This Row],[Column6]]="","",IFERROR(Table24[[#This Row],[Column1]]/Table24[[#This Row],[CCSS Word Count]],""))</f>
        <v/>
      </c>
      <c r="W147" s="200">
        <v>3</v>
      </c>
      <c r="X147" s="180" t="s">
        <v>99</v>
      </c>
      <c r="Y147" s="180" t="s">
        <v>63</v>
      </c>
      <c r="Z147" s="180"/>
    </row>
    <row r="148" spans="1:26" ht="75" x14ac:dyDescent="0.2">
      <c r="A148" s="201" t="s">
        <v>25</v>
      </c>
      <c r="B148" s="200">
        <v>147</v>
      </c>
      <c r="C148" s="200" t="s">
        <v>99</v>
      </c>
      <c r="D148" s="200" t="s">
        <v>63</v>
      </c>
      <c r="E148" s="200" t="s">
        <v>483</v>
      </c>
      <c r="F148" s="191" t="str">
        <f t="shared" si="7"/>
        <v>Tell, write, and measure time to the nearest minute. Solve problems in authentic contexts that involve addition and subtraction of time intervals in minutes.</v>
      </c>
      <c r="G148" s="126"/>
      <c r="H148" s="126"/>
      <c r="I148" s="126"/>
      <c r="J148" s="126"/>
      <c r="K148" s="126"/>
      <c r="L148" s="126"/>
      <c r="M148" s="126"/>
      <c r="N148" s="200" t="s">
        <v>485</v>
      </c>
      <c r="O148" s="200">
        <v>3</v>
      </c>
      <c r="P148" s="200" t="s">
        <v>141</v>
      </c>
      <c r="Q148" s="200" t="s">
        <v>21</v>
      </c>
      <c r="R148" s="205" t="s">
        <v>486</v>
      </c>
      <c r="S148" s="202">
        <f t="shared" si="8"/>
        <v>24</v>
      </c>
      <c r="T148" s="203">
        <f t="shared" si="9"/>
        <v>36</v>
      </c>
      <c r="U148" s="202">
        <f>Table24[[#This Row],[OR Word Count]]-Table24[[#This Row],[CCSS Word Count]]</f>
        <v>-12</v>
      </c>
      <c r="V148" s="207">
        <f>IF(Table24[[#This Row],[Column6]]="","",IFERROR(Table24[[#This Row],[Column1]]/Table24[[#This Row],[CCSS Word Count]],""))</f>
        <v>-0.33333333333333331</v>
      </c>
      <c r="W148" s="200">
        <v>3</v>
      </c>
      <c r="X148" s="180" t="s">
        <v>99</v>
      </c>
      <c r="Y148" s="180" t="s">
        <v>63</v>
      </c>
      <c r="Z148" s="180">
        <v>3</v>
      </c>
    </row>
    <row r="149" spans="1:26" ht="120" x14ac:dyDescent="0.2">
      <c r="A149" s="201" t="s">
        <v>25</v>
      </c>
      <c r="B149" s="200">
        <v>148</v>
      </c>
      <c r="C149" s="200" t="s">
        <v>99</v>
      </c>
      <c r="D149" s="200" t="s">
        <v>63</v>
      </c>
      <c r="E149" s="200" t="s">
        <v>487</v>
      </c>
      <c r="F149" s="191" t="str">
        <f t="shared" si="7"/>
        <v>Measure, estimate and solve problems in authentic contexts that involve liquid volumes and masses of objects using standard units of grams (g), kilograms (kg), and liters (l).</v>
      </c>
      <c r="G149" s="126"/>
      <c r="H149" s="126"/>
      <c r="I149" s="126"/>
      <c r="J149" s="126"/>
      <c r="K149" s="126"/>
      <c r="L149" s="126"/>
      <c r="M149" s="126"/>
      <c r="N149" s="200" t="s">
        <v>489</v>
      </c>
      <c r="O149" s="200">
        <v>3</v>
      </c>
      <c r="P149" s="200" t="s">
        <v>141</v>
      </c>
      <c r="Q149" s="200" t="s">
        <v>21</v>
      </c>
      <c r="R149" s="205" t="s">
        <v>490</v>
      </c>
      <c r="S149" s="202">
        <f t="shared" si="8"/>
        <v>27</v>
      </c>
      <c r="T149" s="203">
        <f t="shared" si="9"/>
        <v>83</v>
      </c>
      <c r="U149" s="202">
        <f>Table24[[#This Row],[OR Word Count]]-Table24[[#This Row],[CCSS Word Count]]</f>
        <v>-56</v>
      </c>
      <c r="V149" s="207">
        <f>IF(Table24[[#This Row],[Column6]]="","",IFERROR(Table24[[#This Row],[Column1]]/Table24[[#This Row],[CCSS Word Count]],""))</f>
        <v>-0.67469879518072284</v>
      </c>
      <c r="W149" s="200">
        <v>3</v>
      </c>
      <c r="X149" s="180" t="s">
        <v>99</v>
      </c>
      <c r="Y149" s="180" t="s">
        <v>63</v>
      </c>
      <c r="Z149" s="180">
        <v>4</v>
      </c>
    </row>
    <row r="150" spans="1:26" ht="30" x14ac:dyDescent="0.2">
      <c r="A150" s="141" t="s">
        <v>3</v>
      </c>
      <c r="B150" s="142">
        <v>149</v>
      </c>
      <c r="C150" s="142" t="s">
        <v>99</v>
      </c>
      <c r="D150" s="142" t="s">
        <v>76</v>
      </c>
      <c r="E150" s="142" t="s">
        <v>491</v>
      </c>
      <c r="F150" s="143" t="str">
        <f t="shared" si="7"/>
        <v>Geometric measurement: understand concepts of area and relate area to multiplication and to addition.</v>
      </c>
      <c r="G150" s="144"/>
      <c r="H150" s="144"/>
      <c r="I150" s="144"/>
      <c r="J150" s="144"/>
      <c r="K150" s="144"/>
      <c r="L150" s="144"/>
      <c r="M150" s="144"/>
      <c r="N150" s="142" t="s">
        <v>493</v>
      </c>
      <c r="O150" s="142">
        <v>3</v>
      </c>
      <c r="P150" s="142" t="s">
        <v>141</v>
      </c>
      <c r="Q150" s="142" t="s">
        <v>76</v>
      </c>
      <c r="R150" s="156" t="s">
        <v>492</v>
      </c>
      <c r="S150" s="145">
        <f t="shared" si="8"/>
        <v>14</v>
      </c>
      <c r="T150" s="146">
        <f t="shared" si="9"/>
        <v>14</v>
      </c>
      <c r="U150" s="145">
        <f>Table24[[#This Row],[OR Word Count]]-Table24[[#This Row],[CCSS Word Count]]</f>
        <v>0</v>
      </c>
      <c r="V150" s="147" t="str">
        <f>IF(Table24[[#This Row],[Column6]]="","",IFERROR(Table24[[#This Row],[Column1]]/Table24[[#This Row],[CCSS Word Count]],""))</f>
        <v/>
      </c>
      <c r="W150" s="200">
        <v>3</v>
      </c>
      <c r="X150" s="180" t="s">
        <v>99</v>
      </c>
      <c r="Y150" s="180" t="s">
        <v>76</v>
      </c>
      <c r="Z150" s="180"/>
    </row>
    <row r="151" spans="1:26" ht="90" x14ac:dyDescent="0.2">
      <c r="A151" s="201" t="s">
        <v>25</v>
      </c>
      <c r="B151" s="200">
        <v>150</v>
      </c>
      <c r="C151" s="200" t="s">
        <v>99</v>
      </c>
      <c r="D151" s="200" t="s">
        <v>76</v>
      </c>
      <c r="E151" s="200" t="s">
        <v>494</v>
      </c>
      <c r="F151" s="191" t="str">
        <f t="shared" si="7"/>
        <v>Recognize area as an attribute of plane figures and understand concepts of area measurement presented in authentic contexts by tiling and counting unit squares.</v>
      </c>
      <c r="G151" s="126"/>
      <c r="H151" s="126"/>
      <c r="I151" s="126"/>
      <c r="J151" s="126"/>
      <c r="K151" s="126"/>
      <c r="L151" s="126"/>
      <c r="M151" s="126"/>
      <c r="N151" s="200" t="s">
        <v>496</v>
      </c>
      <c r="O151" s="200">
        <v>3</v>
      </c>
      <c r="P151" s="200" t="s">
        <v>141</v>
      </c>
      <c r="Q151" s="200" t="s">
        <v>76</v>
      </c>
      <c r="R151" s="205" t="s">
        <v>497</v>
      </c>
      <c r="S151" s="202">
        <f t="shared" si="8"/>
        <v>24</v>
      </c>
      <c r="T151" s="203">
        <f t="shared" si="9"/>
        <v>66</v>
      </c>
      <c r="U151" s="202">
        <f>Table24[[#This Row],[OR Word Count]]-Table24[[#This Row],[CCSS Word Count]]</f>
        <v>-42</v>
      </c>
      <c r="V151" s="207">
        <f>IF(Table24[[#This Row],[Column6]]="","",IFERROR(Table24[[#This Row],[Column1]]/Table24[[#This Row],[CCSS Word Count]],""))</f>
        <v>-0.63636363636363635</v>
      </c>
      <c r="W151" s="200">
        <v>3</v>
      </c>
      <c r="X151" s="180" t="s">
        <v>99</v>
      </c>
      <c r="Y151" s="180" t="s">
        <v>76</v>
      </c>
      <c r="Z151" s="180">
        <v>5</v>
      </c>
    </row>
    <row r="152" spans="1:26" ht="30" x14ac:dyDescent="0.2">
      <c r="A152" s="201" t="s">
        <v>25</v>
      </c>
      <c r="B152" s="200">
        <v>151</v>
      </c>
      <c r="C152" s="200" t="s">
        <v>99</v>
      </c>
      <c r="D152" s="200" t="s">
        <v>76</v>
      </c>
      <c r="E152" s="200" t="s">
        <v>498</v>
      </c>
      <c r="F152" s="191" t="str">
        <f t="shared" si="7"/>
        <v>Measure areas by counting standard and non-standard unit squares.</v>
      </c>
      <c r="G152" s="126"/>
      <c r="H152" s="126"/>
      <c r="I152" s="126"/>
      <c r="J152" s="126"/>
      <c r="K152" s="126"/>
      <c r="L152" s="126"/>
      <c r="M152" s="126"/>
      <c r="N152" s="200" t="s">
        <v>500</v>
      </c>
      <c r="O152" s="200">
        <v>3</v>
      </c>
      <c r="P152" s="200" t="s">
        <v>141</v>
      </c>
      <c r="Q152" s="200" t="s">
        <v>76</v>
      </c>
      <c r="R152" s="205" t="s">
        <v>501</v>
      </c>
      <c r="S152" s="202">
        <f t="shared" si="8"/>
        <v>9</v>
      </c>
      <c r="T152" s="203">
        <f t="shared" si="9"/>
        <v>18</v>
      </c>
      <c r="U152" s="202">
        <f>Table24[[#This Row],[OR Word Count]]-Table24[[#This Row],[CCSS Word Count]]</f>
        <v>-9</v>
      </c>
      <c r="V152" s="207">
        <f>IF(Table24[[#This Row],[Column6]]="","",IFERROR(Table24[[#This Row],[Column1]]/Table24[[#This Row],[CCSS Word Count]],""))</f>
        <v>-0.5</v>
      </c>
      <c r="W152" s="200">
        <v>3</v>
      </c>
      <c r="X152" s="180" t="s">
        <v>99</v>
      </c>
      <c r="Y152" s="180" t="s">
        <v>76</v>
      </c>
      <c r="Z152" s="180">
        <v>6</v>
      </c>
    </row>
    <row r="153" spans="1:26" ht="225" x14ac:dyDescent="0.2">
      <c r="A153" s="201" t="s">
        <v>25</v>
      </c>
      <c r="B153" s="200">
        <v>152</v>
      </c>
      <c r="C153" s="200" t="s">
        <v>99</v>
      </c>
      <c r="D153" s="200" t="s">
        <v>76</v>
      </c>
      <c r="E153" s="200" t="s">
        <v>502</v>
      </c>
      <c r="F153" s="191" t="str">
        <f t="shared" si="7"/>
        <v>Measure areas by counting standard and non-standard unit squares.</v>
      </c>
      <c r="G153" s="126"/>
      <c r="H153" s="126"/>
      <c r="I153" s="126"/>
      <c r="J153" s="126"/>
      <c r="K153" s="126"/>
      <c r="L153" s="126"/>
      <c r="M153" s="126"/>
      <c r="N153" s="200" t="s">
        <v>503</v>
      </c>
      <c r="O153" s="200">
        <v>3</v>
      </c>
      <c r="P153" s="200" t="s">
        <v>141</v>
      </c>
      <c r="Q153" s="200" t="s">
        <v>76</v>
      </c>
      <c r="R153" s="205" t="s">
        <v>504</v>
      </c>
      <c r="S153" s="202">
        <f t="shared" si="8"/>
        <v>9</v>
      </c>
      <c r="T153" s="203">
        <f t="shared" si="9"/>
        <v>150</v>
      </c>
      <c r="U153" s="202">
        <f>Table24[[#This Row],[OR Word Count]]-Table24[[#This Row],[CCSS Word Count]]</f>
        <v>-141</v>
      </c>
      <c r="V153" s="207">
        <f>IF(Table24[[#This Row],[Column6]]="","",IFERROR(Table24[[#This Row],[Column1]]/Table24[[#This Row],[CCSS Word Count]],""))</f>
        <v>-0.94</v>
      </c>
      <c r="W153" s="200">
        <v>3</v>
      </c>
      <c r="X153" s="180" t="s">
        <v>99</v>
      </c>
      <c r="Y153" s="180" t="s">
        <v>76</v>
      </c>
      <c r="Z153" s="180">
        <v>7</v>
      </c>
    </row>
    <row r="154" spans="1:26" x14ac:dyDescent="0.2">
      <c r="A154" s="141" t="s">
        <v>3</v>
      </c>
      <c r="B154" s="142">
        <v>153</v>
      </c>
      <c r="C154" s="142" t="s">
        <v>99</v>
      </c>
      <c r="D154" s="142" t="s">
        <v>197</v>
      </c>
      <c r="E154" s="142" t="s">
        <v>505</v>
      </c>
      <c r="F154" s="143" t="str">
        <f t="shared" si="7"/>
        <v>Geometric measurement: recognize perimeter.</v>
      </c>
      <c r="G154" s="144"/>
      <c r="H154" s="144"/>
      <c r="I154" s="144"/>
      <c r="J154" s="144"/>
      <c r="K154" s="144"/>
      <c r="L154" s="144"/>
      <c r="M154" s="144"/>
      <c r="N154" s="142" t="s">
        <v>507</v>
      </c>
      <c r="O154" s="142">
        <v>3</v>
      </c>
      <c r="P154" s="142" t="s">
        <v>141</v>
      </c>
      <c r="Q154" s="142" t="s">
        <v>197</v>
      </c>
      <c r="R154" s="156" t="s">
        <v>506</v>
      </c>
      <c r="S154" s="145">
        <f t="shared" si="8"/>
        <v>4</v>
      </c>
      <c r="T154" s="146">
        <f t="shared" si="9"/>
        <v>4</v>
      </c>
      <c r="U154" s="145">
        <f>Table24[[#This Row],[OR Word Count]]-Table24[[#This Row],[CCSS Word Count]]</f>
        <v>0</v>
      </c>
      <c r="V154" s="147" t="str">
        <f>IF(Table24[[#This Row],[Column6]]="","",IFERROR(Table24[[#This Row],[Column1]]/Table24[[#This Row],[CCSS Word Count]],""))</f>
        <v/>
      </c>
      <c r="W154" s="200">
        <v>3</v>
      </c>
      <c r="X154" s="180" t="s">
        <v>99</v>
      </c>
      <c r="Y154" s="180" t="s">
        <v>197</v>
      </c>
      <c r="Z154" s="180"/>
    </row>
    <row r="155" spans="1:26" ht="60" x14ac:dyDescent="0.2">
      <c r="A155" s="201" t="s">
        <v>25</v>
      </c>
      <c r="B155" s="200">
        <v>154</v>
      </c>
      <c r="C155" s="200" t="s">
        <v>99</v>
      </c>
      <c r="D155" s="200" t="s">
        <v>197</v>
      </c>
      <c r="E155" s="200" t="s">
        <v>508</v>
      </c>
      <c r="F155" s="191" t="str">
        <f t="shared" si="7"/>
        <v>Solve problems involving authentic contexts for perimeters of polygons.</v>
      </c>
      <c r="G155" s="126"/>
      <c r="H155" s="126"/>
      <c r="I155" s="126"/>
      <c r="J155" s="126"/>
      <c r="K155" s="126"/>
      <c r="L155" s="126"/>
      <c r="M155" s="126"/>
      <c r="N155" s="200" t="s">
        <v>510</v>
      </c>
      <c r="O155" s="200">
        <v>3</v>
      </c>
      <c r="P155" s="200" t="s">
        <v>141</v>
      </c>
      <c r="Q155" s="200" t="s">
        <v>197</v>
      </c>
      <c r="R155" s="205" t="s">
        <v>511</v>
      </c>
      <c r="S155" s="202">
        <f t="shared" si="8"/>
        <v>9</v>
      </c>
      <c r="T155" s="203">
        <f t="shared" si="9"/>
        <v>41</v>
      </c>
      <c r="U155" s="202">
        <f>Table24[[#This Row],[OR Word Count]]-Table24[[#This Row],[CCSS Word Count]]</f>
        <v>-32</v>
      </c>
      <c r="V155" s="207">
        <f>IF(Table24[[#This Row],[Column6]]="","",IFERROR(Table24[[#This Row],[Column1]]/Table24[[#This Row],[CCSS Word Count]],""))</f>
        <v>-0.78048780487804881</v>
      </c>
      <c r="W155" s="200">
        <v>3</v>
      </c>
      <c r="X155" s="180" t="s">
        <v>99</v>
      </c>
      <c r="Y155" s="180" t="s">
        <v>197</v>
      </c>
      <c r="Z155" s="180">
        <v>8</v>
      </c>
    </row>
    <row r="156" spans="1:26" x14ac:dyDescent="0.2">
      <c r="A156" s="148" t="s">
        <v>2</v>
      </c>
      <c r="B156" s="149">
        <v>155</v>
      </c>
      <c r="C156" s="149" t="s">
        <v>151</v>
      </c>
      <c r="D156" s="149"/>
      <c r="E156" s="149" t="s">
        <v>512</v>
      </c>
      <c r="F156" s="150" t="str">
        <f t="shared" si="7"/>
        <v>Data Reasoning</v>
      </c>
      <c r="G156" s="151"/>
      <c r="H156" s="151"/>
      <c r="I156" s="151"/>
      <c r="J156" s="151"/>
      <c r="K156" s="151"/>
      <c r="L156" s="151"/>
      <c r="M156" s="151"/>
      <c r="N156" s="149"/>
      <c r="O156" s="149"/>
      <c r="P156" s="149"/>
      <c r="Q156" s="149"/>
      <c r="R156" s="155"/>
      <c r="S156" s="152">
        <f t="shared" si="8"/>
        <v>2</v>
      </c>
      <c r="T156" s="153">
        <f t="shared" si="9"/>
        <v>1</v>
      </c>
      <c r="U156" s="152">
        <f>Table24[[#This Row],[OR Word Count]]-Table24[[#This Row],[CCSS Word Count]]</f>
        <v>1</v>
      </c>
      <c r="V156" s="154" t="str">
        <f>IF(Table24[[#This Row],[Column6]]="","",IFERROR(Table24[[#This Row],[Column1]]/Table24[[#This Row],[CCSS Word Count]],""))</f>
        <v/>
      </c>
      <c r="W156" s="200">
        <v>3</v>
      </c>
      <c r="X156" s="180" t="s">
        <v>151</v>
      </c>
      <c r="Y156" s="180"/>
      <c r="Z156" s="180"/>
    </row>
    <row r="157" spans="1:26" x14ac:dyDescent="0.2">
      <c r="A157" s="141" t="s">
        <v>3</v>
      </c>
      <c r="B157" s="142">
        <v>156</v>
      </c>
      <c r="C157" s="142" t="s">
        <v>151</v>
      </c>
      <c r="D157" s="142" t="s">
        <v>21</v>
      </c>
      <c r="E157" s="142" t="s">
        <v>513</v>
      </c>
      <c r="F157" s="143" t="str">
        <f t="shared" si="7"/>
        <v>Pose investigative questions and collect/consider data.</v>
      </c>
      <c r="G157" s="144"/>
      <c r="H157" s="144"/>
      <c r="I157" s="144"/>
      <c r="J157" s="144"/>
      <c r="K157" s="144"/>
      <c r="L157" s="144"/>
      <c r="M157" s="144"/>
      <c r="N157" s="142"/>
      <c r="O157" s="142"/>
      <c r="P157" s="142"/>
      <c r="Q157" s="142"/>
      <c r="R157" s="156"/>
      <c r="S157" s="145">
        <f t="shared" si="8"/>
        <v>6</v>
      </c>
      <c r="T157" s="146">
        <f t="shared" si="9"/>
        <v>1</v>
      </c>
      <c r="U157" s="145">
        <f>Table24[[#This Row],[OR Word Count]]-Table24[[#This Row],[CCSS Word Count]]</f>
        <v>5</v>
      </c>
      <c r="V157" s="147" t="str">
        <f>IF(Table24[[#This Row],[Column6]]="","",IFERROR(Table24[[#This Row],[Column1]]/Table24[[#This Row],[CCSS Word Count]],""))</f>
        <v/>
      </c>
      <c r="W157" s="200">
        <v>3</v>
      </c>
      <c r="X157" s="180" t="s">
        <v>151</v>
      </c>
      <c r="Y157" s="180" t="s">
        <v>21</v>
      </c>
      <c r="Z157" s="180"/>
    </row>
    <row r="158" spans="1:26" ht="60" x14ac:dyDescent="0.2">
      <c r="A158" s="201" t="s">
        <v>25</v>
      </c>
      <c r="B158" s="200">
        <v>157</v>
      </c>
      <c r="C158" s="200" t="s">
        <v>151</v>
      </c>
      <c r="D158" s="200" t="s">
        <v>21</v>
      </c>
      <c r="E158" s="200" t="s">
        <v>514</v>
      </c>
      <c r="F158" s="191" t="str">
        <f t="shared" si="7"/>
        <v>Generate questions to investigate situations within the classroom, school or community.  Collect or consider measurement data that can naturally answer questions by using information presented in a scaled picture and/or bar graph.</v>
      </c>
      <c r="G158" s="126"/>
      <c r="H158" s="126"/>
      <c r="I158" s="126"/>
      <c r="J158" s="126"/>
      <c r="K158" s="126"/>
      <c r="L158" s="126"/>
      <c r="M158" s="126"/>
      <c r="N158" s="200" t="s">
        <v>516</v>
      </c>
      <c r="O158" s="200">
        <v>3</v>
      </c>
      <c r="P158" s="200" t="s">
        <v>141</v>
      </c>
      <c r="Q158" s="200" t="s">
        <v>63</v>
      </c>
      <c r="R158" s="205" t="s">
        <v>517</v>
      </c>
      <c r="S158" s="202">
        <f t="shared" si="8"/>
        <v>33</v>
      </c>
      <c r="T158" s="203">
        <f t="shared" si="9"/>
        <v>38</v>
      </c>
      <c r="U158" s="202">
        <f>Table24[[#This Row],[OR Word Count]]-Table24[[#This Row],[CCSS Word Count]]</f>
        <v>-5</v>
      </c>
      <c r="V158" s="207"/>
      <c r="W158" s="200">
        <v>3</v>
      </c>
      <c r="X158" s="180" t="s">
        <v>151</v>
      </c>
      <c r="Y158" s="180" t="s">
        <v>21</v>
      </c>
      <c r="Z158" s="180">
        <v>1</v>
      </c>
    </row>
    <row r="159" spans="1:26" x14ac:dyDescent="0.2">
      <c r="A159" s="141" t="s">
        <v>3</v>
      </c>
      <c r="B159" s="142">
        <v>158</v>
      </c>
      <c r="C159" s="142" t="s">
        <v>151</v>
      </c>
      <c r="D159" s="142" t="s">
        <v>63</v>
      </c>
      <c r="E159" s="142" t="s">
        <v>518</v>
      </c>
      <c r="F159" s="143" t="str">
        <f t="shared" si="7"/>
        <v>Analyze, represent, and interpret data.</v>
      </c>
      <c r="G159" s="144"/>
      <c r="H159" s="144"/>
      <c r="I159" s="144"/>
      <c r="J159" s="144"/>
      <c r="K159" s="144"/>
      <c r="L159" s="144"/>
      <c r="M159" s="144"/>
      <c r="N159" s="142"/>
      <c r="O159" s="142"/>
      <c r="P159" s="142"/>
      <c r="Q159" s="142"/>
      <c r="R159" s="156"/>
      <c r="S159" s="145">
        <f t="shared" si="8"/>
        <v>5</v>
      </c>
      <c r="T159" s="146">
        <f t="shared" si="9"/>
        <v>1</v>
      </c>
      <c r="U159" s="145">
        <f>Table24[[#This Row],[OR Word Count]]-Table24[[#This Row],[CCSS Word Count]]</f>
        <v>4</v>
      </c>
      <c r="V159" s="147" t="str">
        <f>IF(Table24[[#This Row],[Column6]]="","",IFERROR(Table24[[#This Row],[Column1]]/Table24[[#This Row],[CCSS Word Count]],""))</f>
        <v/>
      </c>
      <c r="W159" s="200">
        <v>3</v>
      </c>
      <c r="X159" s="180" t="s">
        <v>151</v>
      </c>
      <c r="Y159" s="180" t="s">
        <v>63</v>
      </c>
      <c r="Z159" s="180"/>
    </row>
    <row r="160" spans="1:26" ht="75" x14ac:dyDescent="0.2">
      <c r="A160" s="201" t="s">
        <v>25</v>
      </c>
      <c r="B160" s="200">
        <v>159</v>
      </c>
      <c r="C160" s="200" t="s">
        <v>151</v>
      </c>
      <c r="D160" s="200" t="s">
        <v>63</v>
      </c>
      <c r="E160" s="200" t="s">
        <v>519</v>
      </c>
      <c r="F160" s="191" t="str">
        <f t="shared" si="7"/>
        <v>Analyze measurement data with a scaled picture graph or a scaled bar graph to represent a data set with several categories. Interpret information presented to answer investigative questions.</v>
      </c>
      <c r="G160" s="126"/>
      <c r="H160" s="126"/>
      <c r="I160" s="126"/>
      <c r="J160" s="126"/>
      <c r="K160" s="126"/>
      <c r="L160" s="126"/>
      <c r="M160" s="126"/>
      <c r="N160" s="200" t="s">
        <v>521</v>
      </c>
      <c r="O160" s="200">
        <v>3</v>
      </c>
      <c r="P160" s="200" t="s">
        <v>141</v>
      </c>
      <c r="Q160" s="200" t="s">
        <v>63</v>
      </c>
      <c r="R160" s="205" t="s">
        <v>522</v>
      </c>
      <c r="S160" s="202">
        <f t="shared" si="8"/>
        <v>28</v>
      </c>
      <c r="T160" s="203">
        <f t="shared" si="9"/>
        <v>55</v>
      </c>
      <c r="U160" s="202">
        <f>Table24[[#This Row],[OR Word Count]]-Table24[[#This Row],[CCSS Word Count]]</f>
        <v>-27</v>
      </c>
      <c r="V160" s="207"/>
      <c r="W160" s="200">
        <v>3</v>
      </c>
      <c r="X160" s="180" t="s">
        <v>151</v>
      </c>
      <c r="Y160" s="180" t="s">
        <v>63</v>
      </c>
      <c r="Z160" s="180">
        <v>2</v>
      </c>
    </row>
    <row r="161" spans="1:26" x14ac:dyDescent="0.2">
      <c r="A161" s="148" t="s">
        <v>2</v>
      </c>
      <c r="B161" s="149">
        <v>160</v>
      </c>
      <c r="C161" s="149" t="s">
        <v>16</v>
      </c>
      <c r="D161" s="149"/>
      <c r="E161" s="149" t="s">
        <v>523</v>
      </c>
      <c r="F161" s="150" t="str">
        <f t="shared" ref="F161:F167" si="10">VLOOKUP(E161,Grade_4,2,FALSE)</f>
        <v>Algebraic Reasoning: Operations</v>
      </c>
      <c r="G161" s="151"/>
      <c r="H161" s="151"/>
      <c r="I161" s="151"/>
      <c r="J161" s="151"/>
      <c r="K161" s="151"/>
      <c r="L161" s="151"/>
      <c r="M161" s="151"/>
      <c r="N161" s="149" t="s">
        <v>523</v>
      </c>
      <c r="O161" s="149">
        <v>4</v>
      </c>
      <c r="P161" s="149" t="s">
        <v>16</v>
      </c>
      <c r="Q161" s="149"/>
      <c r="R161" s="155" t="s">
        <v>19</v>
      </c>
      <c r="S161" s="152">
        <f t="shared" si="8"/>
        <v>3</v>
      </c>
      <c r="T161" s="153">
        <f t="shared" si="9"/>
        <v>5</v>
      </c>
      <c r="U161" s="152">
        <f>Table24[[#This Row],[OR Word Count]]-Table24[[#This Row],[CCSS Word Count]]</f>
        <v>-2</v>
      </c>
      <c r="V161" s="154" t="str">
        <f>IF(Table24[[#This Row],[Column6]]="","",IFERROR(Table24[[#This Row],[Column1]]/Table24[[#This Row],[CCSS Word Count]],""))</f>
        <v/>
      </c>
      <c r="W161" s="200">
        <v>4</v>
      </c>
      <c r="X161" s="180" t="s">
        <v>16</v>
      </c>
      <c r="Y161" s="180"/>
      <c r="Z161" s="180"/>
    </row>
    <row r="162" spans="1:26" x14ac:dyDescent="0.2">
      <c r="A162" s="141" t="s">
        <v>3</v>
      </c>
      <c r="B162" s="142">
        <v>161</v>
      </c>
      <c r="C162" s="142" t="s">
        <v>16</v>
      </c>
      <c r="D162" s="142" t="s">
        <v>21</v>
      </c>
      <c r="E162" s="142" t="s">
        <v>524</v>
      </c>
      <c r="F162" s="143" t="str">
        <f t="shared" si="10"/>
        <v>Use the four operations with whole numbers to solve problems.</v>
      </c>
      <c r="G162" s="144"/>
      <c r="H162" s="144"/>
      <c r="I162" s="144"/>
      <c r="J162" s="144"/>
      <c r="K162" s="144"/>
      <c r="L162" s="144"/>
      <c r="M162" s="144"/>
      <c r="N162" s="142" t="s">
        <v>524</v>
      </c>
      <c r="O162" s="142">
        <v>4</v>
      </c>
      <c r="P162" s="142" t="s">
        <v>16</v>
      </c>
      <c r="Q162" s="142" t="s">
        <v>21</v>
      </c>
      <c r="R162" s="156" t="s">
        <v>525</v>
      </c>
      <c r="S162" s="145">
        <f t="shared" si="8"/>
        <v>10</v>
      </c>
      <c r="T162" s="146">
        <f t="shared" si="9"/>
        <v>10</v>
      </c>
      <c r="U162" s="145">
        <f>Table24[[#This Row],[OR Word Count]]-Table24[[#This Row],[CCSS Word Count]]</f>
        <v>0</v>
      </c>
      <c r="V162" s="147" t="str">
        <f>IF(Table24[[#This Row],[Column6]]="","",IFERROR(Table24[[#This Row],[Column1]]/Table24[[#This Row],[CCSS Word Count]],""))</f>
        <v/>
      </c>
      <c r="W162" s="200">
        <v>4</v>
      </c>
      <c r="X162" s="180" t="s">
        <v>16</v>
      </c>
      <c r="Y162" s="180" t="s">
        <v>21</v>
      </c>
      <c r="Z162" s="180"/>
    </row>
    <row r="163" spans="1:26" ht="60" x14ac:dyDescent="0.2">
      <c r="A163" s="201" t="s">
        <v>25</v>
      </c>
      <c r="B163" s="200">
        <v>162</v>
      </c>
      <c r="C163" s="200" t="s">
        <v>16</v>
      </c>
      <c r="D163" s="200" t="s">
        <v>21</v>
      </c>
      <c r="E163" s="200" t="s">
        <v>526</v>
      </c>
      <c r="F163" s="191" t="str">
        <f t="shared" si="10"/>
        <v>Interpret a multiplication equation as comparing quantities. Represent verbal statements of multiplicative comparisons as equations.</v>
      </c>
      <c r="G163" s="126"/>
      <c r="H163" s="126"/>
      <c r="I163" s="126"/>
      <c r="J163" s="126"/>
      <c r="K163" s="126"/>
      <c r="L163" s="126"/>
      <c r="M163" s="126"/>
      <c r="N163" s="200" t="s">
        <v>526</v>
      </c>
      <c r="O163" s="200">
        <v>4</v>
      </c>
      <c r="P163" s="200" t="s">
        <v>16</v>
      </c>
      <c r="Q163" s="200" t="s">
        <v>21</v>
      </c>
      <c r="R163" s="205" t="s">
        <v>528</v>
      </c>
      <c r="S163" s="202">
        <f t="shared" si="8"/>
        <v>15</v>
      </c>
      <c r="T163" s="203">
        <f t="shared" si="9"/>
        <v>42</v>
      </c>
      <c r="U163" s="202">
        <f>Table24[[#This Row],[OR Word Count]]-Table24[[#This Row],[CCSS Word Count]]</f>
        <v>-27</v>
      </c>
      <c r="V163" s="207">
        <f>IF(Table24[[#This Row],[Column6]]="","",IFERROR(Table24[[#This Row],[Column1]]/Table24[[#This Row],[CCSS Word Count]],""))</f>
        <v>-0.6428571428571429</v>
      </c>
      <c r="W163" s="200">
        <v>4</v>
      </c>
      <c r="X163" s="180" t="s">
        <v>16</v>
      </c>
      <c r="Y163" s="180" t="s">
        <v>21</v>
      </c>
      <c r="Z163" s="180">
        <v>1</v>
      </c>
    </row>
    <row r="164" spans="1:26" ht="60" x14ac:dyDescent="0.2">
      <c r="A164" s="201" t="s">
        <v>25</v>
      </c>
      <c r="B164" s="200">
        <v>163</v>
      </c>
      <c r="C164" s="200" t="s">
        <v>16</v>
      </c>
      <c r="D164" s="200" t="s">
        <v>21</v>
      </c>
      <c r="E164" s="200" t="s">
        <v>529</v>
      </c>
      <c r="F164" s="191" t="str">
        <f t="shared" si="10"/>
        <v>Multiply or divide to solve problems in authentic contexts involving multiplicative comparison, distinguishing multiplicative comparison from additive comparison.</v>
      </c>
      <c r="G164" s="126"/>
      <c r="H164" s="126"/>
      <c r="I164" s="126"/>
      <c r="J164" s="126"/>
      <c r="K164" s="126"/>
      <c r="L164" s="126"/>
      <c r="M164" s="126"/>
      <c r="N164" s="200" t="s">
        <v>529</v>
      </c>
      <c r="O164" s="200">
        <v>4</v>
      </c>
      <c r="P164" s="200" t="s">
        <v>16</v>
      </c>
      <c r="Q164" s="200" t="s">
        <v>21</v>
      </c>
      <c r="R164" s="205" t="s">
        <v>531</v>
      </c>
      <c r="S164" s="202">
        <f t="shared" si="8"/>
        <v>18</v>
      </c>
      <c r="T164" s="203">
        <f t="shared" si="9"/>
        <v>34</v>
      </c>
      <c r="U164" s="202">
        <f>Table24[[#This Row],[OR Word Count]]-Table24[[#This Row],[CCSS Word Count]]</f>
        <v>-16</v>
      </c>
      <c r="V164" s="207">
        <f>IF(Table24[[#This Row],[Column6]]="","",IFERROR(Table24[[#This Row],[Column1]]/Table24[[#This Row],[CCSS Word Count]],""))</f>
        <v>-0.47058823529411764</v>
      </c>
      <c r="W164" s="200">
        <v>4</v>
      </c>
      <c r="X164" s="180" t="s">
        <v>16</v>
      </c>
      <c r="Y164" s="180" t="s">
        <v>21</v>
      </c>
      <c r="Z164" s="180">
        <v>2</v>
      </c>
    </row>
    <row r="165" spans="1:26" ht="90" x14ac:dyDescent="0.2">
      <c r="A165" s="201" t="s">
        <v>25</v>
      </c>
      <c r="B165" s="200">
        <v>164</v>
      </c>
      <c r="C165" s="200" t="s">
        <v>16</v>
      </c>
      <c r="D165" s="200" t="s">
        <v>21</v>
      </c>
      <c r="E165" s="200" t="s">
        <v>532</v>
      </c>
      <c r="F165" s="191" t="str">
        <f t="shared" si="10"/>
        <v>Solve multistep problems in authentic contexts using whole numbers and having whole-number answers using the four operations, including problems in which remainders must be interpreted.</v>
      </c>
      <c r="G165" s="126"/>
      <c r="H165" s="126"/>
      <c r="I165" s="126"/>
      <c r="J165" s="126"/>
      <c r="K165" s="126"/>
      <c r="L165" s="126"/>
      <c r="M165" s="126"/>
      <c r="N165" s="200" t="s">
        <v>532</v>
      </c>
      <c r="O165" s="200">
        <v>4</v>
      </c>
      <c r="P165" s="200" t="s">
        <v>16</v>
      </c>
      <c r="Q165" s="200" t="s">
        <v>21</v>
      </c>
      <c r="R165" s="205" t="s">
        <v>534</v>
      </c>
      <c r="S165" s="202">
        <f t="shared" si="8"/>
        <v>25</v>
      </c>
      <c r="T165" s="203">
        <f t="shared" si="9"/>
        <v>50</v>
      </c>
      <c r="U165" s="202">
        <f>Table24[[#This Row],[OR Word Count]]-Table24[[#This Row],[CCSS Word Count]]</f>
        <v>-25</v>
      </c>
      <c r="V165" s="207">
        <f>IF(Table24[[#This Row],[Column6]]="","",IFERROR(Table24[[#This Row],[Column1]]/Table24[[#This Row],[CCSS Word Count]],""))</f>
        <v>-0.5</v>
      </c>
      <c r="W165" s="206">
        <v>4</v>
      </c>
      <c r="X165" s="180" t="s">
        <v>16</v>
      </c>
      <c r="Y165" s="180" t="s">
        <v>21</v>
      </c>
      <c r="Z165" s="180">
        <v>3</v>
      </c>
    </row>
    <row r="166" spans="1:26" x14ac:dyDescent="0.2">
      <c r="A166" s="141" t="s">
        <v>3</v>
      </c>
      <c r="B166" s="142">
        <v>165</v>
      </c>
      <c r="C166" s="142" t="s">
        <v>16</v>
      </c>
      <c r="D166" s="142" t="s">
        <v>63</v>
      </c>
      <c r="E166" s="142" t="s">
        <v>535</v>
      </c>
      <c r="F166" s="143" t="str">
        <f t="shared" si="10"/>
        <v>Gain familiarity with factors and multiples.</v>
      </c>
      <c r="G166" s="144"/>
      <c r="H166" s="144"/>
      <c r="I166" s="144"/>
      <c r="J166" s="144"/>
      <c r="K166" s="144"/>
      <c r="L166" s="144"/>
      <c r="M166" s="144"/>
      <c r="N166" s="142" t="s">
        <v>535</v>
      </c>
      <c r="O166" s="142">
        <v>4</v>
      </c>
      <c r="P166" s="142" t="s">
        <v>16</v>
      </c>
      <c r="Q166" s="142" t="s">
        <v>63</v>
      </c>
      <c r="R166" s="156" t="s">
        <v>536</v>
      </c>
      <c r="S166" s="145">
        <f t="shared" si="8"/>
        <v>6</v>
      </c>
      <c r="T166" s="146">
        <f t="shared" si="9"/>
        <v>6</v>
      </c>
      <c r="U166" s="145">
        <f>Table24[[#This Row],[OR Word Count]]-Table24[[#This Row],[CCSS Word Count]]</f>
        <v>0</v>
      </c>
      <c r="V166" s="147" t="str">
        <f>IF(Table24[[#This Row],[Column6]]="","",IFERROR(Table24[[#This Row],[Column1]]/Table24[[#This Row],[CCSS Word Count]],""))</f>
        <v/>
      </c>
      <c r="W166" s="200">
        <v>4</v>
      </c>
      <c r="X166" s="180" t="s">
        <v>16</v>
      </c>
      <c r="Y166" s="180" t="s">
        <v>63</v>
      </c>
      <c r="Z166" s="180"/>
    </row>
    <row r="167" spans="1:26" ht="75" x14ac:dyDescent="0.2">
      <c r="A167" s="201" t="s">
        <v>25</v>
      </c>
      <c r="B167" s="200">
        <v>166</v>
      </c>
      <c r="C167" s="200" t="s">
        <v>16</v>
      </c>
      <c r="D167" s="200" t="s">
        <v>63</v>
      </c>
      <c r="E167" s="200" t="s">
        <v>537</v>
      </c>
      <c r="F167" s="191" t="str">
        <f t="shared" si="10"/>
        <v xml:space="preserve">Find all factor pairs for a whole number in the range 1-100.  Determine whether a given whole number in the range of 1-100 is a multiple of a given one-digit number, and whether it is prime or composite. </v>
      </c>
      <c r="G167" s="127"/>
      <c r="H167" s="127"/>
      <c r="I167" s="127"/>
      <c r="J167" s="127"/>
      <c r="K167" s="127"/>
      <c r="L167" s="127"/>
      <c r="M167" s="127"/>
      <c r="N167" s="200" t="s">
        <v>537</v>
      </c>
      <c r="O167" s="206">
        <v>4</v>
      </c>
      <c r="P167" s="206" t="s">
        <v>16</v>
      </c>
      <c r="Q167" s="206" t="s">
        <v>63</v>
      </c>
      <c r="R167" s="205" t="s">
        <v>539</v>
      </c>
      <c r="S167" s="202">
        <f t="shared" si="8"/>
        <v>39</v>
      </c>
      <c r="T167" s="203">
        <f t="shared" si="9"/>
        <v>57</v>
      </c>
      <c r="U167" s="202">
        <f>Table24[[#This Row],[OR Word Count]]-Table24[[#This Row],[CCSS Word Count]]</f>
        <v>-18</v>
      </c>
      <c r="V167" s="207">
        <f>IF(Table24[[#This Row],[Column6]]="","",IFERROR(Table24[[#This Row],[Column1]]/Table24[[#This Row],[CCSS Word Count]],""))</f>
        <v>-0.31578947368421051</v>
      </c>
      <c r="W167" s="200">
        <v>4</v>
      </c>
      <c r="X167" s="180" t="s">
        <v>16</v>
      </c>
      <c r="Y167" s="180" t="s">
        <v>63</v>
      </c>
      <c r="Z167" s="180">
        <v>4</v>
      </c>
    </row>
    <row r="168" spans="1:26" x14ac:dyDescent="0.2">
      <c r="A168" s="141" t="s">
        <v>3</v>
      </c>
      <c r="B168" s="142">
        <v>167</v>
      </c>
      <c r="C168" s="142" t="s">
        <v>16</v>
      </c>
      <c r="D168" s="142" t="s">
        <v>76</v>
      </c>
      <c r="E168" s="142"/>
      <c r="F168" s="143" t="s">
        <v>541</v>
      </c>
      <c r="G168" s="144"/>
      <c r="H168" s="144"/>
      <c r="I168" s="144"/>
      <c r="J168" s="144"/>
      <c r="K168" s="144"/>
      <c r="L168" s="144"/>
      <c r="M168" s="144"/>
      <c r="N168" s="142" t="s">
        <v>540</v>
      </c>
      <c r="O168" s="142">
        <v>4</v>
      </c>
      <c r="P168" s="142" t="s">
        <v>16</v>
      </c>
      <c r="Q168" s="142" t="s">
        <v>76</v>
      </c>
      <c r="R168" s="156" t="s">
        <v>541</v>
      </c>
      <c r="S168" s="145">
        <f t="shared" si="8"/>
        <v>4</v>
      </c>
      <c r="T168" s="146">
        <f t="shared" si="9"/>
        <v>4</v>
      </c>
      <c r="U168" s="145">
        <f>Table24[[#This Row],[OR Word Count]]-Table24[[#This Row],[CCSS Word Count]]</f>
        <v>0</v>
      </c>
      <c r="V168" s="147" t="str">
        <f>IF(Table24[[#This Row],[Column6]]="","",IFERROR(Table24[[#This Row],[Column1]]/Table24[[#This Row],[CCSS Word Count]],""))</f>
        <v/>
      </c>
      <c r="W168" s="200">
        <v>0</v>
      </c>
      <c r="X168" s="180"/>
      <c r="Y168" s="180"/>
      <c r="Z168" s="180"/>
    </row>
    <row r="169" spans="1:26" ht="90" x14ac:dyDescent="0.2">
      <c r="A169" s="201" t="s">
        <v>25</v>
      </c>
      <c r="B169" s="200">
        <v>168</v>
      </c>
      <c r="C169" s="200" t="s">
        <v>16</v>
      </c>
      <c r="D169" s="200" t="s">
        <v>76</v>
      </c>
      <c r="E169" s="200" t="s">
        <v>542</v>
      </c>
      <c r="F169" s="191" t="str">
        <f t="shared" ref="F169:F207" si="11">VLOOKUP(E169,Grade_4,2,FALSE)</f>
        <v xml:space="preserve">Analyze a number, visual, or contextual pattern that follows a given rule. </v>
      </c>
      <c r="G169" s="126"/>
      <c r="H169" s="126"/>
      <c r="I169" s="126"/>
      <c r="J169" s="126"/>
      <c r="K169" s="126"/>
      <c r="L169" s="126"/>
      <c r="M169" s="126"/>
      <c r="N169" s="200" t="s">
        <v>542</v>
      </c>
      <c r="O169" s="200">
        <v>4</v>
      </c>
      <c r="P169" s="200" t="s">
        <v>16</v>
      </c>
      <c r="Q169" s="200" t="s">
        <v>76</v>
      </c>
      <c r="R169" s="205" t="s">
        <v>544</v>
      </c>
      <c r="S169" s="202">
        <f t="shared" si="8"/>
        <v>13</v>
      </c>
      <c r="T169" s="203">
        <f t="shared" si="9"/>
        <v>69</v>
      </c>
      <c r="U169" s="202">
        <f>Table24[[#This Row],[OR Word Count]]-Table24[[#This Row],[CCSS Word Count]]</f>
        <v>-56</v>
      </c>
      <c r="V169" s="207">
        <f>IF(Table24[[#This Row],[Column6]]="","",IFERROR(Table24[[#This Row],[Column1]]/Table24[[#This Row],[CCSS Word Count]],""))</f>
        <v>-0.81159420289855078</v>
      </c>
      <c r="W169" s="200">
        <v>4</v>
      </c>
      <c r="X169" s="180" t="s">
        <v>16</v>
      </c>
      <c r="Y169" s="180" t="s">
        <v>76</v>
      </c>
      <c r="Z169" s="180">
        <v>5</v>
      </c>
    </row>
    <row r="170" spans="1:26" x14ac:dyDescent="0.2">
      <c r="A170" s="148" t="s">
        <v>2</v>
      </c>
      <c r="B170" s="149">
        <v>169</v>
      </c>
      <c r="C170" s="149" t="s">
        <v>89</v>
      </c>
      <c r="D170" s="149"/>
      <c r="E170" s="149" t="s">
        <v>545</v>
      </c>
      <c r="F170" s="150" t="str">
        <f t="shared" si="11"/>
        <v xml:space="preserve">Numeric Reasoning: Base Ten Arithmetic </v>
      </c>
      <c r="G170" s="151"/>
      <c r="H170" s="151"/>
      <c r="I170" s="151"/>
      <c r="J170" s="151"/>
      <c r="K170" s="151"/>
      <c r="L170" s="151"/>
      <c r="M170" s="151"/>
      <c r="N170" s="149" t="s">
        <v>545</v>
      </c>
      <c r="O170" s="149">
        <v>4</v>
      </c>
      <c r="P170" s="149" t="s">
        <v>89</v>
      </c>
      <c r="Q170" s="149"/>
      <c r="R170" s="155" t="s">
        <v>305</v>
      </c>
      <c r="S170" s="152">
        <f t="shared" si="8"/>
        <v>6</v>
      </c>
      <c r="T170" s="153">
        <f t="shared" si="9"/>
        <v>8</v>
      </c>
      <c r="U170" s="152">
        <f>Table24[[#This Row],[OR Word Count]]-Table24[[#This Row],[CCSS Word Count]]</f>
        <v>-2</v>
      </c>
      <c r="V170" s="154" t="str">
        <f>IF(Table24[[#This Row],[Column6]]="","",IFERROR(Table24[[#This Row],[Column1]]/Table24[[#This Row],[CCSS Word Count]],""))</f>
        <v/>
      </c>
      <c r="W170" s="200">
        <v>4</v>
      </c>
      <c r="X170" s="180" t="s">
        <v>89</v>
      </c>
      <c r="Y170" s="180"/>
      <c r="Z170" s="180"/>
    </row>
    <row r="171" spans="1:26" x14ac:dyDescent="0.2">
      <c r="A171" s="141" t="s">
        <v>3</v>
      </c>
      <c r="B171" s="142">
        <v>170</v>
      </c>
      <c r="C171" s="142" t="s">
        <v>89</v>
      </c>
      <c r="D171" s="142" t="s">
        <v>21</v>
      </c>
      <c r="E171" s="142" t="s">
        <v>547</v>
      </c>
      <c r="F171" s="143" t="str">
        <f t="shared" si="11"/>
        <v>Generalize place value understanding for multi-digit whole numbers.</v>
      </c>
      <c r="G171" s="144"/>
      <c r="H171" s="144"/>
      <c r="I171" s="144"/>
      <c r="J171" s="144"/>
      <c r="K171" s="144"/>
      <c r="L171" s="144"/>
      <c r="M171" s="144"/>
      <c r="N171" s="142" t="s">
        <v>547</v>
      </c>
      <c r="O171" s="142">
        <v>4</v>
      </c>
      <c r="P171" s="142" t="s">
        <v>89</v>
      </c>
      <c r="Q171" s="142" t="s">
        <v>21</v>
      </c>
      <c r="R171" s="156" t="s">
        <v>548</v>
      </c>
      <c r="S171" s="145">
        <f t="shared" si="8"/>
        <v>8</v>
      </c>
      <c r="T171" s="146">
        <f t="shared" si="9"/>
        <v>8</v>
      </c>
      <c r="U171" s="145">
        <f>Table24[[#This Row],[OR Word Count]]-Table24[[#This Row],[CCSS Word Count]]</f>
        <v>0</v>
      </c>
      <c r="V171" s="147" t="str">
        <f>IF(Table24[[#This Row],[Column6]]="","",IFERROR(Table24[[#This Row],[Column1]]/Table24[[#This Row],[CCSS Word Count]],""))</f>
        <v/>
      </c>
      <c r="W171" s="200">
        <v>4</v>
      </c>
      <c r="X171" s="180" t="s">
        <v>89</v>
      </c>
      <c r="Y171" s="180" t="s">
        <v>21</v>
      </c>
      <c r="Z171" s="180"/>
    </row>
    <row r="172" spans="1:26" ht="75" x14ac:dyDescent="0.2">
      <c r="A172" s="201" t="s">
        <v>25</v>
      </c>
      <c r="B172" s="200">
        <v>171</v>
      </c>
      <c r="C172" s="200" t="s">
        <v>89</v>
      </c>
      <c r="D172" s="200" t="s">
        <v>21</v>
      </c>
      <c r="E172" s="200" t="s">
        <v>549</v>
      </c>
      <c r="F172" s="191" t="str">
        <f t="shared" si="11"/>
        <v>Recognize that in a multi-digit whole number, a digit in one place represents ten times what it represents in the place to its right.</v>
      </c>
      <c r="G172" s="126"/>
      <c r="H172" s="126"/>
      <c r="I172" s="126"/>
      <c r="J172" s="126"/>
      <c r="K172" s="126"/>
      <c r="L172" s="126"/>
      <c r="M172" s="126"/>
      <c r="N172" s="200" t="s">
        <v>549</v>
      </c>
      <c r="O172" s="200">
        <v>4</v>
      </c>
      <c r="P172" s="200" t="s">
        <v>89</v>
      </c>
      <c r="Q172" s="200" t="s">
        <v>21</v>
      </c>
      <c r="R172" s="205" t="s">
        <v>551</v>
      </c>
      <c r="S172" s="202">
        <f t="shared" si="8"/>
        <v>24</v>
      </c>
      <c r="T172" s="203">
        <f t="shared" si="9"/>
        <v>59</v>
      </c>
      <c r="U172" s="202">
        <f>Table24[[#This Row],[OR Word Count]]-Table24[[#This Row],[CCSS Word Count]]</f>
        <v>-35</v>
      </c>
      <c r="V172" s="207">
        <f>IF(Table24[[#This Row],[Column6]]="","",IFERROR(Table24[[#This Row],[Column1]]/Table24[[#This Row],[CCSS Word Count]],""))</f>
        <v>-0.59322033898305082</v>
      </c>
      <c r="W172" s="200">
        <v>4</v>
      </c>
      <c r="X172" s="180" t="s">
        <v>89</v>
      </c>
      <c r="Y172" s="180" t="s">
        <v>21</v>
      </c>
      <c r="Z172" s="180">
        <v>1</v>
      </c>
    </row>
    <row r="173" spans="1:26" ht="75" x14ac:dyDescent="0.2">
      <c r="A173" s="201" t="s">
        <v>25</v>
      </c>
      <c r="B173" s="200">
        <v>172</v>
      </c>
      <c r="C173" s="200" t="s">
        <v>89</v>
      </c>
      <c r="D173" s="200" t="s">
        <v>21</v>
      </c>
      <c r="E173" s="200" t="s">
        <v>552</v>
      </c>
      <c r="F173" s="191" t="str">
        <f t="shared" si="11"/>
        <v>Read and write multi-digit whole numbers using base-ten numerals, number names, and expanded form. Use understandings of place value within these forms to compare two multi-digit numbers using &gt;, =, and &lt; symbols.</v>
      </c>
      <c r="G173" s="126"/>
      <c r="H173" s="126"/>
      <c r="I173" s="126"/>
      <c r="J173" s="126"/>
      <c r="K173" s="126"/>
      <c r="L173" s="126"/>
      <c r="M173" s="126"/>
      <c r="N173" s="200" t="s">
        <v>552</v>
      </c>
      <c r="O173" s="200">
        <v>4</v>
      </c>
      <c r="P173" s="200" t="s">
        <v>89</v>
      </c>
      <c r="Q173" s="200" t="s">
        <v>21</v>
      </c>
      <c r="R173" s="205" t="s">
        <v>554</v>
      </c>
      <c r="S173" s="202">
        <f t="shared" si="8"/>
        <v>33</v>
      </c>
      <c r="T173" s="203">
        <f t="shared" si="9"/>
        <v>57</v>
      </c>
      <c r="U173" s="202">
        <f>Table24[[#This Row],[OR Word Count]]-Table24[[#This Row],[CCSS Word Count]]</f>
        <v>-24</v>
      </c>
      <c r="V173" s="207">
        <f>IF(Table24[[#This Row],[Column6]]="","",IFERROR(Table24[[#This Row],[Column1]]/Table24[[#This Row],[CCSS Word Count]],""))</f>
        <v>-0.42105263157894735</v>
      </c>
      <c r="W173" s="200">
        <v>4</v>
      </c>
      <c r="X173" s="180" t="s">
        <v>89</v>
      </c>
      <c r="Y173" s="180" t="s">
        <v>21</v>
      </c>
      <c r="Z173" s="180">
        <v>2</v>
      </c>
    </row>
    <row r="174" spans="1:26" ht="45" x14ac:dyDescent="0.2">
      <c r="A174" s="201" t="s">
        <v>25</v>
      </c>
      <c r="B174" s="200">
        <v>173</v>
      </c>
      <c r="C174" s="200" t="s">
        <v>89</v>
      </c>
      <c r="D174" s="200" t="s">
        <v>21</v>
      </c>
      <c r="E174" s="200" t="s">
        <v>555</v>
      </c>
      <c r="F174" s="191" t="str">
        <f t="shared" si="11"/>
        <v>Use place value understanding to round multi-digit whole numbers to any place.</v>
      </c>
      <c r="G174" s="126"/>
      <c r="H174" s="126"/>
      <c r="I174" s="126"/>
      <c r="J174" s="126"/>
      <c r="K174" s="126"/>
      <c r="L174" s="126"/>
      <c r="M174" s="126"/>
      <c r="N174" s="200" t="s">
        <v>555</v>
      </c>
      <c r="O174" s="200">
        <v>4</v>
      </c>
      <c r="P174" s="200" t="s">
        <v>89</v>
      </c>
      <c r="Q174" s="200" t="s">
        <v>21</v>
      </c>
      <c r="R174" s="205" t="s">
        <v>557</v>
      </c>
      <c r="S174" s="202">
        <f t="shared" si="8"/>
        <v>12</v>
      </c>
      <c r="T174" s="203">
        <f t="shared" si="9"/>
        <v>30</v>
      </c>
      <c r="U174" s="202">
        <f>Table24[[#This Row],[OR Word Count]]-Table24[[#This Row],[CCSS Word Count]]</f>
        <v>-18</v>
      </c>
      <c r="V174" s="207">
        <f>IF(Table24[[#This Row],[Column6]]="","",IFERROR(Table24[[#This Row],[Column1]]/Table24[[#This Row],[CCSS Word Count]],""))</f>
        <v>-0.6</v>
      </c>
      <c r="W174" s="200">
        <v>4</v>
      </c>
      <c r="X174" s="180" t="s">
        <v>89</v>
      </c>
      <c r="Y174" s="180" t="s">
        <v>21</v>
      </c>
      <c r="Z174" s="180">
        <v>3</v>
      </c>
    </row>
    <row r="175" spans="1:26" ht="30" x14ac:dyDescent="0.2">
      <c r="A175" s="141" t="s">
        <v>3</v>
      </c>
      <c r="B175" s="142">
        <v>174</v>
      </c>
      <c r="C175" s="142" t="s">
        <v>89</v>
      </c>
      <c r="D175" s="142" t="s">
        <v>63</v>
      </c>
      <c r="E175" s="142" t="s">
        <v>558</v>
      </c>
      <c r="F175" s="143" t="str">
        <f t="shared" si="11"/>
        <v>Use place value understanding and properties of operations to perform multi-digit arithmetic.</v>
      </c>
      <c r="G175" s="144"/>
      <c r="H175" s="144"/>
      <c r="I175" s="144"/>
      <c r="J175" s="144"/>
      <c r="K175" s="144"/>
      <c r="L175" s="144"/>
      <c r="M175" s="144"/>
      <c r="N175" s="142" t="s">
        <v>558</v>
      </c>
      <c r="O175" s="142">
        <v>4</v>
      </c>
      <c r="P175" s="142" t="s">
        <v>89</v>
      </c>
      <c r="Q175" s="142" t="s">
        <v>63</v>
      </c>
      <c r="R175" s="156" t="s">
        <v>442</v>
      </c>
      <c r="S175" s="145">
        <f t="shared" si="8"/>
        <v>12</v>
      </c>
      <c r="T175" s="146">
        <f t="shared" si="9"/>
        <v>12</v>
      </c>
      <c r="U175" s="145">
        <f>Table24[[#This Row],[OR Word Count]]-Table24[[#This Row],[CCSS Word Count]]</f>
        <v>0</v>
      </c>
      <c r="V175" s="147" t="str">
        <f>IF(Table24[[#This Row],[Column6]]="","",IFERROR(Table24[[#This Row],[Column1]]/Table24[[#This Row],[CCSS Word Count]],""))</f>
        <v/>
      </c>
      <c r="W175" s="200">
        <v>4</v>
      </c>
      <c r="X175" s="180" t="s">
        <v>89</v>
      </c>
      <c r="Y175" s="180" t="s">
        <v>63</v>
      </c>
      <c r="Z175" s="180"/>
    </row>
    <row r="176" spans="1:26" ht="60" x14ac:dyDescent="0.2">
      <c r="A176" s="201" t="s">
        <v>25</v>
      </c>
      <c r="B176" s="200">
        <v>175</v>
      </c>
      <c r="C176" s="200" t="s">
        <v>89</v>
      </c>
      <c r="D176" s="200" t="s">
        <v>63</v>
      </c>
      <c r="E176" s="200" t="s">
        <v>559</v>
      </c>
      <c r="F176" s="191" t="str">
        <f t="shared" si="11"/>
        <v>Fluently add and subtract multi-digit whole numbers using accurate, efficient, and flexible strategies and algorithms based on place value and properties of operations.</v>
      </c>
      <c r="G176" s="126"/>
      <c r="H176" s="126"/>
      <c r="I176" s="126"/>
      <c r="J176" s="126"/>
      <c r="K176" s="126"/>
      <c r="L176" s="126"/>
      <c r="M176" s="126"/>
      <c r="N176" s="200" t="s">
        <v>559</v>
      </c>
      <c r="O176" s="200">
        <v>4</v>
      </c>
      <c r="P176" s="200" t="s">
        <v>89</v>
      </c>
      <c r="Q176" s="200" t="s">
        <v>63</v>
      </c>
      <c r="R176" s="205" t="s">
        <v>561</v>
      </c>
      <c r="S176" s="202">
        <f t="shared" si="8"/>
        <v>23</v>
      </c>
      <c r="T176" s="203">
        <f t="shared" si="9"/>
        <v>35</v>
      </c>
      <c r="U176" s="202">
        <f>Table24[[#This Row],[OR Word Count]]-Table24[[#This Row],[CCSS Word Count]]</f>
        <v>-12</v>
      </c>
      <c r="V176" s="207">
        <f>IF(Table24[[#This Row],[Column6]]="","",IFERROR(Table24[[#This Row],[Column1]]/Table24[[#This Row],[CCSS Word Count]],""))</f>
        <v>-0.34285714285714286</v>
      </c>
      <c r="W176" s="206">
        <v>4</v>
      </c>
      <c r="X176" s="180" t="s">
        <v>89</v>
      </c>
      <c r="Y176" s="180" t="s">
        <v>63</v>
      </c>
      <c r="Z176" s="180">
        <v>4</v>
      </c>
    </row>
    <row r="177" spans="1:26" ht="90" x14ac:dyDescent="0.2">
      <c r="A177" s="201" t="s">
        <v>25</v>
      </c>
      <c r="B177" s="200">
        <v>176</v>
      </c>
      <c r="C177" s="200" t="s">
        <v>89</v>
      </c>
      <c r="D177" s="200" t="s">
        <v>63</v>
      </c>
      <c r="E177" s="200" t="s">
        <v>562</v>
      </c>
      <c r="F177" s="191" t="str">
        <f t="shared" si="11"/>
        <v>Use representations and strategies to multiply a whole number of up to four digits by a one-digit number, and a two-digit number by a two-digit number using strategies based on place value and the properties of operations.</v>
      </c>
      <c r="G177" s="127"/>
      <c r="H177" s="127"/>
      <c r="I177" s="127"/>
      <c r="J177" s="127"/>
      <c r="K177" s="127"/>
      <c r="L177" s="127"/>
      <c r="M177" s="127"/>
      <c r="N177" s="200" t="s">
        <v>562</v>
      </c>
      <c r="O177" s="206">
        <v>4</v>
      </c>
      <c r="P177" s="206" t="s">
        <v>89</v>
      </c>
      <c r="Q177" s="206" t="s">
        <v>63</v>
      </c>
      <c r="R177" s="205" t="s">
        <v>564</v>
      </c>
      <c r="S177" s="202">
        <f t="shared" si="8"/>
        <v>37</v>
      </c>
      <c r="T177" s="203">
        <f t="shared" si="9"/>
        <v>68</v>
      </c>
      <c r="U177" s="202">
        <f>Table24[[#This Row],[OR Word Count]]-Table24[[#This Row],[CCSS Word Count]]</f>
        <v>-31</v>
      </c>
      <c r="V177" s="207">
        <f>IF(Table24[[#This Row],[Column6]]="","",IFERROR(Table24[[#This Row],[Column1]]/Table24[[#This Row],[CCSS Word Count]],""))</f>
        <v>-0.45588235294117646</v>
      </c>
      <c r="W177" s="200">
        <v>4</v>
      </c>
      <c r="X177" s="180" t="s">
        <v>89</v>
      </c>
      <c r="Y177" s="180" t="s">
        <v>63</v>
      </c>
      <c r="Z177" s="180">
        <v>5</v>
      </c>
    </row>
    <row r="178" spans="1:26" ht="105" x14ac:dyDescent="0.2">
      <c r="A178" s="201" t="s">
        <v>25</v>
      </c>
      <c r="B178" s="200">
        <v>177</v>
      </c>
      <c r="C178" s="200" t="s">
        <v>89</v>
      </c>
      <c r="D178" s="200" t="s">
        <v>63</v>
      </c>
      <c r="E178" s="200" t="s">
        <v>565</v>
      </c>
      <c r="F178" s="191" t="str">
        <f t="shared" si="11"/>
        <v xml:space="preserve">Use representations and strategies to find whole-number quotients and remainders with up to four-digit dividends and one-digit divisors using strategies based on place value, the properties of operations, and/or the relationship between multiplication and division. </v>
      </c>
      <c r="G178" s="127"/>
      <c r="H178" s="127"/>
      <c r="I178" s="127"/>
      <c r="J178" s="127"/>
      <c r="K178" s="127"/>
      <c r="L178" s="127"/>
      <c r="M178" s="127"/>
      <c r="N178" s="200" t="s">
        <v>565</v>
      </c>
      <c r="O178" s="206">
        <v>4</v>
      </c>
      <c r="P178" s="206" t="s">
        <v>89</v>
      </c>
      <c r="Q178" s="206" t="s">
        <v>63</v>
      </c>
      <c r="R178" s="205" t="s">
        <v>567</v>
      </c>
      <c r="S178" s="202">
        <f t="shared" si="8"/>
        <v>36</v>
      </c>
      <c r="T178" s="203">
        <f t="shared" si="9"/>
        <v>69</v>
      </c>
      <c r="U178" s="202">
        <f>Table24[[#This Row],[OR Word Count]]-Table24[[#This Row],[CCSS Word Count]]</f>
        <v>-33</v>
      </c>
      <c r="V178" s="207">
        <f>IF(Table24[[#This Row],[Column6]]="","",IFERROR(Table24[[#This Row],[Column1]]/Table24[[#This Row],[CCSS Word Count]],""))</f>
        <v>-0.47826086956521741</v>
      </c>
      <c r="W178" s="200">
        <v>4</v>
      </c>
      <c r="X178" s="180" t="s">
        <v>89</v>
      </c>
      <c r="Y178" s="180" t="s">
        <v>63</v>
      </c>
      <c r="Z178" s="180">
        <v>6</v>
      </c>
    </row>
    <row r="179" spans="1:26" x14ac:dyDescent="0.2">
      <c r="A179" s="148" t="s">
        <v>2</v>
      </c>
      <c r="B179" s="149">
        <v>178</v>
      </c>
      <c r="C179" s="149" t="s">
        <v>454</v>
      </c>
      <c r="D179" s="149"/>
      <c r="E179" s="149" t="s">
        <v>568</v>
      </c>
      <c r="F179" s="150" t="str">
        <f t="shared" si="11"/>
        <v>Numeric Reasoning: Fractions</v>
      </c>
      <c r="G179" s="151"/>
      <c r="H179" s="151"/>
      <c r="I179" s="151"/>
      <c r="J179" s="151"/>
      <c r="K179" s="151"/>
      <c r="L179" s="151"/>
      <c r="M179" s="151"/>
      <c r="N179" s="149" t="s">
        <v>568</v>
      </c>
      <c r="O179" s="149">
        <v>4</v>
      </c>
      <c r="P179" s="149" t="s">
        <v>454</v>
      </c>
      <c r="Q179" s="149"/>
      <c r="R179" s="155" t="s">
        <v>456</v>
      </c>
      <c r="S179" s="152">
        <f t="shared" si="8"/>
        <v>3</v>
      </c>
      <c r="T179" s="153">
        <f t="shared" si="9"/>
        <v>4</v>
      </c>
      <c r="U179" s="152">
        <f>Table24[[#This Row],[OR Word Count]]-Table24[[#This Row],[CCSS Word Count]]</f>
        <v>-1</v>
      </c>
      <c r="V179" s="154" t="str">
        <f>IF(Table24[[#This Row],[Column6]]="","",IFERROR(Table24[[#This Row],[Column1]]/Table24[[#This Row],[CCSS Word Count]],""))</f>
        <v/>
      </c>
      <c r="W179" s="200">
        <v>4</v>
      </c>
      <c r="X179" s="180" t="s">
        <v>454</v>
      </c>
      <c r="Y179" s="180"/>
      <c r="Z179" s="180"/>
    </row>
    <row r="180" spans="1:26" x14ac:dyDescent="0.2">
      <c r="A180" s="141" t="s">
        <v>3</v>
      </c>
      <c r="B180" s="142">
        <v>179</v>
      </c>
      <c r="C180" s="142" t="s">
        <v>454</v>
      </c>
      <c r="D180" s="142" t="s">
        <v>21</v>
      </c>
      <c r="E180" s="142" t="s">
        <v>569</v>
      </c>
      <c r="F180" s="143" t="str">
        <f t="shared" si="11"/>
        <v>Extend understanding of fraction equivalence and ordering.</v>
      </c>
      <c r="G180" s="144"/>
      <c r="H180" s="144"/>
      <c r="I180" s="144"/>
      <c r="J180" s="144"/>
      <c r="K180" s="144"/>
      <c r="L180" s="144"/>
      <c r="M180" s="144"/>
      <c r="N180" s="142" t="s">
        <v>569</v>
      </c>
      <c r="O180" s="142">
        <v>4</v>
      </c>
      <c r="P180" s="142" t="s">
        <v>454</v>
      </c>
      <c r="Q180" s="142" t="s">
        <v>21</v>
      </c>
      <c r="R180" s="156" t="s">
        <v>570</v>
      </c>
      <c r="S180" s="145">
        <f t="shared" si="8"/>
        <v>7</v>
      </c>
      <c r="T180" s="146">
        <f t="shared" si="9"/>
        <v>7</v>
      </c>
      <c r="U180" s="145">
        <f>Table24[[#This Row],[OR Word Count]]-Table24[[#This Row],[CCSS Word Count]]</f>
        <v>0</v>
      </c>
      <c r="V180" s="147" t="str">
        <f>IF(Table24[[#This Row],[Column6]]="","",IFERROR(Table24[[#This Row],[Column1]]/Table24[[#This Row],[CCSS Word Count]],""))</f>
        <v/>
      </c>
      <c r="W180" s="200">
        <v>4</v>
      </c>
      <c r="X180" s="180" t="s">
        <v>454</v>
      </c>
      <c r="Y180" s="180" t="s">
        <v>21</v>
      </c>
      <c r="Z180" s="180"/>
    </row>
    <row r="181" spans="1:26" ht="90" x14ac:dyDescent="0.2">
      <c r="A181" s="201" t="s">
        <v>25</v>
      </c>
      <c r="B181" s="200">
        <v>180</v>
      </c>
      <c r="C181" s="200" t="s">
        <v>454</v>
      </c>
      <c r="D181" s="200" t="s">
        <v>21</v>
      </c>
      <c r="E181" s="200" t="s">
        <v>571</v>
      </c>
      <c r="F181" s="191" t="str">
        <f t="shared" si="11"/>
        <v>Use visual fraction representations to recognize, generate, and explain relationships between equivalent fractions.</v>
      </c>
      <c r="G181" s="126"/>
      <c r="H181" s="126"/>
      <c r="I181" s="126"/>
      <c r="J181" s="126"/>
      <c r="K181" s="126"/>
      <c r="L181" s="126"/>
      <c r="M181" s="126"/>
      <c r="N181" s="200" t="s">
        <v>571</v>
      </c>
      <c r="O181" s="200">
        <v>4</v>
      </c>
      <c r="P181" s="200" t="s">
        <v>454</v>
      </c>
      <c r="Q181" s="200" t="s">
        <v>21</v>
      </c>
      <c r="R181" s="205" t="s">
        <v>573</v>
      </c>
      <c r="S181" s="202">
        <f t="shared" si="8"/>
        <v>13</v>
      </c>
      <c r="T181" s="203">
        <f t="shared" si="9"/>
        <v>73</v>
      </c>
      <c r="U181" s="202">
        <f>Table24[[#This Row],[OR Word Count]]-Table24[[#This Row],[CCSS Word Count]]</f>
        <v>-60</v>
      </c>
      <c r="V181" s="207">
        <f>IF(Table24[[#This Row],[Column6]]="","",IFERROR(Table24[[#This Row],[Column1]]/Table24[[#This Row],[CCSS Word Count]],""))</f>
        <v>-0.82191780821917804</v>
      </c>
      <c r="W181" s="200">
        <v>4</v>
      </c>
      <c r="X181" s="180" t="s">
        <v>454</v>
      </c>
      <c r="Y181" s="180" t="s">
        <v>21</v>
      </c>
      <c r="Z181" s="180">
        <v>1</v>
      </c>
    </row>
    <row r="182" spans="1:26" ht="120" x14ac:dyDescent="0.2">
      <c r="A182" s="201" t="s">
        <v>25</v>
      </c>
      <c r="B182" s="200">
        <v>181</v>
      </c>
      <c r="C182" s="200" t="s">
        <v>454</v>
      </c>
      <c r="D182" s="200" t="s">
        <v>21</v>
      </c>
      <c r="E182" s="200" t="s">
        <v>574</v>
      </c>
      <c r="F182" s="191" t="str">
        <f t="shared" si="11"/>
        <v>Compare two fractions with different numerators and/or different denominators, record the results with the symbols &gt;, =, or &lt;, and justify the conclusions.</v>
      </c>
      <c r="G182" s="126"/>
      <c r="H182" s="126"/>
      <c r="I182" s="126"/>
      <c r="J182" s="126"/>
      <c r="K182" s="126"/>
      <c r="L182" s="126"/>
      <c r="M182" s="126"/>
      <c r="N182" s="200" t="s">
        <v>574</v>
      </c>
      <c r="O182" s="200">
        <v>4</v>
      </c>
      <c r="P182" s="200" t="s">
        <v>454</v>
      </c>
      <c r="Q182" s="200" t="s">
        <v>21</v>
      </c>
      <c r="R182" s="205" t="s">
        <v>576</v>
      </c>
      <c r="S182" s="202">
        <f t="shared" si="8"/>
        <v>23</v>
      </c>
      <c r="T182" s="203">
        <f t="shared" si="9"/>
        <v>85</v>
      </c>
      <c r="U182" s="202">
        <f>Table24[[#This Row],[OR Word Count]]-Table24[[#This Row],[CCSS Word Count]]</f>
        <v>-62</v>
      </c>
      <c r="V182" s="207">
        <f>IF(Table24[[#This Row],[Column6]]="","",IFERROR(Table24[[#This Row],[Column1]]/Table24[[#This Row],[CCSS Word Count]],""))</f>
        <v>-0.72941176470588232</v>
      </c>
      <c r="W182" s="206">
        <v>4</v>
      </c>
      <c r="X182" s="180" t="s">
        <v>454</v>
      </c>
      <c r="Y182" s="180" t="s">
        <v>21</v>
      </c>
      <c r="Z182" s="180">
        <v>2</v>
      </c>
    </row>
    <row r="183" spans="1:26" x14ac:dyDescent="0.2">
      <c r="A183" s="141" t="s">
        <v>3</v>
      </c>
      <c r="B183" s="142">
        <v>182</v>
      </c>
      <c r="C183" s="142" t="s">
        <v>454</v>
      </c>
      <c r="D183" s="142" t="s">
        <v>63</v>
      </c>
      <c r="E183" s="142" t="s">
        <v>577</v>
      </c>
      <c r="F183" s="143" t="str">
        <f t="shared" si="11"/>
        <v>Build fractions from unit fractions.</v>
      </c>
      <c r="G183" s="144"/>
      <c r="H183" s="144"/>
      <c r="I183" s="144"/>
      <c r="J183" s="144"/>
      <c r="K183" s="144"/>
      <c r="L183" s="144"/>
      <c r="M183" s="144"/>
      <c r="N183" s="142" t="s">
        <v>577</v>
      </c>
      <c r="O183" s="142">
        <v>4</v>
      </c>
      <c r="P183" s="142" t="s">
        <v>454</v>
      </c>
      <c r="Q183" s="142" t="s">
        <v>63</v>
      </c>
      <c r="R183" s="156" t="s">
        <v>578</v>
      </c>
      <c r="S183" s="145">
        <f t="shared" si="8"/>
        <v>5</v>
      </c>
      <c r="T183" s="146">
        <f t="shared" si="9"/>
        <v>5</v>
      </c>
      <c r="U183" s="145">
        <f>Table24[[#This Row],[OR Word Count]]-Table24[[#This Row],[CCSS Word Count]]</f>
        <v>0</v>
      </c>
      <c r="V183" s="147" t="str">
        <f>IF(Table24[[#This Row],[Column6]]="","",IFERROR(Table24[[#This Row],[Column1]]/Table24[[#This Row],[CCSS Word Count]],""))</f>
        <v/>
      </c>
      <c r="W183" s="200">
        <v>4</v>
      </c>
      <c r="X183" s="180" t="s">
        <v>454</v>
      </c>
      <c r="Y183" s="180" t="s">
        <v>63</v>
      </c>
      <c r="Z183" s="180"/>
    </row>
    <row r="184" spans="1:26" ht="255" x14ac:dyDescent="0.2">
      <c r="A184" s="201" t="s">
        <v>25</v>
      </c>
      <c r="B184" s="200">
        <v>183</v>
      </c>
      <c r="C184" s="200" t="s">
        <v>454</v>
      </c>
      <c r="D184" s="200" t="s">
        <v>63</v>
      </c>
      <c r="E184" s="200" t="s">
        <v>579</v>
      </c>
      <c r="F184" s="191" t="str">
        <f t="shared" si="11"/>
        <v>Understand a fraction (a/b) as the sum (a) of fractions of the same denominator (1/b).  Solve problems in authentic contexts involving addition and subtraction of fractions referring to the same whole and having like denominators.</v>
      </c>
      <c r="G184" s="127"/>
      <c r="H184" s="127"/>
      <c r="I184" s="127"/>
      <c r="J184" s="127"/>
      <c r="K184" s="127"/>
      <c r="L184" s="127"/>
      <c r="M184" s="127"/>
      <c r="N184" s="200" t="s">
        <v>579</v>
      </c>
      <c r="O184" s="206">
        <v>4</v>
      </c>
      <c r="P184" s="206" t="s">
        <v>454</v>
      </c>
      <c r="Q184" s="206" t="s">
        <v>63</v>
      </c>
      <c r="R184" s="205" t="s">
        <v>581</v>
      </c>
      <c r="S184" s="202">
        <f t="shared" si="8"/>
        <v>35</v>
      </c>
      <c r="T184" s="203">
        <f t="shared" si="9"/>
        <v>176</v>
      </c>
      <c r="U184" s="202">
        <f>Table24[[#This Row],[OR Word Count]]-Table24[[#This Row],[CCSS Word Count]]</f>
        <v>-141</v>
      </c>
      <c r="V184" s="207">
        <f>IF(Table24[[#This Row],[Column6]]="","",IFERROR(Table24[[#This Row],[Column1]]/Table24[[#This Row],[CCSS Word Count]],""))</f>
        <v>-0.80113636363636365</v>
      </c>
      <c r="W184" s="200">
        <v>4</v>
      </c>
      <c r="X184" s="180" t="s">
        <v>454</v>
      </c>
      <c r="Y184" s="180" t="s">
        <v>63</v>
      </c>
      <c r="Z184" s="180">
        <v>3</v>
      </c>
    </row>
    <row r="185" spans="1:26" ht="240" x14ac:dyDescent="0.2">
      <c r="A185" s="201" t="s">
        <v>25</v>
      </c>
      <c r="B185" s="200">
        <v>184</v>
      </c>
      <c r="C185" s="200" t="s">
        <v>454</v>
      </c>
      <c r="D185" s="200" t="s">
        <v>63</v>
      </c>
      <c r="E185" s="200" t="s">
        <v>582</v>
      </c>
      <c r="F185" s="191" t="str">
        <f t="shared" si="11"/>
        <v>Apply and extend previous understandings of multiplication to multiply a fraction by a whole number.  Represent and solve problems in authentic contexts involving multiplication of a fraction by a whole number.</v>
      </c>
      <c r="G185" s="126"/>
      <c r="H185" s="126"/>
      <c r="I185" s="126"/>
      <c r="J185" s="126"/>
      <c r="K185" s="126"/>
      <c r="L185" s="126"/>
      <c r="M185" s="126"/>
      <c r="N185" s="200" t="s">
        <v>582</v>
      </c>
      <c r="O185" s="200">
        <v>4</v>
      </c>
      <c r="P185" s="200" t="s">
        <v>454</v>
      </c>
      <c r="Q185" s="200" t="s">
        <v>63</v>
      </c>
      <c r="R185" s="205" t="s">
        <v>584</v>
      </c>
      <c r="S185" s="202">
        <f t="shared" si="8"/>
        <v>31</v>
      </c>
      <c r="T185" s="203">
        <f t="shared" si="9"/>
        <v>195</v>
      </c>
      <c r="U185" s="202">
        <f>Table24[[#This Row],[OR Word Count]]-Table24[[#This Row],[CCSS Word Count]]</f>
        <v>-164</v>
      </c>
      <c r="V185" s="207">
        <f>IF(Table24[[#This Row],[Column6]]="","",IFERROR(Table24[[#This Row],[Column1]]/Table24[[#This Row],[CCSS Word Count]],""))</f>
        <v>-0.84102564102564104</v>
      </c>
      <c r="W185" s="200">
        <v>4</v>
      </c>
      <c r="X185" s="180" t="s">
        <v>454</v>
      </c>
      <c r="Y185" s="180" t="s">
        <v>63</v>
      </c>
      <c r="Z185" s="180">
        <v>4</v>
      </c>
    </row>
    <row r="186" spans="1:26" x14ac:dyDescent="0.2">
      <c r="A186" s="141" t="s">
        <v>3</v>
      </c>
      <c r="B186" s="142">
        <v>185</v>
      </c>
      <c r="C186" s="142" t="s">
        <v>454</v>
      </c>
      <c r="D186" s="142" t="s">
        <v>76</v>
      </c>
      <c r="E186" s="142" t="s">
        <v>585</v>
      </c>
      <c r="F186" s="143" t="str">
        <f t="shared" si="11"/>
        <v>Understand decimal notation for fractions, and compare decimal fractions.</v>
      </c>
      <c r="G186" s="144"/>
      <c r="H186" s="144"/>
      <c r="I186" s="144"/>
      <c r="J186" s="144"/>
      <c r="K186" s="144"/>
      <c r="L186" s="144"/>
      <c r="M186" s="144"/>
      <c r="N186" s="142" t="s">
        <v>585</v>
      </c>
      <c r="O186" s="142">
        <v>4</v>
      </c>
      <c r="P186" s="142" t="s">
        <v>454</v>
      </c>
      <c r="Q186" s="142" t="s">
        <v>76</v>
      </c>
      <c r="R186" s="156" t="s">
        <v>586</v>
      </c>
      <c r="S186" s="145">
        <f t="shared" si="8"/>
        <v>9</v>
      </c>
      <c r="T186" s="146">
        <f t="shared" si="9"/>
        <v>9</v>
      </c>
      <c r="U186" s="145">
        <f>Table24[[#This Row],[OR Word Count]]-Table24[[#This Row],[CCSS Word Count]]</f>
        <v>0</v>
      </c>
      <c r="V186" s="147" t="str">
        <f>IF(Table24[[#This Row],[Column6]]="","",IFERROR(Table24[[#This Row],[Column1]]/Table24[[#This Row],[CCSS Word Count]],""))</f>
        <v/>
      </c>
      <c r="W186" s="200">
        <v>4</v>
      </c>
      <c r="X186" s="180" t="s">
        <v>454</v>
      </c>
      <c r="Y186" s="180" t="s">
        <v>76</v>
      </c>
      <c r="Z186" s="180"/>
    </row>
    <row r="187" spans="1:26" ht="135" x14ac:dyDescent="0.2">
      <c r="A187" s="201" t="s">
        <v>25</v>
      </c>
      <c r="B187" s="200">
        <v>186</v>
      </c>
      <c r="C187" s="200" t="s">
        <v>454</v>
      </c>
      <c r="D187" s="200" t="s">
        <v>76</v>
      </c>
      <c r="E187" s="200" t="s">
        <v>587</v>
      </c>
      <c r="F187" s="191" t="str">
        <f t="shared" si="11"/>
        <v>Demonstrate and explain the concept of equivalent fractions with denominators of 10 and 100, using concrete materials and visual models. Add two fractions with denominators of 10 and 100.</v>
      </c>
      <c r="G187" s="126"/>
      <c r="H187" s="126"/>
      <c r="I187" s="126"/>
      <c r="J187" s="126"/>
      <c r="K187" s="126"/>
      <c r="L187" s="126"/>
      <c r="M187" s="126"/>
      <c r="N187" s="200" t="s">
        <v>587</v>
      </c>
      <c r="O187" s="200">
        <v>4</v>
      </c>
      <c r="P187" s="200" t="s">
        <v>454</v>
      </c>
      <c r="Q187" s="200" t="s">
        <v>76</v>
      </c>
      <c r="R187" s="205" t="s">
        <v>589</v>
      </c>
      <c r="S187" s="202">
        <f t="shared" si="8"/>
        <v>29</v>
      </c>
      <c r="T187" s="203">
        <f t="shared" si="9"/>
        <v>96</v>
      </c>
      <c r="U187" s="202">
        <f>Table24[[#This Row],[OR Word Count]]-Table24[[#This Row],[CCSS Word Count]]</f>
        <v>-67</v>
      </c>
      <c r="V187" s="207">
        <f>IF(Table24[[#This Row],[Column6]]="","",IFERROR(Table24[[#This Row],[Column1]]/Table24[[#This Row],[CCSS Word Count]],""))</f>
        <v>-0.69791666666666663</v>
      </c>
      <c r="W187" s="200">
        <v>4</v>
      </c>
      <c r="X187" s="180" t="s">
        <v>454</v>
      </c>
      <c r="Y187" s="180" t="s">
        <v>76</v>
      </c>
      <c r="Z187" s="180">
        <v>5</v>
      </c>
    </row>
    <row r="188" spans="1:26" ht="60" x14ac:dyDescent="0.2">
      <c r="A188" s="201" t="s">
        <v>25</v>
      </c>
      <c r="B188" s="200">
        <v>187</v>
      </c>
      <c r="C188" s="200" t="s">
        <v>454</v>
      </c>
      <c r="D188" s="200" t="s">
        <v>76</v>
      </c>
      <c r="E188" s="200" t="s">
        <v>590</v>
      </c>
      <c r="F188" s="191" t="str">
        <f t="shared" si="11"/>
        <v>Use and interpret decimal notation for fractions with denominators 10 or 100.</v>
      </c>
      <c r="G188" s="126"/>
      <c r="H188" s="126"/>
      <c r="I188" s="126"/>
      <c r="J188" s="126"/>
      <c r="K188" s="126"/>
      <c r="L188" s="126"/>
      <c r="M188" s="126"/>
      <c r="N188" s="200" t="s">
        <v>590</v>
      </c>
      <c r="O188" s="200">
        <v>4</v>
      </c>
      <c r="P188" s="200" t="s">
        <v>454</v>
      </c>
      <c r="Q188" s="200" t="s">
        <v>76</v>
      </c>
      <c r="R188" s="205" t="s">
        <v>592</v>
      </c>
      <c r="S188" s="202">
        <f t="shared" si="8"/>
        <v>12</v>
      </c>
      <c r="T188" s="203">
        <f t="shared" si="9"/>
        <v>52</v>
      </c>
      <c r="U188" s="202">
        <f>Table24[[#This Row],[OR Word Count]]-Table24[[#This Row],[CCSS Word Count]]</f>
        <v>-40</v>
      </c>
      <c r="V188" s="207">
        <f>IF(Table24[[#This Row],[Column6]]="","",IFERROR(Table24[[#This Row],[Column1]]/Table24[[#This Row],[CCSS Word Count]],""))</f>
        <v>-0.76923076923076927</v>
      </c>
      <c r="W188" s="200">
        <v>4</v>
      </c>
      <c r="X188" s="180" t="s">
        <v>454</v>
      </c>
      <c r="Y188" s="180" t="s">
        <v>76</v>
      </c>
      <c r="Z188" s="180">
        <v>6</v>
      </c>
    </row>
    <row r="189" spans="1:26" ht="90" x14ac:dyDescent="0.2">
      <c r="A189" s="201" t="s">
        <v>25</v>
      </c>
      <c r="B189" s="200">
        <v>188</v>
      </c>
      <c r="C189" s="200" t="s">
        <v>454</v>
      </c>
      <c r="D189" s="200" t="s">
        <v>76</v>
      </c>
      <c r="E189" s="200" t="s">
        <v>593</v>
      </c>
      <c r="F189" s="191" t="str">
        <f t="shared" si="11"/>
        <v>Use decimal notation for fractions with denominators 10 or 100. Compare two decimals to hundredths place by reasoning about their size, and record the comparison using the symbols &gt;, =, or &lt;.</v>
      </c>
      <c r="G189" s="126"/>
      <c r="H189" s="126"/>
      <c r="I189" s="126"/>
      <c r="J189" s="126"/>
      <c r="K189" s="126"/>
      <c r="L189" s="126"/>
      <c r="M189" s="126"/>
      <c r="N189" s="200" t="s">
        <v>593</v>
      </c>
      <c r="O189" s="200">
        <v>4</v>
      </c>
      <c r="P189" s="200" t="s">
        <v>454</v>
      </c>
      <c r="Q189" s="200" t="s">
        <v>76</v>
      </c>
      <c r="R189" s="205" t="s">
        <v>1880</v>
      </c>
      <c r="S189" s="202">
        <f t="shared" si="8"/>
        <v>32</v>
      </c>
      <c r="T189" s="203">
        <f t="shared" si="9"/>
        <v>69</v>
      </c>
      <c r="U189" s="202">
        <f>Table24[[#This Row],[OR Word Count]]-Table24[[#This Row],[CCSS Word Count]]</f>
        <v>-37</v>
      </c>
      <c r="V189" s="207">
        <f>IF(Table24[[#This Row],[Column6]]="","",IFERROR(Table24[[#This Row],[Column1]]/Table24[[#This Row],[CCSS Word Count]],""))</f>
        <v>-0.53623188405797106</v>
      </c>
      <c r="W189" s="200">
        <v>4</v>
      </c>
      <c r="X189" s="180" t="s">
        <v>454</v>
      </c>
      <c r="Y189" s="180" t="s">
        <v>76</v>
      </c>
      <c r="Z189" s="180">
        <v>7</v>
      </c>
    </row>
    <row r="190" spans="1:26" x14ac:dyDescent="0.2">
      <c r="A190" s="148" t="s">
        <v>2</v>
      </c>
      <c r="B190" s="149">
        <v>189</v>
      </c>
      <c r="C190" s="149" t="s">
        <v>99</v>
      </c>
      <c r="D190" s="149"/>
      <c r="E190" s="149" t="s">
        <v>596</v>
      </c>
      <c r="F190" s="150" t="str">
        <f t="shared" si="11"/>
        <v>Geometric Reasoning and Measurement</v>
      </c>
      <c r="G190" s="151"/>
      <c r="H190" s="151"/>
      <c r="I190" s="151"/>
      <c r="J190" s="151"/>
      <c r="K190" s="151"/>
      <c r="L190" s="151"/>
      <c r="M190" s="151"/>
      <c r="N190" s="149" t="s">
        <v>597</v>
      </c>
      <c r="O190" s="149">
        <v>4</v>
      </c>
      <c r="P190" s="149" t="s">
        <v>103</v>
      </c>
      <c r="Q190" s="149"/>
      <c r="R190" s="155" t="s">
        <v>334</v>
      </c>
      <c r="S190" s="152">
        <f t="shared" si="8"/>
        <v>4</v>
      </c>
      <c r="T190" s="153">
        <f t="shared" si="9"/>
        <v>2</v>
      </c>
      <c r="U190" s="152">
        <f>Table24[[#This Row],[OR Word Count]]-Table24[[#This Row],[CCSS Word Count]]</f>
        <v>2</v>
      </c>
      <c r="V190" s="154" t="str">
        <f>IF(Table24[[#This Row],[Column6]]="","",IFERROR(Table24[[#This Row],[Column1]]/Table24[[#This Row],[CCSS Word Count]],""))</f>
        <v/>
      </c>
      <c r="W190" s="200">
        <v>4</v>
      </c>
      <c r="X190" s="180" t="s">
        <v>99</v>
      </c>
      <c r="Y190" s="180"/>
      <c r="Z190" s="180"/>
    </row>
    <row r="191" spans="1:26" ht="30" x14ac:dyDescent="0.2">
      <c r="A191" s="141" t="s">
        <v>3</v>
      </c>
      <c r="B191" s="142">
        <v>190</v>
      </c>
      <c r="C191" s="142" t="s">
        <v>99</v>
      </c>
      <c r="D191" s="142" t="s">
        <v>21</v>
      </c>
      <c r="E191" s="142" t="s">
        <v>598</v>
      </c>
      <c r="F191" s="143" t="str">
        <f t="shared" si="11"/>
        <v>Draw and identify lines and angles, and classify shapes by properties of their lines and angles.</v>
      </c>
      <c r="G191" s="144"/>
      <c r="H191" s="144"/>
      <c r="I191" s="144"/>
      <c r="J191" s="144"/>
      <c r="K191" s="144"/>
      <c r="L191" s="144"/>
      <c r="M191" s="144"/>
      <c r="N191" s="142" t="s">
        <v>600</v>
      </c>
      <c r="O191" s="142">
        <v>4</v>
      </c>
      <c r="P191" s="142" t="s">
        <v>103</v>
      </c>
      <c r="Q191" s="142" t="s">
        <v>21</v>
      </c>
      <c r="R191" s="156" t="s">
        <v>599</v>
      </c>
      <c r="S191" s="145">
        <f t="shared" si="8"/>
        <v>16</v>
      </c>
      <c r="T191" s="146">
        <f t="shared" si="9"/>
        <v>16</v>
      </c>
      <c r="U191" s="145">
        <f>Table24[[#This Row],[OR Word Count]]-Table24[[#This Row],[CCSS Word Count]]</f>
        <v>0</v>
      </c>
      <c r="V191" s="147" t="str">
        <f>IF(Table24[[#This Row],[Column6]]="","",IFERROR(Table24[[#This Row],[Column1]]/Table24[[#This Row],[CCSS Word Count]],""))</f>
        <v/>
      </c>
      <c r="W191" s="200">
        <v>4</v>
      </c>
      <c r="X191" s="180" t="s">
        <v>99</v>
      </c>
      <c r="Y191" s="180" t="s">
        <v>21</v>
      </c>
      <c r="Z191" s="180"/>
    </row>
    <row r="192" spans="1:26" ht="45" x14ac:dyDescent="0.2">
      <c r="A192" s="201" t="s">
        <v>25</v>
      </c>
      <c r="B192" s="200">
        <v>191</v>
      </c>
      <c r="C192" s="200" t="s">
        <v>99</v>
      </c>
      <c r="D192" s="200" t="s">
        <v>21</v>
      </c>
      <c r="E192" s="200" t="s">
        <v>601</v>
      </c>
      <c r="F192" s="191" t="str">
        <f t="shared" si="11"/>
        <v>Explore, investigate, and draw points, lines, line segments, rays, angles, and perpendicular and parallel lines. Identify these in two-dimensional figures.</v>
      </c>
      <c r="G192" s="126"/>
      <c r="H192" s="126"/>
      <c r="I192" s="126"/>
      <c r="J192" s="126"/>
      <c r="K192" s="126"/>
      <c r="L192" s="126"/>
      <c r="M192" s="126"/>
      <c r="N192" s="200" t="s">
        <v>603</v>
      </c>
      <c r="O192" s="200">
        <v>4</v>
      </c>
      <c r="P192" s="200" t="s">
        <v>103</v>
      </c>
      <c r="Q192" s="200" t="s">
        <v>21</v>
      </c>
      <c r="R192" s="205" t="s">
        <v>604</v>
      </c>
      <c r="S192" s="202">
        <f t="shared" si="8"/>
        <v>20</v>
      </c>
      <c r="T192" s="203">
        <f t="shared" si="9"/>
        <v>20</v>
      </c>
      <c r="U192" s="202">
        <f>Table24[[#This Row],[OR Word Count]]-Table24[[#This Row],[CCSS Word Count]]</f>
        <v>0</v>
      </c>
      <c r="V192" s="207">
        <f>IF(Table24[[#This Row],[Column6]]="","",IFERROR(Table24[[#This Row],[Column1]]/Table24[[#This Row],[CCSS Word Count]],""))</f>
        <v>0</v>
      </c>
      <c r="W192" s="200">
        <v>4</v>
      </c>
      <c r="X192" s="180" t="s">
        <v>99</v>
      </c>
      <c r="Y192" s="180" t="s">
        <v>21</v>
      </c>
      <c r="Z192" s="180">
        <v>1</v>
      </c>
    </row>
    <row r="193" spans="1:26" ht="60" x14ac:dyDescent="0.2">
      <c r="A193" s="201" t="s">
        <v>25</v>
      </c>
      <c r="B193" s="200">
        <v>192</v>
      </c>
      <c r="C193" s="200" t="s">
        <v>99</v>
      </c>
      <c r="D193" s="200" t="s">
        <v>21</v>
      </c>
      <c r="E193" s="200" t="s">
        <v>605</v>
      </c>
      <c r="F193" s="191" t="str">
        <f t="shared" si="11"/>
        <v>Classify two-dimensional figures based on the presence or absence of parallel or perpendicular lines, or the presence or absence of angles of a specified size.</v>
      </c>
      <c r="G193" s="126"/>
      <c r="H193" s="126"/>
      <c r="I193" s="126"/>
      <c r="J193" s="126"/>
      <c r="K193" s="126"/>
      <c r="L193" s="126"/>
      <c r="M193" s="126"/>
      <c r="N193" s="200" t="s">
        <v>607</v>
      </c>
      <c r="O193" s="200">
        <v>4</v>
      </c>
      <c r="P193" s="200" t="s">
        <v>103</v>
      </c>
      <c r="Q193" s="200" t="s">
        <v>21</v>
      </c>
      <c r="R193" s="205" t="s">
        <v>608</v>
      </c>
      <c r="S193" s="202">
        <f t="shared" si="8"/>
        <v>25</v>
      </c>
      <c r="T193" s="203">
        <f t="shared" si="9"/>
        <v>35</v>
      </c>
      <c r="U193" s="202">
        <f>Table24[[#This Row],[OR Word Count]]-Table24[[#This Row],[CCSS Word Count]]</f>
        <v>-10</v>
      </c>
      <c r="V193" s="207">
        <f>IF(Table24[[#This Row],[Column6]]="","",IFERROR(Table24[[#This Row],[Column1]]/Table24[[#This Row],[CCSS Word Count]],""))</f>
        <v>-0.2857142857142857</v>
      </c>
      <c r="W193" s="200">
        <v>4</v>
      </c>
      <c r="X193" s="180" t="s">
        <v>99</v>
      </c>
      <c r="Y193" s="180" t="s">
        <v>21</v>
      </c>
      <c r="Z193" s="180">
        <v>2</v>
      </c>
    </row>
    <row r="194" spans="1:26" ht="45" x14ac:dyDescent="0.2">
      <c r="A194" s="201" t="s">
        <v>25</v>
      </c>
      <c r="B194" s="200">
        <v>193</v>
      </c>
      <c r="C194" s="200" t="s">
        <v>99</v>
      </c>
      <c r="D194" s="200" t="s">
        <v>21</v>
      </c>
      <c r="E194" s="200" t="s">
        <v>609</v>
      </c>
      <c r="F194" s="191" t="str">
        <f t="shared" si="11"/>
        <v>Recognize and draw a line of symmetry for a two dimensional figure.</v>
      </c>
      <c r="G194" s="126"/>
      <c r="H194" s="126"/>
      <c r="I194" s="126"/>
      <c r="J194" s="126"/>
      <c r="K194" s="126"/>
      <c r="L194" s="126"/>
      <c r="M194" s="126"/>
      <c r="N194" s="200" t="s">
        <v>611</v>
      </c>
      <c r="O194" s="200">
        <v>4</v>
      </c>
      <c r="P194" s="200" t="s">
        <v>103</v>
      </c>
      <c r="Q194" s="200" t="s">
        <v>21</v>
      </c>
      <c r="R194" s="205" t="s">
        <v>612</v>
      </c>
      <c r="S194" s="202">
        <f t="shared" ref="S194:S257" si="12">LEN(F194)-LEN(SUBSTITUTE(F194," ",""))+1</f>
        <v>12</v>
      </c>
      <c r="T194" s="203">
        <f t="shared" ref="T194:T257" si="13">LEN(R194)-LEN(SUBSTITUTE(R194," ",""))+1</f>
        <v>36</v>
      </c>
      <c r="U194" s="202">
        <f>Table24[[#This Row],[OR Word Count]]-Table24[[#This Row],[CCSS Word Count]]</f>
        <v>-24</v>
      </c>
      <c r="V194" s="207">
        <f>IF(Table24[[#This Row],[Column6]]="","",IFERROR(Table24[[#This Row],[Column1]]/Table24[[#This Row],[CCSS Word Count]],""))</f>
        <v>-0.66666666666666663</v>
      </c>
      <c r="W194" s="200">
        <v>4</v>
      </c>
      <c r="X194" s="180" t="s">
        <v>99</v>
      </c>
      <c r="Y194" s="180" t="s">
        <v>21</v>
      </c>
      <c r="Z194" s="180">
        <v>3</v>
      </c>
    </row>
    <row r="195" spans="1:26" x14ac:dyDescent="0.2">
      <c r="A195" s="141" t="s">
        <v>3</v>
      </c>
      <c r="B195" s="142">
        <v>194</v>
      </c>
      <c r="C195" s="142" t="s">
        <v>99</v>
      </c>
      <c r="D195" s="142" t="s">
        <v>63</v>
      </c>
      <c r="E195" s="142" t="s">
        <v>613</v>
      </c>
      <c r="F195" s="143" t="str">
        <f t="shared" si="11"/>
        <v>Solve problems involving measurement and conversion of measurements.</v>
      </c>
      <c r="G195" s="144"/>
      <c r="H195" s="144"/>
      <c r="I195" s="144"/>
      <c r="J195" s="144"/>
      <c r="K195" s="144"/>
      <c r="L195" s="144"/>
      <c r="M195" s="144"/>
      <c r="N195" s="142" t="s">
        <v>615</v>
      </c>
      <c r="O195" s="142">
        <v>4</v>
      </c>
      <c r="P195" s="142" t="s">
        <v>141</v>
      </c>
      <c r="Q195" s="142" t="s">
        <v>21</v>
      </c>
      <c r="R195" s="156" t="s">
        <v>614</v>
      </c>
      <c r="S195" s="145">
        <f t="shared" si="12"/>
        <v>8</v>
      </c>
      <c r="T195" s="146">
        <f t="shared" si="13"/>
        <v>8</v>
      </c>
      <c r="U195" s="145">
        <f>Table24[[#This Row],[OR Word Count]]-Table24[[#This Row],[CCSS Word Count]]</f>
        <v>0</v>
      </c>
      <c r="V195" s="147" t="str">
        <f>IF(Table24[[#This Row],[Column6]]="","",IFERROR(Table24[[#This Row],[Column1]]/Table24[[#This Row],[CCSS Word Count]],""))</f>
        <v/>
      </c>
      <c r="W195" s="200">
        <v>4</v>
      </c>
      <c r="X195" s="180" t="s">
        <v>99</v>
      </c>
      <c r="Y195" s="180" t="s">
        <v>63</v>
      </c>
      <c r="Z195" s="180"/>
    </row>
    <row r="196" spans="1:26" ht="105" x14ac:dyDescent="0.2">
      <c r="A196" s="201" t="s">
        <v>25</v>
      </c>
      <c r="B196" s="200">
        <v>195</v>
      </c>
      <c r="C196" s="200" t="s">
        <v>99</v>
      </c>
      <c r="D196" s="200" t="s">
        <v>63</v>
      </c>
      <c r="E196" s="200" t="s">
        <v>616</v>
      </c>
      <c r="F196" s="191" t="str">
        <f t="shared" si="11"/>
        <v>Know relative sizes of measurement units and express measurements in a larger unit in terms of a smaller unit.</v>
      </c>
      <c r="G196" s="126"/>
      <c r="H196" s="126"/>
      <c r="I196" s="126"/>
      <c r="J196" s="126"/>
      <c r="K196" s="126"/>
      <c r="L196" s="126"/>
      <c r="M196" s="126"/>
      <c r="N196" s="200" t="s">
        <v>618</v>
      </c>
      <c r="O196" s="200">
        <v>4</v>
      </c>
      <c r="P196" s="200" t="s">
        <v>141</v>
      </c>
      <c r="Q196" s="200" t="s">
        <v>21</v>
      </c>
      <c r="R196" s="205" t="s">
        <v>619</v>
      </c>
      <c r="S196" s="202">
        <f t="shared" si="12"/>
        <v>19</v>
      </c>
      <c r="T196" s="203">
        <f t="shared" si="13"/>
        <v>94</v>
      </c>
      <c r="U196" s="202">
        <f>Table24[[#This Row],[OR Word Count]]-Table24[[#This Row],[CCSS Word Count]]</f>
        <v>-75</v>
      </c>
      <c r="V196" s="207">
        <f>IF(Table24[[#This Row],[Column6]]="","",IFERROR(Table24[[#This Row],[Column1]]/Table24[[#This Row],[CCSS Word Count]],""))</f>
        <v>-0.7978723404255319</v>
      </c>
      <c r="W196" s="200">
        <v>4</v>
      </c>
      <c r="X196" s="180" t="s">
        <v>99</v>
      </c>
      <c r="Y196" s="180" t="s">
        <v>63</v>
      </c>
      <c r="Z196" s="180">
        <v>4</v>
      </c>
    </row>
    <row r="197" spans="1:26" ht="90" x14ac:dyDescent="0.2">
      <c r="A197" s="201" t="s">
        <v>25</v>
      </c>
      <c r="B197" s="200">
        <v>196</v>
      </c>
      <c r="C197" s="200" t="s">
        <v>99</v>
      </c>
      <c r="D197" s="200" t="s">
        <v>63</v>
      </c>
      <c r="E197" s="200" t="s">
        <v>620</v>
      </c>
      <c r="F197" s="191" t="str">
        <f t="shared" si="11"/>
        <v xml:space="preserve">Apply knowledge of the four operations and relative size of measurement units to solve problems in authentic contexts that include familiar fractions or decimals. </v>
      </c>
      <c r="G197" s="126"/>
      <c r="H197" s="126"/>
      <c r="I197" s="126"/>
      <c r="J197" s="126"/>
      <c r="K197" s="126"/>
      <c r="L197" s="126"/>
      <c r="M197" s="126"/>
      <c r="N197" s="200" t="s">
        <v>622</v>
      </c>
      <c r="O197" s="200">
        <v>4</v>
      </c>
      <c r="P197" s="200" t="s">
        <v>141</v>
      </c>
      <c r="Q197" s="200" t="s">
        <v>21</v>
      </c>
      <c r="R197" s="205" t="s">
        <v>623</v>
      </c>
      <c r="S197" s="202">
        <f t="shared" si="12"/>
        <v>25</v>
      </c>
      <c r="T197" s="203">
        <f t="shared" si="13"/>
        <v>59</v>
      </c>
      <c r="U197" s="202">
        <f>Table24[[#This Row],[OR Word Count]]-Table24[[#This Row],[CCSS Word Count]]</f>
        <v>-34</v>
      </c>
      <c r="V197" s="207">
        <f>IF(Table24[[#This Row],[Column6]]="","",IFERROR(Table24[[#This Row],[Column1]]/Table24[[#This Row],[CCSS Word Count]],""))</f>
        <v>-0.57627118644067798</v>
      </c>
      <c r="W197" s="200">
        <v>4</v>
      </c>
      <c r="X197" s="180" t="s">
        <v>99</v>
      </c>
      <c r="Y197" s="180" t="s">
        <v>63</v>
      </c>
      <c r="Z197" s="180">
        <v>5</v>
      </c>
    </row>
    <row r="198" spans="1:26" ht="60" x14ac:dyDescent="0.2">
      <c r="A198" s="201" t="s">
        <v>25</v>
      </c>
      <c r="B198" s="200">
        <v>197</v>
      </c>
      <c r="C198" s="200" t="s">
        <v>99</v>
      </c>
      <c r="D198" s="200" t="s">
        <v>63</v>
      </c>
      <c r="E198" s="200" t="s">
        <v>624</v>
      </c>
      <c r="F198" s="191" t="str">
        <f t="shared" si="11"/>
        <v>Apply the area and perimeter formulas for rectangles in authentic contexts and mathematical problems.</v>
      </c>
      <c r="G198" s="126"/>
      <c r="H198" s="126"/>
      <c r="I198" s="126"/>
      <c r="J198" s="126"/>
      <c r="K198" s="126"/>
      <c r="L198" s="126"/>
      <c r="M198" s="126"/>
      <c r="N198" s="200" t="s">
        <v>626</v>
      </c>
      <c r="O198" s="200">
        <v>4</v>
      </c>
      <c r="P198" s="200" t="s">
        <v>141</v>
      </c>
      <c r="Q198" s="200" t="s">
        <v>21</v>
      </c>
      <c r="R198" s="205" t="s">
        <v>627</v>
      </c>
      <c r="S198" s="202">
        <f t="shared" si="12"/>
        <v>14</v>
      </c>
      <c r="T198" s="203">
        <f t="shared" si="13"/>
        <v>45</v>
      </c>
      <c r="U198" s="202">
        <f>Table24[[#This Row],[OR Word Count]]-Table24[[#This Row],[CCSS Word Count]]</f>
        <v>-31</v>
      </c>
      <c r="V198" s="207">
        <f>IF(Table24[[#This Row],[Column6]]="","",IFERROR(Table24[[#This Row],[Column1]]/Table24[[#This Row],[CCSS Word Count]],""))</f>
        <v>-0.68888888888888888</v>
      </c>
      <c r="W198" s="200">
        <v>4</v>
      </c>
      <c r="X198" s="180" t="s">
        <v>99</v>
      </c>
      <c r="Y198" s="180" t="s">
        <v>63</v>
      </c>
      <c r="Z198" s="180">
        <v>6</v>
      </c>
    </row>
    <row r="199" spans="1:26" ht="30" x14ac:dyDescent="0.2">
      <c r="A199" s="141" t="s">
        <v>3</v>
      </c>
      <c r="B199" s="142">
        <v>198</v>
      </c>
      <c r="C199" s="142" t="s">
        <v>99</v>
      </c>
      <c r="D199" s="142" t="s">
        <v>76</v>
      </c>
      <c r="E199" s="142" t="s">
        <v>628</v>
      </c>
      <c r="F199" s="143" t="str">
        <f t="shared" si="11"/>
        <v xml:space="preserve">Geometric measurement: understand concepts of angle and measure angles. </v>
      </c>
      <c r="G199" s="144"/>
      <c r="H199" s="144"/>
      <c r="I199" s="144"/>
      <c r="J199" s="144"/>
      <c r="K199" s="144"/>
      <c r="L199" s="144"/>
      <c r="M199" s="144"/>
      <c r="N199" s="142" t="s">
        <v>630</v>
      </c>
      <c r="O199" s="142">
        <v>4</v>
      </c>
      <c r="P199" s="142" t="s">
        <v>141</v>
      </c>
      <c r="Q199" s="142" t="s">
        <v>76</v>
      </c>
      <c r="R199" s="156" t="s">
        <v>629</v>
      </c>
      <c r="S199" s="145">
        <f t="shared" si="12"/>
        <v>10</v>
      </c>
      <c r="T199" s="146">
        <f t="shared" si="13"/>
        <v>10</v>
      </c>
      <c r="U199" s="145">
        <f>Table24[[#This Row],[OR Word Count]]-Table24[[#This Row],[CCSS Word Count]]</f>
        <v>0</v>
      </c>
      <c r="V199" s="147" t="str">
        <f>IF(Table24[[#This Row],[Column6]]="","",IFERROR(Table24[[#This Row],[Column1]]/Table24[[#This Row],[CCSS Word Count]],""))</f>
        <v/>
      </c>
      <c r="W199" s="200">
        <v>4</v>
      </c>
      <c r="X199" s="180" t="s">
        <v>99</v>
      </c>
      <c r="Y199" s="180" t="s">
        <v>76</v>
      </c>
      <c r="Z199" s="180"/>
    </row>
    <row r="200" spans="1:26" ht="150" x14ac:dyDescent="0.2">
      <c r="A200" s="201" t="s">
        <v>25</v>
      </c>
      <c r="B200" s="200">
        <v>199</v>
      </c>
      <c r="C200" s="200" t="s">
        <v>99</v>
      </c>
      <c r="D200" s="200" t="s">
        <v>76</v>
      </c>
      <c r="E200" s="200" t="s">
        <v>631</v>
      </c>
      <c r="F200" s="191" t="str">
        <f t="shared" si="11"/>
        <v>Recognize angles as geometric shapes that are formed wherever two rays share a common endpoint. Understand and apply concepts of angle measurement.</v>
      </c>
      <c r="G200" s="126"/>
      <c r="H200" s="126"/>
      <c r="I200" s="126"/>
      <c r="J200" s="126"/>
      <c r="K200" s="126"/>
      <c r="L200" s="126"/>
      <c r="M200" s="126"/>
      <c r="N200" s="200" t="s">
        <v>633</v>
      </c>
      <c r="O200" s="200">
        <v>4</v>
      </c>
      <c r="P200" s="200" t="s">
        <v>141</v>
      </c>
      <c r="Q200" s="200" t="s">
        <v>76</v>
      </c>
      <c r="R200" s="205" t="s">
        <v>634</v>
      </c>
      <c r="S200" s="202">
        <f t="shared" si="12"/>
        <v>22</v>
      </c>
      <c r="T200" s="203">
        <f t="shared" si="13"/>
        <v>97</v>
      </c>
      <c r="U200" s="202">
        <f>Table24[[#This Row],[OR Word Count]]-Table24[[#This Row],[CCSS Word Count]]</f>
        <v>-75</v>
      </c>
      <c r="V200" s="207">
        <f>IF(Table24[[#This Row],[Column6]]="","",IFERROR(Table24[[#This Row],[Column1]]/Table24[[#This Row],[CCSS Word Count]],""))</f>
        <v>-0.77319587628865982</v>
      </c>
      <c r="W200" s="200">
        <v>4</v>
      </c>
      <c r="X200" s="180" t="s">
        <v>99</v>
      </c>
      <c r="Y200" s="180" t="s">
        <v>76</v>
      </c>
      <c r="Z200" s="180">
        <v>7</v>
      </c>
    </row>
    <row r="201" spans="1:26" ht="30" x14ac:dyDescent="0.2">
      <c r="A201" s="201" t="s">
        <v>25</v>
      </c>
      <c r="B201" s="200">
        <v>200</v>
      </c>
      <c r="C201" s="200" t="s">
        <v>99</v>
      </c>
      <c r="D201" s="200" t="s">
        <v>76</v>
      </c>
      <c r="E201" s="200" t="s">
        <v>635</v>
      </c>
      <c r="F201" s="191" t="str">
        <f t="shared" si="11"/>
        <v>Measure angles in whole-number degrees using a protractor. Sketch angles of specified measure.</v>
      </c>
      <c r="G201" s="126"/>
      <c r="H201" s="126"/>
      <c r="I201" s="126"/>
      <c r="J201" s="126"/>
      <c r="K201" s="126"/>
      <c r="L201" s="126"/>
      <c r="M201" s="126"/>
      <c r="N201" s="200" t="s">
        <v>637</v>
      </c>
      <c r="O201" s="200">
        <v>4</v>
      </c>
      <c r="P201" s="200" t="s">
        <v>141</v>
      </c>
      <c r="Q201" s="200" t="s">
        <v>76</v>
      </c>
      <c r="R201" s="205" t="s">
        <v>636</v>
      </c>
      <c r="S201" s="202">
        <f t="shared" si="12"/>
        <v>13</v>
      </c>
      <c r="T201" s="203">
        <f t="shared" si="13"/>
        <v>13</v>
      </c>
      <c r="U201" s="202">
        <f>Table24[[#This Row],[OR Word Count]]-Table24[[#This Row],[CCSS Word Count]]</f>
        <v>0</v>
      </c>
      <c r="V201" s="207">
        <f>IF(Table24[[#This Row],[Column6]]="","",IFERROR(Table24[[#This Row],[Column1]]/Table24[[#This Row],[CCSS Word Count]],""))</f>
        <v>0</v>
      </c>
      <c r="W201" s="200">
        <v>4</v>
      </c>
      <c r="X201" s="180" t="s">
        <v>99</v>
      </c>
      <c r="Y201" s="180" t="s">
        <v>76</v>
      </c>
      <c r="Z201" s="180">
        <v>8</v>
      </c>
    </row>
    <row r="202" spans="1:26" ht="90" x14ac:dyDescent="0.2">
      <c r="A202" s="201" t="s">
        <v>25</v>
      </c>
      <c r="B202" s="200">
        <v>201</v>
      </c>
      <c r="C202" s="200" t="s">
        <v>99</v>
      </c>
      <c r="D202" s="200" t="s">
        <v>76</v>
      </c>
      <c r="E202" s="200" t="s">
        <v>638</v>
      </c>
      <c r="F202" s="191" t="str">
        <f t="shared" si="11"/>
        <v>Recognize angle measure as additive. When an angle is decomposed into non-overlapping parts, the angle measure of the whole is the sum of the angle measures of the parts.</v>
      </c>
      <c r="G202" s="126"/>
      <c r="H202" s="126"/>
      <c r="I202" s="126"/>
      <c r="J202" s="126"/>
      <c r="K202" s="126"/>
      <c r="L202" s="126"/>
      <c r="M202" s="126"/>
      <c r="N202" s="200" t="s">
        <v>640</v>
      </c>
      <c r="O202" s="200">
        <v>4</v>
      </c>
      <c r="P202" s="200" t="s">
        <v>141</v>
      </c>
      <c r="Q202" s="200" t="s">
        <v>76</v>
      </c>
      <c r="R202" s="205" t="s">
        <v>641</v>
      </c>
      <c r="S202" s="202">
        <f t="shared" si="12"/>
        <v>29</v>
      </c>
      <c r="T202" s="203">
        <f t="shared" si="13"/>
        <v>60</v>
      </c>
      <c r="U202" s="202">
        <f>Table24[[#This Row],[OR Word Count]]-Table24[[#This Row],[CCSS Word Count]]</f>
        <v>-31</v>
      </c>
      <c r="V202" s="207">
        <f>IF(Table24[[#This Row],[Column6]]="","",IFERROR(Table24[[#This Row],[Column1]]/Table24[[#This Row],[CCSS Word Count]],""))</f>
        <v>-0.51666666666666672</v>
      </c>
      <c r="W202" s="200">
        <v>4</v>
      </c>
      <c r="X202" s="180" t="s">
        <v>99</v>
      </c>
      <c r="Y202" s="180" t="s">
        <v>76</v>
      </c>
      <c r="Z202" s="180">
        <v>9</v>
      </c>
    </row>
    <row r="203" spans="1:26" x14ac:dyDescent="0.2">
      <c r="A203" s="148" t="s">
        <v>2</v>
      </c>
      <c r="B203" s="149">
        <v>202</v>
      </c>
      <c r="C203" s="149" t="s">
        <v>151</v>
      </c>
      <c r="D203" s="149"/>
      <c r="E203" s="149" t="s">
        <v>642</v>
      </c>
      <c r="F203" s="150" t="str">
        <f t="shared" si="11"/>
        <v>Data Reasoning</v>
      </c>
      <c r="G203" s="151"/>
      <c r="H203" s="151"/>
      <c r="I203" s="151"/>
      <c r="J203" s="151"/>
      <c r="K203" s="151"/>
      <c r="L203" s="151"/>
      <c r="M203" s="151"/>
      <c r="N203" s="149"/>
      <c r="O203" s="149"/>
      <c r="P203" s="149"/>
      <c r="Q203" s="149"/>
      <c r="R203" s="155"/>
      <c r="S203" s="152">
        <f t="shared" si="12"/>
        <v>2</v>
      </c>
      <c r="T203" s="153">
        <f t="shared" si="13"/>
        <v>1</v>
      </c>
      <c r="U203" s="152">
        <f>Table24[[#This Row],[OR Word Count]]-Table24[[#This Row],[CCSS Word Count]]</f>
        <v>1</v>
      </c>
      <c r="V203" s="154" t="str">
        <f>IF(Table24[[#This Row],[Column6]]="","",IFERROR(Table24[[#This Row],[Column1]]/Table24[[#This Row],[CCSS Word Count]],""))</f>
        <v/>
      </c>
      <c r="W203" s="200">
        <v>4</v>
      </c>
      <c r="X203" s="180" t="s">
        <v>151</v>
      </c>
      <c r="Y203" s="180"/>
      <c r="Z203" s="180"/>
    </row>
    <row r="204" spans="1:26" x14ac:dyDescent="0.2">
      <c r="A204" s="141" t="s">
        <v>3</v>
      </c>
      <c r="B204" s="142">
        <v>203</v>
      </c>
      <c r="C204" s="142" t="s">
        <v>151</v>
      </c>
      <c r="D204" s="142" t="s">
        <v>21</v>
      </c>
      <c r="E204" s="142" t="s">
        <v>643</v>
      </c>
      <c r="F204" s="143" t="str">
        <f t="shared" si="11"/>
        <v>Pose investigative questions and collect/consider data.</v>
      </c>
      <c r="G204" s="144"/>
      <c r="H204" s="144"/>
      <c r="I204" s="144"/>
      <c r="J204" s="144"/>
      <c r="K204" s="144"/>
      <c r="L204" s="144"/>
      <c r="M204" s="144"/>
      <c r="N204" s="142"/>
      <c r="O204" s="142"/>
      <c r="P204" s="142"/>
      <c r="Q204" s="142"/>
      <c r="R204" s="156"/>
      <c r="S204" s="145">
        <f t="shared" si="12"/>
        <v>6</v>
      </c>
      <c r="T204" s="146">
        <f t="shared" si="13"/>
        <v>1</v>
      </c>
      <c r="U204" s="145">
        <f>Table24[[#This Row],[OR Word Count]]-Table24[[#This Row],[CCSS Word Count]]</f>
        <v>5</v>
      </c>
      <c r="V204" s="147" t="str">
        <f>IF(Table24[[#This Row],[Column6]]="","",IFERROR(Table24[[#This Row],[Column1]]/Table24[[#This Row],[CCSS Word Count]],""))</f>
        <v/>
      </c>
      <c r="W204" s="200">
        <v>4</v>
      </c>
      <c r="X204" s="180" t="s">
        <v>151</v>
      </c>
      <c r="Y204" s="180" t="s">
        <v>21</v>
      </c>
      <c r="Z204" s="180"/>
    </row>
    <row r="205" spans="1:26" ht="60" x14ac:dyDescent="0.2">
      <c r="A205" s="201" t="s">
        <v>25</v>
      </c>
      <c r="B205" s="200">
        <v>204</v>
      </c>
      <c r="C205" s="200" t="s">
        <v>151</v>
      </c>
      <c r="D205" s="200" t="s">
        <v>21</v>
      </c>
      <c r="E205" s="200" t="s">
        <v>644</v>
      </c>
      <c r="F205" s="191" t="str">
        <f t="shared" si="11"/>
        <v>Generate questions to investigate situations within the classroom, school or community. Determine strategies for collecting or considering data involving addition and subtraction of fractions that can naturally answer questions by using information presented in line plots.</v>
      </c>
      <c r="G205" s="127"/>
      <c r="H205" s="127"/>
      <c r="I205" s="127"/>
      <c r="J205" s="127"/>
      <c r="K205" s="127"/>
      <c r="L205" s="127"/>
      <c r="M205" s="127"/>
      <c r="N205" s="200"/>
      <c r="O205" s="206"/>
      <c r="P205" s="206"/>
      <c r="Q205" s="206"/>
      <c r="R205" s="205"/>
      <c r="S205" s="202">
        <f t="shared" si="12"/>
        <v>36</v>
      </c>
      <c r="T205" s="203">
        <f t="shared" si="13"/>
        <v>1</v>
      </c>
      <c r="U205" s="202">
        <f>Table24[[#This Row],[OR Word Count]]-Table24[[#This Row],[CCSS Word Count]]</f>
        <v>35</v>
      </c>
      <c r="V205" s="207"/>
      <c r="W205" s="200">
        <v>4</v>
      </c>
      <c r="X205" s="180" t="s">
        <v>151</v>
      </c>
      <c r="Y205" s="180" t="s">
        <v>21</v>
      </c>
      <c r="Z205" s="180">
        <v>1</v>
      </c>
    </row>
    <row r="206" spans="1:26" x14ac:dyDescent="0.2">
      <c r="A206" s="141" t="s">
        <v>3</v>
      </c>
      <c r="B206" s="142">
        <v>205</v>
      </c>
      <c r="C206" s="142" t="s">
        <v>151</v>
      </c>
      <c r="D206" s="142" t="s">
        <v>63</v>
      </c>
      <c r="E206" s="142" t="s">
        <v>646</v>
      </c>
      <c r="F206" s="143" t="str">
        <f t="shared" si="11"/>
        <v>Analyze, represent, and interpret data.</v>
      </c>
      <c r="G206" s="144"/>
      <c r="H206" s="144"/>
      <c r="I206" s="144"/>
      <c r="J206" s="144"/>
      <c r="K206" s="144"/>
      <c r="L206" s="144"/>
      <c r="M206" s="144"/>
      <c r="N206" s="142" t="s">
        <v>647</v>
      </c>
      <c r="O206" s="142">
        <v>4</v>
      </c>
      <c r="P206" s="142" t="s">
        <v>141</v>
      </c>
      <c r="Q206" s="142" t="s">
        <v>63</v>
      </c>
      <c r="R206" s="156" t="s">
        <v>393</v>
      </c>
      <c r="S206" s="145">
        <f t="shared" si="12"/>
        <v>5</v>
      </c>
      <c r="T206" s="146">
        <f t="shared" si="13"/>
        <v>4</v>
      </c>
      <c r="U206" s="145">
        <f>Table24[[#This Row],[OR Word Count]]-Table24[[#This Row],[CCSS Word Count]]</f>
        <v>1</v>
      </c>
      <c r="V206" s="147" t="str">
        <f>IF(Table24[[#This Row],[Column6]]="","",IFERROR(Table24[[#This Row],[Column1]]/Table24[[#This Row],[CCSS Word Count]],""))</f>
        <v/>
      </c>
      <c r="W206" s="200">
        <v>4</v>
      </c>
      <c r="X206" s="180" t="s">
        <v>151</v>
      </c>
      <c r="Y206" s="180" t="s">
        <v>63</v>
      </c>
      <c r="Z206" s="180"/>
    </row>
    <row r="207" spans="1:26" ht="75" x14ac:dyDescent="0.2">
      <c r="A207" s="201" t="s">
        <v>25</v>
      </c>
      <c r="B207" s="200">
        <v>206</v>
      </c>
      <c r="C207" s="200" t="s">
        <v>151</v>
      </c>
      <c r="D207" s="200" t="s">
        <v>63</v>
      </c>
      <c r="E207" s="200" t="s">
        <v>648</v>
      </c>
      <c r="F207" s="191" t="str">
        <f t="shared" si="11"/>
        <v>Analyze line plots to display a distribution of numerical measurement data, which include displays of data sets of fractional measurements with the same denominator. Interpret information presented to answer investigative questions.</v>
      </c>
      <c r="G207" s="126"/>
      <c r="H207" s="126"/>
      <c r="I207" s="126"/>
      <c r="J207" s="126"/>
      <c r="K207" s="126"/>
      <c r="L207" s="126"/>
      <c r="M207" s="126"/>
      <c r="N207" s="200" t="s">
        <v>650</v>
      </c>
      <c r="O207" s="200">
        <v>4</v>
      </c>
      <c r="P207" s="200" t="s">
        <v>141</v>
      </c>
      <c r="Q207" s="200" t="s">
        <v>63</v>
      </c>
      <c r="R207" s="205" t="s">
        <v>651</v>
      </c>
      <c r="S207" s="202">
        <f t="shared" si="12"/>
        <v>31</v>
      </c>
      <c r="T207" s="203">
        <f t="shared" si="13"/>
        <v>57</v>
      </c>
      <c r="U207" s="202">
        <f>Table24[[#This Row],[OR Word Count]]-Table24[[#This Row],[CCSS Word Count]]</f>
        <v>-26</v>
      </c>
      <c r="V207" s="207"/>
      <c r="W207" s="200">
        <v>4</v>
      </c>
      <c r="X207" s="180" t="s">
        <v>151</v>
      </c>
      <c r="Y207" s="180" t="s">
        <v>63</v>
      </c>
      <c r="Z207" s="180">
        <v>2</v>
      </c>
    </row>
    <row r="208" spans="1:26" x14ac:dyDescent="0.2">
      <c r="A208" s="148" t="s">
        <v>2</v>
      </c>
      <c r="B208" s="149">
        <v>207</v>
      </c>
      <c r="C208" s="149" t="s">
        <v>16</v>
      </c>
      <c r="D208" s="149"/>
      <c r="E208" s="149" t="s">
        <v>652</v>
      </c>
      <c r="F208" s="150" t="str">
        <f t="shared" ref="F208:F251" si="14">VLOOKUP(E208,Grade_5,2,FALSE)</f>
        <v>Algebraic Reasoning: Operations</v>
      </c>
      <c r="G208" s="151"/>
      <c r="H208" s="151"/>
      <c r="I208" s="151"/>
      <c r="J208" s="151"/>
      <c r="K208" s="151"/>
      <c r="L208" s="151"/>
      <c r="M208" s="151"/>
      <c r="N208" s="149" t="s">
        <v>652</v>
      </c>
      <c r="O208" s="149">
        <v>5</v>
      </c>
      <c r="P208" s="149" t="s">
        <v>16</v>
      </c>
      <c r="Q208" s="149"/>
      <c r="R208" s="155" t="s">
        <v>19</v>
      </c>
      <c r="S208" s="152">
        <f t="shared" si="12"/>
        <v>3</v>
      </c>
      <c r="T208" s="153">
        <f t="shared" si="13"/>
        <v>5</v>
      </c>
      <c r="U208" s="152">
        <f>Table24[[#This Row],[OR Word Count]]-Table24[[#This Row],[CCSS Word Count]]</f>
        <v>-2</v>
      </c>
      <c r="V208" s="154" t="str">
        <f>IF(Table24[[#This Row],[Column6]]="","",IFERROR(Table24[[#This Row],[Column1]]/Table24[[#This Row],[CCSS Word Count]],""))</f>
        <v/>
      </c>
      <c r="W208" s="200">
        <v>5</v>
      </c>
      <c r="X208" s="180" t="s">
        <v>16</v>
      </c>
      <c r="Y208" s="180"/>
      <c r="Z208" s="180"/>
    </row>
    <row r="209" spans="1:26" x14ac:dyDescent="0.2">
      <c r="A209" s="141" t="s">
        <v>3</v>
      </c>
      <c r="B209" s="142">
        <v>208</v>
      </c>
      <c r="C209" s="142" t="s">
        <v>16</v>
      </c>
      <c r="D209" s="142" t="s">
        <v>21</v>
      </c>
      <c r="E209" s="142" t="s">
        <v>653</v>
      </c>
      <c r="F209" s="143" t="str">
        <f t="shared" si="14"/>
        <v>Write and interpret numerical expressions.</v>
      </c>
      <c r="G209" s="144"/>
      <c r="H209" s="144"/>
      <c r="I209" s="144"/>
      <c r="J209" s="144"/>
      <c r="K209" s="144"/>
      <c r="L209" s="144"/>
      <c r="M209" s="144"/>
      <c r="N209" s="142" t="s">
        <v>653</v>
      </c>
      <c r="O209" s="142">
        <v>5</v>
      </c>
      <c r="P209" s="142" t="s">
        <v>16</v>
      </c>
      <c r="Q209" s="142" t="s">
        <v>21</v>
      </c>
      <c r="R209" s="156" t="s">
        <v>654</v>
      </c>
      <c r="S209" s="145">
        <f t="shared" si="12"/>
        <v>5</v>
      </c>
      <c r="T209" s="146">
        <f t="shared" si="13"/>
        <v>5</v>
      </c>
      <c r="U209" s="145">
        <f>Table24[[#This Row],[OR Word Count]]-Table24[[#This Row],[CCSS Word Count]]</f>
        <v>0</v>
      </c>
      <c r="V209" s="147" t="str">
        <f>IF(Table24[[#This Row],[Column6]]="","",IFERROR(Table24[[#This Row],[Column1]]/Table24[[#This Row],[CCSS Word Count]],""))</f>
        <v/>
      </c>
      <c r="W209" s="200">
        <v>5</v>
      </c>
      <c r="X209" s="180" t="s">
        <v>16</v>
      </c>
      <c r="Y209" s="180" t="s">
        <v>21</v>
      </c>
      <c r="Z209" s="180"/>
    </row>
    <row r="210" spans="1:26" ht="30" x14ac:dyDescent="0.2">
      <c r="A210" s="201" t="s">
        <v>25</v>
      </c>
      <c r="B210" s="200">
        <v>209</v>
      </c>
      <c r="C210" s="200" t="s">
        <v>16</v>
      </c>
      <c r="D210" s="200" t="s">
        <v>21</v>
      </c>
      <c r="E210" s="200" t="s">
        <v>655</v>
      </c>
      <c r="F210" s="191" t="str">
        <f t="shared" si="14"/>
        <v>Write and evaluate numerical expressions that include parentheses.</v>
      </c>
      <c r="G210" s="126"/>
      <c r="H210" s="126"/>
      <c r="I210" s="126"/>
      <c r="J210" s="126"/>
      <c r="K210" s="126"/>
      <c r="L210" s="126"/>
      <c r="M210" s="126"/>
      <c r="N210" s="200" t="s">
        <v>655</v>
      </c>
      <c r="O210" s="200">
        <v>5</v>
      </c>
      <c r="P210" s="200" t="s">
        <v>16</v>
      </c>
      <c r="Q210" s="200" t="s">
        <v>21</v>
      </c>
      <c r="R210" s="205" t="s">
        <v>657</v>
      </c>
      <c r="S210" s="202">
        <f t="shared" si="12"/>
        <v>8</v>
      </c>
      <c r="T210" s="203">
        <f t="shared" si="13"/>
        <v>14</v>
      </c>
      <c r="U210" s="202">
        <f>Table24[[#This Row],[OR Word Count]]-Table24[[#This Row],[CCSS Word Count]]</f>
        <v>-6</v>
      </c>
      <c r="V210" s="207">
        <f>IF(Table24[[#This Row],[Column6]]="","",IFERROR(Table24[[#This Row],[Column1]]/Table24[[#This Row],[CCSS Word Count]],""))</f>
        <v>-0.42857142857142855</v>
      </c>
      <c r="W210" s="200">
        <v>5</v>
      </c>
      <c r="X210" s="180" t="s">
        <v>16</v>
      </c>
      <c r="Y210" s="180" t="s">
        <v>21</v>
      </c>
      <c r="Z210" s="180">
        <v>1</v>
      </c>
    </row>
    <row r="211" spans="1:26" ht="75" x14ac:dyDescent="0.2">
      <c r="A211" s="201" t="s">
        <v>25</v>
      </c>
      <c r="B211" s="200">
        <v>210</v>
      </c>
      <c r="C211" s="200" t="s">
        <v>16</v>
      </c>
      <c r="D211" s="200" t="s">
        <v>21</v>
      </c>
      <c r="E211" s="200" t="s">
        <v>658</v>
      </c>
      <c r="F211" s="191" t="str">
        <f t="shared" si="14"/>
        <v>Write expressions that record calculations with numbers, and interpret numerical expressions without evaluating them.</v>
      </c>
      <c r="G211" s="126"/>
      <c r="H211" s="126"/>
      <c r="I211" s="126"/>
      <c r="J211" s="126"/>
      <c r="K211" s="126"/>
      <c r="L211" s="126"/>
      <c r="M211" s="126"/>
      <c r="N211" s="200" t="s">
        <v>658</v>
      </c>
      <c r="O211" s="200">
        <v>5</v>
      </c>
      <c r="P211" s="200" t="s">
        <v>16</v>
      </c>
      <c r="Q211" s="200" t="s">
        <v>21</v>
      </c>
      <c r="R211" s="205" t="s">
        <v>660</v>
      </c>
      <c r="S211" s="202">
        <f t="shared" si="12"/>
        <v>14</v>
      </c>
      <c r="T211" s="203">
        <f t="shared" si="13"/>
        <v>59</v>
      </c>
      <c r="U211" s="202">
        <f>Table24[[#This Row],[OR Word Count]]-Table24[[#This Row],[CCSS Word Count]]</f>
        <v>-45</v>
      </c>
      <c r="V211" s="207">
        <f>IF(Table24[[#This Row],[Column6]]="","",IFERROR(Table24[[#This Row],[Column1]]/Table24[[#This Row],[CCSS Word Count]],""))</f>
        <v>-0.76271186440677963</v>
      </c>
      <c r="W211" s="200">
        <v>5</v>
      </c>
      <c r="X211" s="180" t="s">
        <v>16</v>
      </c>
      <c r="Y211" s="180" t="s">
        <v>21</v>
      </c>
      <c r="Z211" s="180">
        <v>2</v>
      </c>
    </row>
    <row r="212" spans="1:26" x14ac:dyDescent="0.2">
      <c r="A212" s="141" t="s">
        <v>3</v>
      </c>
      <c r="B212" s="142">
        <v>211</v>
      </c>
      <c r="C212" s="142" t="s">
        <v>16</v>
      </c>
      <c r="D212" s="142" t="s">
        <v>63</v>
      </c>
      <c r="E212" s="142" t="s">
        <v>661</v>
      </c>
      <c r="F212" s="143" t="str">
        <f t="shared" si="14"/>
        <v>Analyze patterns and relationships.</v>
      </c>
      <c r="G212" s="144"/>
      <c r="H212" s="144"/>
      <c r="I212" s="144"/>
      <c r="J212" s="144"/>
      <c r="K212" s="144"/>
      <c r="L212" s="144"/>
      <c r="M212" s="144"/>
      <c r="N212" s="142" t="s">
        <v>661</v>
      </c>
      <c r="O212" s="142">
        <v>5</v>
      </c>
      <c r="P212" s="142" t="s">
        <v>16</v>
      </c>
      <c r="Q212" s="142" t="s">
        <v>63</v>
      </c>
      <c r="R212" s="156" t="s">
        <v>662</v>
      </c>
      <c r="S212" s="145">
        <f t="shared" si="12"/>
        <v>4</v>
      </c>
      <c r="T212" s="146">
        <f t="shared" si="13"/>
        <v>4</v>
      </c>
      <c r="U212" s="145">
        <f>Table24[[#This Row],[OR Word Count]]-Table24[[#This Row],[CCSS Word Count]]</f>
        <v>0</v>
      </c>
      <c r="V212" s="147" t="str">
        <f>IF(Table24[[#This Row],[Column6]]="","",IFERROR(Table24[[#This Row],[Column1]]/Table24[[#This Row],[CCSS Word Count]],""))</f>
        <v/>
      </c>
      <c r="W212" s="200">
        <v>5</v>
      </c>
      <c r="X212" s="180" t="s">
        <v>16</v>
      </c>
      <c r="Y212" s="180" t="s">
        <v>63</v>
      </c>
      <c r="Z212" s="180"/>
    </row>
    <row r="213" spans="1:26" ht="120" x14ac:dyDescent="0.2">
      <c r="A213" s="201" t="s">
        <v>25</v>
      </c>
      <c r="B213" s="200">
        <v>212</v>
      </c>
      <c r="C213" s="200" t="s">
        <v>16</v>
      </c>
      <c r="D213" s="200" t="s">
        <v>63</v>
      </c>
      <c r="E213" s="200" t="s">
        <v>663</v>
      </c>
      <c r="F213" s="191" t="str">
        <f t="shared" si="14"/>
        <v>Generate two numerical patterns using two given rules. Identify and analyze relationships between corresponding terms. Form ordered pairs consisting of corresponding terms from the two patterns and graph them on a coordinate plane.</v>
      </c>
      <c r="G213" s="126"/>
      <c r="H213" s="126"/>
      <c r="I213" s="126"/>
      <c r="J213" s="126"/>
      <c r="K213" s="126"/>
      <c r="L213" s="126"/>
      <c r="M213" s="126"/>
      <c r="N213" s="200" t="s">
        <v>663</v>
      </c>
      <c r="O213" s="200">
        <v>5</v>
      </c>
      <c r="P213" s="200" t="s">
        <v>16</v>
      </c>
      <c r="Q213" s="200" t="s">
        <v>63</v>
      </c>
      <c r="R213" s="205" t="s">
        <v>665</v>
      </c>
      <c r="S213" s="202">
        <f t="shared" si="12"/>
        <v>33</v>
      </c>
      <c r="T213" s="203">
        <f t="shared" si="13"/>
        <v>87</v>
      </c>
      <c r="U213" s="202">
        <f>Table24[[#This Row],[OR Word Count]]-Table24[[#This Row],[CCSS Word Count]]</f>
        <v>-54</v>
      </c>
      <c r="V213" s="207">
        <f>IF(Table24[[#This Row],[Column6]]="","",IFERROR(Table24[[#This Row],[Column1]]/Table24[[#This Row],[CCSS Word Count]],""))</f>
        <v>-0.62068965517241381</v>
      </c>
      <c r="W213" s="200">
        <v>5</v>
      </c>
      <c r="X213" s="180" t="s">
        <v>16</v>
      </c>
      <c r="Y213" s="180" t="s">
        <v>63</v>
      </c>
      <c r="Z213" s="180">
        <v>3</v>
      </c>
    </row>
    <row r="214" spans="1:26" x14ac:dyDescent="0.2">
      <c r="A214" s="148" t="s">
        <v>2</v>
      </c>
      <c r="B214" s="149">
        <v>213</v>
      </c>
      <c r="C214" s="149" t="s">
        <v>89</v>
      </c>
      <c r="D214" s="149"/>
      <c r="E214" s="149" t="s">
        <v>666</v>
      </c>
      <c r="F214" s="150" t="str">
        <f t="shared" si="14"/>
        <v>Numeric Reasoning: Base Ten Arithmetic (5.NBT)</v>
      </c>
      <c r="G214" s="151"/>
      <c r="H214" s="151"/>
      <c r="I214" s="151"/>
      <c r="J214" s="151"/>
      <c r="K214" s="151"/>
      <c r="L214" s="151"/>
      <c r="M214" s="151"/>
      <c r="N214" s="149" t="s">
        <v>666</v>
      </c>
      <c r="O214" s="149">
        <v>5</v>
      </c>
      <c r="P214" s="149" t="s">
        <v>89</v>
      </c>
      <c r="Q214" s="149"/>
      <c r="R214" s="155" t="s">
        <v>305</v>
      </c>
      <c r="S214" s="152">
        <f t="shared" si="12"/>
        <v>6</v>
      </c>
      <c r="T214" s="153">
        <f t="shared" si="13"/>
        <v>8</v>
      </c>
      <c r="U214" s="152">
        <f>Table24[[#This Row],[OR Word Count]]-Table24[[#This Row],[CCSS Word Count]]</f>
        <v>-2</v>
      </c>
      <c r="V214" s="154" t="str">
        <f>IF(Table24[[#This Row],[Column6]]="","",IFERROR(Table24[[#This Row],[Column1]]/Table24[[#This Row],[CCSS Word Count]],""))</f>
        <v/>
      </c>
      <c r="W214" s="200">
        <v>5</v>
      </c>
      <c r="X214" s="180" t="s">
        <v>89</v>
      </c>
      <c r="Y214" s="180"/>
      <c r="Z214" s="180"/>
    </row>
    <row r="215" spans="1:26" x14ac:dyDescent="0.2">
      <c r="A215" s="141" t="s">
        <v>3</v>
      </c>
      <c r="B215" s="142">
        <v>214</v>
      </c>
      <c r="C215" s="142" t="s">
        <v>89</v>
      </c>
      <c r="D215" s="142" t="s">
        <v>21</v>
      </c>
      <c r="E215" s="142" t="s">
        <v>668</v>
      </c>
      <c r="F215" s="143" t="str">
        <f t="shared" si="14"/>
        <v>Understand the place value system.</v>
      </c>
      <c r="G215" s="144"/>
      <c r="H215" s="144"/>
      <c r="I215" s="144"/>
      <c r="J215" s="144"/>
      <c r="K215" s="144"/>
      <c r="L215" s="144"/>
      <c r="M215" s="144"/>
      <c r="N215" s="142" t="s">
        <v>668</v>
      </c>
      <c r="O215" s="142">
        <v>5</v>
      </c>
      <c r="P215" s="142" t="s">
        <v>89</v>
      </c>
      <c r="Q215" s="142" t="s">
        <v>21</v>
      </c>
      <c r="R215" s="156" t="s">
        <v>669</v>
      </c>
      <c r="S215" s="145">
        <f t="shared" si="12"/>
        <v>5</v>
      </c>
      <c r="T215" s="146">
        <f t="shared" si="13"/>
        <v>5</v>
      </c>
      <c r="U215" s="145">
        <f>Table24[[#This Row],[OR Word Count]]-Table24[[#This Row],[CCSS Word Count]]</f>
        <v>0</v>
      </c>
      <c r="V215" s="147" t="str">
        <f>IF(Table24[[#This Row],[Column6]]="","",IFERROR(Table24[[#This Row],[Column1]]/Table24[[#This Row],[CCSS Word Count]],""))</f>
        <v/>
      </c>
      <c r="W215" s="200">
        <v>5</v>
      </c>
      <c r="X215" s="180" t="s">
        <v>89</v>
      </c>
      <c r="Y215" s="180" t="s">
        <v>21</v>
      </c>
      <c r="Z215" s="180"/>
    </row>
    <row r="216" spans="1:26" ht="45" x14ac:dyDescent="0.2">
      <c r="A216" s="201" t="s">
        <v>25</v>
      </c>
      <c r="B216" s="200">
        <v>215</v>
      </c>
      <c r="C216" s="200" t="s">
        <v>89</v>
      </c>
      <c r="D216" s="200" t="s">
        <v>21</v>
      </c>
      <c r="E216" s="200" t="s">
        <v>670</v>
      </c>
      <c r="F216" s="191" t="str">
        <f t="shared" si="14"/>
        <v>Recognize that in a multi-digit number, a digit in one place represents 10 times as much as it represents in the place to its right and 1/10 of what it represents in the place to its left.</v>
      </c>
      <c r="G216" s="127"/>
      <c r="H216" s="127"/>
      <c r="I216" s="127"/>
      <c r="J216" s="127"/>
      <c r="K216" s="127"/>
      <c r="L216" s="127"/>
      <c r="M216" s="127"/>
      <c r="N216" s="200" t="s">
        <v>670</v>
      </c>
      <c r="O216" s="206">
        <v>5</v>
      </c>
      <c r="P216" s="206" t="s">
        <v>89</v>
      </c>
      <c r="Q216" s="206" t="s">
        <v>21</v>
      </c>
      <c r="R216" s="205" t="s">
        <v>672</v>
      </c>
      <c r="S216" s="202">
        <f t="shared" si="12"/>
        <v>37</v>
      </c>
      <c r="T216" s="203">
        <f t="shared" si="13"/>
        <v>38</v>
      </c>
      <c r="U216" s="202">
        <f>Table24[[#This Row],[OR Word Count]]-Table24[[#This Row],[CCSS Word Count]]</f>
        <v>-1</v>
      </c>
      <c r="V216" s="207">
        <f>IF(Table24[[#This Row],[Column6]]="","",IFERROR(Table24[[#This Row],[Column1]]/Table24[[#This Row],[CCSS Word Count]],""))</f>
        <v>-2.6315789473684209E-2</v>
      </c>
      <c r="W216" s="200">
        <v>5</v>
      </c>
      <c r="X216" s="180" t="s">
        <v>89</v>
      </c>
      <c r="Y216" s="180" t="s">
        <v>21</v>
      </c>
      <c r="Z216" s="180">
        <v>1</v>
      </c>
    </row>
    <row r="217" spans="1:26" ht="60" x14ac:dyDescent="0.2">
      <c r="A217" s="201" t="s">
        <v>25</v>
      </c>
      <c r="B217" s="200">
        <v>216</v>
      </c>
      <c r="C217" s="200" t="s">
        <v>89</v>
      </c>
      <c r="D217" s="200" t="s">
        <v>21</v>
      </c>
      <c r="E217" s="200" t="s">
        <v>673</v>
      </c>
      <c r="F217" s="191" t="str">
        <f t="shared" si="14"/>
        <v>Use whole number exponents to denote powers of 10 and explain the patterns in placement of digits that occur when multiplying and/or dividing whole numbers and decimals by powers of 10.</v>
      </c>
      <c r="G217" s="126"/>
      <c r="H217" s="126"/>
      <c r="I217" s="126"/>
      <c r="J217" s="126"/>
      <c r="K217" s="126"/>
      <c r="L217" s="126"/>
      <c r="M217" s="126"/>
      <c r="N217" s="200" t="s">
        <v>673</v>
      </c>
      <c r="O217" s="200">
        <v>5</v>
      </c>
      <c r="P217" s="200" t="s">
        <v>89</v>
      </c>
      <c r="Q217" s="200" t="s">
        <v>21</v>
      </c>
      <c r="R217" s="205" t="s">
        <v>675</v>
      </c>
      <c r="S217" s="202">
        <f t="shared" si="12"/>
        <v>31</v>
      </c>
      <c r="T217" s="203">
        <f t="shared" si="13"/>
        <v>49</v>
      </c>
      <c r="U217" s="202">
        <f>Table24[[#This Row],[OR Word Count]]-Table24[[#This Row],[CCSS Word Count]]</f>
        <v>-18</v>
      </c>
      <c r="V217" s="207">
        <f>IF(Table24[[#This Row],[Column6]]="","",IFERROR(Table24[[#This Row],[Column1]]/Table24[[#This Row],[CCSS Word Count]],""))</f>
        <v>-0.36734693877551022</v>
      </c>
      <c r="W217" s="200">
        <v>5</v>
      </c>
      <c r="X217" s="180" t="s">
        <v>89</v>
      </c>
      <c r="Y217" s="180" t="s">
        <v>21</v>
      </c>
      <c r="Z217" s="180">
        <v>2</v>
      </c>
    </row>
    <row r="218" spans="1:26" ht="105" x14ac:dyDescent="0.2">
      <c r="A218" s="201" t="s">
        <v>25</v>
      </c>
      <c r="B218" s="200">
        <v>217</v>
      </c>
      <c r="C218" s="200" t="s">
        <v>89</v>
      </c>
      <c r="D218" s="200" t="s">
        <v>21</v>
      </c>
      <c r="E218" s="200" t="s">
        <v>676</v>
      </c>
      <c r="F218" s="191" t="str">
        <f t="shared" si="14"/>
        <v>Read, write, and compare decimals to thousandths.</v>
      </c>
      <c r="G218" s="126"/>
      <c r="H218" s="126"/>
      <c r="I218" s="126"/>
      <c r="J218" s="126"/>
      <c r="K218" s="126"/>
      <c r="L218" s="126"/>
      <c r="M218" s="126"/>
      <c r="N218" s="200" t="s">
        <v>676</v>
      </c>
      <c r="O218" s="200">
        <v>5</v>
      </c>
      <c r="P218" s="200" t="s">
        <v>89</v>
      </c>
      <c r="Q218" s="200" t="s">
        <v>21</v>
      </c>
      <c r="R218" s="205" t="s">
        <v>678</v>
      </c>
      <c r="S218" s="202">
        <f t="shared" si="12"/>
        <v>7</v>
      </c>
      <c r="T218" s="203">
        <f t="shared" si="13"/>
        <v>74</v>
      </c>
      <c r="U218" s="202">
        <f>Table24[[#This Row],[OR Word Count]]-Table24[[#This Row],[CCSS Word Count]]</f>
        <v>-67</v>
      </c>
      <c r="V218" s="207">
        <f>IF(Table24[[#This Row],[Column6]]="","",IFERROR(Table24[[#This Row],[Column1]]/Table24[[#This Row],[CCSS Word Count]],""))</f>
        <v>-0.90540540540540537</v>
      </c>
      <c r="W218" s="200">
        <v>5</v>
      </c>
      <c r="X218" s="180" t="s">
        <v>89</v>
      </c>
      <c r="Y218" s="180" t="s">
        <v>21</v>
      </c>
      <c r="Z218" s="180">
        <v>3</v>
      </c>
    </row>
    <row r="219" spans="1:26" x14ac:dyDescent="0.2">
      <c r="A219" s="201" t="s">
        <v>25</v>
      </c>
      <c r="B219" s="200">
        <v>218</v>
      </c>
      <c r="C219" s="200" t="s">
        <v>89</v>
      </c>
      <c r="D219" s="200" t="s">
        <v>21</v>
      </c>
      <c r="E219" s="200" t="s">
        <v>679</v>
      </c>
      <c r="F219" s="191" t="str">
        <f t="shared" si="14"/>
        <v>Use place value understanding to round decimals to any place.</v>
      </c>
      <c r="G219" s="126"/>
      <c r="H219" s="126"/>
      <c r="I219" s="126"/>
      <c r="J219" s="126"/>
      <c r="K219" s="126"/>
      <c r="L219" s="126"/>
      <c r="M219" s="126"/>
      <c r="N219" s="200" t="s">
        <v>679</v>
      </c>
      <c r="O219" s="200">
        <v>5</v>
      </c>
      <c r="P219" s="200" t="s">
        <v>89</v>
      </c>
      <c r="Q219" s="200" t="s">
        <v>21</v>
      </c>
      <c r="R219" s="205" t="s">
        <v>680</v>
      </c>
      <c r="S219" s="202">
        <f t="shared" si="12"/>
        <v>10</v>
      </c>
      <c r="T219" s="203">
        <f t="shared" si="13"/>
        <v>10</v>
      </c>
      <c r="U219" s="202">
        <f>Table24[[#This Row],[OR Word Count]]-Table24[[#This Row],[CCSS Word Count]]</f>
        <v>0</v>
      </c>
      <c r="V219" s="207">
        <f>IF(Table24[[#This Row],[Column6]]="","",IFERROR(Table24[[#This Row],[Column1]]/Table24[[#This Row],[CCSS Word Count]],""))</f>
        <v>0</v>
      </c>
      <c r="W219" s="200">
        <v>5</v>
      </c>
      <c r="X219" s="180" t="s">
        <v>89</v>
      </c>
      <c r="Y219" s="180" t="s">
        <v>21</v>
      </c>
      <c r="Z219" s="180">
        <v>4</v>
      </c>
    </row>
    <row r="220" spans="1:26" ht="30" x14ac:dyDescent="0.2">
      <c r="A220" s="141" t="s">
        <v>3</v>
      </c>
      <c r="B220" s="142">
        <v>219</v>
      </c>
      <c r="C220" s="142" t="s">
        <v>89</v>
      </c>
      <c r="D220" s="142" t="s">
        <v>63</v>
      </c>
      <c r="E220" s="142" t="s">
        <v>681</v>
      </c>
      <c r="F220" s="143" t="str">
        <f t="shared" si="14"/>
        <v>Perform operations with multi-digit whole numbers and with decimals to hundredths.</v>
      </c>
      <c r="G220" s="144"/>
      <c r="H220" s="144"/>
      <c r="I220" s="144"/>
      <c r="J220" s="144"/>
      <c r="K220" s="144"/>
      <c r="L220" s="144"/>
      <c r="M220" s="144"/>
      <c r="N220" s="142" t="s">
        <v>681</v>
      </c>
      <c r="O220" s="142">
        <v>5</v>
      </c>
      <c r="P220" s="142" t="s">
        <v>89</v>
      </c>
      <c r="Q220" s="142" t="s">
        <v>63</v>
      </c>
      <c r="R220" s="156" t="s">
        <v>682</v>
      </c>
      <c r="S220" s="145">
        <f t="shared" si="12"/>
        <v>11</v>
      </c>
      <c r="T220" s="146">
        <f t="shared" si="13"/>
        <v>11</v>
      </c>
      <c r="U220" s="145">
        <f>Table24[[#This Row],[OR Word Count]]-Table24[[#This Row],[CCSS Word Count]]</f>
        <v>0</v>
      </c>
      <c r="V220" s="147" t="str">
        <f>IF(Table24[[#This Row],[Column6]]="","",IFERROR(Table24[[#This Row],[Column1]]/Table24[[#This Row],[CCSS Word Count]],""))</f>
        <v/>
      </c>
      <c r="W220" s="200">
        <v>5</v>
      </c>
      <c r="X220" s="180" t="s">
        <v>89</v>
      </c>
      <c r="Y220" s="180" t="s">
        <v>63</v>
      </c>
      <c r="Z220" s="180"/>
    </row>
    <row r="221" spans="1:26" ht="45" x14ac:dyDescent="0.2">
      <c r="A221" s="201" t="s">
        <v>25</v>
      </c>
      <c r="B221" s="200">
        <v>220</v>
      </c>
      <c r="C221" s="200" t="s">
        <v>89</v>
      </c>
      <c r="D221" s="200" t="s">
        <v>63</v>
      </c>
      <c r="E221" s="200" t="s">
        <v>683</v>
      </c>
      <c r="F221" s="191" t="str">
        <f t="shared" si="14"/>
        <v>Fluently multiply multi-digit whole numbers using accurate, efficient, and flexible strategies and algorithms based on place value and properties of operations.</v>
      </c>
      <c r="G221" s="126"/>
      <c r="H221" s="126"/>
      <c r="I221" s="126"/>
      <c r="J221" s="126"/>
      <c r="K221" s="126"/>
      <c r="L221" s="126"/>
      <c r="M221" s="126"/>
      <c r="N221" s="200" t="s">
        <v>683</v>
      </c>
      <c r="O221" s="200">
        <v>5</v>
      </c>
      <c r="P221" s="200" t="s">
        <v>89</v>
      </c>
      <c r="Q221" s="200" t="s">
        <v>63</v>
      </c>
      <c r="R221" s="205" t="s">
        <v>685</v>
      </c>
      <c r="S221" s="202">
        <f t="shared" si="12"/>
        <v>21</v>
      </c>
      <c r="T221" s="203">
        <f t="shared" si="13"/>
        <v>10</v>
      </c>
      <c r="U221" s="202">
        <f>Table24[[#This Row],[OR Word Count]]-Table24[[#This Row],[CCSS Word Count]]</f>
        <v>11</v>
      </c>
      <c r="V221" s="207">
        <f>IF(Table24[[#This Row],[Column6]]="","",IFERROR(Table24[[#This Row],[Column1]]/Table24[[#This Row],[CCSS Word Count]],""))</f>
        <v>1.1000000000000001</v>
      </c>
      <c r="W221" s="200">
        <v>5</v>
      </c>
      <c r="X221" s="180" t="s">
        <v>89</v>
      </c>
      <c r="Y221" s="180" t="s">
        <v>63</v>
      </c>
      <c r="Z221" s="180">
        <v>5</v>
      </c>
    </row>
    <row r="222" spans="1:26" ht="75" x14ac:dyDescent="0.2">
      <c r="A222" s="201" t="s">
        <v>25</v>
      </c>
      <c r="B222" s="200">
        <v>221</v>
      </c>
      <c r="C222" s="200" t="s">
        <v>89</v>
      </c>
      <c r="D222" s="200" t="s">
        <v>63</v>
      </c>
      <c r="E222" s="200" t="s">
        <v>686</v>
      </c>
      <c r="F222" s="191" t="str">
        <f t="shared" si="14"/>
        <v>Use a variety of representations and strategies to find whole-number quotients of whole numbers with up to four-digit dividends and two-digit divisors.</v>
      </c>
      <c r="G222" s="126"/>
      <c r="H222" s="126"/>
      <c r="I222" s="126"/>
      <c r="J222" s="126"/>
      <c r="K222" s="126"/>
      <c r="L222" s="126"/>
      <c r="M222" s="126"/>
      <c r="N222" s="200" t="s">
        <v>686</v>
      </c>
      <c r="O222" s="200">
        <v>5</v>
      </c>
      <c r="P222" s="200" t="s">
        <v>89</v>
      </c>
      <c r="Q222" s="200" t="s">
        <v>63</v>
      </c>
      <c r="R222" s="205" t="s">
        <v>688</v>
      </c>
      <c r="S222" s="202">
        <f t="shared" si="12"/>
        <v>22</v>
      </c>
      <c r="T222" s="203">
        <f t="shared" si="13"/>
        <v>45</v>
      </c>
      <c r="U222" s="202">
        <f>Table24[[#This Row],[OR Word Count]]-Table24[[#This Row],[CCSS Word Count]]</f>
        <v>-23</v>
      </c>
      <c r="V222" s="207">
        <f>IF(Table24[[#This Row],[Column6]]="","",IFERROR(Table24[[#This Row],[Column1]]/Table24[[#This Row],[CCSS Word Count]],""))</f>
        <v>-0.51111111111111107</v>
      </c>
      <c r="W222" s="200">
        <v>5</v>
      </c>
      <c r="X222" s="180" t="s">
        <v>89</v>
      </c>
      <c r="Y222" s="180" t="s">
        <v>63</v>
      </c>
      <c r="Z222" s="180">
        <v>6</v>
      </c>
    </row>
    <row r="223" spans="1:26" ht="60" x14ac:dyDescent="0.2">
      <c r="A223" s="201" t="s">
        <v>25</v>
      </c>
      <c r="B223" s="200">
        <v>222</v>
      </c>
      <c r="C223" s="200" t="s">
        <v>89</v>
      </c>
      <c r="D223" s="200" t="s">
        <v>63</v>
      </c>
      <c r="E223" s="200" t="s">
        <v>689</v>
      </c>
      <c r="F223" s="191" t="str">
        <f t="shared" si="14"/>
        <v>Use a variety of representations and strategies to add, subtract, multiply, and divide decimals to hundredths.  Relate the strategy to a written method and explain the reasoning used.</v>
      </c>
      <c r="G223" s="126"/>
      <c r="H223" s="126"/>
      <c r="I223" s="126"/>
      <c r="J223" s="126"/>
      <c r="K223" s="126"/>
      <c r="L223" s="126"/>
      <c r="M223" s="126"/>
      <c r="N223" s="200" t="s">
        <v>689</v>
      </c>
      <c r="O223" s="200">
        <v>5</v>
      </c>
      <c r="P223" s="200" t="s">
        <v>89</v>
      </c>
      <c r="Q223" s="200" t="s">
        <v>63</v>
      </c>
      <c r="R223" s="205" t="s">
        <v>691</v>
      </c>
      <c r="S223" s="202">
        <f t="shared" si="12"/>
        <v>28</v>
      </c>
      <c r="T223" s="203">
        <f t="shared" si="13"/>
        <v>41</v>
      </c>
      <c r="U223" s="202">
        <f>Table24[[#This Row],[OR Word Count]]-Table24[[#This Row],[CCSS Word Count]]</f>
        <v>-13</v>
      </c>
      <c r="V223" s="207">
        <f>IF(Table24[[#This Row],[Column6]]="","",IFERROR(Table24[[#This Row],[Column1]]/Table24[[#This Row],[CCSS Word Count]],""))</f>
        <v>-0.31707317073170732</v>
      </c>
      <c r="W223" s="200">
        <v>5</v>
      </c>
      <c r="X223" s="180" t="s">
        <v>89</v>
      </c>
      <c r="Y223" s="180" t="s">
        <v>63</v>
      </c>
      <c r="Z223" s="180">
        <v>7</v>
      </c>
    </row>
    <row r="224" spans="1:26" x14ac:dyDescent="0.2">
      <c r="A224" s="148" t="s">
        <v>2</v>
      </c>
      <c r="B224" s="149">
        <v>223</v>
      </c>
      <c r="C224" s="149" t="s">
        <v>454</v>
      </c>
      <c r="D224" s="149"/>
      <c r="E224" s="149" t="s">
        <v>692</v>
      </c>
      <c r="F224" s="150" t="str">
        <f t="shared" si="14"/>
        <v>Numeric Reasoning: Fractions (5.NF)</v>
      </c>
      <c r="G224" s="151"/>
      <c r="H224" s="151"/>
      <c r="I224" s="151"/>
      <c r="J224" s="151"/>
      <c r="K224" s="151"/>
      <c r="L224" s="151"/>
      <c r="M224" s="151"/>
      <c r="N224" s="149" t="s">
        <v>692</v>
      </c>
      <c r="O224" s="149">
        <v>5</v>
      </c>
      <c r="P224" s="149" t="s">
        <v>454</v>
      </c>
      <c r="Q224" s="149"/>
      <c r="R224" s="155" t="s">
        <v>456</v>
      </c>
      <c r="S224" s="152">
        <f t="shared" si="12"/>
        <v>4</v>
      </c>
      <c r="T224" s="153">
        <f t="shared" si="13"/>
        <v>4</v>
      </c>
      <c r="U224" s="152">
        <f>Table24[[#This Row],[OR Word Count]]-Table24[[#This Row],[CCSS Word Count]]</f>
        <v>0</v>
      </c>
      <c r="V224" s="154" t="str">
        <f>IF(Table24[[#This Row],[Column6]]="","",IFERROR(Table24[[#This Row],[Column1]]/Table24[[#This Row],[CCSS Word Count]],""))</f>
        <v/>
      </c>
      <c r="W224" s="200">
        <v>5</v>
      </c>
      <c r="X224" s="180" t="s">
        <v>454</v>
      </c>
      <c r="Y224" s="180"/>
      <c r="Z224" s="180"/>
    </row>
    <row r="225" spans="1:26" x14ac:dyDescent="0.2">
      <c r="A225" s="141" t="s">
        <v>3</v>
      </c>
      <c r="B225" s="142">
        <v>224</v>
      </c>
      <c r="C225" s="142" t="s">
        <v>454</v>
      </c>
      <c r="D225" s="142" t="s">
        <v>21</v>
      </c>
      <c r="E225" s="142" t="s">
        <v>694</v>
      </c>
      <c r="F225" s="143" t="str">
        <f t="shared" si="14"/>
        <v>Use equivalent fractions as a strategy to add and subtract fractions.</v>
      </c>
      <c r="G225" s="144"/>
      <c r="H225" s="144"/>
      <c r="I225" s="144"/>
      <c r="J225" s="144"/>
      <c r="K225" s="144"/>
      <c r="L225" s="144"/>
      <c r="M225" s="144"/>
      <c r="N225" s="142" t="s">
        <v>694</v>
      </c>
      <c r="O225" s="142">
        <v>5</v>
      </c>
      <c r="P225" s="142" t="s">
        <v>454</v>
      </c>
      <c r="Q225" s="142" t="s">
        <v>21</v>
      </c>
      <c r="R225" s="156" t="s">
        <v>695</v>
      </c>
      <c r="S225" s="145">
        <f t="shared" si="12"/>
        <v>11</v>
      </c>
      <c r="T225" s="146">
        <f t="shared" si="13"/>
        <v>11</v>
      </c>
      <c r="U225" s="145">
        <f>Table24[[#This Row],[OR Word Count]]-Table24[[#This Row],[CCSS Word Count]]</f>
        <v>0</v>
      </c>
      <c r="V225" s="147" t="str">
        <f>IF(Table24[[#This Row],[Column6]]="","",IFERROR(Table24[[#This Row],[Column1]]/Table24[[#This Row],[CCSS Word Count]],""))</f>
        <v/>
      </c>
      <c r="W225" s="200">
        <v>5</v>
      </c>
      <c r="X225" s="180" t="s">
        <v>454</v>
      </c>
      <c r="Y225" s="180" t="s">
        <v>21</v>
      </c>
      <c r="Z225" s="180"/>
    </row>
    <row r="226" spans="1:26" ht="75" x14ac:dyDescent="0.2">
      <c r="A226" s="201" t="s">
        <v>25</v>
      </c>
      <c r="B226" s="200">
        <v>225</v>
      </c>
      <c r="C226" s="200" t="s">
        <v>454</v>
      </c>
      <c r="D226" s="200" t="s">
        <v>21</v>
      </c>
      <c r="E226" s="200" t="s">
        <v>696</v>
      </c>
      <c r="F226" s="191" t="str">
        <f t="shared" si="14"/>
        <v>Add and subtract fractions with unlike denominators, including common fractions larger than one and mixed numbers.</v>
      </c>
      <c r="G226" s="126"/>
      <c r="H226" s="126"/>
      <c r="I226" s="126"/>
      <c r="J226" s="126"/>
      <c r="K226" s="126"/>
      <c r="L226" s="126"/>
      <c r="M226" s="126"/>
      <c r="N226" s="200" t="s">
        <v>696</v>
      </c>
      <c r="O226" s="200">
        <v>5</v>
      </c>
      <c r="P226" s="200" t="s">
        <v>454</v>
      </c>
      <c r="Q226" s="200" t="s">
        <v>21</v>
      </c>
      <c r="R226" s="205" t="s">
        <v>698</v>
      </c>
      <c r="S226" s="202">
        <f t="shared" si="12"/>
        <v>16</v>
      </c>
      <c r="T226" s="203">
        <f t="shared" si="13"/>
        <v>55</v>
      </c>
      <c r="U226" s="202">
        <f>Table24[[#This Row],[OR Word Count]]-Table24[[#This Row],[CCSS Word Count]]</f>
        <v>-39</v>
      </c>
      <c r="V226" s="207">
        <f>IF(Table24[[#This Row],[Column6]]="","",IFERROR(Table24[[#This Row],[Column1]]/Table24[[#This Row],[CCSS Word Count]],""))</f>
        <v>-0.70909090909090911</v>
      </c>
      <c r="W226" s="200">
        <v>5</v>
      </c>
      <c r="X226" s="180" t="s">
        <v>454</v>
      </c>
      <c r="Y226" s="180" t="s">
        <v>21</v>
      </c>
      <c r="Z226" s="180">
        <v>1</v>
      </c>
    </row>
    <row r="227" spans="1:26" ht="90" x14ac:dyDescent="0.2">
      <c r="A227" s="201" t="s">
        <v>25</v>
      </c>
      <c r="B227" s="200">
        <v>226</v>
      </c>
      <c r="C227" s="200" t="s">
        <v>454</v>
      </c>
      <c r="D227" s="200" t="s">
        <v>21</v>
      </c>
      <c r="E227" s="200" t="s">
        <v>699</v>
      </c>
      <c r="F227" s="191" t="str">
        <f t="shared" si="14"/>
        <v>Solve problems in authentic contexts involving addition and subtraction of fractions with unlike denominators, including common fractions larger than one and mixed numbers.</v>
      </c>
      <c r="G227" s="126"/>
      <c r="H227" s="126"/>
      <c r="I227" s="126"/>
      <c r="J227" s="126"/>
      <c r="K227" s="126"/>
      <c r="L227" s="126"/>
      <c r="M227" s="126"/>
      <c r="N227" s="200" t="s">
        <v>699</v>
      </c>
      <c r="O227" s="200">
        <v>5</v>
      </c>
      <c r="P227" s="200" t="s">
        <v>454</v>
      </c>
      <c r="Q227" s="200" t="s">
        <v>21</v>
      </c>
      <c r="R227" s="205" t="s">
        <v>701</v>
      </c>
      <c r="S227" s="202">
        <f t="shared" si="12"/>
        <v>23</v>
      </c>
      <c r="T227" s="203">
        <f t="shared" si="13"/>
        <v>66</v>
      </c>
      <c r="U227" s="202">
        <f>Table24[[#This Row],[OR Word Count]]-Table24[[#This Row],[CCSS Word Count]]</f>
        <v>-43</v>
      </c>
      <c r="V227" s="207">
        <f>IF(Table24[[#This Row],[Column6]]="","",IFERROR(Table24[[#This Row],[Column1]]/Table24[[#This Row],[CCSS Word Count]],""))</f>
        <v>-0.65151515151515149</v>
      </c>
      <c r="W227" s="206">
        <v>5</v>
      </c>
      <c r="X227" s="180" t="s">
        <v>454</v>
      </c>
      <c r="Y227" s="180" t="s">
        <v>21</v>
      </c>
      <c r="Z227" s="180">
        <v>2</v>
      </c>
    </row>
    <row r="228" spans="1:26" x14ac:dyDescent="0.2">
      <c r="A228" s="141" t="s">
        <v>3</v>
      </c>
      <c r="B228" s="142">
        <v>227</v>
      </c>
      <c r="C228" s="142" t="s">
        <v>454</v>
      </c>
      <c r="D228" s="142" t="s">
        <v>63</v>
      </c>
      <c r="E228" s="142" t="s">
        <v>702</v>
      </c>
      <c r="F228" s="143" t="str">
        <f t="shared" si="14"/>
        <v>Apply and extend previous understandings of multiplication and division.</v>
      </c>
      <c r="G228" s="144"/>
      <c r="H228" s="144"/>
      <c r="I228" s="144"/>
      <c r="J228" s="144"/>
      <c r="K228" s="144"/>
      <c r="L228" s="144"/>
      <c r="M228" s="144"/>
      <c r="N228" s="142" t="s">
        <v>702</v>
      </c>
      <c r="O228" s="142">
        <v>5</v>
      </c>
      <c r="P228" s="142" t="s">
        <v>454</v>
      </c>
      <c r="Q228" s="142" t="s">
        <v>63</v>
      </c>
      <c r="R228" s="156" t="s">
        <v>703</v>
      </c>
      <c r="S228" s="145">
        <f t="shared" si="12"/>
        <v>9</v>
      </c>
      <c r="T228" s="146">
        <f t="shared" si="13"/>
        <v>9</v>
      </c>
      <c r="U228" s="145">
        <f>Table24[[#This Row],[OR Word Count]]-Table24[[#This Row],[CCSS Word Count]]</f>
        <v>0</v>
      </c>
      <c r="V228" s="147" t="str">
        <f>IF(Table24[[#This Row],[Column6]]="","",IFERROR(Table24[[#This Row],[Column1]]/Table24[[#This Row],[CCSS Word Count]],""))</f>
        <v/>
      </c>
      <c r="W228" s="200">
        <v>5</v>
      </c>
      <c r="X228" s="180" t="s">
        <v>454</v>
      </c>
      <c r="Y228" s="180" t="s">
        <v>63</v>
      </c>
      <c r="Z228" s="180"/>
    </row>
    <row r="229" spans="1:26" ht="135" x14ac:dyDescent="0.2">
      <c r="A229" s="201" t="s">
        <v>25</v>
      </c>
      <c r="B229" s="200">
        <v>228</v>
      </c>
      <c r="C229" s="200" t="s">
        <v>454</v>
      </c>
      <c r="D229" s="200" t="s">
        <v>63</v>
      </c>
      <c r="E229" s="200" t="s">
        <v>704</v>
      </c>
      <c r="F229" s="191" t="str">
        <f t="shared" si="14"/>
        <v>Interpret a fraction as division of the numerator by the denominator (a/b = a ÷ b). Solve problems in authentic contexts involving division of whole numbers that result in answers that are common fractions or mixed numbers.</v>
      </c>
      <c r="G229" s="127"/>
      <c r="H229" s="127"/>
      <c r="I229" s="127"/>
      <c r="J229" s="127"/>
      <c r="K229" s="127"/>
      <c r="L229" s="127"/>
      <c r="M229" s="127"/>
      <c r="N229" s="200" t="s">
        <v>704</v>
      </c>
      <c r="O229" s="206">
        <v>5</v>
      </c>
      <c r="P229" s="206" t="s">
        <v>454</v>
      </c>
      <c r="Q229" s="206" t="s">
        <v>63</v>
      </c>
      <c r="R229" s="205" t="s">
        <v>706</v>
      </c>
      <c r="S229" s="202">
        <f t="shared" si="12"/>
        <v>37</v>
      </c>
      <c r="T229" s="203">
        <f t="shared" si="13"/>
        <v>118</v>
      </c>
      <c r="U229" s="202">
        <f>Table24[[#This Row],[OR Word Count]]-Table24[[#This Row],[CCSS Word Count]]</f>
        <v>-81</v>
      </c>
      <c r="V229" s="207">
        <f>IF(Table24[[#This Row],[Column6]]="","",IFERROR(Table24[[#This Row],[Column1]]/Table24[[#This Row],[CCSS Word Count]],""))</f>
        <v>-0.68644067796610164</v>
      </c>
      <c r="W229" s="200">
        <v>5</v>
      </c>
      <c r="X229" s="180" t="s">
        <v>454</v>
      </c>
      <c r="Y229" s="180" t="s">
        <v>63</v>
      </c>
      <c r="Z229" s="180">
        <v>3</v>
      </c>
    </row>
    <row r="230" spans="1:26" ht="180" x14ac:dyDescent="0.2">
      <c r="A230" s="201" t="s">
        <v>25</v>
      </c>
      <c r="B230" s="200">
        <v>229</v>
      </c>
      <c r="C230" s="200" t="s">
        <v>454</v>
      </c>
      <c r="D230" s="200" t="s">
        <v>63</v>
      </c>
      <c r="E230" s="200" t="s">
        <v>707</v>
      </c>
      <c r="F230" s="191" t="str">
        <f t="shared" si="14"/>
        <v>Apply and extend previous understanding and strategies of multiplication to multiply a fraction or whole number by a fraction. Multiply fractional side lengths to find areas of rectangles, and represent fractional products as rectangular areas.</v>
      </c>
      <c r="G230" s="127"/>
      <c r="H230" s="127"/>
      <c r="I230" s="127"/>
      <c r="J230" s="127"/>
      <c r="K230" s="127"/>
      <c r="L230" s="127"/>
      <c r="M230" s="127"/>
      <c r="N230" s="200" t="s">
        <v>707</v>
      </c>
      <c r="O230" s="206">
        <v>5</v>
      </c>
      <c r="P230" s="206" t="s">
        <v>454</v>
      </c>
      <c r="Q230" s="206" t="s">
        <v>63</v>
      </c>
      <c r="R230" s="205" t="s">
        <v>709</v>
      </c>
      <c r="S230" s="202">
        <f t="shared" si="12"/>
        <v>35</v>
      </c>
      <c r="T230" s="203">
        <f t="shared" si="13"/>
        <v>145</v>
      </c>
      <c r="U230" s="202">
        <f>Table24[[#This Row],[OR Word Count]]-Table24[[#This Row],[CCSS Word Count]]</f>
        <v>-110</v>
      </c>
      <c r="V230" s="207">
        <f>IF(Table24[[#This Row],[Column6]]="","",IFERROR(Table24[[#This Row],[Column1]]/Table24[[#This Row],[CCSS Word Count]],""))</f>
        <v>-0.75862068965517238</v>
      </c>
      <c r="W230" s="200">
        <v>5</v>
      </c>
      <c r="X230" s="180" t="s">
        <v>454</v>
      </c>
      <c r="Y230" s="180" t="s">
        <v>63</v>
      </c>
      <c r="Z230" s="180">
        <v>4</v>
      </c>
    </row>
    <row r="231" spans="1:26" ht="210" x14ac:dyDescent="0.2">
      <c r="A231" s="201" t="s">
        <v>25</v>
      </c>
      <c r="B231" s="200">
        <v>230</v>
      </c>
      <c r="C231" s="200" t="s">
        <v>454</v>
      </c>
      <c r="D231" s="200" t="s">
        <v>63</v>
      </c>
      <c r="E231" s="200" t="s">
        <v>710</v>
      </c>
      <c r="F231" s="191" t="str">
        <f t="shared" si="14"/>
        <v>Apply and extend previous understandings of multiplication and division to represent and calculate multiplication and division of fractions. Interpret multiplication as scaling (resizing) by comparing the size of products of two factors.</v>
      </c>
      <c r="G231" s="126"/>
      <c r="H231" s="126"/>
      <c r="I231" s="126"/>
      <c r="J231" s="126"/>
      <c r="K231" s="126"/>
      <c r="L231" s="126"/>
      <c r="M231" s="126"/>
      <c r="N231" s="200" t="s">
        <v>710</v>
      </c>
      <c r="O231" s="200">
        <v>5</v>
      </c>
      <c r="P231" s="200" t="s">
        <v>454</v>
      </c>
      <c r="Q231" s="200" t="s">
        <v>63</v>
      </c>
      <c r="R231" s="205" t="s">
        <v>712</v>
      </c>
      <c r="S231" s="202">
        <f t="shared" si="12"/>
        <v>32</v>
      </c>
      <c r="T231" s="203">
        <f t="shared" si="13"/>
        <v>125</v>
      </c>
      <c r="U231" s="202">
        <f>Table24[[#This Row],[OR Word Count]]-Table24[[#This Row],[CCSS Word Count]]</f>
        <v>-93</v>
      </c>
      <c r="V231" s="207">
        <f>IF(Table24[[#This Row],[Column6]]="","",IFERROR(Table24[[#This Row],[Column1]]/Table24[[#This Row],[CCSS Word Count]],""))</f>
        <v>-0.74399999999999999</v>
      </c>
      <c r="W231" s="200">
        <v>5</v>
      </c>
      <c r="X231" s="180" t="s">
        <v>454</v>
      </c>
      <c r="Y231" s="180" t="s">
        <v>63</v>
      </c>
      <c r="Z231" s="180">
        <v>5</v>
      </c>
    </row>
    <row r="232" spans="1:26" ht="45" x14ac:dyDescent="0.2">
      <c r="A232" s="201" t="s">
        <v>25</v>
      </c>
      <c r="B232" s="200">
        <v>231</v>
      </c>
      <c r="C232" s="200" t="s">
        <v>454</v>
      </c>
      <c r="D232" s="200" t="s">
        <v>63</v>
      </c>
      <c r="E232" s="200" t="s">
        <v>713</v>
      </c>
      <c r="F232" s="191" t="str">
        <f t="shared" si="14"/>
        <v>Solve problems in authentic contexts involving multiplication of common fractions and mixed numbers.</v>
      </c>
      <c r="G232" s="126"/>
      <c r="H232" s="126"/>
      <c r="I232" s="126"/>
      <c r="J232" s="126"/>
      <c r="K232" s="126"/>
      <c r="L232" s="126"/>
      <c r="M232" s="126"/>
      <c r="N232" s="200" t="s">
        <v>713</v>
      </c>
      <c r="O232" s="200">
        <v>5</v>
      </c>
      <c r="P232" s="200" t="s">
        <v>454</v>
      </c>
      <c r="Q232" s="200" t="s">
        <v>63</v>
      </c>
      <c r="R232" s="205" t="s">
        <v>715</v>
      </c>
      <c r="S232" s="202">
        <f t="shared" si="12"/>
        <v>13</v>
      </c>
      <c r="T232" s="203">
        <f t="shared" si="13"/>
        <v>23</v>
      </c>
      <c r="U232" s="202">
        <f>Table24[[#This Row],[OR Word Count]]-Table24[[#This Row],[CCSS Word Count]]</f>
        <v>-10</v>
      </c>
      <c r="V232" s="207">
        <f>IF(Table24[[#This Row],[Column6]]="","",IFERROR(Table24[[#This Row],[Column1]]/Table24[[#This Row],[CCSS Word Count]],""))</f>
        <v>-0.43478260869565216</v>
      </c>
      <c r="W232" s="200">
        <v>5</v>
      </c>
      <c r="X232" s="180" t="s">
        <v>454</v>
      </c>
      <c r="Y232" s="180" t="s">
        <v>63</v>
      </c>
      <c r="Z232" s="180">
        <v>6</v>
      </c>
    </row>
    <row r="233" spans="1:26" ht="330" x14ac:dyDescent="0.2">
      <c r="A233" s="201" t="s">
        <v>25</v>
      </c>
      <c r="B233" s="200">
        <v>232</v>
      </c>
      <c r="C233" s="200" t="s">
        <v>454</v>
      </c>
      <c r="D233" s="200" t="s">
        <v>63</v>
      </c>
      <c r="E233" s="200" t="s">
        <v>716</v>
      </c>
      <c r="F233" s="191" t="str">
        <f t="shared" si="14"/>
        <v>Apply and extend previous understandings of division to divide unit fractions by whole numbers and whole numbers by unit fractions, including solving problems in authentic contexts.</v>
      </c>
      <c r="G233" s="126"/>
      <c r="H233" s="126"/>
      <c r="I233" s="126"/>
      <c r="J233" s="126"/>
      <c r="K233" s="126"/>
      <c r="L233" s="126"/>
      <c r="M233" s="126"/>
      <c r="N233" s="200" t="s">
        <v>716</v>
      </c>
      <c r="O233" s="200">
        <v>5</v>
      </c>
      <c r="P233" s="200" t="s">
        <v>454</v>
      </c>
      <c r="Q233" s="200" t="s">
        <v>63</v>
      </c>
      <c r="R233" s="205" t="s">
        <v>718</v>
      </c>
      <c r="S233" s="202">
        <f t="shared" si="12"/>
        <v>26</v>
      </c>
      <c r="T233" s="203">
        <f t="shared" si="13"/>
        <v>231</v>
      </c>
      <c r="U233" s="202">
        <f>Table24[[#This Row],[OR Word Count]]-Table24[[#This Row],[CCSS Word Count]]</f>
        <v>-205</v>
      </c>
      <c r="V233" s="207">
        <f>IF(Table24[[#This Row],[Column6]]="","",IFERROR(Table24[[#This Row],[Column1]]/Table24[[#This Row],[CCSS Word Count]],""))</f>
        <v>-0.88744588744588748</v>
      </c>
      <c r="W233" s="200">
        <v>5</v>
      </c>
      <c r="X233" s="180" t="s">
        <v>454</v>
      </c>
      <c r="Y233" s="180" t="s">
        <v>63</v>
      </c>
      <c r="Z233" s="180">
        <v>7</v>
      </c>
    </row>
    <row r="234" spans="1:26" x14ac:dyDescent="0.2">
      <c r="A234" s="148" t="s">
        <v>2</v>
      </c>
      <c r="B234" s="149">
        <v>233</v>
      </c>
      <c r="C234" s="149" t="s">
        <v>99</v>
      </c>
      <c r="D234" s="149"/>
      <c r="E234" s="149" t="s">
        <v>719</v>
      </c>
      <c r="F234" s="150" t="str">
        <f t="shared" si="14"/>
        <v>Geometric Reasoning and Measurement</v>
      </c>
      <c r="G234" s="151"/>
      <c r="H234" s="151"/>
      <c r="I234" s="151"/>
      <c r="J234" s="151"/>
      <c r="K234" s="151"/>
      <c r="L234" s="151"/>
      <c r="M234" s="151"/>
      <c r="N234" s="149" t="s">
        <v>720</v>
      </c>
      <c r="O234" s="149">
        <v>5</v>
      </c>
      <c r="P234" s="149" t="s">
        <v>103</v>
      </c>
      <c r="Q234" s="149"/>
      <c r="R234" s="155" t="s">
        <v>334</v>
      </c>
      <c r="S234" s="152">
        <f t="shared" si="12"/>
        <v>4</v>
      </c>
      <c r="T234" s="153">
        <f t="shared" si="13"/>
        <v>2</v>
      </c>
      <c r="U234" s="152">
        <f>Table24[[#This Row],[OR Word Count]]-Table24[[#This Row],[CCSS Word Count]]</f>
        <v>2</v>
      </c>
      <c r="V234" s="154" t="str">
        <f>IF(Table24[[#This Row],[Column6]]="","",IFERROR(Table24[[#This Row],[Column1]]/Table24[[#This Row],[CCSS Word Count]],""))</f>
        <v/>
      </c>
      <c r="W234" s="200">
        <v>5</v>
      </c>
      <c r="X234" s="180" t="s">
        <v>99</v>
      </c>
      <c r="Y234" s="180"/>
      <c r="Z234" s="180"/>
    </row>
    <row r="235" spans="1:26" ht="30" x14ac:dyDescent="0.2">
      <c r="A235" s="141" t="s">
        <v>3</v>
      </c>
      <c r="B235" s="142">
        <v>234</v>
      </c>
      <c r="C235" s="142" t="s">
        <v>99</v>
      </c>
      <c r="D235" s="142" t="s">
        <v>21</v>
      </c>
      <c r="E235" s="142" t="s">
        <v>721</v>
      </c>
      <c r="F235" s="143" t="str">
        <f t="shared" si="14"/>
        <v>Graph points on the coordinate plane to solve real-world and mathematical problems.</v>
      </c>
      <c r="G235" s="144"/>
      <c r="H235" s="144"/>
      <c r="I235" s="144"/>
      <c r="J235" s="144"/>
      <c r="K235" s="144"/>
      <c r="L235" s="144"/>
      <c r="M235" s="144"/>
      <c r="N235" s="142" t="s">
        <v>723</v>
      </c>
      <c r="O235" s="142">
        <v>5</v>
      </c>
      <c r="P235" s="142" t="s">
        <v>103</v>
      </c>
      <c r="Q235" s="142" t="s">
        <v>21</v>
      </c>
      <c r="R235" s="156" t="s">
        <v>722</v>
      </c>
      <c r="S235" s="145">
        <f t="shared" si="12"/>
        <v>12</v>
      </c>
      <c r="T235" s="146">
        <f t="shared" si="13"/>
        <v>12</v>
      </c>
      <c r="U235" s="145">
        <f>Table24[[#This Row],[OR Word Count]]-Table24[[#This Row],[CCSS Word Count]]</f>
        <v>0</v>
      </c>
      <c r="V235" s="147" t="str">
        <f>IF(Table24[[#This Row],[Column6]]="","",IFERROR(Table24[[#This Row],[Column1]]/Table24[[#This Row],[CCSS Word Count]],""))</f>
        <v/>
      </c>
      <c r="W235" s="200">
        <v>5</v>
      </c>
      <c r="X235" s="180" t="s">
        <v>99</v>
      </c>
      <c r="Y235" s="180" t="s">
        <v>21</v>
      </c>
      <c r="Z235" s="180"/>
    </row>
    <row r="236" spans="1:26" ht="150" x14ac:dyDescent="0.2">
      <c r="A236" s="201" t="s">
        <v>25</v>
      </c>
      <c r="B236" s="200">
        <v>235</v>
      </c>
      <c r="C236" s="200" t="s">
        <v>99</v>
      </c>
      <c r="D236" s="200" t="s">
        <v>21</v>
      </c>
      <c r="E236" s="200" t="s">
        <v>724</v>
      </c>
      <c r="F236" s="191" t="str">
        <f t="shared" si="14"/>
        <v>Graph and name coordinate points in the first quadrant using the standard (x, y) notation. Understand the coordinate points values represent the distance traveled along the horizontal x-axis and vertical y-axis.</v>
      </c>
      <c r="G236" s="126"/>
      <c r="H236" s="126"/>
      <c r="I236" s="126"/>
      <c r="J236" s="126"/>
      <c r="K236" s="126"/>
      <c r="L236" s="126"/>
      <c r="M236" s="126"/>
      <c r="N236" s="200" t="s">
        <v>726</v>
      </c>
      <c r="O236" s="200">
        <v>5</v>
      </c>
      <c r="P236" s="200" t="s">
        <v>103</v>
      </c>
      <c r="Q236" s="200" t="s">
        <v>21</v>
      </c>
      <c r="R236" s="205" t="s">
        <v>727</v>
      </c>
      <c r="S236" s="202">
        <f t="shared" si="12"/>
        <v>31</v>
      </c>
      <c r="T236" s="203">
        <f t="shared" si="13"/>
        <v>105</v>
      </c>
      <c r="U236" s="202">
        <f>Table24[[#This Row],[OR Word Count]]-Table24[[#This Row],[CCSS Word Count]]</f>
        <v>-74</v>
      </c>
      <c r="V236" s="207">
        <f>IF(Table24[[#This Row],[Column6]]="","",IFERROR(Table24[[#This Row],[Column1]]/Table24[[#This Row],[CCSS Word Count]],""))</f>
        <v>-0.70476190476190481</v>
      </c>
      <c r="W236" s="200">
        <v>5</v>
      </c>
      <c r="X236" s="180" t="s">
        <v>99</v>
      </c>
      <c r="Y236" s="180" t="s">
        <v>21</v>
      </c>
      <c r="Z236" s="180">
        <v>1</v>
      </c>
    </row>
    <row r="237" spans="1:26" ht="45" x14ac:dyDescent="0.2">
      <c r="A237" s="201" t="s">
        <v>25</v>
      </c>
      <c r="B237" s="200">
        <v>236</v>
      </c>
      <c r="C237" s="200" t="s">
        <v>99</v>
      </c>
      <c r="D237" s="200" t="s">
        <v>21</v>
      </c>
      <c r="E237" s="200" t="s">
        <v>728</v>
      </c>
      <c r="F237" s="191" t="str">
        <f t="shared" si="14"/>
        <v>Represent authentic contexts and mathematical problems by graphing points in the first quadrant of the coordinate plane. Interpret the meaning of the coordinate values based on the context of a given situation.</v>
      </c>
      <c r="G237" s="126"/>
      <c r="H237" s="126"/>
      <c r="I237" s="126"/>
      <c r="J237" s="126"/>
      <c r="K237" s="126"/>
      <c r="L237" s="126"/>
      <c r="M237" s="126"/>
      <c r="N237" s="200" t="s">
        <v>730</v>
      </c>
      <c r="O237" s="200">
        <v>5</v>
      </c>
      <c r="P237" s="200" t="s">
        <v>103</v>
      </c>
      <c r="Q237" s="200" t="s">
        <v>21</v>
      </c>
      <c r="R237" s="205" t="s">
        <v>731</v>
      </c>
      <c r="S237" s="202">
        <f t="shared" si="12"/>
        <v>32</v>
      </c>
      <c r="T237" s="203">
        <f t="shared" si="13"/>
        <v>30</v>
      </c>
      <c r="U237" s="202">
        <f>Table24[[#This Row],[OR Word Count]]-Table24[[#This Row],[CCSS Word Count]]</f>
        <v>2</v>
      </c>
      <c r="V237" s="207">
        <f>IF(Table24[[#This Row],[Column6]]="","",IFERROR(Table24[[#This Row],[Column1]]/Table24[[#This Row],[CCSS Word Count]],""))</f>
        <v>6.6666666666666666E-2</v>
      </c>
      <c r="W237" s="200">
        <v>5</v>
      </c>
      <c r="X237" s="180" t="s">
        <v>99</v>
      </c>
      <c r="Y237" s="180" t="s">
        <v>21</v>
      </c>
      <c r="Z237" s="180">
        <v>2</v>
      </c>
    </row>
    <row r="238" spans="1:26" x14ac:dyDescent="0.2">
      <c r="A238" s="141" t="s">
        <v>3</v>
      </c>
      <c r="B238" s="142">
        <v>237</v>
      </c>
      <c r="C238" s="142" t="s">
        <v>99</v>
      </c>
      <c r="D238" s="142" t="s">
        <v>63</v>
      </c>
      <c r="E238" s="142" t="s">
        <v>732</v>
      </c>
      <c r="F238" s="143" t="str">
        <f t="shared" si="14"/>
        <v>Classify two-dimensional figures into categories based on their properties.</v>
      </c>
      <c r="G238" s="144"/>
      <c r="H238" s="144"/>
      <c r="I238" s="144"/>
      <c r="J238" s="144"/>
      <c r="K238" s="144"/>
      <c r="L238" s="144"/>
      <c r="M238" s="144"/>
      <c r="N238" s="142" t="s">
        <v>734</v>
      </c>
      <c r="O238" s="142">
        <v>5</v>
      </c>
      <c r="P238" s="142" t="s">
        <v>103</v>
      </c>
      <c r="Q238" s="142" t="s">
        <v>63</v>
      </c>
      <c r="R238" s="156" t="s">
        <v>733</v>
      </c>
      <c r="S238" s="145">
        <f t="shared" si="12"/>
        <v>9</v>
      </c>
      <c r="T238" s="146">
        <f t="shared" si="13"/>
        <v>9</v>
      </c>
      <c r="U238" s="145">
        <f>Table24[[#This Row],[OR Word Count]]-Table24[[#This Row],[CCSS Word Count]]</f>
        <v>0</v>
      </c>
      <c r="V238" s="147" t="str">
        <f>IF(Table24[[#This Row],[Column6]]="","",IFERROR(Table24[[#This Row],[Column1]]/Table24[[#This Row],[CCSS Word Count]],""))</f>
        <v/>
      </c>
      <c r="W238" s="200">
        <v>5</v>
      </c>
      <c r="X238" s="180" t="s">
        <v>99</v>
      </c>
      <c r="Y238" s="180" t="s">
        <v>63</v>
      </c>
      <c r="Z238" s="180"/>
    </row>
    <row r="239" spans="1:26" ht="60" x14ac:dyDescent="0.2">
      <c r="A239" s="201" t="s">
        <v>25</v>
      </c>
      <c r="B239" s="200">
        <v>238</v>
      </c>
      <c r="C239" s="200" t="s">
        <v>99</v>
      </c>
      <c r="D239" s="200" t="s">
        <v>63</v>
      </c>
      <c r="E239" s="200" t="s">
        <v>735</v>
      </c>
      <c r="F239" s="191" t="str">
        <f t="shared" si="14"/>
        <v>Merge with 5.GM.B.3 - Measure the volume of a rectangular prism by counting unit cubes using standard and improvised units. </v>
      </c>
      <c r="G239" s="126"/>
      <c r="H239" s="126"/>
      <c r="I239" s="126"/>
      <c r="J239" s="126"/>
      <c r="K239" s="126"/>
      <c r="L239" s="126"/>
      <c r="M239" s="126"/>
      <c r="N239" s="200" t="s">
        <v>737</v>
      </c>
      <c r="O239" s="200">
        <v>5</v>
      </c>
      <c r="P239" s="200" t="s">
        <v>103</v>
      </c>
      <c r="Q239" s="200" t="s">
        <v>63</v>
      </c>
      <c r="R239" s="205" t="s">
        <v>738</v>
      </c>
      <c r="S239" s="202">
        <f t="shared" si="12"/>
        <v>20</v>
      </c>
      <c r="T239" s="203">
        <f t="shared" si="13"/>
        <v>37</v>
      </c>
      <c r="U239" s="202">
        <f>Table24[[#This Row],[OR Word Count]]-Table24[[#This Row],[CCSS Word Count]]</f>
        <v>-17</v>
      </c>
      <c r="V239" s="207">
        <f>IF(Table24[[#This Row],[Column6]]="","",IFERROR(Table24[[#This Row],[Column1]]/Table24[[#This Row],[CCSS Word Count]],""))</f>
        <v>-0.45945945945945948</v>
      </c>
      <c r="W239" s="200">
        <v>5</v>
      </c>
      <c r="X239" s="180" t="s">
        <v>99</v>
      </c>
      <c r="Y239" s="180" t="s">
        <v>63</v>
      </c>
      <c r="Z239" s="180">
        <v>3</v>
      </c>
    </row>
    <row r="240" spans="1:26" ht="30" x14ac:dyDescent="0.2">
      <c r="A240" s="201" t="s">
        <v>25</v>
      </c>
      <c r="B240" s="200">
        <v>239</v>
      </c>
      <c r="C240" s="200" t="s">
        <v>99</v>
      </c>
      <c r="D240" s="200" t="s">
        <v>63</v>
      </c>
      <c r="E240" s="200" t="s">
        <v>735</v>
      </c>
      <c r="F240" s="191" t="str">
        <f t="shared" si="14"/>
        <v>Merge with 5.GM.B.3 - Measure the volume of a rectangular prism by counting unit cubes using standard and improvised units. </v>
      </c>
      <c r="G240" s="126"/>
      <c r="H240" s="126"/>
      <c r="I240" s="126"/>
      <c r="J240" s="126"/>
      <c r="K240" s="126"/>
      <c r="L240" s="126"/>
      <c r="M240" s="126"/>
      <c r="N240" s="200" t="s">
        <v>740</v>
      </c>
      <c r="O240" s="200">
        <v>5</v>
      </c>
      <c r="P240" s="200" t="s">
        <v>103</v>
      </c>
      <c r="Q240" s="200" t="s">
        <v>63</v>
      </c>
      <c r="R240" s="205" t="s">
        <v>741</v>
      </c>
      <c r="S240" s="202">
        <f t="shared" si="12"/>
        <v>20</v>
      </c>
      <c r="T240" s="203">
        <f t="shared" si="13"/>
        <v>9</v>
      </c>
      <c r="U240" s="202">
        <f>Table24[[#This Row],[OR Word Count]]-Table24[[#This Row],[CCSS Word Count]]</f>
        <v>11</v>
      </c>
      <c r="V240" s="207">
        <f>IF(Table24[[#This Row],[Column6]]="","",IFERROR(Table24[[#This Row],[Column1]]/Table24[[#This Row],[CCSS Word Count]],""))</f>
        <v>1.2222222222222223</v>
      </c>
      <c r="W240" s="200">
        <v>5</v>
      </c>
      <c r="X240" s="180" t="s">
        <v>99</v>
      </c>
      <c r="Y240" s="180" t="s">
        <v>63</v>
      </c>
      <c r="Z240" s="180">
        <v>3</v>
      </c>
    </row>
    <row r="241" spans="1:26" x14ac:dyDescent="0.2">
      <c r="A241" s="141" t="s">
        <v>3</v>
      </c>
      <c r="B241" s="142">
        <v>240</v>
      </c>
      <c r="C241" s="142" t="s">
        <v>99</v>
      </c>
      <c r="D241" s="142" t="s">
        <v>76</v>
      </c>
      <c r="E241" s="142" t="s">
        <v>742</v>
      </c>
      <c r="F241" s="143" t="str">
        <f t="shared" si="14"/>
        <v>Convert like measurement units within a given measurement system.</v>
      </c>
      <c r="G241" s="144"/>
      <c r="H241" s="144"/>
      <c r="I241" s="144"/>
      <c r="J241" s="144"/>
      <c r="K241" s="144"/>
      <c r="L241" s="144"/>
      <c r="M241" s="144"/>
      <c r="N241" s="142" t="s">
        <v>744</v>
      </c>
      <c r="O241" s="142">
        <v>5</v>
      </c>
      <c r="P241" s="142" t="s">
        <v>141</v>
      </c>
      <c r="Q241" s="142" t="s">
        <v>21</v>
      </c>
      <c r="R241" s="156" t="s">
        <v>743</v>
      </c>
      <c r="S241" s="145">
        <f t="shared" si="12"/>
        <v>9</v>
      </c>
      <c r="T241" s="146">
        <f t="shared" si="13"/>
        <v>9</v>
      </c>
      <c r="U241" s="145">
        <f>Table24[[#This Row],[OR Word Count]]-Table24[[#This Row],[CCSS Word Count]]</f>
        <v>0</v>
      </c>
      <c r="V241" s="147" t="str">
        <f>IF(Table24[[#This Row],[Column6]]="","",IFERROR(Table24[[#This Row],[Column1]]/Table24[[#This Row],[CCSS Word Count]],""))</f>
        <v/>
      </c>
      <c r="W241" s="200">
        <v>5</v>
      </c>
      <c r="X241" s="180" t="s">
        <v>99</v>
      </c>
      <c r="Y241" s="180" t="s">
        <v>76</v>
      </c>
      <c r="Z241" s="180"/>
    </row>
    <row r="242" spans="1:26" ht="45" x14ac:dyDescent="0.2">
      <c r="A242" s="201" t="s">
        <v>25</v>
      </c>
      <c r="B242" s="200">
        <v>241</v>
      </c>
      <c r="C242" s="200" t="s">
        <v>99</v>
      </c>
      <c r="D242" s="200" t="s">
        <v>76</v>
      </c>
      <c r="E242" s="200" t="s">
        <v>745</v>
      </c>
      <c r="F242" s="191" t="str">
        <f t="shared" si="14"/>
        <v>Convert between different-sized standard measurement units within a given measurement system.  Use these conversions in solving multi-step problems in authentic contexts.</v>
      </c>
      <c r="G242" s="126"/>
      <c r="H242" s="126"/>
      <c r="I242" s="126"/>
      <c r="J242" s="126"/>
      <c r="K242" s="126"/>
      <c r="L242" s="126"/>
      <c r="M242" s="126"/>
      <c r="N242" s="200" t="s">
        <v>747</v>
      </c>
      <c r="O242" s="200">
        <v>5</v>
      </c>
      <c r="P242" s="200" t="s">
        <v>141</v>
      </c>
      <c r="Q242" s="200" t="s">
        <v>21</v>
      </c>
      <c r="R242" s="205" t="s">
        <v>748</v>
      </c>
      <c r="S242" s="202">
        <f t="shared" si="12"/>
        <v>21</v>
      </c>
      <c r="T242" s="203">
        <f t="shared" si="13"/>
        <v>28</v>
      </c>
      <c r="U242" s="202">
        <f>Table24[[#This Row],[OR Word Count]]-Table24[[#This Row],[CCSS Word Count]]</f>
        <v>-7</v>
      </c>
      <c r="V242" s="207">
        <f>IF(Table24[[#This Row],[Column6]]="","",IFERROR(Table24[[#This Row],[Column1]]/Table24[[#This Row],[CCSS Word Count]],""))</f>
        <v>-0.25</v>
      </c>
      <c r="W242" s="200">
        <v>5</v>
      </c>
      <c r="X242" s="180" t="s">
        <v>99</v>
      </c>
      <c r="Y242" s="180" t="s">
        <v>76</v>
      </c>
      <c r="Z242" s="180">
        <v>4</v>
      </c>
    </row>
    <row r="243" spans="1:26" x14ac:dyDescent="0.2">
      <c r="A243" s="141" t="s">
        <v>3</v>
      </c>
      <c r="B243" s="142">
        <v>242</v>
      </c>
      <c r="C243" s="142" t="s">
        <v>99</v>
      </c>
      <c r="D243" s="142" t="s">
        <v>197</v>
      </c>
      <c r="E243" s="142" t="s">
        <v>749</v>
      </c>
      <c r="F243" s="143" t="str">
        <f t="shared" si="14"/>
        <v>Geometric measurement: understand concepts of volume.</v>
      </c>
      <c r="G243" s="144"/>
      <c r="H243" s="144"/>
      <c r="I243" s="144"/>
      <c r="J243" s="144"/>
      <c r="K243" s="144"/>
      <c r="L243" s="144"/>
      <c r="M243" s="144"/>
      <c r="N243" s="142" t="s">
        <v>751</v>
      </c>
      <c r="O243" s="142">
        <v>5</v>
      </c>
      <c r="P243" s="142" t="s">
        <v>141</v>
      </c>
      <c r="Q243" s="142" t="s">
        <v>76</v>
      </c>
      <c r="R243" s="156" t="s">
        <v>750</v>
      </c>
      <c r="S243" s="145">
        <f t="shared" si="12"/>
        <v>6</v>
      </c>
      <c r="T243" s="146">
        <f t="shared" si="13"/>
        <v>6</v>
      </c>
      <c r="U243" s="145">
        <f>Table24[[#This Row],[OR Word Count]]-Table24[[#This Row],[CCSS Word Count]]</f>
        <v>0</v>
      </c>
      <c r="V243" s="147" t="str">
        <f>IF(Table24[[#This Row],[Column6]]="","",IFERROR(Table24[[#This Row],[Column1]]/Table24[[#This Row],[CCSS Word Count]],""))</f>
        <v/>
      </c>
      <c r="W243" s="200">
        <v>5</v>
      </c>
      <c r="X243" s="180" t="s">
        <v>99</v>
      </c>
      <c r="Y243" s="180" t="s">
        <v>197</v>
      </c>
      <c r="Z243" s="180"/>
    </row>
    <row r="244" spans="1:26" ht="90" x14ac:dyDescent="0.2">
      <c r="A244" s="201" t="s">
        <v>25</v>
      </c>
      <c r="B244" s="200">
        <v>243</v>
      </c>
      <c r="C244" s="200" t="s">
        <v>99</v>
      </c>
      <c r="D244" s="200" t="s">
        <v>197</v>
      </c>
      <c r="E244" s="200" t="s">
        <v>752</v>
      </c>
      <c r="F244" s="191" t="str">
        <f t="shared" si="14"/>
        <v>Recognize that volume is a measurable attribute of solid figures.</v>
      </c>
      <c r="G244" s="126"/>
      <c r="H244" s="126"/>
      <c r="I244" s="126"/>
      <c r="J244" s="126"/>
      <c r="K244" s="126"/>
      <c r="L244" s="126"/>
      <c r="M244" s="126"/>
      <c r="N244" s="200" t="s">
        <v>754</v>
      </c>
      <c r="O244" s="200">
        <v>5</v>
      </c>
      <c r="P244" s="200" t="s">
        <v>141</v>
      </c>
      <c r="Q244" s="200" t="s">
        <v>76</v>
      </c>
      <c r="R244" s="205" t="s">
        <v>755</v>
      </c>
      <c r="S244" s="202">
        <f t="shared" si="12"/>
        <v>10</v>
      </c>
      <c r="T244" s="203">
        <f t="shared" si="13"/>
        <v>66</v>
      </c>
      <c r="U244" s="202">
        <f>Table24[[#This Row],[OR Word Count]]-Table24[[#This Row],[CCSS Word Count]]</f>
        <v>-56</v>
      </c>
      <c r="V244" s="207">
        <f>IF(Table24[[#This Row],[Column6]]="","",IFERROR(Table24[[#This Row],[Column1]]/Table24[[#This Row],[CCSS Word Count]],""))</f>
        <v>-0.84848484848484851</v>
      </c>
      <c r="W244" s="200">
        <v>5</v>
      </c>
      <c r="X244" s="180" t="s">
        <v>99</v>
      </c>
      <c r="Y244" s="180" t="s">
        <v>197</v>
      </c>
      <c r="Z244" s="180">
        <v>5</v>
      </c>
    </row>
    <row r="245" spans="1:26" ht="30" x14ac:dyDescent="0.2">
      <c r="A245" s="201" t="s">
        <v>25</v>
      </c>
      <c r="B245" s="200">
        <v>244</v>
      </c>
      <c r="C245" s="200" t="s">
        <v>99</v>
      </c>
      <c r="D245" s="200" t="s">
        <v>197</v>
      </c>
      <c r="E245" s="200" t="s">
        <v>756</v>
      </c>
      <c r="F245" s="191" t="str">
        <f t="shared" si="14"/>
        <v>Measure the volume of a rectangular prism by counting unit cubes using standard and nonstandard units.</v>
      </c>
      <c r="G245" s="126"/>
      <c r="H245" s="126"/>
      <c r="I245" s="126"/>
      <c r="J245" s="126"/>
      <c r="K245" s="126"/>
      <c r="L245" s="126"/>
      <c r="M245" s="126"/>
      <c r="N245" s="200" t="s">
        <v>758</v>
      </c>
      <c r="O245" s="200">
        <v>5</v>
      </c>
      <c r="P245" s="200" t="s">
        <v>141</v>
      </c>
      <c r="Q245" s="200" t="s">
        <v>76</v>
      </c>
      <c r="R245" s="205" t="s">
        <v>759</v>
      </c>
      <c r="S245" s="202">
        <f t="shared" si="12"/>
        <v>16</v>
      </c>
      <c r="T245" s="203">
        <f t="shared" si="13"/>
        <v>16</v>
      </c>
      <c r="U245" s="202">
        <f>Table24[[#This Row],[OR Word Count]]-Table24[[#This Row],[CCSS Word Count]]</f>
        <v>0</v>
      </c>
      <c r="V245" s="207">
        <f>IF(Table24[[#This Row],[Column6]]="","",IFERROR(Table24[[#This Row],[Column1]]/Table24[[#This Row],[CCSS Word Count]],""))</f>
        <v>0</v>
      </c>
      <c r="W245" s="200">
        <v>5</v>
      </c>
      <c r="X245" s="180" t="s">
        <v>99</v>
      </c>
      <c r="Y245" s="180" t="s">
        <v>197</v>
      </c>
      <c r="Z245" s="180">
        <v>6</v>
      </c>
    </row>
    <row r="246" spans="1:26" ht="225" x14ac:dyDescent="0.2">
      <c r="A246" s="201" t="s">
        <v>25</v>
      </c>
      <c r="B246" s="200">
        <v>245</v>
      </c>
      <c r="C246" s="200" t="s">
        <v>99</v>
      </c>
      <c r="D246" s="200" t="s">
        <v>197</v>
      </c>
      <c r="E246" s="200" t="s">
        <v>760</v>
      </c>
      <c r="F246" s="191" t="str">
        <f t="shared" si="14"/>
        <v>Relate volume of rectangular prisms to the operations of multiplication and addition.  Solve problems in authentic contexts involving volume using a variety of strategies.</v>
      </c>
      <c r="G246" s="126"/>
      <c r="H246" s="126"/>
      <c r="I246" s="126"/>
      <c r="J246" s="126"/>
      <c r="K246" s="126"/>
      <c r="L246" s="126"/>
      <c r="M246" s="126"/>
      <c r="N246" s="200" t="s">
        <v>762</v>
      </c>
      <c r="O246" s="200">
        <v>5</v>
      </c>
      <c r="P246" s="200" t="s">
        <v>141</v>
      </c>
      <c r="Q246" s="200" t="s">
        <v>76</v>
      </c>
      <c r="R246" s="205" t="s">
        <v>763</v>
      </c>
      <c r="S246" s="202">
        <f t="shared" si="12"/>
        <v>24</v>
      </c>
      <c r="T246" s="203">
        <f t="shared" si="13"/>
        <v>145</v>
      </c>
      <c r="U246" s="202">
        <f>Table24[[#This Row],[OR Word Count]]-Table24[[#This Row],[CCSS Word Count]]</f>
        <v>-121</v>
      </c>
      <c r="V246" s="207">
        <f>IF(Table24[[#This Row],[Column6]]="","",IFERROR(Table24[[#This Row],[Column1]]/Table24[[#This Row],[CCSS Word Count]],""))</f>
        <v>-0.83448275862068966</v>
      </c>
      <c r="W246" s="200">
        <v>5</v>
      </c>
      <c r="X246" s="180" t="s">
        <v>99</v>
      </c>
      <c r="Y246" s="180" t="s">
        <v>197</v>
      </c>
      <c r="Z246" s="180">
        <v>7</v>
      </c>
    </row>
    <row r="247" spans="1:26" x14ac:dyDescent="0.2">
      <c r="A247" s="148" t="s">
        <v>2</v>
      </c>
      <c r="B247" s="149">
        <v>246</v>
      </c>
      <c r="C247" s="149" t="s">
        <v>151</v>
      </c>
      <c r="D247" s="149"/>
      <c r="E247" s="149" t="s">
        <v>764</v>
      </c>
      <c r="F247" s="150" t="str">
        <f t="shared" si="14"/>
        <v>Data Reasoning</v>
      </c>
      <c r="G247" s="151"/>
      <c r="H247" s="151"/>
      <c r="I247" s="151"/>
      <c r="J247" s="151"/>
      <c r="K247" s="151"/>
      <c r="L247" s="151"/>
      <c r="M247" s="151"/>
      <c r="N247" s="149"/>
      <c r="O247" s="149"/>
      <c r="P247" s="149"/>
      <c r="Q247" s="149"/>
      <c r="R247" s="155"/>
      <c r="S247" s="152">
        <f t="shared" si="12"/>
        <v>2</v>
      </c>
      <c r="T247" s="153">
        <f t="shared" si="13"/>
        <v>1</v>
      </c>
      <c r="U247" s="152">
        <f>Table24[[#This Row],[OR Word Count]]-Table24[[#This Row],[CCSS Word Count]]</f>
        <v>1</v>
      </c>
      <c r="V247" s="154" t="str">
        <f>IF(Table24[[#This Row],[Column6]]="","",IFERROR(Table24[[#This Row],[Column1]]/Table24[[#This Row],[CCSS Word Count]],""))</f>
        <v/>
      </c>
      <c r="W247" s="200">
        <v>5</v>
      </c>
      <c r="X247" s="180" t="s">
        <v>151</v>
      </c>
      <c r="Y247" s="180"/>
      <c r="Z247" s="180"/>
    </row>
    <row r="248" spans="1:26" x14ac:dyDescent="0.2">
      <c r="A248" s="141" t="s">
        <v>3</v>
      </c>
      <c r="B248" s="142">
        <v>247</v>
      </c>
      <c r="C248" s="142" t="s">
        <v>151</v>
      </c>
      <c r="D248" s="142" t="s">
        <v>21</v>
      </c>
      <c r="E248" s="142" t="s">
        <v>765</v>
      </c>
      <c r="F248" s="143" t="str">
        <f t="shared" si="14"/>
        <v>Pose investigative questions and collect/consider data.</v>
      </c>
      <c r="G248" s="144"/>
      <c r="H248" s="144"/>
      <c r="I248" s="144"/>
      <c r="J248" s="144"/>
      <c r="K248" s="144"/>
      <c r="L248" s="144"/>
      <c r="M248" s="144"/>
      <c r="N248" s="142"/>
      <c r="O248" s="142"/>
      <c r="P248" s="142"/>
      <c r="Q248" s="142"/>
      <c r="R248" s="156"/>
      <c r="S248" s="145">
        <f t="shared" si="12"/>
        <v>6</v>
      </c>
      <c r="T248" s="146">
        <f t="shared" si="13"/>
        <v>1</v>
      </c>
      <c r="U248" s="145">
        <f>Table24[[#This Row],[OR Word Count]]-Table24[[#This Row],[CCSS Word Count]]</f>
        <v>5</v>
      </c>
      <c r="V248" s="147" t="str">
        <f>IF(Table24[[#This Row],[Column6]]="","",IFERROR(Table24[[#This Row],[Column1]]/Table24[[#This Row],[CCSS Word Count]],""))</f>
        <v/>
      </c>
      <c r="W248" s="200">
        <v>5</v>
      </c>
      <c r="X248" s="180" t="s">
        <v>151</v>
      </c>
      <c r="Y248" s="180" t="s">
        <v>21</v>
      </c>
      <c r="Z248" s="180"/>
    </row>
    <row r="249" spans="1:26" ht="60" x14ac:dyDescent="0.2">
      <c r="A249" s="201" t="s">
        <v>25</v>
      </c>
      <c r="B249" s="200">
        <v>248</v>
      </c>
      <c r="C249" s="200" t="s">
        <v>151</v>
      </c>
      <c r="D249" s="200" t="s">
        <v>21</v>
      </c>
      <c r="E249" s="200" t="s">
        <v>766</v>
      </c>
      <c r="F249" s="191" t="str">
        <f t="shared" si="14"/>
        <v>Generate questions to investigate situations within the classroom, school or community.  Determine strategies for collecting or considering data involving operations with fractions for this grade that can naturally answer questions by using information presented in line plots.</v>
      </c>
      <c r="G249" s="127"/>
      <c r="H249" s="127"/>
      <c r="I249" s="127"/>
      <c r="J249" s="127"/>
      <c r="K249" s="127"/>
      <c r="L249" s="127"/>
      <c r="M249" s="127"/>
      <c r="N249" s="200"/>
      <c r="O249" s="206"/>
      <c r="P249" s="206"/>
      <c r="Q249" s="206"/>
      <c r="R249" s="205"/>
      <c r="S249" s="202">
        <f t="shared" si="12"/>
        <v>37</v>
      </c>
      <c r="T249" s="203">
        <f t="shared" si="13"/>
        <v>1</v>
      </c>
      <c r="U249" s="202">
        <f>Table24[[#This Row],[OR Word Count]]-Table24[[#This Row],[CCSS Word Count]]</f>
        <v>36</v>
      </c>
      <c r="V249" s="207"/>
      <c r="W249" s="200">
        <v>5</v>
      </c>
      <c r="X249" s="180" t="s">
        <v>151</v>
      </c>
      <c r="Y249" s="180" t="s">
        <v>21</v>
      </c>
      <c r="Z249" s="180">
        <v>1</v>
      </c>
    </row>
    <row r="250" spans="1:26" x14ac:dyDescent="0.2">
      <c r="A250" s="141" t="s">
        <v>3</v>
      </c>
      <c r="B250" s="142">
        <v>249</v>
      </c>
      <c r="C250" s="142" t="s">
        <v>151</v>
      </c>
      <c r="D250" s="142" t="s">
        <v>76</v>
      </c>
      <c r="E250" s="142" t="s">
        <v>768</v>
      </c>
      <c r="F250" s="143" t="str">
        <f t="shared" si="14"/>
        <v>Analyze, represent, and interpret data.</v>
      </c>
      <c r="G250" s="144"/>
      <c r="H250" s="144"/>
      <c r="I250" s="144"/>
      <c r="J250" s="144"/>
      <c r="K250" s="144"/>
      <c r="L250" s="144"/>
      <c r="M250" s="144"/>
      <c r="N250" s="142" t="s">
        <v>769</v>
      </c>
      <c r="O250" s="142">
        <v>5</v>
      </c>
      <c r="P250" s="142" t="s">
        <v>141</v>
      </c>
      <c r="Q250" s="142" t="s">
        <v>63</v>
      </c>
      <c r="R250" s="156" t="s">
        <v>393</v>
      </c>
      <c r="S250" s="145">
        <f t="shared" si="12"/>
        <v>5</v>
      </c>
      <c r="T250" s="146">
        <f t="shared" si="13"/>
        <v>4</v>
      </c>
      <c r="U250" s="145">
        <f>Table24[[#This Row],[OR Word Count]]-Table24[[#This Row],[CCSS Word Count]]</f>
        <v>1</v>
      </c>
      <c r="V250" s="147" t="str">
        <f>IF(Table24[[#This Row],[Column6]]="","",IFERROR(Table24[[#This Row],[Column1]]/Table24[[#This Row],[CCSS Word Count]],""))</f>
        <v/>
      </c>
      <c r="W250" s="200">
        <v>5</v>
      </c>
      <c r="X250" s="180" t="s">
        <v>151</v>
      </c>
      <c r="Y250" s="180" t="s">
        <v>76</v>
      </c>
      <c r="Z250" s="180"/>
    </row>
    <row r="251" spans="1:26" ht="90" x14ac:dyDescent="0.2">
      <c r="A251" s="201" t="s">
        <v>25</v>
      </c>
      <c r="B251" s="200">
        <v>250</v>
      </c>
      <c r="C251" s="200" t="s">
        <v>151</v>
      </c>
      <c r="D251" s="200" t="s">
        <v>76</v>
      </c>
      <c r="E251" s="200" t="s">
        <v>770</v>
      </c>
      <c r="F251" s="191" t="str">
        <f t="shared" si="14"/>
        <v>Analyze graphical representations and describe the distribution of the numerical data through line plots or categorical data through bar graphs. Interpret information presented to answer investigative questions.</v>
      </c>
      <c r="G251" s="126"/>
      <c r="H251" s="126"/>
      <c r="I251" s="126"/>
      <c r="J251" s="126"/>
      <c r="K251" s="126"/>
      <c r="L251" s="126"/>
      <c r="M251" s="126"/>
      <c r="N251" s="200" t="s">
        <v>772</v>
      </c>
      <c r="O251" s="200">
        <v>5</v>
      </c>
      <c r="P251" s="200" t="s">
        <v>141</v>
      </c>
      <c r="Q251" s="200" t="s">
        <v>63</v>
      </c>
      <c r="R251" s="205" t="s">
        <v>773</v>
      </c>
      <c r="S251" s="202">
        <f t="shared" si="12"/>
        <v>27</v>
      </c>
      <c r="T251" s="203">
        <f t="shared" si="13"/>
        <v>65</v>
      </c>
      <c r="U251" s="202">
        <f>Table24[[#This Row],[OR Word Count]]-Table24[[#This Row],[CCSS Word Count]]</f>
        <v>-38</v>
      </c>
      <c r="V251" s="207"/>
      <c r="W251" s="200">
        <v>5</v>
      </c>
      <c r="X251" s="180" t="s">
        <v>151</v>
      </c>
      <c r="Y251" s="180" t="s">
        <v>76</v>
      </c>
      <c r="Z251" s="180">
        <v>2</v>
      </c>
    </row>
    <row r="252" spans="1:26" x14ac:dyDescent="0.2">
      <c r="A252" s="148" t="s">
        <v>2</v>
      </c>
      <c r="B252" s="149">
        <v>251</v>
      </c>
      <c r="C252" s="149" t="s">
        <v>825</v>
      </c>
      <c r="D252" s="149"/>
      <c r="E252" s="149" t="s">
        <v>826</v>
      </c>
      <c r="F252" s="150" t="str">
        <f t="shared" ref="F252:F297" si="15">VLOOKUP(E252,Grade_6,2,FALSE)</f>
        <v>Proportional Reasoning: Ratios and Proportions</v>
      </c>
      <c r="G252" s="151"/>
      <c r="H252" s="151"/>
      <c r="I252" s="151"/>
      <c r="J252" s="151"/>
      <c r="K252" s="151"/>
      <c r="L252" s="151"/>
      <c r="M252" s="151"/>
      <c r="N252" s="149" t="s">
        <v>826</v>
      </c>
      <c r="O252" s="149">
        <v>6</v>
      </c>
      <c r="P252" s="149" t="s">
        <v>825</v>
      </c>
      <c r="Q252" s="149"/>
      <c r="R252" s="155" t="s">
        <v>828</v>
      </c>
      <c r="S252" s="152">
        <f t="shared" si="12"/>
        <v>5</v>
      </c>
      <c r="T252" s="153">
        <f t="shared" si="13"/>
        <v>5</v>
      </c>
      <c r="U252" s="152">
        <f>Table24[[#This Row],[OR Word Count]]-Table24[[#This Row],[CCSS Word Count]]</f>
        <v>0</v>
      </c>
      <c r="V252" s="154" t="str">
        <f>IF(Table24[[#This Row],[Column6]]="","",IFERROR(Table24[[#This Row],[Column1]]/Table24[[#This Row],[CCSS Word Count]],""))</f>
        <v/>
      </c>
      <c r="W252" s="200">
        <v>6</v>
      </c>
      <c r="X252" s="180" t="s">
        <v>825</v>
      </c>
      <c r="Y252" s="180"/>
      <c r="Z252" s="180"/>
    </row>
    <row r="253" spans="1:26" x14ac:dyDescent="0.2">
      <c r="A253" s="141" t="s">
        <v>3</v>
      </c>
      <c r="B253" s="142">
        <v>252</v>
      </c>
      <c r="C253" s="142" t="s">
        <v>825</v>
      </c>
      <c r="D253" s="142" t="s">
        <v>21</v>
      </c>
      <c r="E253" s="142" t="s">
        <v>829</v>
      </c>
      <c r="F253" s="143" t="str">
        <f t="shared" si="15"/>
        <v>Understand ratio concepts and use ratio reasoning to solve problems.</v>
      </c>
      <c r="G253" s="144"/>
      <c r="H253" s="144"/>
      <c r="I253" s="144"/>
      <c r="J253" s="144"/>
      <c r="K253" s="144"/>
      <c r="L253" s="144"/>
      <c r="M253" s="144"/>
      <c r="N253" s="142" t="s">
        <v>829</v>
      </c>
      <c r="O253" s="142">
        <v>6</v>
      </c>
      <c r="P253" s="142" t="s">
        <v>825</v>
      </c>
      <c r="Q253" s="142" t="s">
        <v>21</v>
      </c>
      <c r="R253" s="156" t="s">
        <v>830</v>
      </c>
      <c r="S253" s="145">
        <f t="shared" si="12"/>
        <v>10</v>
      </c>
      <c r="T253" s="146">
        <f t="shared" si="13"/>
        <v>10</v>
      </c>
      <c r="U253" s="145">
        <f>Table24[[#This Row],[OR Word Count]]-Table24[[#This Row],[CCSS Word Count]]</f>
        <v>0</v>
      </c>
      <c r="V253" s="147" t="str">
        <f>IF(Table24[[#This Row],[Column6]]="","",IFERROR(Table24[[#This Row],[Column1]]/Table24[[#This Row],[CCSS Word Count]],""))</f>
        <v/>
      </c>
      <c r="W253" s="200">
        <v>6</v>
      </c>
      <c r="X253" s="180" t="s">
        <v>825</v>
      </c>
      <c r="Y253" s="180" t="s">
        <v>21</v>
      </c>
      <c r="Z253" s="180"/>
    </row>
    <row r="254" spans="1:26" ht="75" x14ac:dyDescent="0.2">
      <c r="A254" s="201" t="s">
        <v>25</v>
      </c>
      <c r="B254" s="200">
        <v>253</v>
      </c>
      <c r="C254" s="200" t="s">
        <v>825</v>
      </c>
      <c r="D254" s="200" t="s">
        <v>21</v>
      </c>
      <c r="E254" s="200" t="s">
        <v>831</v>
      </c>
      <c r="F254" s="191" t="str">
        <f t="shared" si="15"/>
        <v>Understand the concept of a ratio in authentic contexts, and use ratio language to describe a ratio relationship between two quantities.</v>
      </c>
      <c r="G254" s="126"/>
      <c r="H254" s="126"/>
      <c r="I254" s="126"/>
      <c r="J254" s="126"/>
      <c r="K254" s="126"/>
      <c r="L254" s="126"/>
      <c r="M254" s="126"/>
      <c r="N254" s="200" t="s">
        <v>831</v>
      </c>
      <c r="O254" s="200">
        <v>6</v>
      </c>
      <c r="P254" s="200" t="s">
        <v>825</v>
      </c>
      <c r="Q254" s="200" t="s">
        <v>21</v>
      </c>
      <c r="R254" s="205" t="s">
        <v>833</v>
      </c>
      <c r="S254" s="202">
        <f t="shared" si="12"/>
        <v>21</v>
      </c>
      <c r="T254" s="203">
        <f t="shared" si="13"/>
        <v>57</v>
      </c>
      <c r="U254" s="202">
        <f>Table24[[#This Row],[OR Word Count]]-Table24[[#This Row],[CCSS Word Count]]</f>
        <v>-36</v>
      </c>
      <c r="V254" s="207">
        <f>IF(Table24[[#This Row],[Column6]]="","",IFERROR(Table24[[#This Row],[Column1]]/Table24[[#This Row],[CCSS Word Count]],""))</f>
        <v>-0.63157894736842102</v>
      </c>
      <c r="W254" s="200">
        <v>6</v>
      </c>
      <c r="X254" s="180" t="s">
        <v>825</v>
      </c>
      <c r="Y254" s="180" t="s">
        <v>21</v>
      </c>
      <c r="Z254" s="180">
        <v>1</v>
      </c>
    </row>
    <row r="255" spans="1:26" ht="90" x14ac:dyDescent="0.2">
      <c r="A255" s="201" t="s">
        <v>25</v>
      </c>
      <c r="B255" s="200">
        <v>254</v>
      </c>
      <c r="C255" s="200" t="s">
        <v>825</v>
      </c>
      <c r="D255" s="200" t="s">
        <v>21</v>
      </c>
      <c r="E255" s="200" t="s">
        <v>834</v>
      </c>
      <c r="F255" s="191" t="str">
        <f t="shared" si="15"/>
        <v>Understand the concept of a unit rate in authentic contexts and use rate language in the context of a ratio relationship.</v>
      </c>
      <c r="G255" s="126"/>
      <c r="H255" s="126"/>
      <c r="I255" s="126"/>
      <c r="J255" s="126"/>
      <c r="K255" s="126"/>
      <c r="L255" s="126"/>
      <c r="M255" s="126"/>
      <c r="N255" s="200" t="s">
        <v>834</v>
      </c>
      <c r="O255" s="200">
        <v>6</v>
      </c>
      <c r="P255" s="200" t="s">
        <v>825</v>
      </c>
      <c r="Q255" s="200" t="s">
        <v>21</v>
      </c>
      <c r="R255" s="205" t="s">
        <v>836</v>
      </c>
      <c r="S255" s="202">
        <f t="shared" si="12"/>
        <v>21</v>
      </c>
      <c r="T255" s="203">
        <f t="shared" si="13"/>
        <v>89</v>
      </c>
      <c r="U255" s="202">
        <f>Table24[[#This Row],[OR Word Count]]-Table24[[#This Row],[CCSS Word Count]]</f>
        <v>-68</v>
      </c>
      <c r="V255" s="207">
        <f>IF(Table24[[#This Row],[Column6]]="","",IFERROR(Table24[[#This Row],[Column1]]/Table24[[#This Row],[CCSS Word Count]],""))</f>
        <v>-0.7640449438202247</v>
      </c>
      <c r="W255" s="200">
        <v>6</v>
      </c>
      <c r="X255" s="180" t="s">
        <v>825</v>
      </c>
      <c r="Y255" s="180" t="s">
        <v>21</v>
      </c>
      <c r="Z255" s="180">
        <v>2</v>
      </c>
    </row>
    <row r="256" spans="1:26" ht="225" x14ac:dyDescent="0.2">
      <c r="A256" s="201" t="s">
        <v>25</v>
      </c>
      <c r="B256" s="200">
        <v>255</v>
      </c>
      <c r="C256" s="200" t="s">
        <v>825</v>
      </c>
      <c r="D256" s="200" t="s">
        <v>21</v>
      </c>
      <c r="E256" s="200" t="s">
        <v>837</v>
      </c>
      <c r="F256" s="191" t="str">
        <f t="shared" si="15"/>
        <v>Use ratio and rate reasoning to solve problems in authentic contexts that use equivalent ratios, unit rates, percents, and/or measurement units.</v>
      </c>
      <c r="G256" s="126"/>
      <c r="H256" s="126"/>
      <c r="I256" s="126"/>
      <c r="J256" s="126"/>
      <c r="K256" s="126"/>
      <c r="L256" s="126"/>
      <c r="M256" s="126"/>
      <c r="N256" s="200" t="s">
        <v>837</v>
      </c>
      <c r="O256" s="200">
        <v>6</v>
      </c>
      <c r="P256" s="200" t="s">
        <v>825</v>
      </c>
      <c r="Q256" s="200" t="s">
        <v>21</v>
      </c>
      <c r="R256" s="205" t="s">
        <v>839</v>
      </c>
      <c r="S256" s="202">
        <f t="shared" si="12"/>
        <v>21</v>
      </c>
      <c r="T256" s="203">
        <f t="shared" si="13"/>
        <v>151</v>
      </c>
      <c r="U256" s="202">
        <f>Table24[[#This Row],[OR Word Count]]-Table24[[#This Row],[CCSS Word Count]]</f>
        <v>-130</v>
      </c>
      <c r="V256" s="207">
        <f>IF(Table24[[#This Row],[Column6]]="","",IFERROR(Table24[[#This Row],[Column1]]/Table24[[#This Row],[CCSS Word Count]],""))</f>
        <v>-0.86092715231788075</v>
      </c>
      <c r="W256" s="200">
        <v>6</v>
      </c>
      <c r="X256" s="180" t="s">
        <v>825</v>
      </c>
      <c r="Y256" s="180" t="s">
        <v>21</v>
      </c>
      <c r="Z256" s="180">
        <v>3</v>
      </c>
    </row>
    <row r="257" spans="1:26" x14ac:dyDescent="0.2">
      <c r="A257" s="148" t="s">
        <v>2</v>
      </c>
      <c r="B257" s="149">
        <v>256</v>
      </c>
      <c r="C257" s="149" t="s">
        <v>840</v>
      </c>
      <c r="D257" s="149"/>
      <c r="E257" s="149" t="s">
        <v>841</v>
      </c>
      <c r="F257" s="150" t="str">
        <f t="shared" si="15"/>
        <v>Numeric Reasoning: Number Systems</v>
      </c>
      <c r="G257" s="151"/>
      <c r="H257" s="151"/>
      <c r="I257" s="151"/>
      <c r="J257" s="151"/>
      <c r="K257" s="151"/>
      <c r="L257" s="151"/>
      <c r="M257" s="151"/>
      <c r="N257" s="149" t="s">
        <v>841</v>
      </c>
      <c r="O257" s="149">
        <v>6</v>
      </c>
      <c r="P257" s="149" t="s">
        <v>840</v>
      </c>
      <c r="Q257" s="149"/>
      <c r="R257" s="155" t="s">
        <v>843</v>
      </c>
      <c r="S257" s="152">
        <f t="shared" si="12"/>
        <v>4</v>
      </c>
      <c r="T257" s="153">
        <f t="shared" si="13"/>
        <v>4</v>
      </c>
      <c r="U257" s="152">
        <f>Table24[[#This Row],[OR Word Count]]-Table24[[#This Row],[CCSS Word Count]]</f>
        <v>0</v>
      </c>
      <c r="V257" s="154" t="str">
        <f>IF(Table24[[#This Row],[Column6]]="","",IFERROR(Table24[[#This Row],[Column1]]/Table24[[#This Row],[CCSS Word Count]],""))</f>
        <v/>
      </c>
      <c r="W257" s="200">
        <v>6</v>
      </c>
      <c r="X257" s="180" t="s">
        <v>840</v>
      </c>
      <c r="Y257" s="180"/>
      <c r="Z257" s="180"/>
    </row>
    <row r="258" spans="1:26" ht="30" x14ac:dyDescent="0.2">
      <c r="A258" s="141" t="s">
        <v>3</v>
      </c>
      <c r="B258" s="142">
        <v>257</v>
      </c>
      <c r="C258" s="142" t="s">
        <v>840</v>
      </c>
      <c r="D258" s="142" t="s">
        <v>21</v>
      </c>
      <c r="E258" s="142" t="s">
        <v>844</v>
      </c>
      <c r="F258" s="143" t="str">
        <f t="shared" si="15"/>
        <v>Apply and extend previous understandings of multiplication and division to divide fractions by fractions.</v>
      </c>
      <c r="G258" s="144"/>
      <c r="H258" s="144"/>
      <c r="I258" s="144"/>
      <c r="J258" s="144"/>
      <c r="K258" s="144"/>
      <c r="L258" s="144"/>
      <c r="M258" s="144"/>
      <c r="N258" s="142" t="s">
        <v>846</v>
      </c>
      <c r="O258" s="142">
        <v>6</v>
      </c>
      <c r="P258" s="142" t="s">
        <v>840</v>
      </c>
      <c r="Q258" s="142" t="s">
        <v>21</v>
      </c>
      <c r="R258" s="156" t="s">
        <v>845</v>
      </c>
      <c r="S258" s="145">
        <f t="shared" ref="S258:S321" si="16">LEN(F258)-LEN(SUBSTITUTE(F258," ",""))+1</f>
        <v>14</v>
      </c>
      <c r="T258" s="146">
        <f t="shared" ref="T258:T321" si="17">LEN(R258)-LEN(SUBSTITUTE(R258," ",""))+1</f>
        <v>14</v>
      </c>
      <c r="U258" s="145">
        <f>Table24[[#This Row],[OR Word Count]]-Table24[[#This Row],[CCSS Word Count]]</f>
        <v>0</v>
      </c>
      <c r="V258" s="147" t="str">
        <f>IF(Table24[[#This Row],[Column6]]="","",IFERROR(Table24[[#This Row],[Column1]]/Table24[[#This Row],[CCSS Word Count]],""))</f>
        <v/>
      </c>
      <c r="W258" s="200">
        <v>6</v>
      </c>
      <c r="X258" s="180" t="s">
        <v>840</v>
      </c>
      <c r="Y258" s="180" t="s">
        <v>21</v>
      </c>
      <c r="Z258" s="180"/>
    </row>
    <row r="259" spans="1:26" ht="150" x14ac:dyDescent="0.2">
      <c r="A259" s="201" t="s">
        <v>25</v>
      </c>
      <c r="B259" s="200">
        <v>258</v>
      </c>
      <c r="C259" s="200" t="s">
        <v>840</v>
      </c>
      <c r="D259" s="200" t="s">
        <v>21</v>
      </c>
      <c r="E259" s="200" t="s">
        <v>846</v>
      </c>
      <c r="F259" s="191" t="str">
        <f t="shared" si="15"/>
        <v>Represent, interpret, and compute quotients of fractions to solve problems in authentic contexts involving division of fractions by fractions.</v>
      </c>
      <c r="G259" s="126"/>
      <c r="H259" s="126"/>
      <c r="I259" s="126"/>
      <c r="J259" s="126"/>
      <c r="K259" s="126"/>
      <c r="L259" s="126"/>
      <c r="M259" s="126"/>
      <c r="N259" s="200" t="s">
        <v>846</v>
      </c>
      <c r="O259" s="200">
        <v>6</v>
      </c>
      <c r="P259" s="200" t="s">
        <v>840</v>
      </c>
      <c r="Q259" s="200" t="s">
        <v>21</v>
      </c>
      <c r="R259" s="205" t="s">
        <v>848</v>
      </c>
      <c r="S259" s="202">
        <f t="shared" si="16"/>
        <v>19</v>
      </c>
      <c r="T259" s="203">
        <f t="shared" si="17"/>
        <v>121</v>
      </c>
      <c r="U259" s="202">
        <f>Table24[[#This Row],[OR Word Count]]-Table24[[#This Row],[CCSS Word Count]]</f>
        <v>-102</v>
      </c>
      <c r="V259" s="207">
        <f>IF(Table24[[#This Row],[Column6]]="","",IFERROR(Table24[[#This Row],[Column1]]/Table24[[#This Row],[CCSS Word Count]],""))</f>
        <v>-0.84297520661157022</v>
      </c>
      <c r="W259" s="200">
        <v>6</v>
      </c>
      <c r="X259" s="180" t="s">
        <v>840</v>
      </c>
      <c r="Y259" s="180" t="s">
        <v>21</v>
      </c>
      <c r="Z259" s="180">
        <v>1</v>
      </c>
    </row>
    <row r="260" spans="1:26" ht="30" x14ac:dyDescent="0.2">
      <c r="A260" s="141" t="s">
        <v>3</v>
      </c>
      <c r="B260" s="142">
        <v>259</v>
      </c>
      <c r="C260" s="142" t="s">
        <v>840</v>
      </c>
      <c r="D260" s="142" t="s">
        <v>63</v>
      </c>
      <c r="E260" s="142" t="s">
        <v>849</v>
      </c>
      <c r="F260" s="143" t="str">
        <f t="shared" si="15"/>
        <v>Compute fluently with multi-digit numbers and find common factors and multiples.</v>
      </c>
      <c r="G260" s="144"/>
      <c r="H260" s="144"/>
      <c r="I260" s="144"/>
      <c r="J260" s="144"/>
      <c r="K260" s="144"/>
      <c r="L260" s="144"/>
      <c r="M260" s="144"/>
      <c r="N260" s="142" t="s">
        <v>849</v>
      </c>
      <c r="O260" s="142">
        <v>6</v>
      </c>
      <c r="P260" s="142" t="s">
        <v>840</v>
      </c>
      <c r="Q260" s="142" t="s">
        <v>63</v>
      </c>
      <c r="R260" s="156" t="s">
        <v>850</v>
      </c>
      <c r="S260" s="145">
        <f t="shared" si="16"/>
        <v>11</v>
      </c>
      <c r="T260" s="146">
        <f t="shared" si="17"/>
        <v>11</v>
      </c>
      <c r="U260" s="145">
        <f>Table24[[#This Row],[OR Word Count]]-Table24[[#This Row],[CCSS Word Count]]</f>
        <v>0</v>
      </c>
      <c r="V260" s="147" t="str">
        <f>IF(Table24[[#This Row],[Column6]]="","",IFERROR(Table24[[#This Row],[Column1]]/Table24[[#This Row],[CCSS Word Count]],""))</f>
        <v/>
      </c>
      <c r="W260" s="200">
        <v>6</v>
      </c>
      <c r="X260" s="180" t="s">
        <v>840</v>
      </c>
      <c r="Y260" s="180" t="s">
        <v>63</v>
      </c>
      <c r="Z260" s="180"/>
    </row>
    <row r="261" spans="1:26" ht="45" x14ac:dyDescent="0.2">
      <c r="A261" s="201" t="s">
        <v>25</v>
      </c>
      <c r="B261" s="200">
        <v>260</v>
      </c>
      <c r="C261" s="200" t="s">
        <v>840</v>
      </c>
      <c r="D261" s="200" t="s">
        <v>63</v>
      </c>
      <c r="E261" s="200" t="s">
        <v>851</v>
      </c>
      <c r="F261" s="191" t="str">
        <f t="shared" si="15"/>
        <v>Fluently divide multi-digit numbers using accurate, efficient, and flexible strategies and algorithms based on place value and properties of operations.</v>
      </c>
      <c r="G261" s="126"/>
      <c r="H261" s="126"/>
      <c r="I261" s="126"/>
      <c r="J261" s="126"/>
      <c r="K261" s="126"/>
      <c r="L261" s="126"/>
      <c r="M261" s="126"/>
      <c r="N261" s="200" t="s">
        <v>851</v>
      </c>
      <c r="O261" s="200">
        <v>6</v>
      </c>
      <c r="P261" s="200" t="s">
        <v>840</v>
      </c>
      <c r="Q261" s="200" t="s">
        <v>63</v>
      </c>
      <c r="R261" s="205" t="s">
        <v>853</v>
      </c>
      <c r="S261" s="202">
        <f t="shared" si="16"/>
        <v>20</v>
      </c>
      <c r="T261" s="203">
        <f t="shared" si="17"/>
        <v>9</v>
      </c>
      <c r="U261" s="202">
        <f>Table24[[#This Row],[OR Word Count]]-Table24[[#This Row],[CCSS Word Count]]</f>
        <v>11</v>
      </c>
      <c r="V261" s="207">
        <f>IF(Table24[[#This Row],[Column6]]="","",IFERROR(Table24[[#This Row],[Column1]]/Table24[[#This Row],[CCSS Word Count]],""))</f>
        <v>1.2222222222222223</v>
      </c>
      <c r="W261" s="206">
        <v>6</v>
      </c>
      <c r="X261" s="180" t="s">
        <v>840</v>
      </c>
      <c r="Y261" s="180" t="s">
        <v>63</v>
      </c>
      <c r="Z261" s="180">
        <v>2</v>
      </c>
    </row>
    <row r="262" spans="1:26" ht="30" x14ac:dyDescent="0.2">
      <c r="A262" s="201" t="s">
        <v>25</v>
      </c>
      <c r="B262" s="200">
        <v>261</v>
      </c>
      <c r="C262" s="200" t="s">
        <v>840</v>
      </c>
      <c r="D262" s="200" t="s">
        <v>63</v>
      </c>
      <c r="E262" s="200" t="s">
        <v>854</v>
      </c>
      <c r="F262" s="191" t="str">
        <f t="shared" si="15"/>
        <v>Fluently add, subtract, multiply, and divide positive rational numbers using accurate, efficient, and flexible strategies and algorithms.</v>
      </c>
      <c r="G262" s="126"/>
      <c r="H262" s="126"/>
      <c r="I262" s="126"/>
      <c r="J262" s="126"/>
      <c r="K262" s="126"/>
      <c r="L262" s="126"/>
      <c r="M262" s="126"/>
      <c r="N262" s="200" t="s">
        <v>854</v>
      </c>
      <c r="O262" s="200">
        <v>6</v>
      </c>
      <c r="P262" s="200" t="s">
        <v>840</v>
      </c>
      <c r="Q262" s="200" t="s">
        <v>63</v>
      </c>
      <c r="R262" s="205" t="s">
        <v>856</v>
      </c>
      <c r="S262" s="202">
        <f t="shared" si="16"/>
        <v>17</v>
      </c>
      <c r="T262" s="203">
        <f t="shared" si="17"/>
        <v>15</v>
      </c>
      <c r="U262" s="202">
        <f>Table24[[#This Row],[OR Word Count]]-Table24[[#This Row],[CCSS Word Count]]</f>
        <v>2</v>
      </c>
      <c r="V262" s="207">
        <f>IF(Table24[[#This Row],[Column6]]="","",IFERROR(Table24[[#This Row],[Column1]]/Table24[[#This Row],[CCSS Word Count]],""))</f>
        <v>0.13333333333333333</v>
      </c>
      <c r="W262" s="200">
        <v>6</v>
      </c>
      <c r="X262" s="180" t="s">
        <v>840</v>
      </c>
      <c r="Y262" s="180" t="s">
        <v>63</v>
      </c>
      <c r="Z262" s="180">
        <v>3</v>
      </c>
    </row>
    <row r="263" spans="1:26" ht="75" x14ac:dyDescent="0.2">
      <c r="A263" s="201" t="s">
        <v>25</v>
      </c>
      <c r="B263" s="200">
        <v>262</v>
      </c>
      <c r="C263" s="200" t="s">
        <v>840</v>
      </c>
      <c r="D263" s="200" t="s">
        <v>63</v>
      </c>
      <c r="E263" s="200" t="s">
        <v>857</v>
      </c>
      <c r="F263" s="191" t="str">
        <f t="shared" si="15"/>
        <v>Determine greatest common factors and least common multiples using a variety of strategies. Apply the distributive property to express a sum of two whole numbers 1–100 with a common factor as a multiple of a sum of two whole numbers with no common factor.</v>
      </c>
      <c r="G263" s="127"/>
      <c r="H263" s="127"/>
      <c r="I263" s="127"/>
      <c r="J263" s="127"/>
      <c r="K263" s="127"/>
      <c r="L263" s="127"/>
      <c r="M263" s="127"/>
      <c r="N263" s="200" t="s">
        <v>857</v>
      </c>
      <c r="O263" s="206">
        <v>6</v>
      </c>
      <c r="P263" s="206" t="s">
        <v>840</v>
      </c>
      <c r="Q263" s="206" t="s">
        <v>63</v>
      </c>
      <c r="R263" s="205" t="s">
        <v>859</v>
      </c>
      <c r="S263" s="202">
        <f t="shared" si="16"/>
        <v>44</v>
      </c>
      <c r="T263" s="203">
        <f t="shared" si="17"/>
        <v>72</v>
      </c>
      <c r="U263" s="202">
        <f>Table24[[#This Row],[OR Word Count]]-Table24[[#This Row],[CCSS Word Count]]</f>
        <v>-28</v>
      </c>
      <c r="V263" s="207">
        <f>IF(Table24[[#This Row],[Column6]]="","",IFERROR(Table24[[#This Row],[Column1]]/Table24[[#This Row],[CCSS Word Count]],""))</f>
        <v>-0.3888888888888889</v>
      </c>
      <c r="W263" s="206">
        <v>6</v>
      </c>
      <c r="X263" s="180" t="s">
        <v>840</v>
      </c>
      <c r="Y263" s="180" t="s">
        <v>63</v>
      </c>
      <c r="Z263" s="180">
        <v>4</v>
      </c>
    </row>
    <row r="264" spans="1:26" ht="30" x14ac:dyDescent="0.2">
      <c r="A264" s="141" t="s">
        <v>3</v>
      </c>
      <c r="B264" s="142">
        <v>263</v>
      </c>
      <c r="C264" s="142" t="s">
        <v>840</v>
      </c>
      <c r="D264" s="142" t="s">
        <v>76</v>
      </c>
      <c r="E264" s="142" t="s">
        <v>860</v>
      </c>
      <c r="F264" s="143" t="str">
        <f t="shared" si="15"/>
        <v>Apply and extend previous understandings of numbers to the system of rational numbers.</v>
      </c>
      <c r="G264" s="144"/>
      <c r="H264" s="144"/>
      <c r="I264" s="144"/>
      <c r="J264" s="144"/>
      <c r="K264" s="144"/>
      <c r="L264" s="144"/>
      <c r="M264" s="144"/>
      <c r="N264" s="142" t="s">
        <v>860</v>
      </c>
      <c r="O264" s="142">
        <v>6</v>
      </c>
      <c r="P264" s="142" t="s">
        <v>840</v>
      </c>
      <c r="Q264" s="142" t="s">
        <v>76</v>
      </c>
      <c r="R264" s="156" t="s">
        <v>861</v>
      </c>
      <c r="S264" s="145">
        <f t="shared" si="16"/>
        <v>13</v>
      </c>
      <c r="T264" s="146">
        <f t="shared" si="17"/>
        <v>13</v>
      </c>
      <c r="U264" s="145">
        <f>Table24[[#This Row],[OR Word Count]]-Table24[[#This Row],[CCSS Word Count]]</f>
        <v>0</v>
      </c>
      <c r="V264" s="147" t="str">
        <f>IF(Table24[[#This Row],[Column6]]="","",IFERROR(Table24[[#This Row],[Column1]]/Table24[[#This Row],[CCSS Word Count]],""))</f>
        <v/>
      </c>
      <c r="W264" s="200">
        <v>6</v>
      </c>
      <c r="X264" s="180" t="s">
        <v>840</v>
      </c>
      <c r="Y264" s="180" t="s">
        <v>76</v>
      </c>
      <c r="Z264" s="180"/>
    </row>
    <row r="265" spans="1:26" ht="90" x14ac:dyDescent="0.2">
      <c r="A265" s="201" t="s">
        <v>25</v>
      </c>
      <c r="B265" s="200">
        <v>264</v>
      </c>
      <c r="C265" s="200" t="s">
        <v>840</v>
      </c>
      <c r="D265" s="200" t="s">
        <v>76</v>
      </c>
      <c r="E265" s="200" t="s">
        <v>862</v>
      </c>
      <c r="F265" s="191" t="str">
        <f t="shared" si="15"/>
        <v>Understand that positive and negative numbers are used together to describe quantities having opposite directions or values. Use positive and negative numbers to represent quantities in authentic contexts, explaining the meaning of zero in each situation.</v>
      </c>
      <c r="G265" s="127"/>
      <c r="H265" s="127"/>
      <c r="I265" s="127"/>
      <c r="J265" s="127"/>
      <c r="K265" s="127"/>
      <c r="L265" s="127"/>
      <c r="M265" s="127"/>
      <c r="N265" s="200" t="s">
        <v>862</v>
      </c>
      <c r="O265" s="206">
        <v>6</v>
      </c>
      <c r="P265" s="206" t="s">
        <v>840</v>
      </c>
      <c r="Q265" s="206" t="s">
        <v>76</v>
      </c>
      <c r="R265" s="205" t="s">
        <v>864</v>
      </c>
      <c r="S265" s="202">
        <f t="shared" si="16"/>
        <v>36</v>
      </c>
      <c r="T265" s="203">
        <f t="shared" si="17"/>
        <v>48</v>
      </c>
      <c r="U265" s="202">
        <f>Table24[[#This Row],[OR Word Count]]-Table24[[#This Row],[CCSS Word Count]]</f>
        <v>-12</v>
      </c>
      <c r="V265" s="207">
        <f>IF(Table24[[#This Row],[Column6]]="","",IFERROR(Table24[[#This Row],[Column1]]/Table24[[#This Row],[CCSS Word Count]],""))</f>
        <v>-0.25</v>
      </c>
      <c r="W265" s="206">
        <v>6</v>
      </c>
      <c r="X265" s="180" t="s">
        <v>840</v>
      </c>
      <c r="Y265" s="180" t="s">
        <v>76</v>
      </c>
      <c r="Z265" s="180">
        <v>5</v>
      </c>
    </row>
    <row r="266" spans="1:26" ht="225" x14ac:dyDescent="0.2">
      <c r="A266" s="201" t="s">
        <v>25</v>
      </c>
      <c r="B266" s="200">
        <v>265</v>
      </c>
      <c r="C266" s="200" t="s">
        <v>840</v>
      </c>
      <c r="D266" s="200" t="s">
        <v>76</v>
      </c>
      <c r="E266" s="200" t="s">
        <v>865</v>
      </c>
      <c r="F266" s="191" t="str">
        <f t="shared" si="15"/>
        <v>Represent a rational number as a point on the number line. Extend number line diagrams and coordinate axes to represent points on the line and in the coordinate plane with negative number coordinates.</v>
      </c>
      <c r="G266" s="126"/>
      <c r="H266" s="126"/>
      <c r="I266" s="126"/>
      <c r="J266" s="126"/>
      <c r="K266" s="126"/>
      <c r="L266" s="126"/>
      <c r="M266" s="126"/>
      <c r="N266" s="200" t="s">
        <v>865</v>
      </c>
      <c r="O266" s="200">
        <v>6</v>
      </c>
      <c r="P266" s="200" t="s">
        <v>840</v>
      </c>
      <c r="Q266" s="200" t="s">
        <v>76</v>
      </c>
      <c r="R266" s="205" t="s">
        <v>867</v>
      </c>
      <c r="S266" s="202">
        <f t="shared" si="16"/>
        <v>33</v>
      </c>
      <c r="T266" s="203">
        <f t="shared" si="17"/>
        <v>149</v>
      </c>
      <c r="U266" s="202">
        <f>Table24[[#This Row],[OR Word Count]]-Table24[[#This Row],[CCSS Word Count]]</f>
        <v>-116</v>
      </c>
      <c r="V266" s="207">
        <f>IF(Table24[[#This Row],[Column6]]="","",IFERROR(Table24[[#This Row],[Column1]]/Table24[[#This Row],[CCSS Word Count]],""))</f>
        <v>-0.77852348993288589</v>
      </c>
      <c r="W266" s="206">
        <v>6</v>
      </c>
      <c r="X266" s="180" t="s">
        <v>840</v>
      </c>
      <c r="Y266" s="180" t="s">
        <v>76</v>
      </c>
      <c r="Z266" s="180">
        <v>6</v>
      </c>
    </row>
    <row r="267" spans="1:26" ht="240" x14ac:dyDescent="0.2">
      <c r="A267" s="201" t="s">
        <v>25</v>
      </c>
      <c r="B267" s="200">
        <v>266</v>
      </c>
      <c r="C267" s="200" t="s">
        <v>840</v>
      </c>
      <c r="D267" s="200" t="s">
        <v>76</v>
      </c>
      <c r="E267" s="200" t="s">
        <v>868</v>
      </c>
      <c r="F267" s="191" t="str">
        <f t="shared" si="15"/>
        <v>Interpret statements of inequality as statements about the relative position of two numbers on a number line diagram. Write, interpret, and explain statements of order for rational numbers and absolute value in authentic applications.</v>
      </c>
      <c r="G267" s="127"/>
      <c r="H267" s="127"/>
      <c r="I267" s="127"/>
      <c r="J267" s="127"/>
      <c r="K267" s="127"/>
      <c r="L267" s="127"/>
      <c r="M267" s="127"/>
      <c r="N267" s="200" t="s">
        <v>868</v>
      </c>
      <c r="O267" s="206">
        <v>6</v>
      </c>
      <c r="P267" s="206" t="s">
        <v>840</v>
      </c>
      <c r="Q267" s="206" t="s">
        <v>76</v>
      </c>
      <c r="R267" s="205" t="s">
        <v>870</v>
      </c>
      <c r="S267" s="202">
        <f t="shared" si="16"/>
        <v>34</v>
      </c>
      <c r="T267" s="203">
        <f t="shared" si="17"/>
        <v>164</v>
      </c>
      <c r="U267" s="202">
        <f>Table24[[#This Row],[OR Word Count]]-Table24[[#This Row],[CCSS Word Count]]</f>
        <v>-130</v>
      </c>
      <c r="V267" s="207">
        <f>IF(Table24[[#This Row],[Column6]]="","",IFERROR(Table24[[#This Row],[Column1]]/Table24[[#This Row],[CCSS Word Count]],""))</f>
        <v>-0.79268292682926833</v>
      </c>
      <c r="W267" s="200">
        <v>6</v>
      </c>
      <c r="X267" s="180" t="s">
        <v>840</v>
      </c>
      <c r="Y267" s="180" t="s">
        <v>76</v>
      </c>
      <c r="Z267" s="180">
        <v>7</v>
      </c>
    </row>
    <row r="268" spans="1:26" ht="60" x14ac:dyDescent="0.2">
      <c r="A268" s="201" t="s">
        <v>25</v>
      </c>
      <c r="B268" s="200">
        <v>267</v>
      </c>
      <c r="C268" s="200" t="s">
        <v>840</v>
      </c>
      <c r="D268" s="200" t="s">
        <v>76</v>
      </c>
      <c r="E268" s="200" t="s">
        <v>871</v>
      </c>
      <c r="F268" s="191" t="str">
        <f t="shared" si="15"/>
        <v>Graph points in all four quadrants of the coordinate plane to solve problems in authentic contexts. Include use of coordinates and absolute value to find distances between points with the same first coordinate or the same second coordinate.</v>
      </c>
      <c r="G268" s="127"/>
      <c r="H268" s="127"/>
      <c r="I268" s="127"/>
      <c r="J268" s="127"/>
      <c r="K268" s="127"/>
      <c r="L268" s="127"/>
      <c r="M268" s="127"/>
      <c r="N268" s="200" t="s">
        <v>871</v>
      </c>
      <c r="O268" s="206">
        <v>6</v>
      </c>
      <c r="P268" s="206" t="s">
        <v>840</v>
      </c>
      <c r="Q268" s="206" t="s">
        <v>76</v>
      </c>
      <c r="R268" s="205" t="s">
        <v>873</v>
      </c>
      <c r="S268" s="202">
        <f t="shared" si="16"/>
        <v>38</v>
      </c>
      <c r="T268" s="203">
        <f t="shared" si="17"/>
        <v>38</v>
      </c>
      <c r="U268" s="202">
        <f>Table24[[#This Row],[OR Word Count]]-Table24[[#This Row],[CCSS Word Count]]</f>
        <v>0</v>
      </c>
      <c r="V268" s="207">
        <f>IF(Table24[[#This Row],[Column6]]="","",IFERROR(Table24[[#This Row],[Column1]]/Table24[[#This Row],[CCSS Word Count]],""))</f>
        <v>0</v>
      </c>
      <c r="W268" s="200">
        <v>6</v>
      </c>
      <c r="X268" s="180" t="s">
        <v>840</v>
      </c>
      <c r="Y268" s="180" t="s">
        <v>76</v>
      </c>
      <c r="Z268" s="180">
        <v>8</v>
      </c>
    </row>
    <row r="269" spans="1:26" x14ac:dyDescent="0.2">
      <c r="A269" s="148" t="s">
        <v>2</v>
      </c>
      <c r="B269" s="149">
        <v>268</v>
      </c>
      <c r="C269" s="149" t="s">
        <v>774</v>
      </c>
      <c r="D269" s="149"/>
      <c r="E269" s="149" t="s">
        <v>775</v>
      </c>
      <c r="F269" s="150" t="str">
        <f t="shared" si="15"/>
        <v>Algebraic Reasoning: Expressions and Equations</v>
      </c>
      <c r="G269" s="151"/>
      <c r="H269" s="151"/>
      <c r="I269" s="151"/>
      <c r="J269" s="151"/>
      <c r="K269" s="151"/>
      <c r="L269" s="151"/>
      <c r="M269" s="151"/>
      <c r="N269" s="149" t="s">
        <v>777</v>
      </c>
      <c r="O269" s="149">
        <v>6</v>
      </c>
      <c r="P269" s="149" t="s">
        <v>778</v>
      </c>
      <c r="Q269" s="149"/>
      <c r="R269" s="155" t="s">
        <v>779</v>
      </c>
      <c r="S269" s="152">
        <f t="shared" si="16"/>
        <v>5</v>
      </c>
      <c r="T269" s="153">
        <f t="shared" si="17"/>
        <v>4</v>
      </c>
      <c r="U269" s="152">
        <f>Table24[[#This Row],[OR Word Count]]-Table24[[#This Row],[CCSS Word Count]]</f>
        <v>1</v>
      </c>
      <c r="V269" s="154" t="str">
        <f>IF(Table24[[#This Row],[Column6]]="","",IFERROR(Table24[[#This Row],[Column1]]/Table24[[#This Row],[CCSS Word Count]],""))</f>
        <v/>
      </c>
      <c r="W269" s="200">
        <v>6</v>
      </c>
      <c r="X269" s="180" t="s">
        <v>774</v>
      </c>
      <c r="Y269" s="180"/>
      <c r="Z269" s="180"/>
    </row>
    <row r="270" spans="1:26" ht="30" x14ac:dyDescent="0.2">
      <c r="A270" s="141" t="s">
        <v>3</v>
      </c>
      <c r="B270" s="142">
        <v>269</v>
      </c>
      <c r="C270" s="142" t="s">
        <v>774</v>
      </c>
      <c r="D270" s="142" t="s">
        <v>21</v>
      </c>
      <c r="E270" s="142" t="s">
        <v>780</v>
      </c>
      <c r="F270" s="143" t="str">
        <f t="shared" si="15"/>
        <v>Apply and extend previous understandings of arithmetic to algebraic expressions.</v>
      </c>
      <c r="G270" s="144"/>
      <c r="H270" s="144"/>
      <c r="I270" s="144"/>
      <c r="J270" s="144"/>
      <c r="K270" s="144"/>
      <c r="L270" s="144"/>
      <c r="M270" s="144"/>
      <c r="N270" s="142" t="s">
        <v>782</v>
      </c>
      <c r="O270" s="142">
        <v>6</v>
      </c>
      <c r="P270" s="142" t="s">
        <v>778</v>
      </c>
      <c r="Q270" s="142" t="s">
        <v>21</v>
      </c>
      <c r="R270" s="156" t="s">
        <v>781</v>
      </c>
      <c r="S270" s="145">
        <f t="shared" si="16"/>
        <v>10</v>
      </c>
      <c r="T270" s="146">
        <f t="shared" si="17"/>
        <v>10</v>
      </c>
      <c r="U270" s="145">
        <f>Table24[[#This Row],[OR Word Count]]-Table24[[#This Row],[CCSS Word Count]]</f>
        <v>0</v>
      </c>
      <c r="V270" s="147" t="str">
        <f>IF(Table24[[#This Row],[Column6]]="","",IFERROR(Table24[[#This Row],[Column1]]/Table24[[#This Row],[CCSS Word Count]],""))</f>
        <v/>
      </c>
      <c r="W270" s="200">
        <v>6</v>
      </c>
      <c r="X270" s="180" t="s">
        <v>774</v>
      </c>
      <c r="Y270" s="180" t="s">
        <v>21</v>
      </c>
      <c r="Z270" s="180"/>
    </row>
    <row r="271" spans="1:26" ht="30" x14ac:dyDescent="0.2">
      <c r="A271" s="201" t="s">
        <v>25</v>
      </c>
      <c r="B271" s="200">
        <v>270</v>
      </c>
      <c r="C271" s="200" t="s">
        <v>774</v>
      </c>
      <c r="D271" s="200" t="s">
        <v>21</v>
      </c>
      <c r="E271" s="200" t="s">
        <v>783</v>
      </c>
      <c r="F271" s="191" t="str">
        <f t="shared" si="15"/>
        <v>Write and evaluate numerical expressions involving whole-number bases and exponents.</v>
      </c>
      <c r="G271" s="126"/>
      <c r="H271" s="126"/>
      <c r="I271" s="126"/>
      <c r="J271" s="126"/>
      <c r="K271" s="126"/>
      <c r="L271" s="126"/>
      <c r="M271" s="126"/>
      <c r="N271" s="200" t="s">
        <v>785</v>
      </c>
      <c r="O271" s="200">
        <v>6</v>
      </c>
      <c r="P271" s="200" t="s">
        <v>778</v>
      </c>
      <c r="Q271" s="200" t="s">
        <v>21</v>
      </c>
      <c r="R271" s="205" t="s">
        <v>786</v>
      </c>
      <c r="S271" s="202">
        <f t="shared" si="16"/>
        <v>10</v>
      </c>
      <c r="T271" s="203">
        <f t="shared" si="17"/>
        <v>8</v>
      </c>
      <c r="U271" s="202">
        <f>Table24[[#This Row],[OR Word Count]]-Table24[[#This Row],[CCSS Word Count]]</f>
        <v>2</v>
      </c>
      <c r="V271" s="207">
        <f>IF(Table24[[#This Row],[Column6]]="","",IFERROR(Table24[[#This Row],[Column1]]/Table24[[#This Row],[CCSS Word Count]],""))</f>
        <v>0.25</v>
      </c>
      <c r="W271" s="200">
        <v>6</v>
      </c>
      <c r="X271" s="180" t="s">
        <v>774</v>
      </c>
      <c r="Y271" s="180" t="s">
        <v>21</v>
      </c>
      <c r="Z271" s="180">
        <v>1</v>
      </c>
    </row>
    <row r="272" spans="1:26" ht="240" x14ac:dyDescent="0.2">
      <c r="A272" s="201" t="s">
        <v>25</v>
      </c>
      <c r="B272" s="200">
        <v>271</v>
      </c>
      <c r="C272" s="200" t="s">
        <v>774</v>
      </c>
      <c r="D272" s="200" t="s">
        <v>21</v>
      </c>
      <c r="E272" s="200" t="s">
        <v>787</v>
      </c>
      <c r="F272" s="191" t="str">
        <f t="shared" si="15"/>
        <v>Write, read, and evaluate expressions in which letters stand for numbers. Apply knowledge of common mathematical terms to move between the verbal and mathematical forms of an expression including expressions that arise from authentic contexts.</v>
      </c>
      <c r="G272" s="127"/>
      <c r="H272" s="127"/>
      <c r="I272" s="127"/>
      <c r="J272" s="127"/>
      <c r="K272" s="127"/>
      <c r="L272" s="127"/>
      <c r="M272" s="127"/>
      <c r="N272" s="200" t="s">
        <v>789</v>
      </c>
      <c r="O272" s="206">
        <v>6</v>
      </c>
      <c r="P272" s="206" t="s">
        <v>778</v>
      </c>
      <c r="Q272" s="206" t="s">
        <v>21</v>
      </c>
      <c r="R272" s="205" t="s">
        <v>790</v>
      </c>
      <c r="S272" s="202">
        <f t="shared" si="16"/>
        <v>35</v>
      </c>
      <c r="T272" s="203">
        <f t="shared" si="17"/>
        <v>167</v>
      </c>
      <c r="U272" s="202">
        <f>Table24[[#This Row],[OR Word Count]]-Table24[[#This Row],[CCSS Word Count]]</f>
        <v>-132</v>
      </c>
      <c r="V272" s="207">
        <f>IF(Table24[[#This Row],[Column6]]="","",IFERROR(Table24[[#This Row],[Column1]]/Table24[[#This Row],[CCSS Word Count]],""))</f>
        <v>-0.79041916167664672</v>
      </c>
      <c r="W272" s="200">
        <v>6</v>
      </c>
      <c r="X272" s="180" t="s">
        <v>774</v>
      </c>
      <c r="Y272" s="180" t="s">
        <v>21</v>
      </c>
      <c r="Z272" s="180">
        <v>2</v>
      </c>
    </row>
    <row r="273" spans="1:26" ht="90" x14ac:dyDescent="0.2">
      <c r="A273" s="201" t="s">
        <v>25</v>
      </c>
      <c r="B273" s="200">
        <v>272</v>
      </c>
      <c r="C273" s="200" t="s">
        <v>774</v>
      </c>
      <c r="D273" s="200" t="s">
        <v>21</v>
      </c>
      <c r="E273" s="200" t="s">
        <v>791</v>
      </c>
      <c r="F273" s="191" t="str">
        <f t="shared" si="15"/>
        <v>Apply the properties of operations to generate equivalent expressions and to determine when two expressions are equivalent.</v>
      </c>
      <c r="G273" s="126"/>
      <c r="H273" s="126"/>
      <c r="I273" s="126"/>
      <c r="J273" s="126"/>
      <c r="K273" s="126"/>
      <c r="L273" s="126"/>
      <c r="M273" s="126"/>
      <c r="N273" s="200" t="s">
        <v>793</v>
      </c>
      <c r="O273" s="200">
        <v>6</v>
      </c>
      <c r="P273" s="200" t="s">
        <v>778</v>
      </c>
      <c r="Q273" s="200" t="s">
        <v>21</v>
      </c>
      <c r="R273" s="205" t="s">
        <v>794</v>
      </c>
      <c r="S273" s="202">
        <f t="shared" si="16"/>
        <v>17</v>
      </c>
      <c r="T273" s="203">
        <f t="shared" si="17"/>
        <v>64</v>
      </c>
      <c r="U273" s="202">
        <f>Table24[[#This Row],[OR Word Count]]-Table24[[#This Row],[CCSS Word Count]]</f>
        <v>-47</v>
      </c>
      <c r="V273" s="207">
        <f>IF(Table24[[#This Row],[Column6]]="","",IFERROR(Table24[[#This Row],[Column1]]/Table24[[#This Row],[CCSS Word Count]],""))</f>
        <v>-0.734375</v>
      </c>
      <c r="W273" s="200">
        <v>6</v>
      </c>
      <c r="X273" s="180" t="s">
        <v>774</v>
      </c>
      <c r="Y273" s="180" t="s">
        <v>21</v>
      </c>
      <c r="Z273" s="180">
        <v>3</v>
      </c>
    </row>
    <row r="274" spans="1:26" ht="75" x14ac:dyDescent="0.2">
      <c r="A274" s="201" t="s">
        <v>25</v>
      </c>
      <c r="B274" s="200">
        <v>273</v>
      </c>
      <c r="C274" s="200" t="s">
        <v>774</v>
      </c>
      <c r="D274" s="200" t="s">
        <v>21</v>
      </c>
      <c r="E274" s="200" t="s">
        <v>795</v>
      </c>
      <c r="F274" s="191" t="str">
        <f t="shared" si="15"/>
        <v>Merge with 6.AEE.A.3</v>
      </c>
      <c r="G274" s="126"/>
      <c r="H274" s="126"/>
      <c r="I274" s="126"/>
      <c r="J274" s="126"/>
      <c r="K274" s="126"/>
      <c r="L274" s="126"/>
      <c r="M274" s="126"/>
      <c r="N274" s="200" t="s">
        <v>797</v>
      </c>
      <c r="O274" s="200">
        <v>6</v>
      </c>
      <c r="P274" s="200" t="s">
        <v>778</v>
      </c>
      <c r="Q274" s="200" t="s">
        <v>21</v>
      </c>
      <c r="R274" s="205" t="s">
        <v>798</v>
      </c>
      <c r="S274" s="202">
        <f t="shared" si="16"/>
        <v>3</v>
      </c>
      <c r="T274" s="203">
        <f t="shared" si="17"/>
        <v>49</v>
      </c>
      <c r="U274" s="202">
        <f>Table24[[#This Row],[OR Word Count]]-Table24[[#This Row],[CCSS Word Count]]</f>
        <v>-46</v>
      </c>
      <c r="V274" s="207">
        <f>IF(Table24[[#This Row],[Column6]]="","",IFERROR(Table24[[#This Row],[Column1]]/Table24[[#This Row],[CCSS Word Count]],""))</f>
        <v>-0.93877551020408168</v>
      </c>
      <c r="W274" s="206">
        <v>6</v>
      </c>
      <c r="X274" s="180" t="s">
        <v>774</v>
      </c>
      <c r="Y274" s="180" t="s">
        <v>21</v>
      </c>
      <c r="Z274" s="180">
        <v>4</v>
      </c>
    </row>
    <row r="275" spans="1:26" x14ac:dyDescent="0.2">
      <c r="A275" s="141" t="s">
        <v>3</v>
      </c>
      <c r="B275" s="142">
        <v>274</v>
      </c>
      <c r="C275" s="142" t="s">
        <v>774</v>
      </c>
      <c r="D275" s="142" t="s">
        <v>63</v>
      </c>
      <c r="E275" s="142" t="s">
        <v>799</v>
      </c>
      <c r="F275" s="143" t="str">
        <f t="shared" si="15"/>
        <v>Reason about and solve one-variable equations and inequalities.</v>
      </c>
      <c r="G275" s="144"/>
      <c r="H275" s="144"/>
      <c r="I275" s="144"/>
      <c r="J275" s="144"/>
      <c r="K275" s="144"/>
      <c r="L275" s="144"/>
      <c r="M275" s="144"/>
      <c r="N275" s="142" t="s">
        <v>801</v>
      </c>
      <c r="O275" s="142">
        <v>6</v>
      </c>
      <c r="P275" s="142" t="s">
        <v>778</v>
      </c>
      <c r="Q275" s="142" t="s">
        <v>63</v>
      </c>
      <c r="R275" s="156" t="s">
        <v>800</v>
      </c>
      <c r="S275" s="145">
        <f t="shared" si="16"/>
        <v>8</v>
      </c>
      <c r="T275" s="146">
        <f t="shared" si="17"/>
        <v>8</v>
      </c>
      <c r="U275" s="145">
        <f>Table24[[#This Row],[OR Word Count]]-Table24[[#This Row],[CCSS Word Count]]</f>
        <v>0</v>
      </c>
      <c r="V275" s="147" t="str">
        <f>IF(Table24[[#This Row],[Column6]]="","",IFERROR(Table24[[#This Row],[Column1]]/Table24[[#This Row],[CCSS Word Count]],""))</f>
        <v/>
      </c>
      <c r="W275" s="200">
        <v>6</v>
      </c>
      <c r="X275" s="180" t="s">
        <v>774</v>
      </c>
      <c r="Y275" s="180" t="s">
        <v>63</v>
      </c>
      <c r="Z275" s="180"/>
    </row>
    <row r="276" spans="1:26" ht="60" x14ac:dyDescent="0.2">
      <c r="A276" s="201" t="s">
        <v>25</v>
      </c>
      <c r="B276" s="200">
        <v>275</v>
      </c>
      <c r="C276" s="200" t="s">
        <v>774</v>
      </c>
      <c r="D276" s="200" t="s">
        <v>63</v>
      </c>
      <c r="E276" s="200" t="s">
        <v>802</v>
      </c>
      <c r="F276" s="191" t="str">
        <f t="shared" si="15"/>
        <v>Understand solving an equation or inequality as a process of answering which values from a specified set, if any, make the equation or inequality true. Use substitution to determine which number(s) in a given set make an equation or inequality true.</v>
      </c>
      <c r="G276" s="127"/>
      <c r="H276" s="127"/>
      <c r="I276" s="127"/>
      <c r="J276" s="127"/>
      <c r="K276" s="127"/>
      <c r="L276" s="127"/>
      <c r="M276" s="127"/>
      <c r="N276" s="200" t="s">
        <v>804</v>
      </c>
      <c r="O276" s="206">
        <v>6</v>
      </c>
      <c r="P276" s="206" t="s">
        <v>778</v>
      </c>
      <c r="Q276" s="206" t="s">
        <v>63</v>
      </c>
      <c r="R276" s="205" t="s">
        <v>805</v>
      </c>
      <c r="S276" s="202">
        <f t="shared" si="16"/>
        <v>41</v>
      </c>
      <c r="T276" s="203">
        <f t="shared" si="17"/>
        <v>45</v>
      </c>
      <c r="U276" s="202">
        <f>Table24[[#This Row],[OR Word Count]]-Table24[[#This Row],[CCSS Word Count]]</f>
        <v>-4</v>
      </c>
      <c r="V276" s="207">
        <f>IF(Table24[[#This Row],[Column6]]="","",IFERROR(Table24[[#This Row],[Column1]]/Table24[[#This Row],[CCSS Word Count]],""))</f>
        <v>-8.8888888888888892E-2</v>
      </c>
      <c r="W276" s="206">
        <v>6</v>
      </c>
      <c r="X276" s="180" t="s">
        <v>774</v>
      </c>
      <c r="Y276" s="180" t="s">
        <v>63</v>
      </c>
      <c r="Z276" s="180">
        <v>4</v>
      </c>
    </row>
    <row r="277" spans="1:26" ht="60" x14ac:dyDescent="0.2">
      <c r="A277" s="201" t="s">
        <v>25</v>
      </c>
      <c r="B277" s="200">
        <v>276</v>
      </c>
      <c r="C277" s="200" t="s">
        <v>774</v>
      </c>
      <c r="D277" s="200" t="s">
        <v>63</v>
      </c>
      <c r="E277" s="200" t="s">
        <v>806</v>
      </c>
      <c r="F277" s="191" t="str">
        <f t="shared" si="15"/>
        <v>Use variables to represent numbers and write expressions when solving problems in authentic contexts.</v>
      </c>
      <c r="G277" s="126"/>
      <c r="H277" s="126"/>
      <c r="I277" s="126"/>
      <c r="J277" s="126"/>
      <c r="K277" s="126"/>
      <c r="L277" s="126"/>
      <c r="M277" s="126"/>
      <c r="N277" s="200" t="s">
        <v>808</v>
      </c>
      <c r="O277" s="200">
        <v>6</v>
      </c>
      <c r="P277" s="200" t="s">
        <v>778</v>
      </c>
      <c r="Q277" s="200" t="s">
        <v>63</v>
      </c>
      <c r="R277" s="205" t="s">
        <v>809</v>
      </c>
      <c r="S277" s="202">
        <f t="shared" si="16"/>
        <v>14</v>
      </c>
      <c r="T277" s="203">
        <f t="shared" si="17"/>
        <v>37</v>
      </c>
      <c r="U277" s="202">
        <f>Table24[[#This Row],[OR Word Count]]-Table24[[#This Row],[CCSS Word Count]]</f>
        <v>-23</v>
      </c>
      <c r="V277" s="207">
        <f>IF(Table24[[#This Row],[Column6]]="","",IFERROR(Table24[[#This Row],[Column1]]/Table24[[#This Row],[CCSS Word Count]],""))</f>
        <v>-0.6216216216216216</v>
      </c>
      <c r="W277" s="206">
        <v>6</v>
      </c>
      <c r="X277" s="180" t="s">
        <v>774</v>
      </c>
      <c r="Y277" s="180" t="s">
        <v>63</v>
      </c>
      <c r="Z277" s="180">
        <v>5</v>
      </c>
    </row>
    <row r="278" spans="1:26" ht="45" x14ac:dyDescent="0.2">
      <c r="A278" s="201" t="s">
        <v>25</v>
      </c>
      <c r="B278" s="200">
        <v>277</v>
      </c>
      <c r="C278" s="200" t="s">
        <v>774</v>
      </c>
      <c r="D278" s="200" t="s">
        <v>63</v>
      </c>
      <c r="E278" s="200" t="s">
        <v>810</v>
      </c>
      <c r="F278" s="191" t="str">
        <f t="shared" si="15"/>
        <v>Write and solve equations of the form x + p = q and px = q in problems that arise from authentic contexts for cases in which p, q and x are all nonnegative rational numbers.</v>
      </c>
      <c r="G278" s="127"/>
      <c r="H278" s="127"/>
      <c r="I278" s="127"/>
      <c r="J278" s="127"/>
      <c r="K278" s="127"/>
      <c r="L278" s="127"/>
      <c r="M278" s="127"/>
      <c r="N278" s="200" t="s">
        <v>812</v>
      </c>
      <c r="O278" s="206">
        <v>6</v>
      </c>
      <c r="P278" s="206" t="s">
        <v>778</v>
      </c>
      <c r="Q278" s="206" t="s">
        <v>63</v>
      </c>
      <c r="R278" s="205" t="s">
        <v>813</v>
      </c>
      <c r="S278" s="202">
        <f t="shared" si="16"/>
        <v>36</v>
      </c>
      <c r="T278" s="203">
        <f t="shared" si="17"/>
        <v>35</v>
      </c>
      <c r="U278" s="202">
        <f>Table24[[#This Row],[OR Word Count]]-Table24[[#This Row],[CCSS Word Count]]</f>
        <v>1</v>
      </c>
      <c r="V278" s="207">
        <f>IF(Table24[[#This Row],[Column6]]="","",IFERROR(Table24[[#This Row],[Column1]]/Table24[[#This Row],[CCSS Word Count]],""))</f>
        <v>2.8571428571428571E-2</v>
      </c>
      <c r="W278" s="200">
        <v>6</v>
      </c>
      <c r="X278" s="180" t="s">
        <v>774</v>
      </c>
      <c r="Y278" s="180" t="s">
        <v>63</v>
      </c>
      <c r="Z278" s="180">
        <v>6</v>
      </c>
    </row>
    <row r="279" spans="1:26" ht="60" x14ac:dyDescent="0.2">
      <c r="A279" s="201" t="s">
        <v>25</v>
      </c>
      <c r="B279" s="200">
        <v>278</v>
      </c>
      <c r="C279" s="200" t="s">
        <v>774</v>
      </c>
      <c r="D279" s="200" t="s">
        <v>63</v>
      </c>
      <c r="E279" s="200" t="s">
        <v>814</v>
      </c>
      <c r="F279" s="191" t="str">
        <f t="shared" si="15"/>
        <v>Write inequalities of the form x &gt; c and x &lt; c to represent constraints or conditions to solve problems in authentic contexts.  Describe and graph on a number line solutions of inequalities of the form x &gt; c and x &lt; c.</v>
      </c>
      <c r="G279" s="127"/>
      <c r="H279" s="127"/>
      <c r="I279" s="127"/>
      <c r="J279" s="127"/>
      <c r="K279" s="127"/>
      <c r="L279" s="127"/>
      <c r="M279" s="127"/>
      <c r="N279" s="200" t="s">
        <v>816</v>
      </c>
      <c r="O279" s="206">
        <v>6</v>
      </c>
      <c r="P279" s="206" t="s">
        <v>778</v>
      </c>
      <c r="Q279" s="206" t="s">
        <v>63</v>
      </c>
      <c r="R279" s="205" t="s">
        <v>817</v>
      </c>
      <c r="S279" s="202">
        <f t="shared" si="16"/>
        <v>43</v>
      </c>
      <c r="T279" s="203">
        <f t="shared" si="17"/>
        <v>51</v>
      </c>
      <c r="U279" s="202">
        <f>Table24[[#This Row],[OR Word Count]]-Table24[[#This Row],[CCSS Word Count]]</f>
        <v>-8</v>
      </c>
      <c r="V279" s="207">
        <f>IF(Table24[[#This Row],[Column6]]="","",IFERROR(Table24[[#This Row],[Column1]]/Table24[[#This Row],[CCSS Word Count]],""))</f>
        <v>-0.15686274509803921</v>
      </c>
      <c r="W279" s="206">
        <v>6</v>
      </c>
      <c r="X279" s="180" t="s">
        <v>774</v>
      </c>
      <c r="Y279" s="180" t="s">
        <v>63</v>
      </c>
      <c r="Z279" s="180">
        <v>7</v>
      </c>
    </row>
    <row r="280" spans="1:26" ht="30" x14ac:dyDescent="0.2">
      <c r="A280" s="141" t="s">
        <v>3</v>
      </c>
      <c r="B280" s="142">
        <v>279</v>
      </c>
      <c r="C280" s="142" t="s">
        <v>774</v>
      </c>
      <c r="D280" s="142" t="s">
        <v>76</v>
      </c>
      <c r="E280" s="142" t="s">
        <v>818</v>
      </c>
      <c r="F280" s="143" t="str">
        <f t="shared" si="15"/>
        <v>Represent and analyze quantitative relationships between dependent and independent variables.</v>
      </c>
      <c r="G280" s="144"/>
      <c r="H280" s="144"/>
      <c r="I280" s="144"/>
      <c r="J280" s="144"/>
      <c r="K280" s="144"/>
      <c r="L280" s="144"/>
      <c r="M280" s="144"/>
      <c r="N280" s="142" t="s">
        <v>820</v>
      </c>
      <c r="O280" s="142">
        <v>6</v>
      </c>
      <c r="P280" s="142" t="s">
        <v>778</v>
      </c>
      <c r="Q280" s="142" t="s">
        <v>76</v>
      </c>
      <c r="R280" s="156" t="s">
        <v>819</v>
      </c>
      <c r="S280" s="145">
        <f t="shared" si="16"/>
        <v>10</v>
      </c>
      <c r="T280" s="146">
        <f t="shared" si="17"/>
        <v>10</v>
      </c>
      <c r="U280" s="145">
        <f>Table24[[#This Row],[OR Word Count]]-Table24[[#This Row],[CCSS Word Count]]</f>
        <v>0</v>
      </c>
      <c r="V280" s="147" t="str">
        <f>IF(Table24[[#This Row],[Column6]]="","",IFERROR(Table24[[#This Row],[Column1]]/Table24[[#This Row],[CCSS Word Count]],""))</f>
        <v/>
      </c>
      <c r="W280" s="200">
        <v>6</v>
      </c>
      <c r="X280" s="180" t="s">
        <v>774</v>
      </c>
      <c r="Y280" s="180" t="s">
        <v>76</v>
      </c>
      <c r="Z280" s="180"/>
    </row>
    <row r="281" spans="1:26" ht="135" x14ac:dyDescent="0.2">
      <c r="A281" s="201" t="s">
        <v>25</v>
      </c>
      <c r="B281" s="200">
        <v>280</v>
      </c>
      <c r="C281" s="200" t="s">
        <v>774</v>
      </c>
      <c r="D281" s="200" t="s">
        <v>76</v>
      </c>
      <c r="E281" s="200" t="s">
        <v>821</v>
      </c>
      <c r="F281" s="191" t="str">
        <f t="shared" si="15"/>
        <v>Use variables to represent and analyze two quantities to solve problems in authentic contexts.  Including those that change in relationship to one another; write an equation to express one quantity in terms of the other quantity.</v>
      </c>
      <c r="G281" s="127"/>
      <c r="H281" s="127"/>
      <c r="I281" s="127"/>
      <c r="J281" s="127"/>
      <c r="K281" s="127"/>
      <c r="L281" s="127"/>
      <c r="M281" s="127"/>
      <c r="N281" s="200" t="s">
        <v>823</v>
      </c>
      <c r="O281" s="206">
        <v>6</v>
      </c>
      <c r="P281" s="206" t="s">
        <v>778</v>
      </c>
      <c r="Q281" s="206" t="s">
        <v>76</v>
      </c>
      <c r="R281" s="205" t="s">
        <v>824</v>
      </c>
      <c r="S281" s="202">
        <f t="shared" si="16"/>
        <v>36</v>
      </c>
      <c r="T281" s="203">
        <f t="shared" si="17"/>
        <v>95</v>
      </c>
      <c r="U281" s="202">
        <f>Table24[[#This Row],[OR Word Count]]-Table24[[#This Row],[CCSS Word Count]]</f>
        <v>-59</v>
      </c>
      <c r="V281" s="207">
        <f>IF(Table24[[#This Row],[Column6]]="","",IFERROR(Table24[[#This Row],[Column1]]/Table24[[#This Row],[CCSS Word Count]],""))</f>
        <v>-0.62105263157894741</v>
      </c>
      <c r="W281" s="200">
        <v>6</v>
      </c>
      <c r="X281" s="180" t="s">
        <v>774</v>
      </c>
      <c r="Y281" s="180" t="s">
        <v>76</v>
      </c>
      <c r="Z281" s="180">
        <v>8</v>
      </c>
    </row>
    <row r="282" spans="1:26" x14ac:dyDescent="0.2">
      <c r="A282" s="148" t="s">
        <v>2</v>
      </c>
      <c r="B282" s="149">
        <v>281</v>
      </c>
      <c r="C282" s="149" t="s">
        <v>99</v>
      </c>
      <c r="D282" s="149"/>
      <c r="E282" s="149" t="s">
        <v>874</v>
      </c>
      <c r="F282" s="150" t="str">
        <f t="shared" si="15"/>
        <v>Geometric Reasoning and Measurement</v>
      </c>
      <c r="G282" s="151"/>
      <c r="H282" s="151"/>
      <c r="I282" s="151"/>
      <c r="J282" s="151"/>
      <c r="K282" s="151"/>
      <c r="L282" s="151"/>
      <c r="M282" s="151"/>
      <c r="N282" s="149" t="s">
        <v>875</v>
      </c>
      <c r="O282" s="149">
        <v>6</v>
      </c>
      <c r="P282" s="149" t="s">
        <v>103</v>
      </c>
      <c r="Q282" s="149"/>
      <c r="R282" s="155" t="s">
        <v>334</v>
      </c>
      <c r="S282" s="152">
        <f t="shared" si="16"/>
        <v>4</v>
      </c>
      <c r="T282" s="153">
        <f t="shared" si="17"/>
        <v>2</v>
      </c>
      <c r="U282" s="152">
        <f>Table24[[#This Row],[OR Word Count]]-Table24[[#This Row],[CCSS Word Count]]</f>
        <v>2</v>
      </c>
      <c r="V282" s="154" t="str">
        <f>IF(Table24[[#This Row],[Column6]]="","",IFERROR(Table24[[#This Row],[Column1]]/Table24[[#This Row],[CCSS Word Count]],""))</f>
        <v/>
      </c>
      <c r="W282" s="200">
        <v>6</v>
      </c>
      <c r="X282" s="180" t="s">
        <v>99</v>
      </c>
      <c r="Y282" s="180"/>
      <c r="Z282" s="180"/>
    </row>
    <row r="283" spans="1:26" ht="30" x14ac:dyDescent="0.2">
      <c r="A283" s="141" t="s">
        <v>3</v>
      </c>
      <c r="B283" s="142">
        <v>282</v>
      </c>
      <c r="C283" s="142" t="s">
        <v>99</v>
      </c>
      <c r="D283" s="142" t="s">
        <v>21</v>
      </c>
      <c r="E283" s="142" t="s">
        <v>876</v>
      </c>
      <c r="F283" s="143" t="str">
        <f t="shared" si="15"/>
        <v>Solve real-world and mathematical problems involving area, surface area, and volume.</v>
      </c>
      <c r="G283" s="144"/>
      <c r="H283" s="144"/>
      <c r="I283" s="144"/>
      <c r="J283" s="144"/>
      <c r="K283" s="144"/>
      <c r="L283" s="144"/>
      <c r="M283" s="144"/>
      <c r="N283" s="142" t="s">
        <v>878</v>
      </c>
      <c r="O283" s="142">
        <v>6</v>
      </c>
      <c r="P283" s="142" t="s">
        <v>103</v>
      </c>
      <c r="Q283" s="142" t="s">
        <v>21</v>
      </c>
      <c r="R283" s="156" t="s">
        <v>877</v>
      </c>
      <c r="S283" s="145">
        <f t="shared" si="16"/>
        <v>11</v>
      </c>
      <c r="T283" s="146">
        <f t="shared" si="17"/>
        <v>11</v>
      </c>
      <c r="U283" s="145">
        <f>Table24[[#This Row],[OR Word Count]]-Table24[[#This Row],[CCSS Word Count]]</f>
        <v>0</v>
      </c>
      <c r="V283" s="147" t="str">
        <f>IF(Table24[[#This Row],[Column6]]="","",IFERROR(Table24[[#This Row],[Column1]]/Table24[[#This Row],[CCSS Word Count]],""))</f>
        <v/>
      </c>
      <c r="W283" s="200">
        <v>6</v>
      </c>
      <c r="X283" s="180" t="s">
        <v>99</v>
      </c>
      <c r="Y283" s="180" t="s">
        <v>21</v>
      </c>
      <c r="Z283" s="180"/>
    </row>
    <row r="284" spans="1:26" ht="60" x14ac:dyDescent="0.2">
      <c r="A284" s="201" t="s">
        <v>25</v>
      </c>
      <c r="B284" s="200">
        <v>283</v>
      </c>
      <c r="C284" s="200" t="s">
        <v>99</v>
      </c>
      <c r="D284" s="200" t="s">
        <v>21</v>
      </c>
      <c r="E284" s="200" t="s">
        <v>879</v>
      </c>
      <c r="F284" s="191" t="str">
        <f t="shared" si="15"/>
        <v>Find the area of triangles, quadrilaterals, and other polygons by composing into rectangles or decomposing into triangles and other shapes. Apply these techniques to solve problems in authentic contexts.</v>
      </c>
      <c r="G284" s="126"/>
      <c r="H284" s="126"/>
      <c r="I284" s="126"/>
      <c r="J284" s="126"/>
      <c r="K284" s="126"/>
      <c r="L284" s="126"/>
      <c r="M284" s="126"/>
      <c r="N284" s="200" t="s">
        <v>881</v>
      </c>
      <c r="O284" s="200">
        <v>6</v>
      </c>
      <c r="P284" s="200" t="s">
        <v>103</v>
      </c>
      <c r="Q284" s="200" t="s">
        <v>21</v>
      </c>
      <c r="R284" s="205" t="s">
        <v>882</v>
      </c>
      <c r="S284" s="202">
        <f t="shared" si="16"/>
        <v>29</v>
      </c>
      <c r="T284" s="203">
        <f t="shared" si="17"/>
        <v>34</v>
      </c>
      <c r="U284" s="202">
        <f>Table24[[#This Row],[OR Word Count]]-Table24[[#This Row],[CCSS Word Count]]</f>
        <v>-5</v>
      </c>
      <c r="V284" s="207">
        <f>IF(Table24[[#This Row],[Column6]]="","",IFERROR(Table24[[#This Row],[Column1]]/Table24[[#This Row],[CCSS Word Count]],""))</f>
        <v>-0.14705882352941177</v>
      </c>
      <c r="W284" s="200">
        <v>6</v>
      </c>
      <c r="X284" s="180" t="s">
        <v>99</v>
      </c>
      <c r="Y284" s="180" t="s">
        <v>21</v>
      </c>
      <c r="Z284" s="180">
        <v>1</v>
      </c>
    </row>
    <row r="285" spans="1:26" ht="90" x14ac:dyDescent="0.2">
      <c r="A285" s="201" t="s">
        <v>25</v>
      </c>
      <c r="B285" s="200">
        <v>284</v>
      </c>
      <c r="C285" s="200" t="s">
        <v>99</v>
      </c>
      <c r="D285" s="200" t="s">
        <v>21</v>
      </c>
      <c r="E285" s="200" t="s">
        <v>883</v>
      </c>
      <c r="F285" s="191" t="str">
        <f t="shared" si="15"/>
        <v>Find the volume of a right rectangular prism with fractional edge lengths by filling it with unit cubes of appropriate unit fraction edge lengths.  Connect and apply to the formulas V = l w h and V = b h to find volumes of right rectangular prisms with fractional edge lengths to solve problems in authentic contexts.</v>
      </c>
      <c r="G285" s="127"/>
      <c r="H285" s="127"/>
      <c r="I285" s="127"/>
      <c r="J285" s="127"/>
      <c r="K285" s="127"/>
      <c r="L285" s="127"/>
      <c r="M285" s="127"/>
      <c r="N285" s="200" t="s">
        <v>885</v>
      </c>
      <c r="O285" s="206">
        <v>6</v>
      </c>
      <c r="P285" s="206" t="s">
        <v>103</v>
      </c>
      <c r="Q285" s="206" t="s">
        <v>21</v>
      </c>
      <c r="R285" s="205" t="s">
        <v>886</v>
      </c>
      <c r="S285" s="202">
        <f t="shared" si="16"/>
        <v>57</v>
      </c>
      <c r="T285" s="203">
        <f t="shared" si="17"/>
        <v>78</v>
      </c>
      <c r="U285" s="202">
        <f>Table24[[#This Row],[OR Word Count]]-Table24[[#This Row],[CCSS Word Count]]</f>
        <v>-21</v>
      </c>
      <c r="V285" s="207">
        <f>IF(Table24[[#This Row],[Column6]]="","",IFERROR(Table24[[#This Row],[Column1]]/Table24[[#This Row],[CCSS Word Count]],""))</f>
        <v>-0.26923076923076922</v>
      </c>
      <c r="W285" s="200">
        <v>6</v>
      </c>
      <c r="X285" s="180" t="s">
        <v>99</v>
      </c>
      <c r="Y285" s="180" t="s">
        <v>21</v>
      </c>
      <c r="Z285" s="180">
        <v>2</v>
      </c>
    </row>
    <row r="286" spans="1:26" ht="60" x14ac:dyDescent="0.2">
      <c r="A286" s="201" t="s">
        <v>25</v>
      </c>
      <c r="B286" s="200">
        <v>285</v>
      </c>
      <c r="C286" s="200" t="s">
        <v>99</v>
      </c>
      <c r="D286" s="200" t="s">
        <v>21</v>
      </c>
      <c r="E286" s="200" t="s">
        <v>887</v>
      </c>
      <c r="F286" s="191" t="str">
        <f t="shared" si="15"/>
        <v>Draw polygons in the 4-quadrant coordinate plane given coordinates for the vertices and find the length of a side.  Apply these techniques to solve problems in authentic contexts.</v>
      </c>
      <c r="G286" s="126"/>
      <c r="H286" s="126"/>
      <c r="I286" s="126"/>
      <c r="J286" s="126"/>
      <c r="K286" s="126"/>
      <c r="L286" s="126"/>
      <c r="M286" s="126"/>
      <c r="N286" s="200" t="s">
        <v>889</v>
      </c>
      <c r="O286" s="200">
        <v>6</v>
      </c>
      <c r="P286" s="200" t="s">
        <v>103</v>
      </c>
      <c r="Q286" s="200" t="s">
        <v>21</v>
      </c>
      <c r="R286" s="205" t="s">
        <v>890</v>
      </c>
      <c r="S286" s="202">
        <f t="shared" si="16"/>
        <v>28</v>
      </c>
      <c r="T286" s="203">
        <f t="shared" si="17"/>
        <v>44</v>
      </c>
      <c r="U286" s="202">
        <f>Table24[[#This Row],[OR Word Count]]-Table24[[#This Row],[CCSS Word Count]]</f>
        <v>-16</v>
      </c>
      <c r="V286" s="207">
        <f>IF(Table24[[#This Row],[Column6]]="","",IFERROR(Table24[[#This Row],[Column1]]/Table24[[#This Row],[CCSS Word Count]],""))</f>
        <v>-0.36363636363636365</v>
      </c>
      <c r="W286" s="200">
        <v>6</v>
      </c>
      <c r="X286" s="180" t="s">
        <v>99</v>
      </c>
      <c r="Y286" s="180" t="s">
        <v>21</v>
      </c>
      <c r="Z286" s="180">
        <v>3</v>
      </c>
    </row>
    <row r="287" spans="1:26" ht="60" x14ac:dyDescent="0.2">
      <c r="A287" s="201" t="s">
        <v>25</v>
      </c>
      <c r="B287" s="200">
        <v>286</v>
      </c>
      <c r="C287" s="200" t="s">
        <v>99</v>
      </c>
      <c r="D287" s="200" t="s">
        <v>21</v>
      </c>
      <c r="E287" s="200" t="s">
        <v>891</v>
      </c>
      <c r="F287" s="191" t="str">
        <f t="shared" si="15"/>
        <v>Represent three-dimensional figures using nets made up of rectangles and triangles, and use the nets to find the surface area of these figures, including those from authentic contexts.</v>
      </c>
      <c r="G287" s="126"/>
      <c r="H287" s="126"/>
      <c r="I287" s="126"/>
      <c r="J287" s="126"/>
      <c r="K287" s="126"/>
      <c r="L287" s="126"/>
      <c r="M287" s="126"/>
      <c r="N287" s="200" t="s">
        <v>893</v>
      </c>
      <c r="O287" s="200">
        <v>6</v>
      </c>
      <c r="P287" s="200" t="s">
        <v>103</v>
      </c>
      <c r="Q287" s="200" t="s">
        <v>21</v>
      </c>
      <c r="R287" s="205" t="s">
        <v>894</v>
      </c>
      <c r="S287" s="202">
        <f t="shared" si="16"/>
        <v>28</v>
      </c>
      <c r="T287" s="203">
        <f t="shared" si="17"/>
        <v>35</v>
      </c>
      <c r="U287" s="202">
        <f>Table24[[#This Row],[OR Word Count]]-Table24[[#This Row],[CCSS Word Count]]</f>
        <v>-7</v>
      </c>
      <c r="V287" s="207">
        <f>IF(Table24[[#This Row],[Column6]]="","",IFERROR(Table24[[#This Row],[Column1]]/Table24[[#This Row],[CCSS Word Count]],""))</f>
        <v>-0.2</v>
      </c>
      <c r="W287" s="200">
        <v>6</v>
      </c>
      <c r="X287" s="180" t="s">
        <v>99</v>
      </c>
      <c r="Y287" s="180" t="s">
        <v>21</v>
      </c>
      <c r="Z287" s="180">
        <v>4</v>
      </c>
    </row>
    <row r="288" spans="1:26" x14ac:dyDescent="0.2">
      <c r="A288" s="148" t="s">
        <v>2</v>
      </c>
      <c r="B288" s="149">
        <v>287</v>
      </c>
      <c r="C288" s="149" t="s">
        <v>151</v>
      </c>
      <c r="D288" s="149"/>
      <c r="E288" s="149" t="s">
        <v>895</v>
      </c>
      <c r="F288" s="150" t="str">
        <f t="shared" si="15"/>
        <v>Data Reasoning</v>
      </c>
      <c r="G288" s="151"/>
      <c r="H288" s="151"/>
      <c r="I288" s="151"/>
      <c r="J288" s="151"/>
      <c r="K288" s="151"/>
      <c r="L288" s="151"/>
      <c r="M288" s="151"/>
      <c r="N288" s="149"/>
      <c r="O288" s="149"/>
      <c r="P288" s="149"/>
      <c r="Q288" s="149"/>
      <c r="R288" s="155"/>
      <c r="S288" s="152">
        <f t="shared" si="16"/>
        <v>2</v>
      </c>
      <c r="T288" s="153">
        <f t="shared" si="17"/>
        <v>1</v>
      </c>
      <c r="U288" s="152">
        <f>Table24[[#This Row],[OR Word Count]]-Table24[[#This Row],[CCSS Word Count]]</f>
        <v>1</v>
      </c>
      <c r="V288" s="154" t="str">
        <f>IF(Table24[[#This Row],[Column6]]="","",IFERROR(Table24[[#This Row],[Column1]]/Table24[[#This Row],[CCSS Word Count]],""))</f>
        <v/>
      </c>
      <c r="W288" s="200">
        <v>6</v>
      </c>
      <c r="X288" s="180" t="s">
        <v>151</v>
      </c>
      <c r="Y288" s="180"/>
      <c r="Z288" s="180"/>
    </row>
    <row r="289" spans="1:26" x14ac:dyDescent="0.2">
      <c r="A289" s="141" t="s">
        <v>3</v>
      </c>
      <c r="B289" s="142">
        <v>288</v>
      </c>
      <c r="C289" s="142" t="s">
        <v>151</v>
      </c>
      <c r="D289" s="142" t="s">
        <v>21</v>
      </c>
      <c r="E289" s="142" t="s">
        <v>896</v>
      </c>
      <c r="F289" s="143" t="str">
        <f t="shared" si="15"/>
        <v>Formulate Statistical Investigative Questions</v>
      </c>
      <c r="G289" s="144"/>
      <c r="H289" s="144"/>
      <c r="I289" s="144"/>
      <c r="J289" s="144"/>
      <c r="K289" s="144"/>
      <c r="L289" s="144"/>
      <c r="M289" s="144"/>
      <c r="N289" s="142"/>
      <c r="O289" s="142"/>
      <c r="P289" s="142"/>
      <c r="Q289" s="142"/>
      <c r="R289" s="156" t="s">
        <v>1881</v>
      </c>
      <c r="S289" s="145">
        <f t="shared" si="16"/>
        <v>4</v>
      </c>
      <c r="T289" s="146">
        <f t="shared" si="17"/>
        <v>4</v>
      </c>
      <c r="U289" s="145">
        <f>Table24[[#This Row],[OR Word Count]]-Table24[[#This Row],[CCSS Word Count]]</f>
        <v>0</v>
      </c>
      <c r="V289" s="147" t="str">
        <f>IF(Table24[[#This Row],[Column6]]="","",IFERROR(Table24[[#This Row],[Column1]]/Table24[[#This Row],[CCSS Word Count]],""))</f>
        <v/>
      </c>
      <c r="W289" s="200">
        <v>6</v>
      </c>
      <c r="X289" s="180" t="s">
        <v>151</v>
      </c>
      <c r="Y289" s="180" t="s">
        <v>21</v>
      </c>
      <c r="Z289" s="180"/>
    </row>
    <row r="290" spans="1:26" ht="45" x14ac:dyDescent="0.2">
      <c r="A290" s="201" t="s">
        <v>25</v>
      </c>
      <c r="B290" s="200">
        <v>289</v>
      </c>
      <c r="C290" s="200" t="s">
        <v>151</v>
      </c>
      <c r="D290" s="200" t="s">
        <v>21</v>
      </c>
      <c r="E290" s="200" t="s">
        <v>899</v>
      </c>
      <c r="F290" s="191" t="str">
        <f t="shared" si="15"/>
        <v>Formulate and recognize statistical investigative questions as those that anticipate changes in descriptive data related to the question and account for it in the answers.</v>
      </c>
      <c r="G290" s="126"/>
      <c r="H290" s="126"/>
      <c r="I290" s="126"/>
      <c r="J290" s="126"/>
      <c r="K290" s="126"/>
      <c r="L290" s="126"/>
      <c r="M290" s="126"/>
      <c r="N290" s="200" t="s">
        <v>901</v>
      </c>
      <c r="O290" s="200"/>
      <c r="P290" s="200"/>
      <c r="Q290" s="200"/>
      <c r="R290" s="205" t="s">
        <v>1882</v>
      </c>
      <c r="S290" s="202">
        <f t="shared" si="16"/>
        <v>25</v>
      </c>
      <c r="T290" s="203">
        <f t="shared" si="17"/>
        <v>24</v>
      </c>
      <c r="U290" s="202">
        <f>Table24[[#This Row],[OR Word Count]]-Table24[[#This Row],[CCSS Word Count]]</f>
        <v>1</v>
      </c>
      <c r="V290" s="207"/>
      <c r="W290" s="200">
        <v>6</v>
      </c>
      <c r="X290" s="180" t="s">
        <v>151</v>
      </c>
      <c r="Y290" s="180" t="s">
        <v>21</v>
      </c>
      <c r="Z290" s="180">
        <v>1</v>
      </c>
    </row>
    <row r="291" spans="1:26" x14ac:dyDescent="0.2">
      <c r="A291" s="141" t="s">
        <v>3</v>
      </c>
      <c r="B291" s="142">
        <v>290</v>
      </c>
      <c r="C291" s="142" t="s">
        <v>151</v>
      </c>
      <c r="D291" s="142" t="s">
        <v>63</v>
      </c>
      <c r="E291" s="142" t="s">
        <v>903</v>
      </c>
      <c r="F291" s="143" t="str">
        <f t="shared" si="15"/>
        <v>Collect and Consider Data</v>
      </c>
      <c r="G291" s="144"/>
      <c r="H291" s="144"/>
      <c r="I291" s="144"/>
      <c r="J291" s="144"/>
      <c r="K291" s="144"/>
      <c r="L291" s="144"/>
      <c r="M291" s="144"/>
      <c r="N291" s="142"/>
      <c r="O291" s="142"/>
      <c r="P291" s="142"/>
      <c r="Q291" s="142"/>
      <c r="R291" s="156" t="s">
        <v>1881</v>
      </c>
      <c r="S291" s="145">
        <f t="shared" si="16"/>
        <v>4</v>
      </c>
      <c r="T291" s="146">
        <f t="shared" si="17"/>
        <v>4</v>
      </c>
      <c r="U291" s="145">
        <f>Table24[[#This Row],[OR Word Count]]-Table24[[#This Row],[CCSS Word Count]]</f>
        <v>0</v>
      </c>
      <c r="V291" s="147" t="str">
        <f>IF(Table24[[#This Row],[Column6]]="","",IFERROR(Table24[[#This Row],[Column1]]/Table24[[#This Row],[CCSS Word Count]],""))</f>
        <v/>
      </c>
      <c r="W291" s="200">
        <v>6</v>
      </c>
      <c r="X291" s="180" t="s">
        <v>151</v>
      </c>
      <c r="Y291" s="180" t="s">
        <v>63</v>
      </c>
      <c r="Z291" s="180"/>
    </row>
    <row r="292" spans="1:26" ht="45" x14ac:dyDescent="0.2">
      <c r="A292" s="201" t="s">
        <v>25</v>
      </c>
      <c r="B292" s="200">
        <v>291</v>
      </c>
      <c r="C292" s="200" t="s">
        <v>151</v>
      </c>
      <c r="D292" s="200" t="s">
        <v>63</v>
      </c>
      <c r="E292" s="200" t="s">
        <v>905</v>
      </c>
      <c r="F292" s="191" t="str">
        <f t="shared" si="15"/>
        <v>Collect and record data with technology to identify and describe the characteristics of numerical data sets using quantitative measures of center and variability.</v>
      </c>
      <c r="G292" s="126"/>
      <c r="H292" s="126"/>
      <c r="I292" s="126"/>
      <c r="J292" s="126"/>
      <c r="K292" s="126"/>
      <c r="L292" s="126"/>
      <c r="M292" s="126"/>
      <c r="N292" s="200" t="s">
        <v>907</v>
      </c>
      <c r="O292" s="200">
        <v>6</v>
      </c>
      <c r="P292" s="200" t="s">
        <v>908</v>
      </c>
      <c r="Q292" s="200" t="s">
        <v>21</v>
      </c>
      <c r="R292" s="205" t="s">
        <v>1883</v>
      </c>
      <c r="S292" s="202">
        <f t="shared" si="16"/>
        <v>23</v>
      </c>
      <c r="T292" s="203">
        <f t="shared" si="17"/>
        <v>24</v>
      </c>
      <c r="U292" s="202">
        <f>Table24[[#This Row],[OR Word Count]]-Table24[[#This Row],[CCSS Word Count]]</f>
        <v>-1</v>
      </c>
      <c r="V292" s="207"/>
      <c r="W292" s="200">
        <v>6</v>
      </c>
      <c r="X292" s="180" t="s">
        <v>151</v>
      </c>
      <c r="Y292" s="180" t="s">
        <v>63</v>
      </c>
      <c r="Z292" s="180">
        <v>2</v>
      </c>
    </row>
    <row r="293" spans="1:26" x14ac:dyDescent="0.2">
      <c r="A293" s="141" t="s">
        <v>3</v>
      </c>
      <c r="B293" s="142">
        <v>292</v>
      </c>
      <c r="C293" s="142" t="s">
        <v>151</v>
      </c>
      <c r="D293" s="142" t="s">
        <v>76</v>
      </c>
      <c r="E293" s="142" t="s">
        <v>910</v>
      </c>
      <c r="F293" s="143" t="str">
        <f t="shared" si="15"/>
        <v>Analyze, summarize, and describe data</v>
      </c>
      <c r="G293" s="144"/>
      <c r="H293" s="144"/>
      <c r="I293" s="144"/>
      <c r="J293" s="144"/>
      <c r="K293" s="144"/>
      <c r="L293" s="144"/>
      <c r="M293" s="144"/>
      <c r="N293" s="142"/>
      <c r="O293" s="142"/>
      <c r="P293" s="142"/>
      <c r="Q293" s="142"/>
      <c r="R293" s="156" t="s">
        <v>1881</v>
      </c>
      <c r="S293" s="145">
        <f t="shared" si="16"/>
        <v>5</v>
      </c>
      <c r="T293" s="146">
        <f t="shared" si="17"/>
        <v>4</v>
      </c>
      <c r="U293" s="145">
        <f>Table24[[#This Row],[OR Word Count]]-Table24[[#This Row],[CCSS Word Count]]</f>
        <v>1</v>
      </c>
      <c r="V293" s="147" t="str">
        <f>IF(Table24[[#This Row],[Column6]]="","",IFERROR(Table24[[#This Row],[Column1]]/Table24[[#This Row],[CCSS Word Count]],""))</f>
        <v/>
      </c>
      <c r="W293" s="200">
        <v>6</v>
      </c>
      <c r="X293" s="180" t="s">
        <v>151</v>
      </c>
      <c r="Y293" s="180" t="s">
        <v>76</v>
      </c>
      <c r="Z293" s="180"/>
    </row>
    <row r="294" spans="1:26" ht="60" x14ac:dyDescent="0.2">
      <c r="A294" s="201" t="s">
        <v>25</v>
      </c>
      <c r="B294" s="200">
        <v>293</v>
      </c>
      <c r="C294" s="200" t="s">
        <v>151</v>
      </c>
      <c r="D294" s="200" t="s">
        <v>76</v>
      </c>
      <c r="E294" s="200" t="s">
        <v>912</v>
      </c>
      <c r="F294" s="191" t="str">
        <f t="shared" si="15"/>
        <v>Analyze data representations and describe measures of center and variability of quantitative data using appropriate displays.</v>
      </c>
      <c r="G294" s="126"/>
      <c r="H294" s="126"/>
      <c r="I294" s="126"/>
      <c r="J294" s="126"/>
      <c r="K294" s="126"/>
      <c r="L294" s="126"/>
      <c r="M294" s="126"/>
      <c r="N294" s="200" t="s">
        <v>914</v>
      </c>
      <c r="O294" s="200"/>
      <c r="P294" s="200"/>
      <c r="Q294" s="200"/>
      <c r="R294" s="205" t="s">
        <v>1884</v>
      </c>
      <c r="S294" s="202">
        <f t="shared" si="16"/>
        <v>16</v>
      </c>
      <c r="T294" s="203">
        <f t="shared" si="17"/>
        <v>47</v>
      </c>
      <c r="U294" s="202">
        <f>Table24[[#This Row],[OR Word Count]]-Table24[[#This Row],[CCSS Word Count]]</f>
        <v>-31</v>
      </c>
      <c r="V294" s="207"/>
      <c r="W294" s="200">
        <v>6</v>
      </c>
      <c r="X294" s="180" t="s">
        <v>151</v>
      </c>
      <c r="Y294" s="180" t="s">
        <v>76</v>
      </c>
      <c r="Z294" s="180">
        <v>2</v>
      </c>
    </row>
    <row r="295" spans="1:26" ht="30" x14ac:dyDescent="0.2">
      <c r="A295" s="201"/>
      <c r="B295" s="200">
        <v>294</v>
      </c>
      <c r="C295" s="200"/>
      <c r="D295" s="200"/>
      <c r="E295" s="200"/>
      <c r="F295" s="191" t="e">
        <f t="shared" si="15"/>
        <v>#N/A</v>
      </c>
      <c r="G295" s="126"/>
      <c r="H295" s="126"/>
      <c r="I295" s="126"/>
      <c r="J295" s="126"/>
      <c r="K295" s="126"/>
      <c r="L295" s="126"/>
      <c r="M295" s="126"/>
      <c r="N295" s="200" t="s">
        <v>917</v>
      </c>
      <c r="O295" s="200">
        <v>6</v>
      </c>
      <c r="P295" s="200" t="s">
        <v>908</v>
      </c>
      <c r="Q295" s="200" t="s">
        <v>21</v>
      </c>
      <c r="R295" s="205" t="s">
        <v>1885</v>
      </c>
      <c r="S295" s="202" t="e">
        <f t="shared" si="16"/>
        <v>#N/A</v>
      </c>
      <c r="T295" s="203">
        <f t="shared" si="17"/>
        <v>14</v>
      </c>
      <c r="U295" s="202" t="e">
        <f>Table24[[#This Row],[OR Word Count]]-Table24[[#This Row],[CCSS Word Count]]</f>
        <v>#N/A</v>
      </c>
      <c r="V295" s="204" t="str">
        <f>IF(Table24[[#This Row],[Column6]]="","",IFERROR(Table24[[#This Row],[Column1]]/Table24[[#This Row],[CCSS Word Count]],""))</f>
        <v/>
      </c>
      <c r="W295" s="200">
        <v>0</v>
      </c>
      <c r="X295" s="180"/>
      <c r="Y295" s="180"/>
      <c r="Z295" s="180"/>
    </row>
    <row r="296" spans="1:26" x14ac:dyDescent="0.2">
      <c r="A296" s="141" t="s">
        <v>3</v>
      </c>
      <c r="B296" s="142">
        <v>295</v>
      </c>
      <c r="C296" s="142" t="s">
        <v>151</v>
      </c>
      <c r="D296" s="142" t="s">
        <v>197</v>
      </c>
      <c r="E296" s="142" t="s">
        <v>919</v>
      </c>
      <c r="F296" s="143" t="str">
        <f t="shared" si="15"/>
        <v>Interpret data and answer investigative questions</v>
      </c>
      <c r="G296" s="144"/>
      <c r="H296" s="144"/>
      <c r="I296" s="144"/>
      <c r="J296" s="144"/>
      <c r="K296" s="144"/>
      <c r="L296" s="144"/>
      <c r="M296" s="144"/>
      <c r="N296" s="142"/>
      <c r="O296" s="142"/>
      <c r="P296" s="142"/>
      <c r="Q296" s="142"/>
      <c r="R296" s="156" t="s">
        <v>1881</v>
      </c>
      <c r="S296" s="145">
        <f t="shared" si="16"/>
        <v>6</v>
      </c>
      <c r="T296" s="146">
        <f t="shared" si="17"/>
        <v>4</v>
      </c>
      <c r="U296" s="145">
        <f>Table24[[#This Row],[OR Word Count]]-Table24[[#This Row],[CCSS Word Count]]</f>
        <v>2</v>
      </c>
      <c r="V296" s="147" t="str">
        <f>IF(Table24[[#This Row],[Column6]]="","",IFERROR(Table24[[#This Row],[Column1]]/Table24[[#This Row],[CCSS Word Count]],""))</f>
        <v/>
      </c>
      <c r="W296" s="200">
        <v>6</v>
      </c>
      <c r="X296" s="180" t="s">
        <v>151</v>
      </c>
      <c r="Y296" s="180" t="s">
        <v>197</v>
      </c>
      <c r="Z296" s="180"/>
    </row>
    <row r="297" spans="1:26" ht="60" x14ac:dyDescent="0.2">
      <c r="A297" s="201" t="s">
        <v>25</v>
      </c>
      <c r="B297" s="200">
        <v>296</v>
      </c>
      <c r="C297" s="200" t="s">
        <v>151</v>
      </c>
      <c r="D297" s="200" t="s">
        <v>197</v>
      </c>
      <c r="E297" s="200" t="s">
        <v>921</v>
      </c>
      <c r="F297" s="191" t="str">
        <f t="shared" si="15"/>
        <v>Interpret quantitative measures of center to describe differences between groups from data collected to answer investigative questions.</v>
      </c>
      <c r="G297" s="126"/>
      <c r="H297" s="126"/>
      <c r="I297" s="126"/>
      <c r="J297" s="126"/>
      <c r="K297" s="126"/>
      <c r="L297" s="126"/>
      <c r="M297" s="126"/>
      <c r="N297" s="200" t="s">
        <v>923</v>
      </c>
      <c r="O297" s="200"/>
      <c r="P297" s="200"/>
      <c r="Q297" s="200"/>
      <c r="R297" s="205" t="s">
        <v>1886</v>
      </c>
      <c r="S297" s="202">
        <f t="shared" si="16"/>
        <v>17</v>
      </c>
      <c r="T297" s="203">
        <f t="shared" si="17"/>
        <v>28</v>
      </c>
      <c r="U297" s="202">
        <f>Table24[[#This Row],[OR Word Count]]-Table24[[#This Row],[CCSS Word Count]]</f>
        <v>-11</v>
      </c>
      <c r="V297" s="207"/>
      <c r="W297" s="200">
        <v>6</v>
      </c>
      <c r="X297" s="180" t="s">
        <v>151</v>
      </c>
      <c r="Y297" s="180" t="s">
        <v>197</v>
      </c>
      <c r="Z297" s="180">
        <v>4</v>
      </c>
    </row>
    <row r="298" spans="1:26" x14ac:dyDescent="0.2">
      <c r="A298" s="148" t="s">
        <v>2</v>
      </c>
      <c r="B298" s="149">
        <v>297</v>
      </c>
      <c r="C298" s="149" t="s">
        <v>825</v>
      </c>
      <c r="D298" s="149"/>
      <c r="E298" s="149" t="s">
        <v>951</v>
      </c>
      <c r="F298" s="150" t="str">
        <f t="shared" ref="F298:F337" si="18">VLOOKUP(E298,Grade_7,2,FALSE)</f>
        <v>Proportional Reasoning: Ratios and Probability</v>
      </c>
      <c r="G298" s="151"/>
      <c r="H298" s="151"/>
      <c r="I298" s="151"/>
      <c r="J298" s="151"/>
      <c r="K298" s="151"/>
      <c r="L298" s="151"/>
      <c r="M298" s="151"/>
      <c r="N298" s="149" t="s">
        <v>951</v>
      </c>
      <c r="O298" s="149">
        <v>7</v>
      </c>
      <c r="P298" s="149" t="s">
        <v>825</v>
      </c>
      <c r="Q298" s="149"/>
      <c r="R298" s="155" t="s">
        <v>828</v>
      </c>
      <c r="S298" s="152">
        <f t="shared" si="16"/>
        <v>5</v>
      </c>
      <c r="T298" s="153">
        <f t="shared" si="17"/>
        <v>5</v>
      </c>
      <c r="U298" s="152">
        <f>Table24[[#This Row],[OR Word Count]]-Table24[[#This Row],[CCSS Word Count]]</f>
        <v>0</v>
      </c>
      <c r="V298" s="154" t="str">
        <f>IF(Table24[[#This Row],[Column6]]="","",IFERROR(Table24[[#This Row],[Column1]]/Table24[[#This Row],[CCSS Word Count]],""))</f>
        <v/>
      </c>
      <c r="W298" s="200">
        <v>7</v>
      </c>
      <c r="X298" s="180" t="s">
        <v>825</v>
      </c>
      <c r="Y298" s="180"/>
      <c r="Z298" s="180"/>
    </row>
    <row r="299" spans="1:26" ht="30" x14ac:dyDescent="0.2">
      <c r="A299" s="141" t="s">
        <v>3</v>
      </c>
      <c r="B299" s="142">
        <v>298</v>
      </c>
      <c r="C299" s="142" t="s">
        <v>825</v>
      </c>
      <c r="D299" s="142" t="s">
        <v>21</v>
      </c>
      <c r="E299" s="142" t="s">
        <v>953</v>
      </c>
      <c r="F299" s="143" t="str">
        <f t="shared" si="18"/>
        <v>Analyze proportional relationships and use them to solve mathematical problems in authentic contexts.</v>
      </c>
      <c r="G299" s="144"/>
      <c r="H299" s="144"/>
      <c r="I299" s="144"/>
      <c r="J299" s="144"/>
      <c r="K299" s="144"/>
      <c r="L299" s="144"/>
      <c r="M299" s="144"/>
      <c r="N299" s="142" t="s">
        <v>953</v>
      </c>
      <c r="O299" s="142">
        <v>7</v>
      </c>
      <c r="P299" s="142" t="s">
        <v>825</v>
      </c>
      <c r="Q299" s="142" t="s">
        <v>21</v>
      </c>
      <c r="R299" s="156" t="s">
        <v>955</v>
      </c>
      <c r="S299" s="145">
        <f t="shared" si="16"/>
        <v>13</v>
      </c>
      <c r="T299" s="146">
        <f t="shared" si="17"/>
        <v>12</v>
      </c>
      <c r="U299" s="145">
        <f>Table24[[#This Row],[OR Word Count]]-Table24[[#This Row],[CCSS Word Count]]</f>
        <v>1</v>
      </c>
      <c r="V299" s="147" t="str">
        <f>IF(Table24[[#This Row],[Column6]]="","",IFERROR(Table24[[#This Row],[Column1]]/Table24[[#This Row],[CCSS Word Count]],""))</f>
        <v/>
      </c>
      <c r="W299" s="200">
        <v>7</v>
      </c>
      <c r="X299" s="180" t="s">
        <v>825</v>
      </c>
      <c r="Y299" s="180" t="s">
        <v>21</v>
      </c>
      <c r="Z299" s="180"/>
    </row>
    <row r="300" spans="1:26" ht="75" x14ac:dyDescent="0.2">
      <c r="A300" s="201" t="s">
        <v>25</v>
      </c>
      <c r="B300" s="200">
        <v>299</v>
      </c>
      <c r="C300" s="200" t="s">
        <v>825</v>
      </c>
      <c r="D300" s="200" t="s">
        <v>21</v>
      </c>
      <c r="E300" s="200" t="s">
        <v>956</v>
      </c>
      <c r="F300" s="191" t="str">
        <f t="shared" si="18"/>
        <v>Solve problems in authentic contexts involving unit rates associated with ratios of fractions.</v>
      </c>
      <c r="G300" s="126"/>
      <c r="H300" s="126"/>
      <c r="I300" s="126"/>
      <c r="J300" s="126"/>
      <c r="K300" s="126"/>
      <c r="L300" s="126"/>
      <c r="M300" s="126"/>
      <c r="N300" s="200" t="s">
        <v>956</v>
      </c>
      <c r="O300" s="200">
        <v>7</v>
      </c>
      <c r="P300" s="200" t="s">
        <v>825</v>
      </c>
      <c r="Q300" s="200" t="s">
        <v>21</v>
      </c>
      <c r="R300" s="205" t="s">
        <v>958</v>
      </c>
      <c r="S300" s="202">
        <f t="shared" si="16"/>
        <v>13</v>
      </c>
      <c r="T300" s="203">
        <f t="shared" si="17"/>
        <v>51</v>
      </c>
      <c r="U300" s="202">
        <f>Table24[[#This Row],[OR Word Count]]-Table24[[#This Row],[CCSS Word Count]]</f>
        <v>-38</v>
      </c>
      <c r="V300" s="207">
        <f>IF(Table24[[#This Row],[Column6]]="","",IFERROR(Table24[[#This Row],[Column1]]/Table24[[#This Row],[CCSS Word Count]],""))</f>
        <v>-0.74509803921568629</v>
      </c>
      <c r="W300" s="200">
        <v>7</v>
      </c>
      <c r="X300" s="180" t="s">
        <v>825</v>
      </c>
      <c r="Y300" s="180" t="s">
        <v>21</v>
      </c>
      <c r="Z300" s="180">
        <v>1</v>
      </c>
    </row>
    <row r="301" spans="1:26" ht="195" x14ac:dyDescent="0.2">
      <c r="A301" s="201" t="s">
        <v>25</v>
      </c>
      <c r="B301" s="200">
        <v>300</v>
      </c>
      <c r="C301" s="200" t="s">
        <v>825</v>
      </c>
      <c r="D301" s="200" t="s">
        <v>21</v>
      </c>
      <c r="E301" s="200" t="s">
        <v>959</v>
      </c>
      <c r="F301" s="191" t="str">
        <f t="shared" si="18"/>
        <v>Recognize and represent proportional relationships between quantities in tables, graphs, equations, diagrams, and verbal descriptions of proportional relationships. Identify the constant of proportionality (unit rate) within various representations.</v>
      </c>
      <c r="G301" s="126"/>
      <c r="H301" s="126"/>
      <c r="I301" s="126"/>
      <c r="J301" s="126"/>
      <c r="K301" s="126"/>
      <c r="L301" s="126"/>
      <c r="M301" s="126"/>
      <c r="N301" s="200" t="s">
        <v>959</v>
      </c>
      <c r="O301" s="200">
        <v>7</v>
      </c>
      <c r="P301" s="200" t="s">
        <v>825</v>
      </c>
      <c r="Q301" s="200" t="s">
        <v>21</v>
      </c>
      <c r="R301" s="205" t="s">
        <v>961</v>
      </c>
      <c r="S301" s="202">
        <f t="shared" si="16"/>
        <v>28</v>
      </c>
      <c r="T301" s="203">
        <f t="shared" si="17"/>
        <v>140</v>
      </c>
      <c r="U301" s="202">
        <f>Table24[[#This Row],[OR Word Count]]-Table24[[#This Row],[CCSS Word Count]]</f>
        <v>-112</v>
      </c>
      <c r="V301" s="207">
        <f>IF(Table24[[#This Row],[Column6]]="","",IFERROR(Table24[[#This Row],[Column1]]/Table24[[#This Row],[CCSS Word Count]],""))</f>
        <v>-0.8</v>
      </c>
      <c r="W301" s="200">
        <v>7</v>
      </c>
      <c r="X301" s="180" t="s">
        <v>825</v>
      </c>
      <c r="Y301" s="180" t="s">
        <v>21</v>
      </c>
      <c r="Z301" s="180">
        <v>2</v>
      </c>
    </row>
    <row r="302" spans="1:26" ht="60" x14ac:dyDescent="0.2">
      <c r="A302" s="201" t="s">
        <v>25</v>
      </c>
      <c r="B302" s="200">
        <v>301</v>
      </c>
      <c r="C302" s="200" t="s">
        <v>825</v>
      </c>
      <c r="D302" s="200" t="s">
        <v>21</v>
      </c>
      <c r="E302" s="200" t="s">
        <v>962</v>
      </c>
      <c r="F302" s="191" t="str">
        <f t="shared" si="18"/>
        <v>Use proportional relationships to solve ratio and percent problems in authentic contexts.</v>
      </c>
      <c r="G302" s="126"/>
      <c r="H302" s="126"/>
      <c r="I302" s="126"/>
      <c r="J302" s="126"/>
      <c r="K302" s="126"/>
      <c r="L302" s="126"/>
      <c r="M302" s="126"/>
      <c r="N302" s="200" t="s">
        <v>962</v>
      </c>
      <c r="O302" s="200">
        <v>7</v>
      </c>
      <c r="P302" s="200" t="s">
        <v>825</v>
      </c>
      <c r="Q302" s="200" t="s">
        <v>21</v>
      </c>
      <c r="R302" s="205" t="s">
        <v>964</v>
      </c>
      <c r="S302" s="202">
        <f t="shared" si="16"/>
        <v>12</v>
      </c>
      <c r="T302" s="203">
        <f t="shared" si="17"/>
        <v>27</v>
      </c>
      <c r="U302" s="202">
        <f>Table24[[#This Row],[OR Word Count]]-Table24[[#This Row],[CCSS Word Count]]</f>
        <v>-15</v>
      </c>
      <c r="V302" s="207">
        <f>IF(Table24[[#This Row],[Column6]]="","",IFERROR(Table24[[#This Row],[Column1]]/Table24[[#This Row],[CCSS Word Count]],""))</f>
        <v>-0.55555555555555558</v>
      </c>
      <c r="W302" s="200">
        <v>7</v>
      </c>
      <c r="X302" s="180" t="s">
        <v>825</v>
      </c>
      <c r="Y302" s="180" t="s">
        <v>21</v>
      </c>
      <c r="Z302" s="180">
        <v>3</v>
      </c>
    </row>
    <row r="303" spans="1:26" ht="30" x14ac:dyDescent="0.2">
      <c r="A303" s="141" t="s">
        <v>3</v>
      </c>
      <c r="B303" s="142">
        <v>302</v>
      </c>
      <c r="C303" s="142" t="s">
        <v>825</v>
      </c>
      <c r="D303" s="142" t="s">
        <v>63</v>
      </c>
      <c r="E303" s="142" t="s">
        <v>965</v>
      </c>
      <c r="F303" s="143" t="str">
        <f t="shared" si="18"/>
        <v>Investigate chance processes and develop, use, and evaluate probability models.</v>
      </c>
      <c r="G303" s="144"/>
      <c r="H303" s="144"/>
      <c r="I303" s="144"/>
      <c r="J303" s="144"/>
      <c r="K303" s="144"/>
      <c r="L303" s="144"/>
      <c r="M303" s="144"/>
      <c r="N303" s="142" t="s">
        <v>967</v>
      </c>
      <c r="O303" s="142">
        <v>7</v>
      </c>
      <c r="P303" s="142" t="s">
        <v>908</v>
      </c>
      <c r="Q303" s="142" t="s">
        <v>76</v>
      </c>
      <c r="R303" s="156" t="s">
        <v>966</v>
      </c>
      <c r="S303" s="145">
        <f t="shared" si="16"/>
        <v>10</v>
      </c>
      <c r="T303" s="146">
        <f t="shared" si="17"/>
        <v>10</v>
      </c>
      <c r="U303" s="145">
        <f>Table24[[#This Row],[OR Word Count]]-Table24[[#This Row],[CCSS Word Count]]</f>
        <v>0</v>
      </c>
      <c r="V303" s="147" t="str">
        <f>IF(Table24[[#This Row],[Column6]]="","",IFERROR(Table24[[#This Row],[Column1]]/Table24[[#This Row],[CCSS Word Count]],""))</f>
        <v/>
      </c>
      <c r="W303" s="200">
        <v>7</v>
      </c>
      <c r="X303" s="180" t="s">
        <v>825</v>
      </c>
      <c r="Y303" s="180" t="s">
        <v>63</v>
      </c>
      <c r="Z303" s="180"/>
    </row>
    <row r="304" spans="1:26" ht="75" x14ac:dyDescent="0.2">
      <c r="A304" s="201" t="s">
        <v>25</v>
      </c>
      <c r="B304" s="200">
        <v>303</v>
      </c>
      <c r="C304" s="200" t="s">
        <v>825</v>
      </c>
      <c r="D304" s="200" t="s">
        <v>63</v>
      </c>
      <c r="E304" s="200" t="s">
        <v>968</v>
      </c>
      <c r="F304" s="191" t="str">
        <f t="shared" si="18"/>
        <v>Understand that the probability of a chance event is a number between 0 and 1 that expresses the likelihood of the event occurring. Represent probabilities as fractions, decimals, and percents.</v>
      </c>
      <c r="G304" s="126"/>
      <c r="H304" s="126"/>
      <c r="I304" s="126"/>
      <c r="J304" s="126"/>
      <c r="K304" s="126"/>
      <c r="L304" s="126"/>
      <c r="M304" s="126"/>
      <c r="N304" s="200" t="s">
        <v>970</v>
      </c>
      <c r="O304" s="200">
        <v>7</v>
      </c>
      <c r="P304" s="200" t="s">
        <v>908</v>
      </c>
      <c r="Q304" s="200" t="s">
        <v>76</v>
      </c>
      <c r="R304" s="205" t="s">
        <v>971</v>
      </c>
      <c r="S304" s="202">
        <f t="shared" si="16"/>
        <v>30</v>
      </c>
      <c r="T304" s="203">
        <f t="shared" si="17"/>
        <v>58</v>
      </c>
      <c r="U304" s="202">
        <f>Table24[[#This Row],[OR Word Count]]-Table24[[#This Row],[CCSS Word Count]]</f>
        <v>-28</v>
      </c>
      <c r="V304" s="207">
        <f>IF(Table24[[#This Row],[Column6]]="","",IFERROR(Table24[[#This Row],[Column1]]/Table24[[#This Row],[CCSS Word Count]],""))</f>
        <v>-0.48275862068965519</v>
      </c>
      <c r="W304" s="200">
        <v>7</v>
      </c>
      <c r="X304" s="180" t="s">
        <v>825</v>
      </c>
      <c r="Y304" s="180" t="s">
        <v>63</v>
      </c>
      <c r="Z304" s="180">
        <v>4</v>
      </c>
    </row>
    <row r="305" spans="1:26" ht="90" x14ac:dyDescent="0.2">
      <c r="A305" s="201" t="s">
        <v>25</v>
      </c>
      <c r="B305" s="200">
        <v>304</v>
      </c>
      <c r="C305" s="200" t="s">
        <v>825</v>
      </c>
      <c r="D305" s="200" t="s">
        <v>63</v>
      </c>
      <c r="E305" s="200" t="s">
        <v>972</v>
      </c>
      <c r="F305" s="191" t="str">
        <f t="shared" si="18"/>
        <v>Use experimental data and theoretical probability to make predictions. Understand the probability predictions may not be exact.</v>
      </c>
      <c r="G305" s="126"/>
      <c r="H305" s="126"/>
      <c r="I305" s="126"/>
      <c r="J305" s="126"/>
      <c r="K305" s="126"/>
      <c r="L305" s="126"/>
      <c r="M305" s="126"/>
      <c r="N305" s="200" t="s">
        <v>974</v>
      </c>
      <c r="O305" s="200">
        <v>7</v>
      </c>
      <c r="P305" s="200" t="s">
        <v>908</v>
      </c>
      <c r="Q305" s="200" t="s">
        <v>76</v>
      </c>
      <c r="R305" s="205" t="s">
        <v>975</v>
      </c>
      <c r="S305" s="202">
        <f t="shared" si="16"/>
        <v>17</v>
      </c>
      <c r="T305" s="203">
        <f t="shared" si="17"/>
        <v>59</v>
      </c>
      <c r="U305" s="202">
        <f>Table24[[#This Row],[OR Word Count]]-Table24[[#This Row],[CCSS Word Count]]</f>
        <v>-42</v>
      </c>
      <c r="V305" s="207">
        <f>IF(Table24[[#This Row],[Column6]]="","",IFERROR(Table24[[#This Row],[Column1]]/Table24[[#This Row],[CCSS Word Count]],""))</f>
        <v>-0.71186440677966101</v>
      </c>
      <c r="W305" s="200">
        <v>7</v>
      </c>
      <c r="X305" s="180" t="s">
        <v>825</v>
      </c>
      <c r="Y305" s="180" t="s">
        <v>63</v>
      </c>
      <c r="Z305" s="180">
        <v>5</v>
      </c>
    </row>
    <row r="306" spans="1:26" ht="210" x14ac:dyDescent="0.2">
      <c r="A306" s="201" t="s">
        <v>25</v>
      </c>
      <c r="B306" s="200">
        <v>305</v>
      </c>
      <c r="C306" s="200" t="s">
        <v>825</v>
      </c>
      <c r="D306" s="200" t="s">
        <v>63</v>
      </c>
      <c r="E306" s="200" t="s">
        <v>976</v>
      </c>
      <c r="F306" s="191" t="str">
        <f t="shared" si="18"/>
        <v>Develop a probability model and use it to find probabilities of events. Compare theoretical and experimental probabilities and explain possible sources of discrepancy if any exists.</v>
      </c>
      <c r="G306" s="126"/>
      <c r="H306" s="126"/>
      <c r="I306" s="126"/>
      <c r="J306" s="126"/>
      <c r="K306" s="126"/>
      <c r="L306" s="126"/>
      <c r="M306" s="126"/>
      <c r="N306" s="200" t="s">
        <v>978</v>
      </c>
      <c r="O306" s="200">
        <v>7</v>
      </c>
      <c r="P306" s="200" t="s">
        <v>908</v>
      </c>
      <c r="Q306" s="200" t="s">
        <v>76</v>
      </c>
      <c r="R306" s="205" t="s">
        <v>979</v>
      </c>
      <c r="S306" s="202">
        <f t="shared" si="16"/>
        <v>26</v>
      </c>
      <c r="T306" s="203">
        <f t="shared" si="17"/>
        <v>143</v>
      </c>
      <c r="U306" s="202">
        <f>Table24[[#This Row],[OR Word Count]]-Table24[[#This Row],[CCSS Word Count]]</f>
        <v>-117</v>
      </c>
      <c r="V306" s="207">
        <f>IF(Table24[[#This Row],[Column6]]="","",IFERROR(Table24[[#This Row],[Column1]]/Table24[[#This Row],[CCSS Word Count]],""))</f>
        <v>-0.81818181818181823</v>
      </c>
      <c r="W306" s="200">
        <v>7</v>
      </c>
      <c r="X306" s="180" t="s">
        <v>825</v>
      </c>
      <c r="Y306" s="180" t="s">
        <v>63</v>
      </c>
      <c r="Z306" s="180">
        <v>6</v>
      </c>
    </row>
    <row r="307" spans="1:26" ht="210" x14ac:dyDescent="0.2">
      <c r="A307" s="201" t="s">
        <v>25</v>
      </c>
      <c r="B307" s="200">
        <v>306</v>
      </c>
      <c r="C307" s="200" t="s">
        <v>825</v>
      </c>
      <c r="D307" s="200" t="s">
        <v>63</v>
      </c>
      <c r="E307" s="200" t="s">
        <v>980</v>
      </c>
      <c r="F307" s="191" t="str">
        <f t="shared" si="18"/>
        <v>Find probabilities of compound events using organized lists, tables, tree diagrams, and simulation.</v>
      </c>
      <c r="G307" s="126"/>
      <c r="H307" s="126"/>
      <c r="I307" s="126"/>
      <c r="J307" s="126"/>
      <c r="K307" s="126"/>
      <c r="L307" s="126"/>
      <c r="M307" s="126"/>
      <c r="N307" s="200" t="s">
        <v>982</v>
      </c>
      <c r="O307" s="200">
        <v>7</v>
      </c>
      <c r="P307" s="200" t="s">
        <v>908</v>
      </c>
      <c r="Q307" s="200" t="s">
        <v>76</v>
      </c>
      <c r="R307" s="205" t="s">
        <v>983</v>
      </c>
      <c r="S307" s="202">
        <f t="shared" si="16"/>
        <v>13</v>
      </c>
      <c r="T307" s="203">
        <f t="shared" si="17"/>
        <v>134</v>
      </c>
      <c r="U307" s="202">
        <f>Table24[[#This Row],[OR Word Count]]-Table24[[#This Row],[CCSS Word Count]]</f>
        <v>-121</v>
      </c>
      <c r="V307" s="207">
        <f>IF(Table24[[#This Row],[Column6]]="","",IFERROR(Table24[[#This Row],[Column1]]/Table24[[#This Row],[CCSS Word Count]],""))</f>
        <v>-0.90298507462686572</v>
      </c>
      <c r="W307" s="200">
        <v>7</v>
      </c>
      <c r="X307" s="180" t="s">
        <v>825</v>
      </c>
      <c r="Y307" s="180" t="s">
        <v>63</v>
      </c>
      <c r="Z307" s="180">
        <v>7</v>
      </c>
    </row>
    <row r="308" spans="1:26" x14ac:dyDescent="0.2">
      <c r="A308" s="148" t="s">
        <v>2</v>
      </c>
      <c r="B308" s="149">
        <v>307</v>
      </c>
      <c r="C308" s="149" t="s">
        <v>840</v>
      </c>
      <c r="D308" s="149"/>
      <c r="E308" s="149" t="s">
        <v>984</v>
      </c>
      <c r="F308" s="150" t="str">
        <f t="shared" si="18"/>
        <v>Numeric Reasoning: Number Systems</v>
      </c>
      <c r="G308" s="151"/>
      <c r="H308" s="151"/>
      <c r="I308" s="151"/>
      <c r="J308" s="151"/>
      <c r="K308" s="151"/>
      <c r="L308" s="151"/>
      <c r="M308" s="151"/>
      <c r="N308" s="149" t="s">
        <v>984</v>
      </c>
      <c r="O308" s="149">
        <v>7</v>
      </c>
      <c r="P308" s="149" t="s">
        <v>840</v>
      </c>
      <c r="Q308" s="149"/>
      <c r="R308" s="155" t="s">
        <v>843</v>
      </c>
      <c r="S308" s="152">
        <f t="shared" si="16"/>
        <v>4</v>
      </c>
      <c r="T308" s="153">
        <f t="shared" si="17"/>
        <v>4</v>
      </c>
      <c r="U308" s="152">
        <f>Table24[[#This Row],[OR Word Count]]-Table24[[#This Row],[CCSS Word Count]]</f>
        <v>0</v>
      </c>
      <c r="V308" s="154" t="str">
        <f>IF(Table24[[#This Row],[Column6]]="","",IFERROR(Table24[[#This Row],[Column1]]/Table24[[#This Row],[CCSS Word Count]],""))</f>
        <v/>
      </c>
      <c r="W308" s="200">
        <v>7</v>
      </c>
      <c r="X308" s="180" t="s">
        <v>840</v>
      </c>
      <c r="Y308" s="180"/>
      <c r="Z308" s="180"/>
    </row>
    <row r="309" spans="1:26" x14ac:dyDescent="0.2">
      <c r="A309" s="141" t="s">
        <v>3</v>
      </c>
      <c r="B309" s="142">
        <v>308</v>
      </c>
      <c r="C309" s="142" t="s">
        <v>840</v>
      </c>
      <c r="D309" s="142" t="s">
        <v>21</v>
      </c>
      <c r="E309" s="142" t="s">
        <v>985</v>
      </c>
      <c r="F309" s="143" t="str">
        <f t="shared" si="18"/>
        <v>Apply and extend previous understandings of operations with fractions.</v>
      </c>
      <c r="G309" s="144"/>
      <c r="H309" s="144"/>
      <c r="I309" s="144"/>
      <c r="J309" s="144"/>
      <c r="K309" s="144"/>
      <c r="L309" s="144"/>
      <c r="M309" s="144"/>
      <c r="N309" s="142" t="s">
        <v>985</v>
      </c>
      <c r="O309" s="142">
        <v>7</v>
      </c>
      <c r="P309" s="142" t="s">
        <v>840</v>
      </c>
      <c r="Q309" s="142" t="s">
        <v>21</v>
      </c>
      <c r="R309" s="156" t="s">
        <v>986</v>
      </c>
      <c r="S309" s="145">
        <f t="shared" si="16"/>
        <v>9</v>
      </c>
      <c r="T309" s="146">
        <f t="shared" si="17"/>
        <v>9</v>
      </c>
      <c r="U309" s="145">
        <f>Table24[[#This Row],[OR Word Count]]-Table24[[#This Row],[CCSS Word Count]]</f>
        <v>0</v>
      </c>
      <c r="V309" s="147" t="str">
        <f>IF(Table24[[#This Row],[Column6]]="","",IFERROR(Table24[[#This Row],[Column1]]/Table24[[#This Row],[CCSS Word Count]],""))</f>
        <v/>
      </c>
      <c r="W309" s="200">
        <v>7</v>
      </c>
      <c r="X309" s="180" t="s">
        <v>840</v>
      </c>
      <c r="Y309" s="180" t="s">
        <v>21</v>
      </c>
      <c r="Z309" s="180"/>
    </row>
    <row r="310" spans="1:26" ht="255" x14ac:dyDescent="0.2">
      <c r="A310" s="201" t="s">
        <v>25</v>
      </c>
      <c r="B310" s="200">
        <v>309</v>
      </c>
      <c r="C310" s="200" t="s">
        <v>840</v>
      </c>
      <c r="D310" s="200" t="s">
        <v>21</v>
      </c>
      <c r="E310" s="200" t="s">
        <v>987</v>
      </c>
      <c r="F310" s="191" t="str">
        <f t="shared" si="18"/>
        <v>Apply and extend previous understandings of addition, subtraction and absolute value to add and subtract rational numbers in authentic contexts. Understand subtraction as adding the additive inverse, p – q = p + (–q).</v>
      </c>
      <c r="G310" s="127"/>
      <c r="H310" s="127"/>
      <c r="I310" s="127"/>
      <c r="J310" s="127"/>
      <c r="K310" s="127"/>
      <c r="L310" s="127"/>
      <c r="M310" s="127"/>
      <c r="N310" s="200" t="s">
        <v>987</v>
      </c>
      <c r="O310" s="206">
        <v>7</v>
      </c>
      <c r="P310" s="206" t="s">
        <v>840</v>
      </c>
      <c r="Q310" s="206" t="s">
        <v>21</v>
      </c>
      <c r="R310" s="205" t="s">
        <v>989</v>
      </c>
      <c r="S310" s="202">
        <f t="shared" si="16"/>
        <v>34</v>
      </c>
      <c r="T310" s="203">
        <f t="shared" si="17"/>
        <v>160</v>
      </c>
      <c r="U310" s="202">
        <f>Table24[[#This Row],[OR Word Count]]-Table24[[#This Row],[CCSS Word Count]]</f>
        <v>-126</v>
      </c>
      <c r="V310" s="207">
        <f>IF(Table24[[#This Row],[Column6]]="","",IFERROR(Table24[[#This Row],[Column1]]/Table24[[#This Row],[CCSS Word Count]],""))</f>
        <v>-0.78749999999999998</v>
      </c>
      <c r="W310" s="200">
        <v>7</v>
      </c>
      <c r="X310" s="180" t="s">
        <v>840</v>
      </c>
      <c r="Y310" s="180" t="s">
        <v>21</v>
      </c>
      <c r="Z310" s="180">
        <v>1</v>
      </c>
    </row>
    <row r="311" spans="1:26" ht="240" x14ac:dyDescent="0.2">
      <c r="A311" s="201" t="s">
        <v>25</v>
      </c>
      <c r="B311" s="200">
        <v>310</v>
      </c>
      <c r="C311" s="200" t="s">
        <v>840</v>
      </c>
      <c r="D311" s="200" t="s">
        <v>21</v>
      </c>
      <c r="E311" s="200" t="s">
        <v>990</v>
      </c>
      <c r="F311" s="191" t="str">
        <f t="shared" si="18"/>
        <v>Apply and extend previous understandings of multiplication and division and of fractions to multiply and divide rational numbers. Interpret operations of rational numbers solving problems in authentic contexts.</v>
      </c>
      <c r="G311" s="126"/>
      <c r="H311" s="126"/>
      <c r="I311" s="126"/>
      <c r="J311" s="126"/>
      <c r="K311" s="126"/>
      <c r="L311" s="126"/>
      <c r="M311" s="126"/>
      <c r="N311" s="200" t="s">
        <v>990</v>
      </c>
      <c r="O311" s="200">
        <v>7</v>
      </c>
      <c r="P311" s="200" t="s">
        <v>840</v>
      </c>
      <c r="Q311" s="200" t="s">
        <v>21</v>
      </c>
      <c r="R311" s="205" t="s">
        <v>992</v>
      </c>
      <c r="S311" s="202">
        <f t="shared" si="16"/>
        <v>28</v>
      </c>
      <c r="T311" s="203">
        <f t="shared" si="17"/>
        <v>151</v>
      </c>
      <c r="U311" s="202">
        <f>Table24[[#This Row],[OR Word Count]]-Table24[[#This Row],[CCSS Word Count]]</f>
        <v>-123</v>
      </c>
      <c r="V311" s="207">
        <f>IF(Table24[[#This Row],[Column6]]="","",IFERROR(Table24[[#This Row],[Column1]]/Table24[[#This Row],[CCSS Word Count]],""))</f>
        <v>-0.81456953642384111</v>
      </c>
      <c r="W311" s="200">
        <v>7</v>
      </c>
      <c r="X311" s="180" t="s">
        <v>840</v>
      </c>
      <c r="Y311" s="180" t="s">
        <v>21</v>
      </c>
      <c r="Z311" s="180">
        <v>2</v>
      </c>
    </row>
    <row r="312" spans="1:26" ht="60" x14ac:dyDescent="0.2">
      <c r="A312" s="201" t="s">
        <v>25</v>
      </c>
      <c r="B312" s="200">
        <v>311</v>
      </c>
      <c r="C312" s="200" t="s">
        <v>840</v>
      </c>
      <c r="D312" s="200" t="s">
        <v>21</v>
      </c>
      <c r="E312" s="200" t="s">
        <v>993</v>
      </c>
      <c r="F312" s="191" t="str">
        <f t="shared" si="18"/>
        <v>Understand that equivalent rational numbers can be written as fractions, decimals and percents.</v>
      </c>
      <c r="G312" s="126"/>
      <c r="H312" s="126"/>
      <c r="I312" s="126"/>
      <c r="J312" s="126"/>
      <c r="K312" s="126"/>
      <c r="L312" s="126"/>
      <c r="M312" s="126"/>
      <c r="N312" s="200" t="s">
        <v>993</v>
      </c>
      <c r="O312" s="200">
        <v>7</v>
      </c>
      <c r="P312" s="200" t="s">
        <v>840</v>
      </c>
      <c r="Q312" s="200" t="s">
        <v>21</v>
      </c>
      <c r="R312" s="205" t="s">
        <v>995</v>
      </c>
      <c r="S312" s="202">
        <f t="shared" si="16"/>
        <v>13</v>
      </c>
      <c r="T312" s="203">
        <f t="shared" si="17"/>
        <v>26</v>
      </c>
      <c r="U312" s="202">
        <f>Table24[[#This Row],[OR Word Count]]-Table24[[#This Row],[CCSS Word Count]]</f>
        <v>-13</v>
      </c>
      <c r="V312" s="207">
        <f>IF(Table24[[#This Row],[Column6]]="","",IFERROR(Table24[[#This Row],[Column1]]/Table24[[#This Row],[CCSS Word Count]],""))</f>
        <v>-0.5</v>
      </c>
      <c r="W312" s="200">
        <v>7</v>
      </c>
      <c r="X312" s="180" t="s">
        <v>840</v>
      </c>
      <c r="Y312" s="180" t="s">
        <v>21</v>
      </c>
      <c r="Z312" s="180">
        <v>3</v>
      </c>
    </row>
    <row r="313" spans="1:26" x14ac:dyDescent="0.2">
      <c r="A313" s="148" t="s">
        <v>2</v>
      </c>
      <c r="B313" s="149">
        <v>312</v>
      </c>
      <c r="C313" s="149" t="s">
        <v>774</v>
      </c>
      <c r="D313" s="149"/>
      <c r="E313" s="149" t="s">
        <v>926</v>
      </c>
      <c r="F313" s="150" t="str">
        <f t="shared" si="18"/>
        <v>Algebraic Reasoning: Expressions and Equations</v>
      </c>
      <c r="G313" s="151"/>
      <c r="H313" s="151"/>
      <c r="I313" s="151"/>
      <c r="J313" s="151"/>
      <c r="K313" s="151"/>
      <c r="L313" s="151"/>
      <c r="M313" s="151"/>
      <c r="N313" s="149" t="s">
        <v>927</v>
      </c>
      <c r="O313" s="149">
        <v>7</v>
      </c>
      <c r="P313" s="149" t="s">
        <v>778</v>
      </c>
      <c r="Q313" s="149"/>
      <c r="R313" s="155" t="s">
        <v>779</v>
      </c>
      <c r="S313" s="152">
        <f t="shared" si="16"/>
        <v>5</v>
      </c>
      <c r="T313" s="153">
        <f t="shared" si="17"/>
        <v>4</v>
      </c>
      <c r="U313" s="152">
        <f>Table24[[#This Row],[OR Word Count]]-Table24[[#This Row],[CCSS Word Count]]</f>
        <v>1</v>
      </c>
      <c r="V313" s="154" t="str">
        <f>IF(Table24[[#This Row],[Column6]]="","",IFERROR(Table24[[#This Row],[Column1]]/Table24[[#This Row],[CCSS Word Count]],""))</f>
        <v/>
      </c>
      <c r="W313" s="200">
        <v>7</v>
      </c>
      <c r="X313" s="180" t="s">
        <v>774</v>
      </c>
      <c r="Y313" s="180"/>
      <c r="Z313" s="180"/>
    </row>
    <row r="314" spans="1:26" x14ac:dyDescent="0.2">
      <c r="A314" s="141" t="s">
        <v>3</v>
      </c>
      <c r="B314" s="142">
        <v>313</v>
      </c>
      <c r="C314" s="142" t="s">
        <v>774</v>
      </c>
      <c r="D314" s="142" t="s">
        <v>21</v>
      </c>
      <c r="E314" s="142" t="s">
        <v>928</v>
      </c>
      <c r="F314" s="143" t="str">
        <f t="shared" si="18"/>
        <v>Use properties of operations to generate equivalent expressions.</v>
      </c>
      <c r="G314" s="144"/>
      <c r="H314" s="144"/>
      <c r="I314" s="144"/>
      <c r="J314" s="144"/>
      <c r="K314" s="144"/>
      <c r="L314" s="144"/>
      <c r="M314" s="144"/>
      <c r="N314" s="142" t="s">
        <v>930</v>
      </c>
      <c r="O314" s="142">
        <v>7</v>
      </c>
      <c r="P314" s="142" t="s">
        <v>778</v>
      </c>
      <c r="Q314" s="142" t="s">
        <v>21</v>
      </c>
      <c r="R314" s="156" t="s">
        <v>929</v>
      </c>
      <c r="S314" s="145">
        <f t="shared" si="16"/>
        <v>8</v>
      </c>
      <c r="T314" s="146">
        <f t="shared" si="17"/>
        <v>8</v>
      </c>
      <c r="U314" s="145">
        <f>Table24[[#This Row],[OR Word Count]]-Table24[[#This Row],[CCSS Word Count]]</f>
        <v>0</v>
      </c>
      <c r="V314" s="147" t="str">
        <f>IF(Table24[[#This Row],[Column6]]="","",IFERROR(Table24[[#This Row],[Column1]]/Table24[[#This Row],[CCSS Word Count]],""))</f>
        <v/>
      </c>
      <c r="W314" s="200">
        <v>7</v>
      </c>
      <c r="X314" s="180" t="s">
        <v>774</v>
      </c>
      <c r="Y314" s="180" t="s">
        <v>21</v>
      </c>
      <c r="Z314" s="180"/>
    </row>
    <row r="315" spans="1:26" ht="30" x14ac:dyDescent="0.2">
      <c r="A315" s="201" t="s">
        <v>25</v>
      </c>
      <c r="B315" s="200">
        <v>314</v>
      </c>
      <c r="C315" s="200" t="s">
        <v>774</v>
      </c>
      <c r="D315" s="200" t="s">
        <v>21</v>
      </c>
      <c r="E315" s="200" t="s">
        <v>931</v>
      </c>
      <c r="F315" s="191" t="str">
        <f t="shared" si="18"/>
        <v>Identify and write equivalent expressions with rational numbers by applying associative, commutative, and distributive properties.</v>
      </c>
      <c r="G315" s="126"/>
      <c r="H315" s="126"/>
      <c r="I315" s="126"/>
      <c r="J315" s="126"/>
      <c r="K315" s="126"/>
      <c r="L315" s="126"/>
      <c r="M315" s="126"/>
      <c r="N315" s="200" t="s">
        <v>933</v>
      </c>
      <c r="O315" s="200">
        <v>7</v>
      </c>
      <c r="P315" s="200" t="s">
        <v>778</v>
      </c>
      <c r="Q315" s="200" t="s">
        <v>21</v>
      </c>
      <c r="R315" s="205" t="s">
        <v>934</v>
      </c>
      <c r="S315" s="202">
        <f t="shared" si="16"/>
        <v>15</v>
      </c>
      <c r="T315" s="203">
        <f t="shared" si="17"/>
        <v>17</v>
      </c>
      <c r="U315" s="202">
        <f>Table24[[#This Row],[OR Word Count]]-Table24[[#This Row],[CCSS Word Count]]</f>
        <v>-2</v>
      </c>
      <c r="V315" s="207">
        <f>IF(Table24[[#This Row],[Column6]]="","",IFERROR(Table24[[#This Row],[Column1]]/Table24[[#This Row],[CCSS Word Count]],""))</f>
        <v>-0.11764705882352941</v>
      </c>
      <c r="W315" s="200">
        <v>7</v>
      </c>
      <c r="X315" s="180" t="s">
        <v>774</v>
      </c>
      <c r="Y315" s="180" t="s">
        <v>21</v>
      </c>
      <c r="Z315" s="180">
        <v>1</v>
      </c>
    </row>
    <row r="316" spans="1:26" ht="60" x14ac:dyDescent="0.2">
      <c r="A316" s="201" t="s">
        <v>25</v>
      </c>
      <c r="B316" s="200">
        <v>315</v>
      </c>
      <c r="C316" s="200" t="s">
        <v>774</v>
      </c>
      <c r="D316" s="200" t="s">
        <v>21</v>
      </c>
      <c r="E316" s="200" t="s">
        <v>935</v>
      </c>
      <c r="F316" s="191" t="str">
        <f t="shared" si="18"/>
        <v>Understand that rewriting an expression in different forms in a contextual problem can show how quantities are related.</v>
      </c>
      <c r="G316" s="126"/>
      <c r="H316" s="126"/>
      <c r="I316" s="126"/>
      <c r="J316" s="126"/>
      <c r="K316" s="126"/>
      <c r="L316" s="126"/>
      <c r="M316" s="126"/>
      <c r="N316" s="200" t="s">
        <v>937</v>
      </c>
      <c r="O316" s="200">
        <v>7</v>
      </c>
      <c r="P316" s="200" t="s">
        <v>778</v>
      </c>
      <c r="Q316" s="200" t="s">
        <v>21</v>
      </c>
      <c r="R316" s="205" t="s">
        <v>938</v>
      </c>
      <c r="S316" s="202">
        <f t="shared" si="16"/>
        <v>18</v>
      </c>
      <c r="T316" s="203">
        <f t="shared" si="17"/>
        <v>45</v>
      </c>
      <c r="U316" s="202">
        <f>Table24[[#This Row],[OR Word Count]]-Table24[[#This Row],[CCSS Word Count]]</f>
        <v>-27</v>
      </c>
      <c r="V316" s="207">
        <f>IF(Table24[[#This Row],[Column6]]="","",IFERROR(Table24[[#This Row],[Column1]]/Table24[[#This Row],[CCSS Word Count]],""))</f>
        <v>-0.6</v>
      </c>
      <c r="W316" s="206">
        <v>7</v>
      </c>
      <c r="X316" s="180" t="s">
        <v>774</v>
      </c>
      <c r="Y316" s="180" t="s">
        <v>21</v>
      </c>
      <c r="Z316" s="180">
        <v>2</v>
      </c>
    </row>
    <row r="317" spans="1:26" ht="30" x14ac:dyDescent="0.2">
      <c r="A317" s="141" t="s">
        <v>3</v>
      </c>
      <c r="B317" s="142">
        <v>316</v>
      </c>
      <c r="C317" s="142" t="s">
        <v>774</v>
      </c>
      <c r="D317" s="142" t="s">
        <v>63</v>
      </c>
      <c r="E317" s="142" t="s">
        <v>939</v>
      </c>
      <c r="F317" s="143" t="str">
        <f t="shared" si="18"/>
        <v>Solve mathematical problems in authentic contexts using numerical and algebraic expressions and equations.</v>
      </c>
      <c r="G317" s="144"/>
      <c r="H317" s="144"/>
      <c r="I317" s="144"/>
      <c r="J317" s="144"/>
      <c r="K317" s="144"/>
      <c r="L317" s="144"/>
      <c r="M317" s="144"/>
      <c r="N317" s="142" t="s">
        <v>941</v>
      </c>
      <c r="O317" s="142">
        <v>7</v>
      </c>
      <c r="P317" s="142" t="s">
        <v>778</v>
      </c>
      <c r="Q317" s="142" t="s">
        <v>63</v>
      </c>
      <c r="R317" s="156" t="s">
        <v>942</v>
      </c>
      <c r="S317" s="145">
        <f t="shared" si="16"/>
        <v>13</v>
      </c>
      <c r="T317" s="146">
        <f t="shared" si="17"/>
        <v>12</v>
      </c>
      <c r="U317" s="145">
        <f>Table24[[#This Row],[OR Word Count]]-Table24[[#This Row],[CCSS Word Count]]</f>
        <v>1</v>
      </c>
      <c r="V317" s="147" t="str">
        <f>IF(Table24[[#This Row],[Column6]]="","",IFERROR(Table24[[#This Row],[Column1]]/Table24[[#This Row],[CCSS Word Count]],""))</f>
        <v/>
      </c>
      <c r="W317" s="200">
        <v>7</v>
      </c>
      <c r="X317" s="180" t="s">
        <v>774</v>
      </c>
      <c r="Y317" s="180" t="s">
        <v>63</v>
      </c>
      <c r="Z317" s="180"/>
    </row>
    <row r="318" spans="1:26" ht="165" x14ac:dyDescent="0.2">
      <c r="A318" s="201" t="s">
        <v>25</v>
      </c>
      <c r="B318" s="200">
        <v>317</v>
      </c>
      <c r="C318" s="200" t="s">
        <v>774</v>
      </c>
      <c r="D318" s="200" t="s">
        <v>63</v>
      </c>
      <c r="E318" s="200" t="s">
        <v>943</v>
      </c>
      <c r="F318" s="191" t="str">
        <f t="shared" si="18"/>
        <v>Write and solve problems in authentic contexts using expressions and equations with positive and negative rational numbers in any form.  Contexts can be limited to those that can be solved with one or two-step linear equations.</v>
      </c>
      <c r="G318" s="127"/>
      <c r="H318" s="127"/>
      <c r="I318" s="127"/>
      <c r="J318" s="127"/>
      <c r="K318" s="127"/>
      <c r="L318" s="127"/>
      <c r="M318" s="127"/>
      <c r="N318" s="200" t="s">
        <v>945</v>
      </c>
      <c r="O318" s="206">
        <v>7</v>
      </c>
      <c r="P318" s="206" t="s">
        <v>778</v>
      </c>
      <c r="Q318" s="206" t="s">
        <v>63</v>
      </c>
      <c r="R318" s="205" t="s">
        <v>946</v>
      </c>
      <c r="S318" s="202">
        <f t="shared" si="16"/>
        <v>36</v>
      </c>
      <c r="T318" s="203">
        <f t="shared" si="17"/>
        <v>135</v>
      </c>
      <c r="U318" s="202">
        <f>Table24[[#This Row],[OR Word Count]]-Table24[[#This Row],[CCSS Word Count]]</f>
        <v>-99</v>
      </c>
      <c r="V318" s="207">
        <f>IF(Table24[[#This Row],[Column6]]="","",IFERROR(Table24[[#This Row],[Column1]]/Table24[[#This Row],[CCSS Word Count]],""))</f>
        <v>-0.73333333333333328</v>
      </c>
      <c r="W318" s="200">
        <v>7</v>
      </c>
      <c r="X318" s="180" t="s">
        <v>774</v>
      </c>
      <c r="Y318" s="180" t="s">
        <v>63</v>
      </c>
      <c r="Z318" s="180">
        <v>3</v>
      </c>
    </row>
    <row r="319" spans="1:26" ht="225" x14ac:dyDescent="0.2">
      <c r="A319" s="201" t="s">
        <v>25</v>
      </c>
      <c r="B319" s="200">
        <v>318</v>
      </c>
      <c r="C319" s="200" t="s">
        <v>774</v>
      </c>
      <c r="D319" s="200" t="s">
        <v>63</v>
      </c>
      <c r="E319" s="200" t="s">
        <v>947</v>
      </c>
      <c r="F319" s="191" t="str">
        <f t="shared" si="18"/>
        <v>Use variables to represent quantities and construct one- and two-step linear inequalities with positive rational numbers to solve authentic problems by reasoning about the quantities.</v>
      </c>
      <c r="G319" s="126"/>
      <c r="H319" s="126"/>
      <c r="I319" s="126"/>
      <c r="J319" s="126"/>
      <c r="K319" s="126"/>
      <c r="L319" s="126"/>
      <c r="M319" s="126"/>
      <c r="N319" s="200" t="s">
        <v>949</v>
      </c>
      <c r="O319" s="200">
        <v>7</v>
      </c>
      <c r="P319" s="200" t="s">
        <v>778</v>
      </c>
      <c r="Q319" s="200" t="s">
        <v>63</v>
      </c>
      <c r="R319" s="205" t="s">
        <v>950</v>
      </c>
      <c r="S319" s="202">
        <f t="shared" si="16"/>
        <v>25</v>
      </c>
      <c r="T319" s="203">
        <f t="shared" si="17"/>
        <v>184</v>
      </c>
      <c r="U319" s="202">
        <f>Table24[[#This Row],[OR Word Count]]-Table24[[#This Row],[CCSS Word Count]]</f>
        <v>-159</v>
      </c>
      <c r="V319" s="207">
        <f>IF(Table24[[#This Row],[Column6]]="","",IFERROR(Table24[[#This Row],[Column1]]/Table24[[#This Row],[CCSS Word Count]],""))</f>
        <v>-0.86413043478260865</v>
      </c>
      <c r="W319" s="200">
        <v>7</v>
      </c>
      <c r="X319" s="180" t="s">
        <v>774</v>
      </c>
      <c r="Y319" s="180" t="s">
        <v>63</v>
      </c>
      <c r="Z319" s="180">
        <v>4</v>
      </c>
    </row>
    <row r="320" spans="1:26" x14ac:dyDescent="0.2">
      <c r="A320" s="148" t="s">
        <v>2</v>
      </c>
      <c r="B320" s="149">
        <v>319</v>
      </c>
      <c r="C320" s="149" t="s">
        <v>99</v>
      </c>
      <c r="D320" s="149"/>
      <c r="E320" s="149" t="s">
        <v>996</v>
      </c>
      <c r="F320" s="150" t="str">
        <f t="shared" si="18"/>
        <v>Geometric Reasoning and Measurement</v>
      </c>
      <c r="G320" s="151"/>
      <c r="H320" s="151"/>
      <c r="I320" s="151"/>
      <c r="J320" s="151"/>
      <c r="K320" s="151"/>
      <c r="L320" s="151"/>
      <c r="M320" s="151"/>
      <c r="N320" s="149" t="s">
        <v>997</v>
      </c>
      <c r="O320" s="149">
        <v>7</v>
      </c>
      <c r="P320" s="149" t="s">
        <v>103</v>
      </c>
      <c r="Q320" s="149"/>
      <c r="R320" s="155" t="s">
        <v>334</v>
      </c>
      <c r="S320" s="152">
        <f t="shared" si="16"/>
        <v>4</v>
      </c>
      <c r="T320" s="153">
        <f t="shared" si="17"/>
        <v>2</v>
      </c>
      <c r="U320" s="152">
        <f>Table24[[#This Row],[OR Word Count]]-Table24[[#This Row],[CCSS Word Count]]</f>
        <v>2</v>
      </c>
      <c r="V320" s="154" t="str">
        <f>IF(Table24[[#This Row],[Column6]]="","",IFERROR(Table24[[#This Row],[Column1]]/Table24[[#This Row],[CCSS Word Count]],""))</f>
        <v/>
      </c>
      <c r="W320" s="200">
        <v>7</v>
      </c>
      <c r="X320" s="180" t="s">
        <v>99</v>
      </c>
      <c r="Y320" s="180"/>
      <c r="Z320" s="180"/>
    </row>
    <row r="321" spans="1:26" ht="30" x14ac:dyDescent="0.2">
      <c r="A321" s="141" t="s">
        <v>3</v>
      </c>
      <c r="B321" s="142">
        <v>320</v>
      </c>
      <c r="C321" s="142" t="s">
        <v>99</v>
      </c>
      <c r="D321" s="142" t="s">
        <v>21</v>
      </c>
      <c r="E321" s="142" t="s">
        <v>998</v>
      </c>
      <c r="F321" s="143" t="str">
        <f t="shared" si="18"/>
        <v>Draw construct, and describe geometrical figures and describe the relationships between them.</v>
      </c>
      <c r="G321" s="144"/>
      <c r="H321" s="144"/>
      <c r="I321" s="144"/>
      <c r="J321" s="144"/>
      <c r="K321" s="144"/>
      <c r="L321" s="144"/>
      <c r="M321" s="144"/>
      <c r="N321" s="142" t="s">
        <v>1000</v>
      </c>
      <c r="O321" s="142">
        <v>7</v>
      </c>
      <c r="P321" s="142" t="s">
        <v>103</v>
      </c>
      <c r="Q321" s="142" t="s">
        <v>21</v>
      </c>
      <c r="R321" s="156" t="s">
        <v>999</v>
      </c>
      <c r="S321" s="145">
        <f t="shared" si="16"/>
        <v>12</v>
      </c>
      <c r="T321" s="146">
        <f t="shared" si="17"/>
        <v>12</v>
      </c>
      <c r="U321" s="145">
        <f>Table24[[#This Row],[OR Word Count]]-Table24[[#This Row],[CCSS Word Count]]</f>
        <v>0</v>
      </c>
      <c r="V321" s="147" t="str">
        <f>IF(Table24[[#This Row],[Column6]]="","",IFERROR(Table24[[#This Row],[Column1]]/Table24[[#This Row],[CCSS Word Count]],""))</f>
        <v/>
      </c>
      <c r="W321" s="200">
        <v>7</v>
      </c>
      <c r="X321" s="180" t="s">
        <v>99</v>
      </c>
      <c r="Y321" s="180" t="s">
        <v>21</v>
      </c>
      <c r="Z321" s="180"/>
    </row>
    <row r="322" spans="1:26" ht="45" x14ac:dyDescent="0.2">
      <c r="A322" s="201" t="s">
        <v>25</v>
      </c>
      <c r="B322" s="200">
        <v>321</v>
      </c>
      <c r="C322" s="200" t="s">
        <v>99</v>
      </c>
      <c r="D322" s="200" t="s">
        <v>21</v>
      </c>
      <c r="E322" s="200" t="s">
        <v>1001</v>
      </c>
      <c r="F322" s="191" t="str">
        <f t="shared" si="18"/>
        <v>Solve problems involving scale drawings of geometric figures.  Reproduce a scale drawing at a different scale and compute actual lengths and areas from a scale drawing.</v>
      </c>
      <c r="G322" s="126"/>
      <c r="H322" s="126"/>
      <c r="I322" s="126"/>
      <c r="J322" s="126"/>
      <c r="K322" s="126"/>
      <c r="L322" s="126"/>
      <c r="M322" s="126"/>
      <c r="N322" s="200" t="s">
        <v>1003</v>
      </c>
      <c r="O322" s="200">
        <v>7</v>
      </c>
      <c r="P322" s="200" t="s">
        <v>103</v>
      </c>
      <c r="Q322" s="200" t="s">
        <v>21</v>
      </c>
      <c r="R322" s="205" t="s">
        <v>1004</v>
      </c>
      <c r="S322" s="202">
        <f t="shared" ref="S322:S385" si="19">LEN(F322)-LEN(SUBSTITUTE(F322," ",""))+1</f>
        <v>26</v>
      </c>
      <c r="T322" s="203">
        <f t="shared" ref="T322:T385" si="20">LEN(R322)-LEN(SUBSTITUTE(R322," ",""))+1</f>
        <v>27</v>
      </c>
      <c r="U322" s="202">
        <f>Table24[[#This Row],[OR Word Count]]-Table24[[#This Row],[CCSS Word Count]]</f>
        <v>-1</v>
      </c>
      <c r="V322" s="207">
        <f>IF(Table24[[#This Row],[Column6]]="","",IFERROR(Table24[[#This Row],[Column1]]/Table24[[#This Row],[CCSS Word Count]],""))</f>
        <v>-3.7037037037037035E-2</v>
      </c>
      <c r="W322" s="200">
        <v>7</v>
      </c>
      <c r="X322" s="180" t="s">
        <v>99</v>
      </c>
      <c r="Y322" s="180" t="s">
        <v>21</v>
      </c>
      <c r="Z322" s="180">
        <v>1</v>
      </c>
    </row>
    <row r="323" spans="1:26" ht="60" x14ac:dyDescent="0.2">
      <c r="A323" s="201" t="s">
        <v>25</v>
      </c>
      <c r="B323" s="200">
        <v>322</v>
      </c>
      <c r="C323" s="200" t="s">
        <v>99</v>
      </c>
      <c r="D323" s="200" t="s">
        <v>21</v>
      </c>
      <c r="E323" s="200" t="s">
        <v>1005</v>
      </c>
      <c r="F323" s="191" t="str">
        <f t="shared" si="18"/>
        <v>Draw triangles from three measures of angles or sides.  Understand the possible side lengths and angle measures that determine a unique triangle, more than one triangle, or no triangle.</v>
      </c>
      <c r="G323" s="126"/>
      <c r="H323" s="126"/>
      <c r="I323" s="126"/>
      <c r="J323" s="126"/>
      <c r="K323" s="126"/>
      <c r="L323" s="126"/>
      <c r="M323" s="126"/>
      <c r="N323" s="200" t="s">
        <v>1007</v>
      </c>
      <c r="O323" s="200">
        <v>7</v>
      </c>
      <c r="P323" s="200" t="s">
        <v>103</v>
      </c>
      <c r="Q323" s="200" t="s">
        <v>21</v>
      </c>
      <c r="R323" s="205" t="s">
        <v>1008</v>
      </c>
      <c r="S323" s="202">
        <f t="shared" si="19"/>
        <v>29</v>
      </c>
      <c r="T323" s="203">
        <f t="shared" si="20"/>
        <v>40</v>
      </c>
      <c r="U323" s="202">
        <f>Table24[[#This Row],[OR Word Count]]-Table24[[#This Row],[CCSS Word Count]]</f>
        <v>-11</v>
      </c>
      <c r="V323" s="207">
        <f>IF(Table24[[#This Row],[Column6]]="","",IFERROR(Table24[[#This Row],[Column1]]/Table24[[#This Row],[CCSS Word Count]],""))</f>
        <v>-0.27500000000000002</v>
      </c>
      <c r="W323" s="200">
        <v>7</v>
      </c>
      <c r="X323" s="180" t="s">
        <v>99</v>
      </c>
      <c r="Y323" s="180" t="s">
        <v>21</v>
      </c>
      <c r="Z323" s="180">
        <v>2</v>
      </c>
    </row>
    <row r="324" spans="1:26" ht="45" x14ac:dyDescent="0.2">
      <c r="A324" s="201" t="s">
        <v>1887</v>
      </c>
      <c r="B324" s="200">
        <v>323</v>
      </c>
      <c r="C324" s="200" t="s">
        <v>99</v>
      </c>
      <c r="D324" s="200" t="s">
        <v>21</v>
      </c>
      <c r="E324" s="200" t="s">
        <v>1009</v>
      </c>
      <c r="F324" s="191" t="str">
        <f t="shared" si="18"/>
        <v>Merge with 7.GM.A.2</v>
      </c>
      <c r="G324" s="126"/>
      <c r="H324" s="126"/>
      <c r="I324" s="126"/>
      <c r="J324" s="126"/>
      <c r="K324" s="126"/>
      <c r="L324" s="126"/>
      <c r="M324" s="126"/>
      <c r="N324" s="200" t="s">
        <v>1011</v>
      </c>
      <c r="O324" s="200">
        <v>7</v>
      </c>
      <c r="P324" s="200" t="s">
        <v>103</v>
      </c>
      <c r="Q324" s="200" t="s">
        <v>21</v>
      </c>
      <c r="R324" s="205" t="s">
        <v>1012</v>
      </c>
      <c r="S324" s="202">
        <f t="shared" si="19"/>
        <v>3</v>
      </c>
      <c r="T324" s="203">
        <f t="shared" si="20"/>
        <v>23</v>
      </c>
      <c r="U324" s="202">
        <f>Table24[[#This Row],[OR Word Count]]-Table24[[#This Row],[CCSS Word Count]]</f>
        <v>-20</v>
      </c>
      <c r="V324" s="204">
        <f>IF(Table24[[#This Row],[Column6]]="","",IFERROR(Table24[[#This Row],[Column1]]/Table24[[#This Row],[CCSS Word Count]],""))</f>
        <v>-0.86956521739130432</v>
      </c>
      <c r="W324" s="200">
        <v>7</v>
      </c>
      <c r="X324" s="180" t="s">
        <v>99</v>
      </c>
      <c r="Y324" s="180" t="s">
        <v>21</v>
      </c>
      <c r="Z324" s="180">
        <v>3</v>
      </c>
    </row>
    <row r="325" spans="1:26" ht="30" x14ac:dyDescent="0.2">
      <c r="A325" s="141" t="s">
        <v>3</v>
      </c>
      <c r="B325" s="142">
        <v>324</v>
      </c>
      <c r="C325" s="142" t="s">
        <v>99</v>
      </c>
      <c r="D325" s="142" t="s">
        <v>63</v>
      </c>
      <c r="E325" s="142" t="s">
        <v>1013</v>
      </c>
      <c r="F325" s="143" t="str">
        <f t="shared" si="18"/>
        <v>Solve mathematical problems in authentic contexts involving angle measure, area, surface area, and volume.</v>
      </c>
      <c r="G325" s="144"/>
      <c r="H325" s="144"/>
      <c r="I325" s="144"/>
      <c r="J325" s="144"/>
      <c r="K325" s="144"/>
      <c r="L325" s="144"/>
      <c r="M325" s="144"/>
      <c r="N325" s="142" t="s">
        <v>1015</v>
      </c>
      <c r="O325" s="142">
        <v>7</v>
      </c>
      <c r="P325" s="142" t="s">
        <v>103</v>
      </c>
      <c r="Q325" s="142" t="s">
        <v>63</v>
      </c>
      <c r="R325" s="156" t="s">
        <v>1016</v>
      </c>
      <c r="S325" s="145">
        <f t="shared" si="19"/>
        <v>14</v>
      </c>
      <c r="T325" s="146">
        <f t="shared" si="20"/>
        <v>13</v>
      </c>
      <c r="U325" s="145">
        <f>Table24[[#This Row],[OR Word Count]]-Table24[[#This Row],[CCSS Word Count]]</f>
        <v>1</v>
      </c>
      <c r="V325" s="147" t="str">
        <f>IF(Table24[[#This Row],[Column6]]="","",IFERROR(Table24[[#This Row],[Column1]]/Table24[[#This Row],[CCSS Word Count]],""))</f>
        <v/>
      </c>
      <c r="W325" s="200">
        <v>7</v>
      </c>
      <c r="X325" s="180" t="s">
        <v>99</v>
      </c>
      <c r="Y325" s="180" t="s">
        <v>63</v>
      </c>
      <c r="Z325" s="180"/>
    </row>
    <row r="326" spans="1:26" ht="45" x14ac:dyDescent="0.2">
      <c r="A326" s="201" t="s">
        <v>25</v>
      </c>
      <c r="B326" s="200">
        <v>325</v>
      </c>
      <c r="C326" s="200" t="s">
        <v>99</v>
      </c>
      <c r="D326" s="200" t="s">
        <v>63</v>
      </c>
      <c r="E326" s="200" t="s">
        <v>1017</v>
      </c>
      <c r="F326" s="191" t="str">
        <f t="shared" si="18"/>
        <v>Understand the relationship between area and circumference of circles.  Choose and use the appropriate formula to solve problems with radius, diameter, circumference and area of circles.</v>
      </c>
      <c r="G326" s="126"/>
      <c r="H326" s="126"/>
      <c r="I326" s="126"/>
      <c r="J326" s="126"/>
      <c r="K326" s="126"/>
      <c r="L326" s="126"/>
      <c r="M326" s="126"/>
      <c r="N326" s="200" t="s">
        <v>1019</v>
      </c>
      <c r="O326" s="200">
        <v>7</v>
      </c>
      <c r="P326" s="200" t="s">
        <v>103</v>
      </c>
      <c r="Q326" s="200" t="s">
        <v>63</v>
      </c>
      <c r="R326" s="205" t="s">
        <v>1020</v>
      </c>
      <c r="S326" s="202">
        <f t="shared" si="19"/>
        <v>26</v>
      </c>
      <c r="T326" s="203">
        <f t="shared" si="20"/>
        <v>32</v>
      </c>
      <c r="U326" s="202">
        <f>Table24[[#This Row],[OR Word Count]]-Table24[[#This Row],[CCSS Word Count]]</f>
        <v>-6</v>
      </c>
      <c r="V326" s="207">
        <f>IF(Table24[[#This Row],[Column6]]="","",IFERROR(Table24[[#This Row],[Column1]]/Table24[[#This Row],[CCSS Word Count]],""))</f>
        <v>-0.1875</v>
      </c>
      <c r="W326" s="200">
        <v>7</v>
      </c>
      <c r="X326" s="180" t="s">
        <v>99</v>
      </c>
      <c r="Y326" s="180" t="s">
        <v>63</v>
      </c>
      <c r="Z326" s="180">
        <v>3</v>
      </c>
    </row>
    <row r="327" spans="1:26" ht="45" x14ac:dyDescent="0.2">
      <c r="A327" s="201" t="s">
        <v>25</v>
      </c>
      <c r="B327" s="200">
        <v>326</v>
      </c>
      <c r="C327" s="200" t="s">
        <v>99</v>
      </c>
      <c r="D327" s="200" t="s">
        <v>63</v>
      </c>
      <c r="E327" s="200" t="s">
        <v>1021</v>
      </c>
      <c r="F327" s="191" t="str">
        <f t="shared" si="18"/>
        <v>Apply facts about supplementary, complementary, vertical, and adjacent angles in a multi-step problem to determine an unknown angle in a figure.</v>
      </c>
      <c r="G327" s="126"/>
      <c r="H327" s="126"/>
      <c r="I327" s="126"/>
      <c r="J327" s="126"/>
      <c r="K327" s="126"/>
      <c r="L327" s="126"/>
      <c r="M327" s="126"/>
      <c r="N327" s="200" t="s">
        <v>1023</v>
      </c>
      <c r="O327" s="200">
        <v>7</v>
      </c>
      <c r="P327" s="200" t="s">
        <v>103</v>
      </c>
      <c r="Q327" s="200" t="s">
        <v>63</v>
      </c>
      <c r="R327" s="205" t="s">
        <v>1024</v>
      </c>
      <c r="S327" s="202">
        <f t="shared" si="19"/>
        <v>21</v>
      </c>
      <c r="T327" s="203">
        <f t="shared" si="20"/>
        <v>27</v>
      </c>
      <c r="U327" s="202">
        <f>Table24[[#This Row],[OR Word Count]]-Table24[[#This Row],[CCSS Word Count]]</f>
        <v>-6</v>
      </c>
      <c r="V327" s="207">
        <f>IF(Table24[[#This Row],[Column6]]="","",IFERROR(Table24[[#This Row],[Column1]]/Table24[[#This Row],[CCSS Word Count]],""))</f>
        <v>-0.22222222222222221</v>
      </c>
      <c r="W327" s="200">
        <v>7</v>
      </c>
      <c r="X327" s="180" t="s">
        <v>99</v>
      </c>
      <c r="Y327" s="180" t="s">
        <v>63</v>
      </c>
      <c r="Z327" s="180">
        <v>4</v>
      </c>
    </row>
    <row r="328" spans="1:26" ht="45" x14ac:dyDescent="0.2">
      <c r="A328" s="201" t="s">
        <v>25</v>
      </c>
      <c r="B328" s="200">
        <v>327</v>
      </c>
      <c r="C328" s="200" t="s">
        <v>99</v>
      </c>
      <c r="D328" s="200" t="s">
        <v>63</v>
      </c>
      <c r="E328" s="200" t="s">
        <v>1025</v>
      </c>
      <c r="F328" s="191" t="str">
        <f t="shared" si="18"/>
        <v>Solve problems in authentic contexts involving two- and three-dimensional figures.  Given formulas, calculate area, volume and surface area.</v>
      </c>
      <c r="G328" s="126"/>
      <c r="H328" s="126"/>
      <c r="I328" s="126"/>
      <c r="J328" s="126"/>
      <c r="K328" s="126"/>
      <c r="L328" s="126"/>
      <c r="M328" s="126"/>
      <c r="N328" s="200" t="s">
        <v>1027</v>
      </c>
      <c r="O328" s="200">
        <v>7</v>
      </c>
      <c r="P328" s="200" t="s">
        <v>103</v>
      </c>
      <c r="Q328" s="200" t="s">
        <v>63</v>
      </c>
      <c r="R328" s="205" t="s">
        <v>1028</v>
      </c>
      <c r="S328" s="202">
        <f t="shared" si="19"/>
        <v>18</v>
      </c>
      <c r="T328" s="203">
        <f t="shared" si="20"/>
        <v>26</v>
      </c>
      <c r="U328" s="202">
        <f>Table24[[#This Row],[OR Word Count]]-Table24[[#This Row],[CCSS Word Count]]</f>
        <v>-8</v>
      </c>
      <c r="V328" s="207">
        <f>IF(Table24[[#This Row],[Column6]]="","",IFERROR(Table24[[#This Row],[Column1]]/Table24[[#This Row],[CCSS Word Count]],""))</f>
        <v>-0.30769230769230771</v>
      </c>
      <c r="W328" s="200">
        <v>7</v>
      </c>
      <c r="X328" s="180" t="s">
        <v>99</v>
      </c>
      <c r="Y328" s="180" t="s">
        <v>63</v>
      </c>
      <c r="Z328" s="180">
        <v>5</v>
      </c>
    </row>
    <row r="329" spans="1:26" x14ac:dyDescent="0.2">
      <c r="A329" s="148" t="s">
        <v>2</v>
      </c>
      <c r="B329" s="149">
        <v>328</v>
      </c>
      <c r="C329" s="149" t="s">
        <v>151</v>
      </c>
      <c r="D329" s="149"/>
      <c r="E329" s="149" t="s">
        <v>1029</v>
      </c>
      <c r="F329" s="150" t="str">
        <f t="shared" si="18"/>
        <v>Data Reasoning</v>
      </c>
      <c r="G329" s="151"/>
      <c r="H329" s="151"/>
      <c r="I329" s="151"/>
      <c r="J329" s="151"/>
      <c r="K329" s="151"/>
      <c r="L329" s="151"/>
      <c r="M329" s="151"/>
      <c r="N329" s="149"/>
      <c r="O329" s="149"/>
      <c r="P329" s="149"/>
      <c r="Q329" s="149"/>
      <c r="R329" s="155"/>
      <c r="S329" s="152">
        <f t="shared" si="19"/>
        <v>2</v>
      </c>
      <c r="T329" s="153">
        <f t="shared" si="20"/>
        <v>1</v>
      </c>
      <c r="U329" s="152">
        <f>Table24[[#This Row],[OR Word Count]]-Table24[[#This Row],[CCSS Word Count]]</f>
        <v>1</v>
      </c>
      <c r="V329" s="154" t="str">
        <f>IF(Table24[[#This Row],[Column6]]="","",IFERROR(Table24[[#This Row],[Column1]]/Table24[[#This Row],[CCSS Word Count]],""))</f>
        <v/>
      </c>
      <c r="W329" s="200">
        <v>7</v>
      </c>
      <c r="X329" s="180" t="s">
        <v>151</v>
      </c>
      <c r="Y329" s="180"/>
      <c r="Z329" s="180"/>
    </row>
    <row r="330" spans="1:26" x14ac:dyDescent="0.2">
      <c r="A330" s="141" t="s">
        <v>3</v>
      </c>
      <c r="B330" s="142">
        <v>329</v>
      </c>
      <c r="C330" s="142" t="s">
        <v>151</v>
      </c>
      <c r="D330" s="142" t="s">
        <v>21</v>
      </c>
      <c r="E330" s="142" t="s">
        <v>1030</v>
      </c>
      <c r="F330" s="143" t="str">
        <f t="shared" si="18"/>
        <v>Formulate Statistical Investigative Questions</v>
      </c>
      <c r="G330" s="144"/>
      <c r="H330" s="144"/>
      <c r="I330" s="144"/>
      <c r="J330" s="144"/>
      <c r="K330" s="144"/>
      <c r="L330" s="144"/>
      <c r="M330" s="144"/>
      <c r="N330" s="142"/>
      <c r="O330" s="142"/>
      <c r="P330" s="142"/>
      <c r="Q330" s="142"/>
      <c r="R330" s="156" t="s">
        <v>1881</v>
      </c>
      <c r="S330" s="145">
        <f t="shared" si="19"/>
        <v>4</v>
      </c>
      <c r="T330" s="146">
        <f t="shared" si="20"/>
        <v>4</v>
      </c>
      <c r="U330" s="145">
        <f>Table24[[#This Row],[OR Word Count]]-Table24[[#This Row],[CCSS Word Count]]</f>
        <v>0</v>
      </c>
      <c r="V330" s="147" t="str">
        <f>IF(Table24[[#This Row],[Column6]]="","",IFERROR(Table24[[#This Row],[Column1]]/Table24[[#This Row],[CCSS Word Count]],""))</f>
        <v/>
      </c>
      <c r="W330" s="200">
        <v>7</v>
      </c>
      <c r="X330" s="180" t="s">
        <v>151</v>
      </c>
      <c r="Y330" s="180" t="s">
        <v>21</v>
      </c>
      <c r="Z330" s="180"/>
    </row>
    <row r="331" spans="1:26" ht="45" x14ac:dyDescent="0.2">
      <c r="A331" s="201" t="s">
        <v>25</v>
      </c>
      <c r="B331" s="200">
        <v>330</v>
      </c>
      <c r="C331" s="200" t="s">
        <v>151</v>
      </c>
      <c r="D331" s="200" t="s">
        <v>21</v>
      </c>
      <c r="E331" s="200" t="s">
        <v>1031</v>
      </c>
      <c r="F331" s="191" t="str">
        <f t="shared" si="18"/>
        <v>Formulate summary, comparative investigative questions to gain information about a population and that a sample is valid only if the sample is representative of that population.</v>
      </c>
      <c r="G331" s="126"/>
      <c r="H331" s="126"/>
      <c r="I331" s="126"/>
      <c r="J331" s="126"/>
      <c r="K331" s="126"/>
      <c r="L331" s="126"/>
      <c r="M331" s="126"/>
      <c r="N331" s="200" t="s">
        <v>1033</v>
      </c>
      <c r="O331" s="200">
        <v>7</v>
      </c>
      <c r="P331" s="200" t="s">
        <v>908</v>
      </c>
      <c r="Q331" s="200" t="s">
        <v>21</v>
      </c>
      <c r="R331" s="205" t="s">
        <v>1888</v>
      </c>
      <c r="S331" s="202">
        <f t="shared" si="19"/>
        <v>26</v>
      </c>
      <c r="T331" s="203">
        <f t="shared" si="20"/>
        <v>25</v>
      </c>
      <c r="U331" s="202">
        <f>Table24[[#This Row],[OR Word Count]]-Table24[[#This Row],[CCSS Word Count]]</f>
        <v>1</v>
      </c>
      <c r="V331" s="207"/>
      <c r="W331" s="200">
        <v>7</v>
      </c>
      <c r="X331" s="180" t="s">
        <v>151</v>
      </c>
      <c r="Y331" s="180" t="s">
        <v>21</v>
      </c>
      <c r="Z331" s="180">
        <v>1</v>
      </c>
    </row>
    <row r="332" spans="1:26" x14ac:dyDescent="0.2">
      <c r="A332" s="141" t="s">
        <v>3</v>
      </c>
      <c r="B332" s="142">
        <v>331</v>
      </c>
      <c r="C332" s="142" t="s">
        <v>151</v>
      </c>
      <c r="D332" s="142" t="s">
        <v>63</v>
      </c>
      <c r="E332" s="142" t="s">
        <v>1035</v>
      </c>
      <c r="F332" s="143" t="str">
        <f t="shared" si="18"/>
        <v>Collect and Consider Data</v>
      </c>
      <c r="G332" s="144"/>
      <c r="H332" s="144"/>
      <c r="I332" s="144"/>
      <c r="J332" s="144"/>
      <c r="K332" s="144"/>
      <c r="L332" s="144"/>
      <c r="M332" s="144"/>
      <c r="N332" s="142"/>
      <c r="O332" s="142"/>
      <c r="P332" s="142"/>
      <c r="Q332" s="142"/>
      <c r="R332" s="156" t="s">
        <v>1881</v>
      </c>
      <c r="S332" s="145">
        <f t="shared" si="19"/>
        <v>4</v>
      </c>
      <c r="T332" s="146">
        <f t="shared" si="20"/>
        <v>4</v>
      </c>
      <c r="U332" s="145">
        <f>Table24[[#This Row],[OR Word Count]]-Table24[[#This Row],[CCSS Word Count]]</f>
        <v>0</v>
      </c>
      <c r="V332" s="147" t="str">
        <f>IF(Table24[[#This Row],[Column6]]="","",IFERROR(Table24[[#This Row],[Column1]]/Table24[[#This Row],[CCSS Word Count]],""))</f>
        <v/>
      </c>
      <c r="W332" s="200">
        <v>7</v>
      </c>
      <c r="X332" s="180" t="s">
        <v>151</v>
      </c>
      <c r="Y332" s="180" t="s">
        <v>63</v>
      </c>
      <c r="Z332" s="180"/>
    </row>
    <row r="333" spans="1:26" ht="45" x14ac:dyDescent="0.2">
      <c r="A333" s="201" t="s">
        <v>25</v>
      </c>
      <c r="B333" s="200">
        <v>332</v>
      </c>
      <c r="C333" s="200" t="s">
        <v>151</v>
      </c>
      <c r="D333" s="200" t="s">
        <v>63</v>
      </c>
      <c r="E333" s="200" t="s">
        <v>1036</v>
      </c>
      <c r="F333" s="191" t="str">
        <f t="shared" si="18"/>
        <v>Collect or consider data from a random sample to compare and draw inferences about a population with an unknown characteristic of interest.</v>
      </c>
      <c r="G333" s="126"/>
      <c r="H333" s="126"/>
      <c r="I333" s="126"/>
      <c r="J333" s="126"/>
      <c r="K333" s="126"/>
      <c r="L333" s="126"/>
      <c r="M333" s="126"/>
      <c r="N333" s="200" t="s">
        <v>1038</v>
      </c>
      <c r="O333" s="200">
        <v>7</v>
      </c>
      <c r="P333" s="200" t="s">
        <v>908</v>
      </c>
      <c r="Q333" s="200" t="s">
        <v>21</v>
      </c>
      <c r="R333" s="205" t="s">
        <v>1889</v>
      </c>
      <c r="S333" s="202">
        <f t="shared" si="19"/>
        <v>22</v>
      </c>
      <c r="T333" s="203">
        <f t="shared" si="20"/>
        <v>28</v>
      </c>
      <c r="U333" s="202">
        <f>Table24[[#This Row],[OR Word Count]]-Table24[[#This Row],[CCSS Word Count]]</f>
        <v>-6</v>
      </c>
      <c r="V333" s="207"/>
      <c r="W333" s="200">
        <v>7</v>
      </c>
      <c r="X333" s="180" t="s">
        <v>151</v>
      </c>
      <c r="Y333" s="180" t="s">
        <v>63</v>
      </c>
      <c r="Z333" s="180">
        <v>1</v>
      </c>
    </row>
    <row r="334" spans="1:26" x14ac:dyDescent="0.2">
      <c r="A334" s="141" t="s">
        <v>3</v>
      </c>
      <c r="B334" s="142">
        <v>333</v>
      </c>
      <c r="C334" s="142" t="s">
        <v>151</v>
      </c>
      <c r="D334" s="142" t="s">
        <v>76</v>
      </c>
      <c r="E334" s="142" t="s">
        <v>1040</v>
      </c>
      <c r="F334" s="143" t="str">
        <f t="shared" si="18"/>
        <v>Analyze, summarize, and describe data</v>
      </c>
      <c r="G334" s="144"/>
      <c r="H334" s="144"/>
      <c r="I334" s="144"/>
      <c r="J334" s="144"/>
      <c r="K334" s="144"/>
      <c r="L334" s="144"/>
      <c r="M334" s="144"/>
      <c r="N334" s="142"/>
      <c r="O334" s="142"/>
      <c r="P334" s="142"/>
      <c r="Q334" s="142"/>
      <c r="R334" s="156" t="s">
        <v>1881</v>
      </c>
      <c r="S334" s="145">
        <f t="shared" si="19"/>
        <v>5</v>
      </c>
      <c r="T334" s="146">
        <f t="shared" si="20"/>
        <v>4</v>
      </c>
      <c r="U334" s="145">
        <f>Table24[[#This Row],[OR Word Count]]-Table24[[#This Row],[CCSS Word Count]]</f>
        <v>1</v>
      </c>
      <c r="V334" s="147" t="str">
        <f>IF(Table24[[#This Row],[Column6]]="","",IFERROR(Table24[[#This Row],[Column1]]/Table24[[#This Row],[CCSS Word Count]],""))</f>
        <v/>
      </c>
      <c r="W334" s="200">
        <v>7</v>
      </c>
      <c r="X334" s="180" t="s">
        <v>151</v>
      </c>
      <c r="Y334" s="180" t="s">
        <v>76</v>
      </c>
      <c r="Z334" s="180"/>
    </row>
    <row r="335" spans="1:26" ht="30" x14ac:dyDescent="0.2">
      <c r="A335" s="201" t="s">
        <v>25</v>
      </c>
      <c r="B335" s="200">
        <v>334</v>
      </c>
      <c r="C335" s="200" t="s">
        <v>151</v>
      </c>
      <c r="D335" s="200" t="s">
        <v>76</v>
      </c>
      <c r="E335" s="200" t="s">
        <v>1041</v>
      </c>
      <c r="F335" s="191" t="str">
        <f t="shared" si="18"/>
        <v>Analyze two data distributions visually to compare multiple measures of center and variability.</v>
      </c>
      <c r="G335" s="126"/>
      <c r="H335" s="126"/>
      <c r="I335" s="126"/>
      <c r="J335" s="126"/>
      <c r="K335" s="126"/>
      <c r="L335" s="126"/>
      <c r="M335" s="126"/>
      <c r="N335" s="200" t="s">
        <v>1043</v>
      </c>
      <c r="O335" s="200">
        <v>7</v>
      </c>
      <c r="P335" s="200" t="s">
        <v>908</v>
      </c>
      <c r="Q335" s="200" t="s">
        <v>63</v>
      </c>
      <c r="R335" s="205" t="s">
        <v>1890</v>
      </c>
      <c r="S335" s="202">
        <f t="shared" si="19"/>
        <v>13</v>
      </c>
      <c r="T335" s="203">
        <f t="shared" si="20"/>
        <v>13</v>
      </c>
      <c r="U335" s="202">
        <f>Table24[[#This Row],[OR Word Count]]-Table24[[#This Row],[CCSS Word Count]]</f>
        <v>0</v>
      </c>
      <c r="V335" s="207"/>
      <c r="W335" s="200">
        <v>7</v>
      </c>
      <c r="X335" s="180" t="s">
        <v>151</v>
      </c>
      <c r="Y335" s="180" t="s">
        <v>76</v>
      </c>
      <c r="Z335" s="180">
        <v>2</v>
      </c>
    </row>
    <row r="336" spans="1:26" x14ac:dyDescent="0.2">
      <c r="A336" s="141" t="s">
        <v>3</v>
      </c>
      <c r="B336" s="142">
        <v>335</v>
      </c>
      <c r="C336" s="142" t="s">
        <v>151</v>
      </c>
      <c r="D336" s="142" t="s">
        <v>197</v>
      </c>
      <c r="E336" s="142" t="s">
        <v>1045</v>
      </c>
      <c r="F336" s="143" t="str">
        <f t="shared" si="18"/>
        <v>Interpret data and answer investigative questions</v>
      </c>
      <c r="G336" s="144"/>
      <c r="H336" s="144"/>
      <c r="I336" s="144"/>
      <c r="J336" s="144"/>
      <c r="K336" s="144"/>
      <c r="L336" s="144"/>
      <c r="M336" s="144"/>
      <c r="N336" s="142"/>
      <c r="O336" s="142"/>
      <c r="P336" s="142"/>
      <c r="Q336" s="142"/>
      <c r="R336" s="156" t="s">
        <v>1881</v>
      </c>
      <c r="S336" s="145">
        <f t="shared" si="19"/>
        <v>6</v>
      </c>
      <c r="T336" s="146">
        <f t="shared" si="20"/>
        <v>4</v>
      </c>
      <c r="U336" s="145">
        <f>Table24[[#This Row],[OR Word Count]]-Table24[[#This Row],[CCSS Word Count]]</f>
        <v>2</v>
      </c>
      <c r="V336" s="147" t="str">
        <f>IF(Table24[[#This Row],[Column6]]="","",IFERROR(Table24[[#This Row],[Column1]]/Table24[[#This Row],[CCSS Word Count]],""))</f>
        <v/>
      </c>
      <c r="W336" s="200">
        <v>7</v>
      </c>
      <c r="X336" s="180" t="s">
        <v>151</v>
      </c>
      <c r="Y336" s="180" t="s">
        <v>197</v>
      </c>
      <c r="Z336" s="180"/>
    </row>
    <row r="337" spans="1:26" ht="45" x14ac:dyDescent="0.2">
      <c r="A337" s="201" t="s">
        <v>25</v>
      </c>
      <c r="B337" s="200">
        <v>336</v>
      </c>
      <c r="C337" s="200" t="s">
        <v>151</v>
      </c>
      <c r="D337" s="200" t="s">
        <v>197</v>
      </c>
      <c r="E337" s="200" t="s">
        <v>1046</v>
      </c>
      <c r="F337" s="191" t="str">
        <f t="shared" si="18"/>
        <v>Interpret measures of center and measures of variability for numerical data from random samples to compare between two populations, and to answer investigative questions.</v>
      </c>
      <c r="G337" s="126"/>
      <c r="H337" s="126"/>
      <c r="I337" s="126"/>
      <c r="J337" s="126"/>
      <c r="K337" s="126"/>
      <c r="L337" s="126"/>
      <c r="M337" s="126"/>
      <c r="N337" s="200" t="s">
        <v>1048</v>
      </c>
      <c r="O337" s="200">
        <v>7</v>
      </c>
      <c r="P337" s="200" t="s">
        <v>908</v>
      </c>
      <c r="Q337" s="200" t="s">
        <v>63</v>
      </c>
      <c r="R337" s="205" t="s">
        <v>1891</v>
      </c>
      <c r="S337" s="202">
        <f t="shared" si="19"/>
        <v>24</v>
      </c>
      <c r="T337" s="203">
        <f t="shared" si="20"/>
        <v>23</v>
      </c>
      <c r="U337" s="202">
        <f>Table24[[#This Row],[OR Word Count]]-Table24[[#This Row],[CCSS Word Count]]</f>
        <v>1</v>
      </c>
      <c r="V337" s="207"/>
      <c r="W337" s="200">
        <v>7</v>
      </c>
      <c r="X337" s="180" t="s">
        <v>151</v>
      </c>
      <c r="Y337" s="180" t="s">
        <v>197</v>
      </c>
      <c r="Z337" s="180">
        <v>4</v>
      </c>
    </row>
    <row r="338" spans="1:26" x14ac:dyDescent="0.2">
      <c r="A338" s="148" t="s">
        <v>2</v>
      </c>
      <c r="B338" s="149">
        <v>337</v>
      </c>
      <c r="C338" s="149" t="s">
        <v>840</v>
      </c>
      <c r="D338" s="149"/>
      <c r="E338" s="149" t="s">
        <v>1126</v>
      </c>
      <c r="F338" s="150" t="str">
        <f t="shared" ref="F338:F382" si="21">VLOOKUP(E338,Grade_8,2,FALSE)</f>
        <v>Numeric Reasoning: Number Systems</v>
      </c>
      <c r="G338" s="151"/>
      <c r="H338" s="151"/>
      <c r="I338" s="151"/>
      <c r="J338" s="151"/>
      <c r="K338" s="151"/>
      <c r="L338" s="151"/>
      <c r="M338" s="151"/>
      <c r="N338" s="149" t="s">
        <v>1126</v>
      </c>
      <c r="O338" s="149">
        <v>8</v>
      </c>
      <c r="P338" s="149" t="s">
        <v>840</v>
      </c>
      <c r="Q338" s="149"/>
      <c r="R338" s="155" t="s">
        <v>843</v>
      </c>
      <c r="S338" s="152">
        <f t="shared" si="19"/>
        <v>4</v>
      </c>
      <c r="T338" s="153">
        <f t="shared" si="20"/>
        <v>4</v>
      </c>
      <c r="U338" s="152">
        <f>Table24[[#This Row],[OR Word Count]]-Table24[[#This Row],[CCSS Word Count]]</f>
        <v>0</v>
      </c>
      <c r="V338" s="154" t="str">
        <f>IF(Table24[[#This Row],[Column6]]="","",IFERROR(Table24[[#This Row],[Column1]]/Table24[[#This Row],[CCSS Word Count]],""))</f>
        <v/>
      </c>
      <c r="W338" s="200">
        <v>8</v>
      </c>
      <c r="X338" s="180" t="s">
        <v>840</v>
      </c>
      <c r="Y338" s="180"/>
      <c r="Z338" s="180"/>
    </row>
    <row r="339" spans="1:26" ht="30" x14ac:dyDescent="0.2">
      <c r="A339" s="141" t="s">
        <v>3</v>
      </c>
      <c r="B339" s="142">
        <v>338</v>
      </c>
      <c r="C339" s="142" t="s">
        <v>840</v>
      </c>
      <c r="D339" s="142" t="s">
        <v>21</v>
      </c>
      <c r="E339" s="142" t="s">
        <v>1127</v>
      </c>
      <c r="F339" s="143" t="str">
        <f t="shared" si="21"/>
        <v>Know that there are numbers that are not rational, and approximate them by rational numbers.</v>
      </c>
      <c r="G339" s="144"/>
      <c r="H339" s="144"/>
      <c r="I339" s="144"/>
      <c r="J339" s="144"/>
      <c r="K339" s="144"/>
      <c r="L339" s="144"/>
      <c r="M339" s="144"/>
      <c r="N339" s="142" t="s">
        <v>1127</v>
      </c>
      <c r="O339" s="142">
        <v>8</v>
      </c>
      <c r="P339" s="142" t="s">
        <v>840</v>
      </c>
      <c r="Q339" s="142" t="s">
        <v>21</v>
      </c>
      <c r="R339" s="156" t="s">
        <v>1128</v>
      </c>
      <c r="S339" s="145">
        <f t="shared" si="19"/>
        <v>15</v>
      </c>
      <c r="T339" s="146">
        <f t="shared" si="20"/>
        <v>15</v>
      </c>
      <c r="U339" s="145">
        <f>Table24[[#This Row],[OR Word Count]]-Table24[[#This Row],[CCSS Word Count]]</f>
        <v>0</v>
      </c>
      <c r="V339" s="147" t="str">
        <f>IF(Table24[[#This Row],[Column6]]="","",IFERROR(Table24[[#This Row],[Column1]]/Table24[[#This Row],[CCSS Word Count]],""))</f>
        <v/>
      </c>
      <c r="W339" s="200">
        <v>8</v>
      </c>
      <c r="X339" s="180" t="s">
        <v>840</v>
      </c>
      <c r="Y339" s="180" t="s">
        <v>21</v>
      </c>
      <c r="Z339" s="180"/>
    </row>
    <row r="340" spans="1:26" ht="60" x14ac:dyDescent="0.2">
      <c r="A340" s="201" t="s">
        <v>25</v>
      </c>
      <c r="B340" s="200">
        <v>339</v>
      </c>
      <c r="C340" s="200" t="s">
        <v>840</v>
      </c>
      <c r="D340" s="200" t="s">
        <v>21</v>
      </c>
      <c r="E340" s="200" t="s">
        <v>1129</v>
      </c>
      <c r="F340" s="191" t="str">
        <f t="shared" si="21"/>
        <v>Know that real numbers that are not rational are called irrational.</v>
      </c>
      <c r="G340" s="126"/>
      <c r="H340" s="126"/>
      <c r="I340" s="126"/>
      <c r="J340" s="126"/>
      <c r="K340" s="126"/>
      <c r="L340" s="126"/>
      <c r="M340" s="126"/>
      <c r="N340" s="200" t="s">
        <v>1129</v>
      </c>
      <c r="O340" s="200">
        <v>8</v>
      </c>
      <c r="P340" s="200" t="s">
        <v>840</v>
      </c>
      <c r="Q340" s="200" t="s">
        <v>21</v>
      </c>
      <c r="R340" s="205" t="s">
        <v>1131</v>
      </c>
      <c r="S340" s="202">
        <f t="shared" si="19"/>
        <v>11</v>
      </c>
      <c r="T340" s="203">
        <f t="shared" si="20"/>
        <v>41</v>
      </c>
      <c r="U340" s="202">
        <f>Table24[[#This Row],[OR Word Count]]-Table24[[#This Row],[CCSS Word Count]]</f>
        <v>-30</v>
      </c>
      <c r="V340" s="207">
        <f>IF(Table24[[#This Row],[Column6]]="","",IFERROR(Table24[[#This Row],[Column1]]/Table24[[#This Row],[CCSS Word Count]],""))</f>
        <v>-0.73170731707317072</v>
      </c>
      <c r="W340" s="200">
        <v>8</v>
      </c>
      <c r="X340" s="180" t="s">
        <v>840</v>
      </c>
      <c r="Y340" s="180" t="s">
        <v>21</v>
      </c>
      <c r="Z340" s="180">
        <v>1</v>
      </c>
    </row>
    <row r="341" spans="1:26" ht="90" x14ac:dyDescent="0.2">
      <c r="A341" s="201" t="s">
        <v>25</v>
      </c>
      <c r="B341" s="200">
        <v>340</v>
      </c>
      <c r="C341" s="200" t="s">
        <v>840</v>
      </c>
      <c r="D341" s="200" t="s">
        <v>21</v>
      </c>
      <c r="E341" s="200" t="s">
        <v>1132</v>
      </c>
      <c r="F341" s="191" t="str">
        <f t="shared" si="21"/>
        <v>Use rational approximations of irrational numbers to compare size and locate on a number line.</v>
      </c>
      <c r="G341" s="126"/>
      <c r="H341" s="126"/>
      <c r="I341" s="126"/>
      <c r="J341" s="126"/>
      <c r="K341" s="126"/>
      <c r="L341" s="126"/>
      <c r="M341" s="126"/>
      <c r="N341" s="200" t="s">
        <v>1132</v>
      </c>
      <c r="O341" s="200">
        <v>8</v>
      </c>
      <c r="P341" s="200" t="s">
        <v>840</v>
      </c>
      <c r="Q341" s="200" t="s">
        <v>21</v>
      </c>
      <c r="R341" s="205" t="s">
        <v>1134</v>
      </c>
      <c r="S341" s="202">
        <f t="shared" si="19"/>
        <v>15</v>
      </c>
      <c r="T341" s="203">
        <f t="shared" si="20"/>
        <v>65</v>
      </c>
      <c r="U341" s="202">
        <f>Table24[[#This Row],[OR Word Count]]-Table24[[#This Row],[CCSS Word Count]]</f>
        <v>-50</v>
      </c>
      <c r="V341" s="207">
        <f>IF(Table24[[#This Row],[Column6]]="","",IFERROR(Table24[[#This Row],[Column1]]/Table24[[#This Row],[CCSS Word Count]],""))</f>
        <v>-0.76923076923076927</v>
      </c>
      <c r="W341" s="200">
        <v>8</v>
      </c>
      <c r="X341" s="180" t="s">
        <v>840</v>
      </c>
      <c r="Y341" s="180" t="s">
        <v>21</v>
      </c>
      <c r="Z341" s="180">
        <v>2</v>
      </c>
    </row>
    <row r="342" spans="1:26" x14ac:dyDescent="0.2">
      <c r="A342" s="148" t="s">
        <v>2</v>
      </c>
      <c r="B342" s="149">
        <v>341</v>
      </c>
      <c r="C342" s="149" t="s">
        <v>774</v>
      </c>
      <c r="D342" s="149"/>
      <c r="E342" s="149" t="s">
        <v>1050</v>
      </c>
      <c r="F342" s="150" t="str">
        <f t="shared" si="21"/>
        <v>Algebraic Reasoning: Expressions and Equations</v>
      </c>
      <c r="G342" s="151"/>
      <c r="H342" s="151"/>
      <c r="I342" s="151"/>
      <c r="J342" s="151"/>
      <c r="K342" s="151"/>
      <c r="L342" s="151"/>
      <c r="M342" s="151"/>
      <c r="N342" s="149" t="s">
        <v>1051</v>
      </c>
      <c r="O342" s="149">
        <v>8</v>
      </c>
      <c r="P342" s="149" t="s">
        <v>778</v>
      </c>
      <c r="Q342" s="149"/>
      <c r="R342" s="155" t="s">
        <v>779</v>
      </c>
      <c r="S342" s="152">
        <f t="shared" si="19"/>
        <v>5</v>
      </c>
      <c r="T342" s="153">
        <f t="shared" si="20"/>
        <v>4</v>
      </c>
      <c r="U342" s="152">
        <f>Table24[[#This Row],[OR Word Count]]-Table24[[#This Row],[CCSS Word Count]]</f>
        <v>1</v>
      </c>
      <c r="V342" s="154" t="str">
        <f>IF(Table24[[#This Row],[Column6]]="","",IFERROR(Table24[[#This Row],[Column1]]/Table24[[#This Row],[CCSS Word Count]],""))</f>
        <v/>
      </c>
      <c r="W342" s="200">
        <v>8</v>
      </c>
      <c r="X342" s="180" t="s">
        <v>774</v>
      </c>
      <c r="Y342" s="180"/>
      <c r="Z342" s="180"/>
    </row>
    <row r="343" spans="1:26" x14ac:dyDescent="0.2">
      <c r="A343" s="141" t="s">
        <v>3</v>
      </c>
      <c r="B343" s="142">
        <v>342</v>
      </c>
      <c r="C343" s="142" t="s">
        <v>1052</v>
      </c>
      <c r="D343" s="142" t="s">
        <v>21</v>
      </c>
      <c r="E343" s="142" t="s">
        <v>1053</v>
      </c>
      <c r="F343" s="143" t="str">
        <f t="shared" si="21"/>
        <v>Expressions and Equations Work with radicals and integer exponents.</v>
      </c>
      <c r="G343" s="144"/>
      <c r="H343" s="144"/>
      <c r="I343" s="144"/>
      <c r="J343" s="144"/>
      <c r="K343" s="144"/>
      <c r="L343" s="144"/>
      <c r="M343" s="144"/>
      <c r="N343" s="142" t="s">
        <v>1055</v>
      </c>
      <c r="O343" s="142">
        <v>8</v>
      </c>
      <c r="P343" s="142" t="s">
        <v>778</v>
      </c>
      <c r="Q343" s="142" t="s">
        <v>21</v>
      </c>
      <c r="R343" s="156" t="s">
        <v>1054</v>
      </c>
      <c r="S343" s="145">
        <f t="shared" si="19"/>
        <v>9</v>
      </c>
      <c r="T343" s="146">
        <f t="shared" si="20"/>
        <v>9</v>
      </c>
      <c r="U343" s="145">
        <f>Table24[[#This Row],[OR Word Count]]-Table24[[#This Row],[CCSS Word Count]]</f>
        <v>0</v>
      </c>
      <c r="V343" s="147" t="str">
        <f>IF(Table24[[#This Row],[Column6]]="","",IFERROR(Table24[[#This Row],[Column1]]/Table24[[#This Row],[CCSS Word Count]],""))</f>
        <v/>
      </c>
      <c r="W343" s="200">
        <v>8</v>
      </c>
      <c r="X343" s="180" t="s">
        <v>774</v>
      </c>
      <c r="Y343" s="180" t="s">
        <v>21</v>
      </c>
      <c r="Z343" s="180"/>
    </row>
    <row r="344" spans="1:26" ht="45" x14ac:dyDescent="0.2">
      <c r="A344" s="201" t="s">
        <v>25</v>
      </c>
      <c r="B344" s="200">
        <v>343</v>
      </c>
      <c r="C344" s="200" t="s">
        <v>1052</v>
      </c>
      <c r="D344" s="200" t="s">
        <v>21</v>
      </c>
      <c r="E344" s="200" t="s">
        <v>1056</v>
      </c>
      <c r="F344" s="191" t="str">
        <f t="shared" si="21"/>
        <v>Apply the properties of integer exponents using powers of 10 to generate equivalent numerical expressions.</v>
      </c>
      <c r="G344" s="126"/>
      <c r="H344" s="126"/>
      <c r="I344" s="126"/>
      <c r="J344" s="126"/>
      <c r="K344" s="126"/>
      <c r="L344" s="126"/>
      <c r="M344" s="126"/>
      <c r="N344" s="200" t="s">
        <v>1058</v>
      </c>
      <c r="O344" s="200">
        <v>8</v>
      </c>
      <c r="P344" s="200" t="s">
        <v>778</v>
      </c>
      <c r="Q344" s="200" t="s">
        <v>21</v>
      </c>
      <c r="R344" s="205" t="s">
        <v>1059</v>
      </c>
      <c r="S344" s="202">
        <f t="shared" si="19"/>
        <v>15</v>
      </c>
      <c r="T344" s="203">
        <f t="shared" si="20"/>
        <v>24</v>
      </c>
      <c r="U344" s="202">
        <f>Table24[[#This Row],[OR Word Count]]-Table24[[#This Row],[CCSS Word Count]]</f>
        <v>-9</v>
      </c>
      <c r="V344" s="207">
        <f>IF(Table24[[#This Row],[Column6]]="","",IFERROR(Table24[[#This Row],[Column1]]/Table24[[#This Row],[CCSS Word Count]],""))</f>
        <v>-0.375</v>
      </c>
      <c r="W344" s="200">
        <v>8</v>
      </c>
      <c r="X344" s="180" t="s">
        <v>774</v>
      </c>
      <c r="Y344" s="180" t="s">
        <v>21</v>
      </c>
      <c r="Z344" s="180">
        <v>1</v>
      </c>
    </row>
    <row r="345" spans="1:26" ht="60" x14ac:dyDescent="0.2">
      <c r="A345" s="201" t="s">
        <v>25</v>
      </c>
      <c r="B345" s="200">
        <v>344</v>
      </c>
      <c r="C345" s="200" t="s">
        <v>1052</v>
      </c>
      <c r="D345" s="200" t="s">
        <v>21</v>
      </c>
      <c r="E345" s="200" t="s">
        <v>1060</v>
      </c>
      <c r="F345" s="191" t="str">
        <f t="shared" si="21"/>
        <v>Represent solutions to equations using square root and cube root symbols.</v>
      </c>
      <c r="G345" s="126"/>
      <c r="H345" s="126"/>
      <c r="I345" s="126"/>
      <c r="J345" s="126"/>
      <c r="K345" s="126"/>
      <c r="L345" s="126"/>
      <c r="M345" s="126"/>
      <c r="N345" s="200" t="s">
        <v>1062</v>
      </c>
      <c r="O345" s="200">
        <v>8</v>
      </c>
      <c r="P345" s="200" t="s">
        <v>778</v>
      </c>
      <c r="Q345" s="200" t="s">
        <v>21</v>
      </c>
      <c r="R345" s="205" t="s">
        <v>1063</v>
      </c>
      <c r="S345" s="202">
        <f t="shared" si="19"/>
        <v>11</v>
      </c>
      <c r="T345" s="203">
        <f t="shared" si="20"/>
        <v>48</v>
      </c>
      <c r="U345" s="202">
        <f>Table24[[#This Row],[OR Word Count]]-Table24[[#This Row],[CCSS Word Count]]</f>
        <v>-37</v>
      </c>
      <c r="V345" s="207">
        <f>IF(Table24[[#This Row],[Column6]]="","",IFERROR(Table24[[#This Row],[Column1]]/Table24[[#This Row],[CCSS Word Count]],""))</f>
        <v>-0.77083333333333337</v>
      </c>
      <c r="W345" s="200">
        <v>8</v>
      </c>
      <c r="X345" s="180" t="s">
        <v>774</v>
      </c>
      <c r="Y345" s="180" t="s">
        <v>21</v>
      </c>
      <c r="Z345" s="180">
        <v>2</v>
      </c>
    </row>
    <row r="346" spans="1:26" ht="90" x14ac:dyDescent="0.2">
      <c r="A346" s="201" t="s">
        <v>25</v>
      </c>
      <c r="B346" s="200">
        <v>345</v>
      </c>
      <c r="C346" s="200" t="s">
        <v>1052</v>
      </c>
      <c r="D346" s="200" t="s">
        <v>21</v>
      </c>
      <c r="E346" s="200" t="s">
        <v>1064</v>
      </c>
      <c r="F346" s="191" t="str">
        <f t="shared" si="21"/>
        <v>Estimate very large or very small quantities using scientific notation with a single digit times an integer power of ten.</v>
      </c>
      <c r="G346" s="126"/>
      <c r="H346" s="126"/>
      <c r="I346" s="126"/>
      <c r="J346" s="126"/>
      <c r="K346" s="126"/>
      <c r="L346" s="126"/>
      <c r="M346" s="126"/>
      <c r="N346" s="200" t="s">
        <v>1066</v>
      </c>
      <c r="O346" s="200">
        <v>8</v>
      </c>
      <c r="P346" s="200" t="s">
        <v>778</v>
      </c>
      <c r="Q346" s="200" t="s">
        <v>21</v>
      </c>
      <c r="R346" s="205" t="s">
        <v>1067</v>
      </c>
      <c r="S346" s="202">
        <f t="shared" si="19"/>
        <v>20</v>
      </c>
      <c r="T346" s="203">
        <f t="shared" si="20"/>
        <v>72</v>
      </c>
      <c r="U346" s="202">
        <f>Table24[[#This Row],[OR Word Count]]-Table24[[#This Row],[CCSS Word Count]]</f>
        <v>-52</v>
      </c>
      <c r="V346" s="207">
        <f>IF(Table24[[#This Row],[Column6]]="","",IFERROR(Table24[[#This Row],[Column1]]/Table24[[#This Row],[CCSS Word Count]],""))</f>
        <v>-0.72222222222222221</v>
      </c>
      <c r="W346" s="200">
        <v>8</v>
      </c>
      <c r="X346" s="180" t="s">
        <v>774</v>
      </c>
      <c r="Y346" s="180" t="s">
        <v>21</v>
      </c>
      <c r="Z346" s="180">
        <v>3</v>
      </c>
    </row>
    <row r="347" spans="1:26" ht="90" x14ac:dyDescent="0.2">
      <c r="A347" s="201" t="s">
        <v>25</v>
      </c>
      <c r="B347" s="200">
        <v>346</v>
      </c>
      <c r="C347" s="200" t="s">
        <v>1052</v>
      </c>
      <c r="D347" s="200" t="s">
        <v>21</v>
      </c>
      <c r="E347" s="200" t="s">
        <v>1068</v>
      </c>
      <c r="F347" s="191" t="str">
        <f t="shared" si="21"/>
        <v>Perform operations with numbers expressed in scientific notation.</v>
      </c>
      <c r="G347" s="126"/>
      <c r="H347" s="126"/>
      <c r="I347" s="126"/>
      <c r="J347" s="126"/>
      <c r="K347" s="126"/>
      <c r="L347" s="126"/>
      <c r="M347" s="126"/>
      <c r="N347" s="200" t="s">
        <v>1070</v>
      </c>
      <c r="O347" s="200">
        <v>8</v>
      </c>
      <c r="P347" s="200" t="s">
        <v>778</v>
      </c>
      <c r="Q347" s="200" t="s">
        <v>21</v>
      </c>
      <c r="R347" s="205" t="s">
        <v>1071</v>
      </c>
      <c r="S347" s="202">
        <f t="shared" si="19"/>
        <v>8</v>
      </c>
      <c r="T347" s="203">
        <f t="shared" si="20"/>
        <v>53</v>
      </c>
      <c r="U347" s="202">
        <f>Table24[[#This Row],[OR Word Count]]-Table24[[#This Row],[CCSS Word Count]]</f>
        <v>-45</v>
      </c>
      <c r="V347" s="207">
        <f>IF(Table24[[#This Row],[Column6]]="","",IFERROR(Table24[[#This Row],[Column1]]/Table24[[#This Row],[CCSS Word Count]],""))</f>
        <v>-0.84905660377358494</v>
      </c>
      <c r="W347" s="200">
        <v>8</v>
      </c>
      <c r="X347" s="180" t="s">
        <v>774</v>
      </c>
      <c r="Y347" s="180" t="s">
        <v>21</v>
      </c>
      <c r="Z347" s="180">
        <v>4</v>
      </c>
    </row>
    <row r="348" spans="1:26" ht="30" x14ac:dyDescent="0.2">
      <c r="A348" s="141" t="s">
        <v>3</v>
      </c>
      <c r="B348" s="142">
        <v>347</v>
      </c>
      <c r="C348" s="142" t="s">
        <v>774</v>
      </c>
      <c r="D348" s="142" t="s">
        <v>63</v>
      </c>
      <c r="E348" s="142" t="s">
        <v>1072</v>
      </c>
      <c r="F348" s="143" t="str">
        <f t="shared" si="21"/>
        <v>Understand the connections between proportional relationships, lines, and linear equations.</v>
      </c>
      <c r="G348" s="144"/>
      <c r="H348" s="144"/>
      <c r="I348" s="144"/>
      <c r="J348" s="144"/>
      <c r="K348" s="144"/>
      <c r="L348" s="144"/>
      <c r="M348" s="144"/>
      <c r="N348" s="142" t="s">
        <v>1074</v>
      </c>
      <c r="O348" s="142">
        <v>8</v>
      </c>
      <c r="P348" s="142" t="s">
        <v>778</v>
      </c>
      <c r="Q348" s="142" t="s">
        <v>63</v>
      </c>
      <c r="R348" s="156" t="s">
        <v>1073</v>
      </c>
      <c r="S348" s="145">
        <f t="shared" si="19"/>
        <v>10</v>
      </c>
      <c r="T348" s="146">
        <f t="shared" si="20"/>
        <v>10</v>
      </c>
      <c r="U348" s="145">
        <f>Table24[[#This Row],[OR Word Count]]-Table24[[#This Row],[CCSS Word Count]]</f>
        <v>0</v>
      </c>
      <c r="V348" s="147" t="str">
        <f>IF(Table24[[#This Row],[Column6]]="","",IFERROR(Table24[[#This Row],[Column1]]/Table24[[#This Row],[CCSS Word Count]],""))</f>
        <v/>
      </c>
      <c r="W348" s="200">
        <v>8</v>
      </c>
      <c r="X348" s="180" t="s">
        <v>774</v>
      </c>
      <c r="Y348" s="180" t="s">
        <v>63</v>
      </c>
      <c r="Z348" s="180"/>
    </row>
    <row r="349" spans="1:26" ht="75" x14ac:dyDescent="0.2">
      <c r="A349" s="201" t="s">
        <v>25</v>
      </c>
      <c r="B349" s="200">
        <v>348</v>
      </c>
      <c r="C349" s="200" t="s">
        <v>774</v>
      </c>
      <c r="D349" s="200" t="s">
        <v>63</v>
      </c>
      <c r="E349" s="200" t="s">
        <v>1075</v>
      </c>
      <c r="F349" s="191" t="str">
        <f t="shared" si="21"/>
        <v>Graph proportional relationships in authentic contexts. Interpret the unit rate as the slope of the graph, and compare two different proportional relationships represented in different ways.</v>
      </c>
      <c r="G349" s="126"/>
      <c r="H349" s="126"/>
      <c r="I349" s="126"/>
      <c r="J349" s="126"/>
      <c r="K349" s="126"/>
      <c r="L349" s="126"/>
      <c r="M349" s="126"/>
      <c r="N349" s="200" t="s">
        <v>1077</v>
      </c>
      <c r="O349" s="200">
        <v>8</v>
      </c>
      <c r="P349" s="200" t="s">
        <v>778</v>
      </c>
      <c r="Q349" s="200" t="s">
        <v>63</v>
      </c>
      <c r="R349" s="205" t="s">
        <v>1078</v>
      </c>
      <c r="S349" s="202">
        <f t="shared" si="19"/>
        <v>26</v>
      </c>
      <c r="T349" s="203">
        <f t="shared" si="20"/>
        <v>42</v>
      </c>
      <c r="U349" s="202">
        <f>Table24[[#This Row],[OR Word Count]]-Table24[[#This Row],[CCSS Word Count]]</f>
        <v>-16</v>
      </c>
      <c r="V349" s="207">
        <f>IF(Table24[[#This Row],[Column6]]="","",IFERROR(Table24[[#This Row],[Column1]]/Table24[[#This Row],[CCSS Word Count]],""))</f>
        <v>-0.38095238095238093</v>
      </c>
      <c r="W349" s="200">
        <v>8</v>
      </c>
      <c r="X349" s="180" t="s">
        <v>774</v>
      </c>
      <c r="Y349" s="180" t="s">
        <v>63</v>
      </c>
      <c r="Z349" s="180">
        <v>5</v>
      </c>
    </row>
    <row r="350" spans="1:26" ht="60" x14ac:dyDescent="0.2">
      <c r="A350" s="201" t="s">
        <v>25</v>
      </c>
      <c r="B350" s="200">
        <v>349</v>
      </c>
      <c r="C350" s="200" t="s">
        <v>774</v>
      </c>
      <c r="D350" s="200" t="s">
        <v>63</v>
      </c>
      <c r="E350" s="200" t="s">
        <v>1079</v>
      </c>
      <c r="F350" s="191" t="str">
        <f t="shared" si="21"/>
        <v>Write the equation for a line in slope intercept form y = mx + b, where m and b are rational numbers, and explain in context why the slope m is the same between any two distinct points.</v>
      </c>
      <c r="G350" s="127"/>
      <c r="H350" s="127"/>
      <c r="I350" s="127"/>
      <c r="J350" s="127"/>
      <c r="K350" s="127"/>
      <c r="L350" s="127"/>
      <c r="M350" s="127"/>
      <c r="N350" s="200" t="s">
        <v>1081</v>
      </c>
      <c r="O350" s="206">
        <v>8</v>
      </c>
      <c r="P350" s="206" t="s">
        <v>778</v>
      </c>
      <c r="Q350" s="206" t="s">
        <v>63</v>
      </c>
      <c r="R350" s="205" t="s">
        <v>1082</v>
      </c>
      <c r="S350" s="202">
        <f t="shared" si="19"/>
        <v>38</v>
      </c>
      <c r="T350" s="203">
        <f t="shared" si="20"/>
        <v>53</v>
      </c>
      <c r="U350" s="202">
        <f>Table24[[#This Row],[OR Word Count]]-Table24[[#This Row],[CCSS Word Count]]</f>
        <v>-15</v>
      </c>
      <c r="V350" s="207">
        <f>IF(Table24[[#This Row],[Column6]]="","",IFERROR(Table24[[#This Row],[Column1]]/Table24[[#This Row],[CCSS Word Count]],""))</f>
        <v>-0.28301886792452829</v>
      </c>
      <c r="W350" s="200">
        <v>8</v>
      </c>
      <c r="X350" s="180" t="s">
        <v>774</v>
      </c>
      <c r="Y350" s="180" t="s">
        <v>63</v>
      </c>
      <c r="Z350" s="180">
        <v>6</v>
      </c>
    </row>
    <row r="351" spans="1:26" ht="30" x14ac:dyDescent="0.2">
      <c r="A351" s="141" t="s">
        <v>3</v>
      </c>
      <c r="B351" s="142">
        <v>350</v>
      </c>
      <c r="C351" s="142" t="s">
        <v>774</v>
      </c>
      <c r="D351" s="142" t="s">
        <v>76</v>
      </c>
      <c r="E351" s="142" t="s">
        <v>1083</v>
      </c>
      <c r="F351" s="143" t="str">
        <f t="shared" si="21"/>
        <v>Analyze and solve linear equations and pairs of simultaneous linear equations.</v>
      </c>
      <c r="G351" s="144"/>
      <c r="H351" s="144"/>
      <c r="I351" s="144"/>
      <c r="J351" s="144"/>
      <c r="K351" s="144"/>
      <c r="L351" s="144"/>
      <c r="M351" s="144"/>
      <c r="N351" s="142" t="s">
        <v>1085</v>
      </c>
      <c r="O351" s="142">
        <v>8</v>
      </c>
      <c r="P351" s="142" t="s">
        <v>778</v>
      </c>
      <c r="Q351" s="142" t="s">
        <v>76</v>
      </c>
      <c r="R351" s="156" t="s">
        <v>1084</v>
      </c>
      <c r="S351" s="145">
        <f t="shared" si="19"/>
        <v>11</v>
      </c>
      <c r="T351" s="146">
        <f t="shared" si="20"/>
        <v>11</v>
      </c>
      <c r="U351" s="145">
        <f>Table24[[#This Row],[OR Word Count]]-Table24[[#This Row],[CCSS Word Count]]</f>
        <v>0</v>
      </c>
      <c r="V351" s="147" t="str">
        <f>IF(Table24[[#This Row],[Column6]]="","",IFERROR(Table24[[#This Row],[Column1]]/Table24[[#This Row],[CCSS Word Count]],""))</f>
        <v/>
      </c>
      <c r="W351" s="200">
        <v>8</v>
      </c>
      <c r="X351" s="180" t="s">
        <v>774</v>
      </c>
      <c r="Y351" s="180" t="s">
        <v>76</v>
      </c>
      <c r="Z351" s="180"/>
    </row>
    <row r="352" spans="1:26" ht="135" x14ac:dyDescent="0.2">
      <c r="A352" s="201" t="s">
        <v>25</v>
      </c>
      <c r="B352" s="200">
        <v>351</v>
      </c>
      <c r="C352" s="200" t="s">
        <v>774</v>
      </c>
      <c r="D352" s="200" t="s">
        <v>76</v>
      </c>
      <c r="E352" s="200" t="s">
        <v>1086</v>
      </c>
      <c r="F352" s="191" t="str">
        <f t="shared" si="21"/>
        <v>Solve linear equations with one variable including equations with rational number coefficients, with the variable on both sides, or whose solutions require using the distributive property and/or combining like terms.</v>
      </c>
      <c r="G352" s="126"/>
      <c r="H352" s="126"/>
      <c r="I352" s="126"/>
      <c r="J352" s="126"/>
      <c r="K352" s="126"/>
      <c r="L352" s="126"/>
      <c r="M352" s="126"/>
      <c r="N352" s="200" t="s">
        <v>1088</v>
      </c>
      <c r="O352" s="200">
        <v>8</v>
      </c>
      <c r="P352" s="200" t="s">
        <v>778</v>
      </c>
      <c r="Q352" s="200" t="s">
        <v>76</v>
      </c>
      <c r="R352" s="205" t="s">
        <v>1089</v>
      </c>
      <c r="S352" s="202">
        <f t="shared" si="19"/>
        <v>30</v>
      </c>
      <c r="T352" s="203">
        <f t="shared" si="20"/>
        <v>87</v>
      </c>
      <c r="U352" s="202">
        <f>Table24[[#This Row],[OR Word Count]]-Table24[[#This Row],[CCSS Word Count]]</f>
        <v>-57</v>
      </c>
      <c r="V352" s="207">
        <f>IF(Table24[[#This Row],[Column6]]="","",IFERROR(Table24[[#This Row],[Column1]]/Table24[[#This Row],[CCSS Word Count]],""))</f>
        <v>-0.65517241379310343</v>
      </c>
      <c r="W352" s="200">
        <v>8</v>
      </c>
      <c r="X352" s="180" t="s">
        <v>774</v>
      </c>
      <c r="Y352" s="180" t="s">
        <v>76</v>
      </c>
      <c r="Z352" s="180">
        <v>7</v>
      </c>
    </row>
    <row r="353" spans="1:26" ht="180" x14ac:dyDescent="0.2">
      <c r="A353" s="201" t="s">
        <v>25</v>
      </c>
      <c r="B353" s="200">
        <v>352</v>
      </c>
      <c r="C353" s="200" t="s">
        <v>774</v>
      </c>
      <c r="D353" s="200" t="s">
        <v>76</v>
      </c>
      <c r="E353" s="200" t="s">
        <v>1090</v>
      </c>
      <c r="F353" s="191" t="str">
        <f t="shared" si="21"/>
        <v>Find, analyze, and interpret solutions to pairs of simultaneous linear equations using graphs or tables.</v>
      </c>
      <c r="G353" s="126"/>
      <c r="H353" s="126"/>
      <c r="I353" s="126"/>
      <c r="J353" s="126"/>
      <c r="K353" s="126"/>
      <c r="L353" s="126"/>
      <c r="M353" s="126"/>
      <c r="N353" s="200" t="s">
        <v>1092</v>
      </c>
      <c r="O353" s="200">
        <v>8</v>
      </c>
      <c r="P353" s="200" t="s">
        <v>778</v>
      </c>
      <c r="Q353" s="200" t="s">
        <v>76</v>
      </c>
      <c r="R353" s="205" t="s">
        <v>1093</v>
      </c>
      <c r="S353" s="202">
        <f t="shared" si="19"/>
        <v>15</v>
      </c>
      <c r="T353" s="203">
        <f t="shared" si="20"/>
        <v>124</v>
      </c>
      <c r="U353" s="202">
        <f>Table24[[#This Row],[OR Word Count]]-Table24[[#This Row],[CCSS Word Count]]</f>
        <v>-109</v>
      </c>
      <c r="V353" s="207">
        <f>IF(Table24[[#This Row],[Column6]]="","",IFERROR(Table24[[#This Row],[Column1]]/Table24[[#This Row],[CCSS Word Count]],""))</f>
        <v>-0.87903225806451613</v>
      </c>
      <c r="W353" s="200">
        <v>8</v>
      </c>
      <c r="X353" s="180" t="s">
        <v>774</v>
      </c>
      <c r="Y353" s="180" t="s">
        <v>76</v>
      </c>
      <c r="Z353" s="180">
        <v>8</v>
      </c>
    </row>
    <row r="354" spans="1:26" x14ac:dyDescent="0.2">
      <c r="A354" s="148" t="s">
        <v>2</v>
      </c>
      <c r="B354" s="149">
        <v>353</v>
      </c>
      <c r="C354" s="149" t="s">
        <v>1094</v>
      </c>
      <c r="D354" s="149"/>
      <c r="E354" s="149" t="s">
        <v>1095</v>
      </c>
      <c r="F354" s="150" t="str">
        <f t="shared" si="21"/>
        <v>Algebraic Reasoning: Functions</v>
      </c>
      <c r="G354" s="151"/>
      <c r="H354" s="151"/>
      <c r="I354" s="151"/>
      <c r="J354" s="151"/>
      <c r="K354" s="151"/>
      <c r="L354" s="151"/>
      <c r="M354" s="151"/>
      <c r="N354" s="149" t="s">
        <v>1097</v>
      </c>
      <c r="O354" s="149">
        <v>8</v>
      </c>
      <c r="P354" s="149" t="s">
        <v>1098</v>
      </c>
      <c r="Q354" s="149"/>
      <c r="R354" s="155" t="s">
        <v>1099</v>
      </c>
      <c r="S354" s="152">
        <f t="shared" si="19"/>
        <v>3</v>
      </c>
      <c r="T354" s="153">
        <f t="shared" si="20"/>
        <v>2</v>
      </c>
      <c r="U354" s="152">
        <f>Table24[[#This Row],[OR Word Count]]-Table24[[#This Row],[CCSS Word Count]]</f>
        <v>1</v>
      </c>
      <c r="V354" s="154" t="str">
        <f>IF(Table24[[#This Row],[Column6]]="","",IFERROR(Table24[[#This Row],[Column1]]/Table24[[#This Row],[CCSS Word Count]],""))</f>
        <v/>
      </c>
      <c r="W354" s="200">
        <v>8</v>
      </c>
      <c r="X354" s="180" t="s">
        <v>1094</v>
      </c>
      <c r="Y354" s="180"/>
      <c r="Z354" s="180"/>
    </row>
    <row r="355" spans="1:26" x14ac:dyDescent="0.2">
      <c r="A355" s="141" t="s">
        <v>3</v>
      </c>
      <c r="B355" s="142">
        <v>354</v>
      </c>
      <c r="C355" s="142" t="s">
        <v>1094</v>
      </c>
      <c r="D355" s="142" t="s">
        <v>21</v>
      </c>
      <c r="E355" s="142" t="s">
        <v>1100</v>
      </c>
      <c r="F355" s="143" t="str">
        <f t="shared" si="21"/>
        <v>Define, evaluate, and compare functions.</v>
      </c>
      <c r="G355" s="144"/>
      <c r="H355" s="144"/>
      <c r="I355" s="144"/>
      <c r="J355" s="144"/>
      <c r="K355" s="144"/>
      <c r="L355" s="144"/>
      <c r="M355" s="144"/>
      <c r="N355" s="142" t="s">
        <v>1102</v>
      </c>
      <c r="O355" s="142">
        <v>8</v>
      </c>
      <c r="P355" s="142" t="s">
        <v>1098</v>
      </c>
      <c r="Q355" s="142" t="s">
        <v>21</v>
      </c>
      <c r="R355" s="156" t="s">
        <v>1101</v>
      </c>
      <c r="S355" s="145">
        <f t="shared" si="19"/>
        <v>5</v>
      </c>
      <c r="T355" s="146">
        <f t="shared" si="20"/>
        <v>5</v>
      </c>
      <c r="U355" s="145">
        <f>Table24[[#This Row],[OR Word Count]]-Table24[[#This Row],[CCSS Word Count]]</f>
        <v>0</v>
      </c>
      <c r="V355" s="147" t="str">
        <f>IF(Table24[[#This Row],[Column6]]="","",IFERROR(Table24[[#This Row],[Column1]]/Table24[[#This Row],[CCSS Word Count]],""))</f>
        <v/>
      </c>
      <c r="W355" s="200">
        <v>8</v>
      </c>
      <c r="X355" s="180" t="s">
        <v>1094</v>
      </c>
      <c r="Y355" s="180" t="s">
        <v>21</v>
      </c>
      <c r="Z355" s="180"/>
    </row>
    <row r="356" spans="1:26" ht="60" x14ac:dyDescent="0.2">
      <c r="A356" s="201" t="s">
        <v>25</v>
      </c>
      <c r="B356" s="200">
        <v>355</v>
      </c>
      <c r="C356" s="200" t="s">
        <v>1094</v>
      </c>
      <c r="D356" s="200" t="s">
        <v>21</v>
      </c>
      <c r="E356" s="200" t="s">
        <v>1103</v>
      </c>
      <c r="F356" s="191" t="str">
        <f t="shared" si="21"/>
        <v>Understand in authentic contexts, that the graph of a function is the set of ordered pairs consisting of an input and a corresponding output.</v>
      </c>
      <c r="G356" s="126"/>
      <c r="H356" s="126"/>
      <c r="I356" s="126"/>
      <c r="J356" s="126"/>
      <c r="K356" s="126"/>
      <c r="L356" s="126"/>
      <c r="M356" s="126"/>
      <c r="N356" s="200" t="s">
        <v>1105</v>
      </c>
      <c r="O356" s="200">
        <v>8</v>
      </c>
      <c r="P356" s="200" t="s">
        <v>1098</v>
      </c>
      <c r="Q356" s="200" t="s">
        <v>21</v>
      </c>
      <c r="R356" s="205" t="s">
        <v>1106</v>
      </c>
      <c r="S356" s="202">
        <f t="shared" si="19"/>
        <v>24</v>
      </c>
      <c r="T356" s="203">
        <f t="shared" si="20"/>
        <v>43</v>
      </c>
      <c r="U356" s="202">
        <f>Table24[[#This Row],[OR Word Count]]-Table24[[#This Row],[CCSS Word Count]]</f>
        <v>-19</v>
      </c>
      <c r="V356" s="207">
        <f>IF(Table24[[#This Row],[Column6]]="","",IFERROR(Table24[[#This Row],[Column1]]/Table24[[#This Row],[CCSS Word Count]],""))</f>
        <v>-0.44186046511627908</v>
      </c>
      <c r="W356" s="200">
        <v>8</v>
      </c>
      <c r="X356" s="180" t="s">
        <v>1094</v>
      </c>
      <c r="Y356" s="180" t="s">
        <v>21</v>
      </c>
      <c r="Z356" s="180">
        <v>1</v>
      </c>
    </row>
    <row r="357" spans="1:26" ht="75" x14ac:dyDescent="0.2">
      <c r="A357" s="201" t="s">
        <v>25</v>
      </c>
      <c r="B357" s="200">
        <v>356</v>
      </c>
      <c r="C357" s="200" t="s">
        <v>1094</v>
      </c>
      <c r="D357" s="200" t="s">
        <v>21</v>
      </c>
      <c r="E357" s="200" t="s">
        <v>1107</v>
      </c>
      <c r="F357" s="191" t="str">
        <f t="shared" si="21"/>
        <v>Compare the properties of two functions represented algebraically, graphically, numerically in tables, or verbally by description.</v>
      </c>
      <c r="G357" s="126"/>
      <c r="H357" s="126"/>
      <c r="I357" s="126"/>
      <c r="J357" s="126"/>
      <c r="K357" s="126"/>
      <c r="L357" s="126"/>
      <c r="M357" s="126"/>
      <c r="N357" s="200" t="s">
        <v>1109</v>
      </c>
      <c r="O357" s="200">
        <v>8</v>
      </c>
      <c r="P357" s="200" t="s">
        <v>1098</v>
      </c>
      <c r="Q357" s="200" t="s">
        <v>21</v>
      </c>
      <c r="R357" s="205" t="s">
        <v>1110</v>
      </c>
      <c r="S357" s="202">
        <f t="shared" si="19"/>
        <v>16</v>
      </c>
      <c r="T357" s="203">
        <f t="shared" si="20"/>
        <v>51</v>
      </c>
      <c r="U357" s="202">
        <f>Table24[[#This Row],[OR Word Count]]-Table24[[#This Row],[CCSS Word Count]]</f>
        <v>-35</v>
      </c>
      <c r="V357" s="207">
        <f>IF(Table24[[#This Row],[Column6]]="","",IFERROR(Table24[[#This Row],[Column1]]/Table24[[#This Row],[CCSS Word Count]],""))</f>
        <v>-0.68627450980392157</v>
      </c>
      <c r="W357" s="200">
        <v>8</v>
      </c>
      <c r="X357" s="180" t="s">
        <v>1094</v>
      </c>
      <c r="Y357" s="180" t="s">
        <v>21</v>
      </c>
      <c r="Z357" s="180">
        <v>2</v>
      </c>
    </row>
    <row r="358" spans="1:26" ht="75" x14ac:dyDescent="0.2">
      <c r="A358" s="201" t="s">
        <v>25</v>
      </c>
      <c r="B358" s="200">
        <v>357</v>
      </c>
      <c r="C358" s="200" t="s">
        <v>1094</v>
      </c>
      <c r="D358" s="200" t="s">
        <v>21</v>
      </c>
      <c r="E358" s="200" t="s">
        <v>1111</v>
      </c>
      <c r="F358" s="191" t="str">
        <f t="shared" si="21"/>
        <v>Understand and identify linear functions, whose graph is a straight line, and identify examples of functions that are not linear.</v>
      </c>
      <c r="G358" s="126"/>
      <c r="H358" s="126"/>
      <c r="I358" s="126"/>
      <c r="J358" s="126"/>
      <c r="K358" s="126"/>
      <c r="L358" s="126"/>
      <c r="M358" s="126"/>
      <c r="N358" s="200" t="s">
        <v>1113</v>
      </c>
      <c r="O358" s="200">
        <v>8</v>
      </c>
      <c r="P358" s="200" t="s">
        <v>1098</v>
      </c>
      <c r="Q358" s="200" t="s">
        <v>21</v>
      </c>
      <c r="R358" s="205" t="s">
        <v>1114</v>
      </c>
      <c r="S358" s="202">
        <f t="shared" si="19"/>
        <v>20</v>
      </c>
      <c r="T358" s="203">
        <f t="shared" si="20"/>
        <v>67</v>
      </c>
      <c r="U358" s="202">
        <f>Table24[[#This Row],[OR Word Count]]-Table24[[#This Row],[CCSS Word Count]]</f>
        <v>-47</v>
      </c>
      <c r="V358" s="207">
        <f>IF(Table24[[#This Row],[Column6]]="","",IFERROR(Table24[[#This Row],[Column1]]/Table24[[#This Row],[CCSS Word Count]],""))</f>
        <v>-0.70149253731343286</v>
      </c>
      <c r="W358" s="200">
        <v>8</v>
      </c>
      <c r="X358" s="180" t="s">
        <v>1094</v>
      </c>
      <c r="Y358" s="180" t="s">
        <v>21</v>
      </c>
      <c r="Z358" s="180">
        <v>3</v>
      </c>
    </row>
    <row r="359" spans="1:26" x14ac:dyDescent="0.2">
      <c r="A359" s="201" t="s">
        <v>25</v>
      </c>
      <c r="B359" s="200">
        <v>358</v>
      </c>
      <c r="C359" s="200" t="s">
        <v>1094</v>
      </c>
      <c r="D359" s="200" t="s">
        <v>63</v>
      </c>
      <c r="E359" s="200" t="s">
        <v>1115</v>
      </c>
      <c r="F359" s="191" t="str">
        <f t="shared" si="21"/>
        <v>Use functions to model relationships between quantities.</v>
      </c>
      <c r="G359" s="126"/>
      <c r="H359" s="126"/>
      <c r="I359" s="126"/>
      <c r="J359" s="126"/>
      <c r="K359" s="126"/>
      <c r="L359" s="126"/>
      <c r="M359" s="126"/>
      <c r="N359" s="200" t="s">
        <v>1117</v>
      </c>
      <c r="O359" s="200">
        <v>8</v>
      </c>
      <c r="P359" s="200" t="s">
        <v>1098</v>
      </c>
      <c r="Q359" s="200" t="s">
        <v>63</v>
      </c>
      <c r="R359" s="205" t="s">
        <v>1116</v>
      </c>
      <c r="S359" s="202">
        <f t="shared" si="19"/>
        <v>7</v>
      </c>
      <c r="T359" s="203">
        <f t="shared" si="20"/>
        <v>7</v>
      </c>
      <c r="U359" s="202">
        <f>Table24[[#This Row],[OR Word Count]]-Table24[[#This Row],[CCSS Word Count]]</f>
        <v>0</v>
      </c>
      <c r="V359" s="207" t="str">
        <f>IF(Table24[[#This Row],[Column6]]="","",IFERROR(Table24[[#This Row],[Column1]]/Table24[[#This Row],[CCSS Word Count]],""))</f>
        <v/>
      </c>
      <c r="W359" s="200">
        <v>8</v>
      </c>
      <c r="X359" s="180" t="s">
        <v>1094</v>
      </c>
      <c r="Y359" s="180" t="s">
        <v>63</v>
      </c>
      <c r="Z359" s="180"/>
    </row>
    <row r="360" spans="1:26" ht="90" x14ac:dyDescent="0.2">
      <c r="A360" s="201" t="s">
        <v>25</v>
      </c>
      <c r="B360" s="200">
        <v>359</v>
      </c>
      <c r="C360" s="200" t="s">
        <v>1094</v>
      </c>
      <c r="D360" s="200" t="s">
        <v>63</v>
      </c>
      <c r="E360" s="200" t="s">
        <v>1118</v>
      </c>
      <c r="F360" s="191" t="str">
        <f t="shared" si="21"/>
        <v>Construct a function to model a linear relationship in authentic contexts between two quantities.</v>
      </c>
      <c r="G360" s="126"/>
      <c r="H360" s="126"/>
      <c r="I360" s="126"/>
      <c r="J360" s="126"/>
      <c r="K360" s="126"/>
      <c r="L360" s="126"/>
      <c r="M360" s="126"/>
      <c r="N360" s="200" t="s">
        <v>1120</v>
      </c>
      <c r="O360" s="200">
        <v>8</v>
      </c>
      <c r="P360" s="200" t="s">
        <v>1098</v>
      </c>
      <c r="Q360" s="200" t="s">
        <v>63</v>
      </c>
      <c r="R360" s="205" t="s">
        <v>1121</v>
      </c>
      <c r="S360" s="202">
        <f t="shared" si="19"/>
        <v>14</v>
      </c>
      <c r="T360" s="203">
        <f t="shared" si="20"/>
        <v>74</v>
      </c>
      <c r="U360" s="202">
        <f>Table24[[#This Row],[OR Word Count]]-Table24[[#This Row],[CCSS Word Count]]</f>
        <v>-60</v>
      </c>
      <c r="V360" s="207">
        <f>IF(Table24[[#This Row],[Column6]]="","",IFERROR(Table24[[#This Row],[Column1]]/Table24[[#This Row],[CCSS Word Count]],""))</f>
        <v>-0.81081081081081086</v>
      </c>
      <c r="W360" s="200">
        <v>8</v>
      </c>
      <c r="X360" s="180" t="s">
        <v>1094</v>
      </c>
      <c r="Y360" s="180" t="s">
        <v>63</v>
      </c>
      <c r="Z360" s="180">
        <v>4</v>
      </c>
    </row>
    <row r="361" spans="1:26" ht="60" x14ac:dyDescent="0.2">
      <c r="A361" s="201" t="s">
        <v>25</v>
      </c>
      <c r="B361" s="200">
        <v>360</v>
      </c>
      <c r="C361" s="200" t="s">
        <v>1094</v>
      </c>
      <c r="D361" s="200" t="s">
        <v>63</v>
      </c>
      <c r="E361" s="200" t="s">
        <v>1122</v>
      </c>
      <c r="F361" s="191" t="str">
        <f t="shared" si="21"/>
        <v>Describe qualitatively the functional relationship between two quantities in authentic contexts by analyzing a graph.</v>
      </c>
      <c r="G361" s="126"/>
      <c r="H361" s="126"/>
      <c r="I361" s="126"/>
      <c r="J361" s="126"/>
      <c r="K361" s="126"/>
      <c r="L361" s="126"/>
      <c r="M361" s="126"/>
      <c r="N361" s="200" t="s">
        <v>1124</v>
      </c>
      <c r="O361" s="200">
        <v>8</v>
      </c>
      <c r="P361" s="200" t="s">
        <v>1098</v>
      </c>
      <c r="Q361" s="200" t="s">
        <v>63</v>
      </c>
      <c r="R361" s="205" t="s">
        <v>1125</v>
      </c>
      <c r="S361" s="202">
        <f t="shared" si="19"/>
        <v>15</v>
      </c>
      <c r="T361" s="203">
        <f t="shared" si="20"/>
        <v>39</v>
      </c>
      <c r="U361" s="202">
        <f>Table24[[#This Row],[OR Word Count]]-Table24[[#This Row],[CCSS Word Count]]</f>
        <v>-24</v>
      </c>
      <c r="V361" s="207">
        <f>IF(Table24[[#This Row],[Column6]]="","",IFERROR(Table24[[#This Row],[Column1]]/Table24[[#This Row],[CCSS Word Count]],""))</f>
        <v>-0.61538461538461542</v>
      </c>
      <c r="W361" s="200">
        <v>8</v>
      </c>
      <c r="X361" s="180" t="s">
        <v>1094</v>
      </c>
      <c r="Y361" s="180" t="s">
        <v>63</v>
      </c>
      <c r="Z361" s="180">
        <v>5</v>
      </c>
    </row>
    <row r="362" spans="1:26" x14ac:dyDescent="0.2">
      <c r="A362" s="148" t="s">
        <v>2</v>
      </c>
      <c r="B362" s="149">
        <v>361</v>
      </c>
      <c r="C362" s="149" t="s">
        <v>99</v>
      </c>
      <c r="D362" s="149"/>
      <c r="E362" s="149" t="s">
        <v>1135</v>
      </c>
      <c r="F362" s="150" t="str">
        <f t="shared" si="21"/>
        <v>Geometric Reasoning and Measurement</v>
      </c>
      <c r="G362" s="151"/>
      <c r="H362" s="151"/>
      <c r="I362" s="151"/>
      <c r="J362" s="151"/>
      <c r="K362" s="151"/>
      <c r="L362" s="151"/>
      <c r="M362" s="151"/>
      <c r="N362" s="149" t="s">
        <v>1136</v>
      </c>
      <c r="O362" s="149">
        <v>8</v>
      </c>
      <c r="P362" s="149" t="s">
        <v>103</v>
      </c>
      <c r="Q362" s="149"/>
      <c r="R362" s="155" t="s">
        <v>334</v>
      </c>
      <c r="S362" s="152">
        <f t="shared" si="19"/>
        <v>4</v>
      </c>
      <c r="T362" s="153">
        <f t="shared" si="20"/>
        <v>2</v>
      </c>
      <c r="U362" s="152">
        <f>Table24[[#This Row],[OR Word Count]]-Table24[[#This Row],[CCSS Word Count]]</f>
        <v>2</v>
      </c>
      <c r="V362" s="154" t="str">
        <f>IF(Table24[[#This Row],[Column6]]="","",IFERROR(Table24[[#This Row],[Column1]]/Table24[[#This Row],[CCSS Word Count]],""))</f>
        <v/>
      </c>
      <c r="W362" s="200">
        <v>8</v>
      </c>
      <c r="X362" s="180" t="s">
        <v>99</v>
      </c>
      <c r="Y362" s="180"/>
      <c r="Z362" s="180"/>
    </row>
    <row r="363" spans="1:26" ht="30" x14ac:dyDescent="0.2">
      <c r="A363" s="141" t="s">
        <v>3</v>
      </c>
      <c r="B363" s="142">
        <v>362</v>
      </c>
      <c r="C363" s="142" t="s">
        <v>99</v>
      </c>
      <c r="D363" s="142" t="s">
        <v>21</v>
      </c>
      <c r="E363" s="142" t="s">
        <v>1137</v>
      </c>
      <c r="F363" s="143" t="str">
        <f t="shared" si="21"/>
        <v>Understand congruence and similarity using physical models, transparencies, or geometry software.</v>
      </c>
      <c r="G363" s="144"/>
      <c r="H363" s="144"/>
      <c r="I363" s="144"/>
      <c r="J363" s="144"/>
      <c r="K363" s="144"/>
      <c r="L363" s="144"/>
      <c r="M363" s="144"/>
      <c r="N363" s="142" t="s">
        <v>1139</v>
      </c>
      <c r="O363" s="142">
        <v>8</v>
      </c>
      <c r="P363" s="142" t="s">
        <v>103</v>
      </c>
      <c r="Q363" s="142" t="s">
        <v>21</v>
      </c>
      <c r="R363" s="156" t="s">
        <v>1138</v>
      </c>
      <c r="S363" s="145">
        <f t="shared" si="19"/>
        <v>11</v>
      </c>
      <c r="T363" s="146">
        <f t="shared" si="20"/>
        <v>11</v>
      </c>
      <c r="U363" s="145">
        <f>Table24[[#This Row],[OR Word Count]]-Table24[[#This Row],[CCSS Word Count]]</f>
        <v>0</v>
      </c>
      <c r="V363" s="147" t="str">
        <f>IF(Table24[[#This Row],[Column6]]="","",IFERROR(Table24[[#This Row],[Column1]]/Table24[[#This Row],[CCSS Word Count]],""))</f>
        <v/>
      </c>
      <c r="W363" s="200">
        <v>8</v>
      </c>
      <c r="X363" s="180" t="s">
        <v>99</v>
      </c>
      <c r="Y363" s="180" t="s">
        <v>21</v>
      </c>
      <c r="Z363" s="180"/>
    </row>
    <row r="364" spans="1:26" ht="90" x14ac:dyDescent="0.2">
      <c r="A364" s="201" t="s">
        <v>25</v>
      </c>
      <c r="B364" s="200">
        <v>363</v>
      </c>
      <c r="C364" s="200" t="s">
        <v>99</v>
      </c>
      <c r="D364" s="200" t="s">
        <v>21</v>
      </c>
      <c r="E364" s="200" t="s">
        <v>1140</v>
      </c>
      <c r="F364" s="191" t="str">
        <f t="shared" si="21"/>
        <v>Verify experimentally the properties of rotations, reflections, and translations.</v>
      </c>
      <c r="G364" s="126"/>
      <c r="H364" s="126"/>
      <c r="I364" s="126"/>
      <c r="J364" s="126"/>
      <c r="K364" s="126"/>
      <c r="L364" s="126"/>
      <c r="M364" s="126"/>
      <c r="N364" s="200" t="s">
        <v>1142</v>
      </c>
      <c r="O364" s="200">
        <v>8</v>
      </c>
      <c r="P364" s="200" t="s">
        <v>103</v>
      </c>
      <c r="Q364" s="200" t="s">
        <v>21</v>
      </c>
      <c r="R364" s="205" t="s">
        <v>1143</v>
      </c>
      <c r="S364" s="202">
        <f t="shared" si="19"/>
        <v>9</v>
      </c>
      <c r="T364" s="203">
        <f t="shared" si="20"/>
        <v>42</v>
      </c>
      <c r="U364" s="202">
        <f>Table24[[#This Row],[OR Word Count]]-Table24[[#This Row],[CCSS Word Count]]</f>
        <v>-33</v>
      </c>
      <c r="V364" s="207">
        <f>IF(Table24[[#This Row],[Column6]]="","",IFERROR(Table24[[#This Row],[Column1]]/Table24[[#This Row],[CCSS Word Count]],""))</f>
        <v>-0.7857142857142857</v>
      </c>
      <c r="W364" s="200">
        <v>8</v>
      </c>
      <c r="X364" s="180" t="s">
        <v>99</v>
      </c>
      <c r="Y364" s="180" t="s">
        <v>21</v>
      </c>
      <c r="Z364" s="180">
        <v>1</v>
      </c>
    </row>
    <row r="365" spans="1:26" ht="60" x14ac:dyDescent="0.2">
      <c r="A365" s="201" t="s">
        <v>25</v>
      </c>
      <c r="B365" s="200">
        <v>364</v>
      </c>
      <c r="C365" s="200" t="s">
        <v>99</v>
      </c>
      <c r="D365" s="200" t="s">
        <v>21</v>
      </c>
      <c r="E365" s="200" t="s">
        <v>1144</v>
      </c>
      <c r="F365" s="191" t="str">
        <f t="shared" si="21"/>
        <v>Understand that a two-dimensional figure is congruent to another if the second can be obtained from the first by a sequence of rotations, reflections, and translations.</v>
      </c>
      <c r="G365" s="126"/>
      <c r="H365" s="126"/>
      <c r="I365" s="126"/>
      <c r="J365" s="126"/>
      <c r="K365" s="126"/>
      <c r="L365" s="126"/>
      <c r="M365" s="126"/>
      <c r="N365" s="200" t="s">
        <v>1146</v>
      </c>
      <c r="O365" s="200">
        <v>8</v>
      </c>
      <c r="P365" s="200" t="s">
        <v>103</v>
      </c>
      <c r="Q365" s="200" t="s">
        <v>21</v>
      </c>
      <c r="R365" s="205" t="s">
        <v>1147</v>
      </c>
      <c r="S365" s="202">
        <f t="shared" si="19"/>
        <v>26</v>
      </c>
      <c r="T365" s="203">
        <f t="shared" si="20"/>
        <v>39</v>
      </c>
      <c r="U365" s="202">
        <f>Table24[[#This Row],[OR Word Count]]-Table24[[#This Row],[CCSS Word Count]]</f>
        <v>-13</v>
      </c>
      <c r="V365" s="207">
        <f>IF(Table24[[#This Row],[Column6]]="","",IFERROR(Table24[[#This Row],[Column1]]/Table24[[#This Row],[CCSS Word Count]],""))</f>
        <v>-0.33333333333333331</v>
      </c>
      <c r="W365" s="200">
        <v>8</v>
      </c>
      <c r="X365" s="180" t="s">
        <v>99</v>
      </c>
      <c r="Y365" s="180" t="s">
        <v>21</v>
      </c>
      <c r="Z365" s="180">
        <v>2</v>
      </c>
    </row>
    <row r="366" spans="1:26" ht="30" x14ac:dyDescent="0.2">
      <c r="A366" s="201" t="s">
        <v>25</v>
      </c>
      <c r="B366" s="200">
        <v>365</v>
      </c>
      <c r="C366" s="200" t="s">
        <v>99</v>
      </c>
      <c r="D366" s="200" t="s">
        <v>21</v>
      </c>
      <c r="E366" s="200" t="s">
        <v>1148</v>
      </c>
      <c r="F366" s="191" t="str">
        <f t="shared" si="21"/>
        <v>Describe the effect of dilations, translations, rotations and reflections on two-dimensional figures using coordinates.</v>
      </c>
      <c r="G366" s="126"/>
      <c r="H366" s="126"/>
      <c r="I366" s="126"/>
      <c r="J366" s="126"/>
      <c r="K366" s="126"/>
      <c r="L366" s="126"/>
      <c r="M366" s="126"/>
      <c r="N366" s="200" t="s">
        <v>1150</v>
      </c>
      <c r="O366" s="200">
        <v>8</v>
      </c>
      <c r="P366" s="200" t="s">
        <v>103</v>
      </c>
      <c r="Q366" s="200" t="s">
        <v>21</v>
      </c>
      <c r="R366" s="205" t="s">
        <v>1149</v>
      </c>
      <c r="S366" s="202">
        <f t="shared" si="19"/>
        <v>14</v>
      </c>
      <c r="T366" s="203">
        <f t="shared" si="20"/>
        <v>14</v>
      </c>
      <c r="U366" s="202">
        <f>Table24[[#This Row],[OR Word Count]]-Table24[[#This Row],[CCSS Word Count]]</f>
        <v>0</v>
      </c>
      <c r="V366" s="207">
        <f>IF(Table24[[#This Row],[Column6]]="","",IFERROR(Table24[[#This Row],[Column1]]/Table24[[#This Row],[CCSS Word Count]],""))</f>
        <v>0</v>
      </c>
      <c r="W366" s="200">
        <v>8</v>
      </c>
      <c r="X366" s="180" t="s">
        <v>99</v>
      </c>
      <c r="Y366" s="180" t="s">
        <v>21</v>
      </c>
      <c r="Z366" s="180">
        <v>3</v>
      </c>
    </row>
    <row r="367" spans="1:26" ht="60" x14ac:dyDescent="0.2">
      <c r="A367" s="201" t="s">
        <v>25</v>
      </c>
      <c r="B367" s="200">
        <v>366</v>
      </c>
      <c r="C367" s="200" t="s">
        <v>99</v>
      </c>
      <c r="D367" s="200" t="s">
        <v>21</v>
      </c>
      <c r="E367" s="200" t="s">
        <v>1151</v>
      </c>
      <c r="F367" s="191" t="str">
        <f t="shared" si="21"/>
        <v>Understand that a two-dimensional figure is similar to another if the second can be obtained from the first by a sequence of rotations, reflections, translations, and/or dilations.</v>
      </c>
      <c r="G367" s="126"/>
      <c r="H367" s="126"/>
      <c r="I367" s="126"/>
      <c r="J367" s="126"/>
      <c r="K367" s="126"/>
      <c r="L367" s="126"/>
      <c r="M367" s="126"/>
      <c r="N367" s="200" t="s">
        <v>1153</v>
      </c>
      <c r="O367" s="200">
        <v>8</v>
      </c>
      <c r="P367" s="200" t="s">
        <v>103</v>
      </c>
      <c r="Q367" s="200" t="s">
        <v>21</v>
      </c>
      <c r="R367" s="205" t="s">
        <v>1154</v>
      </c>
      <c r="S367" s="202">
        <f t="shared" si="19"/>
        <v>27</v>
      </c>
      <c r="T367" s="203">
        <f t="shared" si="20"/>
        <v>41</v>
      </c>
      <c r="U367" s="202">
        <f>Table24[[#This Row],[OR Word Count]]-Table24[[#This Row],[CCSS Word Count]]</f>
        <v>-14</v>
      </c>
      <c r="V367" s="207">
        <f>IF(Table24[[#This Row],[Column6]]="","",IFERROR(Table24[[#This Row],[Column1]]/Table24[[#This Row],[CCSS Word Count]],""))</f>
        <v>-0.34146341463414637</v>
      </c>
      <c r="W367" s="200">
        <v>8</v>
      </c>
      <c r="X367" s="180" t="s">
        <v>99</v>
      </c>
      <c r="Y367" s="180" t="s">
        <v>21</v>
      </c>
      <c r="Z367" s="180">
        <v>4</v>
      </c>
    </row>
    <row r="368" spans="1:26" ht="90" x14ac:dyDescent="0.2">
      <c r="A368" s="201" t="s">
        <v>25</v>
      </c>
      <c r="B368" s="200">
        <v>367</v>
      </c>
      <c r="C368" s="200" t="s">
        <v>99</v>
      </c>
      <c r="D368" s="200" t="s">
        <v>21</v>
      </c>
      <c r="E368" s="200" t="s">
        <v>1155</v>
      </c>
      <c r="F368" s="191" t="str">
        <f t="shared" si="21"/>
        <v>Use informal arguments to establish facts about interior and exterior angles of triangles and angles formed by parallel lines cut with a transversal.</v>
      </c>
      <c r="G368" s="126"/>
      <c r="H368" s="126"/>
      <c r="I368" s="126"/>
      <c r="J368" s="126"/>
      <c r="K368" s="126"/>
      <c r="L368" s="126"/>
      <c r="M368" s="126"/>
      <c r="N368" s="200" t="s">
        <v>1157</v>
      </c>
      <c r="O368" s="200">
        <v>8</v>
      </c>
      <c r="P368" s="200" t="s">
        <v>103</v>
      </c>
      <c r="Q368" s="200" t="s">
        <v>21</v>
      </c>
      <c r="R368" s="205" t="s">
        <v>1158</v>
      </c>
      <c r="S368" s="202">
        <f t="shared" si="19"/>
        <v>23</v>
      </c>
      <c r="T368" s="203">
        <f t="shared" si="20"/>
        <v>66</v>
      </c>
      <c r="U368" s="202">
        <f>Table24[[#This Row],[OR Word Count]]-Table24[[#This Row],[CCSS Word Count]]</f>
        <v>-43</v>
      </c>
      <c r="V368" s="207">
        <f>IF(Table24[[#This Row],[Column6]]="","",IFERROR(Table24[[#This Row],[Column1]]/Table24[[#This Row],[CCSS Word Count]],""))</f>
        <v>-0.65151515151515149</v>
      </c>
      <c r="W368" s="200">
        <v>8</v>
      </c>
      <c r="X368" s="180" t="s">
        <v>99</v>
      </c>
      <c r="Y368" s="180" t="s">
        <v>21</v>
      </c>
      <c r="Z368" s="180">
        <v>5</v>
      </c>
    </row>
    <row r="369" spans="1:26" x14ac:dyDescent="0.2">
      <c r="A369" s="141" t="s">
        <v>3</v>
      </c>
      <c r="B369" s="142">
        <v>368</v>
      </c>
      <c r="C369" s="142" t="s">
        <v>99</v>
      </c>
      <c r="D369" s="142" t="s">
        <v>63</v>
      </c>
      <c r="E369" s="142" t="s">
        <v>1159</v>
      </c>
      <c r="F369" s="143" t="str">
        <f t="shared" si="21"/>
        <v>Understand and apply the Pythagorean Theorem.</v>
      </c>
      <c r="G369" s="144"/>
      <c r="H369" s="144"/>
      <c r="I369" s="144"/>
      <c r="J369" s="144"/>
      <c r="K369" s="144"/>
      <c r="L369" s="144"/>
      <c r="M369" s="144"/>
      <c r="N369" s="142" t="s">
        <v>1161</v>
      </c>
      <c r="O369" s="142">
        <v>8</v>
      </c>
      <c r="P369" s="142" t="s">
        <v>103</v>
      </c>
      <c r="Q369" s="142" t="s">
        <v>63</v>
      </c>
      <c r="R369" s="156" t="s">
        <v>1160</v>
      </c>
      <c r="S369" s="145">
        <f t="shared" si="19"/>
        <v>6</v>
      </c>
      <c r="T369" s="146">
        <f t="shared" si="20"/>
        <v>6</v>
      </c>
      <c r="U369" s="145">
        <f>Table24[[#This Row],[OR Word Count]]-Table24[[#This Row],[CCSS Word Count]]</f>
        <v>0</v>
      </c>
      <c r="V369" s="147" t="str">
        <f>IF(Table24[[#This Row],[Column6]]="","",IFERROR(Table24[[#This Row],[Column1]]/Table24[[#This Row],[CCSS Word Count]],""))</f>
        <v/>
      </c>
      <c r="W369" s="200">
        <v>8</v>
      </c>
      <c r="X369" s="180" t="s">
        <v>99</v>
      </c>
      <c r="Y369" s="180" t="s">
        <v>63</v>
      </c>
      <c r="Z369" s="180"/>
    </row>
    <row r="370" spans="1:26" ht="30" x14ac:dyDescent="0.2">
      <c r="A370" s="201" t="s">
        <v>25</v>
      </c>
      <c r="B370" s="200">
        <v>369</v>
      </c>
      <c r="C370" s="200" t="s">
        <v>99</v>
      </c>
      <c r="D370" s="200" t="s">
        <v>63</v>
      </c>
      <c r="E370" s="200" t="s">
        <v>1162</v>
      </c>
      <c r="F370" s="191" t="str">
        <f t="shared" si="21"/>
        <v>Distinguish between applications of the Pythagorean Theorem and its Converse in authentic contexts.</v>
      </c>
      <c r="G370" s="126"/>
      <c r="H370" s="126"/>
      <c r="I370" s="126"/>
      <c r="J370" s="126"/>
      <c r="K370" s="126"/>
      <c r="L370" s="126"/>
      <c r="M370" s="126"/>
      <c r="N370" s="200" t="s">
        <v>1164</v>
      </c>
      <c r="O370" s="200">
        <v>8</v>
      </c>
      <c r="P370" s="200" t="s">
        <v>103</v>
      </c>
      <c r="Q370" s="200" t="s">
        <v>63</v>
      </c>
      <c r="R370" s="205" t="s">
        <v>1165</v>
      </c>
      <c r="S370" s="202">
        <f t="shared" si="19"/>
        <v>13</v>
      </c>
      <c r="T370" s="203">
        <f t="shared" si="20"/>
        <v>12</v>
      </c>
      <c r="U370" s="202">
        <f>Table24[[#This Row],[OR Word Count]]-Table24[[#This Row],[CCSS Word Count]]</f>
        <v>1</v>
      </c>
      <c r="V370" s="207">
        <f>IF(Table24[[#This Row],[Column6]]="","",IFERROR(Table24[[#This Row],[Column1]]/Table24[[#This Row],[CCSS Word Count]],""))</f>
        <v>8.3333333333333329E-2</v>
      </c>
      <c r="W370" s="200">
        <v>8</v>
      </c>
      <c r="X370" s="180" t="s">
        <v>99</v>
      </c>
      <c r="Y370" s="180" t="s">
        <v>63</v>
      </c>
      <c r="Z370" s="180">
        <v>6</v>
      </c>
    </row>
    <row r="371" spans="1:26" ht="45" x14ac:dyDescent="0.2">
      <c r="A371" s="201" t="s">
        <v>25</v>
      </c>
      <c r="B371" s="200">
        <v>370</v>
      </c>
      <c r="C371" s="200" t="s">
        <v>99</v>
      </c>
      <c r="D371" s="200" t="s">
        <v>63</v>
      </c>
      <c r="E371" s="200" t="s">
        <v>1166</v>
      </c>
      <c r="F371" s="191" t="str">
        <f t="shared" si="21"/>
        <v>Apply the Pythagorean Theorem in authentic contexts to determine unknown side lengths in right triangles.</v>
      </c>
      <c r="G371" s="126"/>
      <c r="H371" s="126"/>
      <c r="I371" s="126"/>
      <c r="J371" s="126"/>
      <c r="K371" s="126"/>
      <c r="L371" s="126"/>
      <c r="M371" s="126"/>
      <c r="N371" s="200" t="s">
        <v>1168</v>
      </c>
      <c r="O371" s="200">
        <v>8</v>
      </c>
      <c r="P371" s="200" t="s">
        <v>103</v>
      </c>
      <c r="Q371" s="200" t="s">
        <v>63</v>
      </c>
      <c r="R371" s="205" t="s">
        <v>1169</v>
      </c>
      <c r="S371" s="202">
        <f t="shared" si="19"/>
        <v>15</v>
      </c>
      <c r="T371" s="203">
        <f t="shared" si="20"/>
        <v>22</v>
      </c>
      <c r="U371" s="202">
        <f>Table24[[#This Row],[OR Word Count]]-Table24[[#This Row],[CCSS Word Count]]</f>
        <v>-7</v>
      </c>
      <c r="V371" s="207">
        <f>IF(Table24[[#This Row],[Column6]]="","",IFERROR(Table24[[#This Row],[Column1]]/Table24[[#This Row],[CCSS Word Count]],""))</f>
        <v>-0.31818181818181818</v>
      </c>
      <c r="W371" s="200">
        <v>8</v>
      </c>
      <c r="X371" s="180" t="s">
        <v>99</v>
      </c>
      <c r="Y371" s="180" t="s">
        <v>63</v>
      </c>
      <c r="Z371" s="180">
        <v>7</v>
      </c>
    </row>
    <row r="372" spans="1:26" ht="30" x14ac:dyDescent="0.2">
      <c r="A372" s="201" t="s">
        <v>25</v>
      </c>
      <c r="B372" s="200">
        <v>371</v>
      </c>
      <c r="C372" s="200" t="s">
        <v>99</v>
      </c>
      <c r="D372" s="200" t="s">
        <v>63</v>
      </c>
      <c r="E372" s="200" t="s">
        <v>1170</v>
      </c>
      <c r="F372" s="191" t="str">
        <f t="shared" si="21"/>
        <v>Apply the Pythagorean Theorem to find the distance between two points in a coordinate system.</v>
      </c>
      <c r="G372" s="126"/>
      <c r="H372" s="126"/>
      <c r="I372" s="126"/>
      <c r="J372" s="126"/>
      <c r="K372" s="126"/>
      <c r="L372" s="126"/>
      <c r="M372" s="126"/>
      <c r="N372" s="200" t="s">
        <v>1172</v>
      </c>
      <c r="O372" s="200">
        <v>8</v>
      </c>
      <c r="P372" s="200" t="s">
        <v>103</v>
      </c>
      <c r="Q372" s="200" t="s">
        <v>63</v>
      </c>
      <c r="R372" s="205" t="s">
        <v>1171</v>
      </c>
      <c r="S372" s="202">
        <f t="shared" si="19"/>
        <v>15</v>
      </c>
      <c r="T372" s="203">
        <f t="shared" si="20"/>
        <v>15</v>
      </c>
      <c r="U372" s="202">
        <f>Table24[[#This Row],[OR Word Count]]-Table24[[#This Row],[CCSS Word Count]]</f>
        <v>0</v>
      </c>
      <c r="V372" s="207">
        <f>IF(Table24[[#This Row],[Column6]]="","",IFERROR(Table24[[#This Row],[Column1]]/Table24[[#This Row],[CCSS Word Count]],""))</f>
        <v>0</v>
      </c>
      <c r="W372" s="200">
        <v>8</v>
      </c>
      <c r="X372" s="180" t="s">
        <v>99</v>
      </c>
      <c r="Y372" s="180" t="s">
        <v>63</v>
      </c>
      <c r="Z372" s="180">
        <v>8</v>
      </c>
    </row>
    <row r="373" spans="1:26" ht="30" x14ac:dyDescent="0.2">
      <c r="A373" s="141" t="s">
        <v>3</v>
      </c>
      <c r="B373" s="142">
        <v>372</v>
      </c>
      <c r="C373" s="142" t="s">
        <v>99</v>
      </c>
      <c r="D373" s="142" t="s">
        <v>76</v>
      </c>
      <c r="E373" s="142" t="s">
        <v>1173</v>
      </c>
      <c r="F373" s="143" t="str">
        <f t="shared" si="21"/>
        <v>Solve mathematical problems in authentic contexts involving volume of cylinders, cones, and spheres.</v>
      </c>
      <c r="G373" s="144"/>
      <c r="H373" s="144"/>
      <c r="I373" s="144"/>
      <c r="J373" s="144"/>
      <c r="K373" s="144"/>
      <c r="L373" s="144"/>
      <c r="M373" s="144"/>
      <c r="N373" s="142" t="s">
        <v>1175</v>
      </c>
      <c r="O373" s="142">
        <v>8</v>
      </c>
      <c r="P373" s="142" t="s">
        <v>103</v>
      </c>
      <c r="Q373" s="142" t="s">
        <v>76</v>
      </c>
      <c r="R373" s="156" t="s">
        <v>1176</v>
      </c>
      <c r="S373" s="145">
        <f t="shared" si="19"/>
        <v>13</v>
      </c>
      <c r="T373" s="146">
        <f t="shared" si="20"/>
        <v>12</v>
      </c>
      <c r="U373" s="145">
        <f>Table24[[#This Row],[OR Word Count]]-Table24[[#This Row],[CCSS Word Count]]</f>
        <v>1</v>
      </c>
      <c r="V373" s="147" t="str">
        <f>IF(Table24[[#This Row],[Column6]]="","",IFERROR(Table24[[#This Row],[Column1]]/Table24[[#This Row],[CCSS Word Count]],""))</f>
        <v/>
      </c>
      <c r="W373" s="200">
        <v>8</v>
      </c>
      <c r="X373" s="180" t="s">
        <v>99</v>
      </c>
      <c r="Y373" s="180" t="s">
        <v>76</v>
      </c>
      <c r="Z373" s="180"/>
    </row>
    <row r="374" spans="1:26" ht="30" x14ac:dyDescent="0.2">
      <c r="A374" s="201" t="s">
        <v>25</v>
      </c>
      <c r="B374" s="200">
        <v>373</v>
      </c>
      <c r="C374" s="200" t="s">
        <v>99</v>
      </c>
      <c r="D374" s="200" t="s">
        <v>76</v>
      </c>
      <c r="E374" s="200" t="s">
        <v>1177</v>
      </c>
      <c r="F374" s="191" t="str">
        <f t="shared" si="21"/>
        <v>Choose and use the appropriate formula for the volume of cones, cylinders, and spheres to solve problems in authentic contexts.</v>
      </c>
      <c r="G374" s="126"/>
      <c r="H374" s="126"/>
      <c r="I374" s="126"/>
      <c r="J374" s="126"/>
      <c r="K374" s="126"/>
      <c r="L374" s="126"/>
      <c r="M374" s="126"/>
      <c r="N374" s="200" t="s">
        <v>1179</v>
      </c>
      <c r="O374" s="200">
        <v>8</v>
      </c>
      <c r="P374" s="200" t="s">
        <v>103</v>
      </c>
      <c r="Q374" s="200" t="s">
        <v>76</v>
      </c>
      <c r="R374" s="205" t="s">
        <v>1180</v>
      </c>
      <c r="S374" s="202">
        <f t="shared" si="19"/>
        <v>20</v>
      </c>
      <c r="T374" s="203">
        <f t="shared" si="20"/>
        <v>20</v>
      </c>
      <c r="U374" s="202">
        <f>Table24[[#This Row],[OR Word Count]]-Table24[[#This Row],[CCSS Word Count]]</f>
        <v>0</v>
      </c>
      <c r="V374" s="207">
        <f>IF(Table24[[#This Row],[Column6]]="","",IFERROR(Table24[[#This Row],[Column1]]/Table24[[#This Row],[CCSS Word Count]],""))</f>
        <v>0</v>
      </c>
      <c r="W374" s="200">
        <v>8</v>
      </c>
      <c r="X374" s="180" t="s">
        <v>99</v>
      </c>
      <c r="Y374" s="180" t="s">
        <v>76</v>
      </c>
      <c r="Z374" s="180">
        <v>9</v>
      </c>
    </row>
    <row r="375" spans="1:26" x14ac:dyDescent="0.2">
      <c r="A375" s="148" t="s">
        <v>2</v>
      </c>
      <c r="B375" s="149">
        <v>374</v>
      </c>
      <c r="C375" s="149" t="s">
        <v>151</v>
      </c>
      <c r="D375" s="149"/>
      <c r="E375" s="149" t="s">
        <v>1181</v>
      </c>
      <c r="F375" s="150" t="str">
        <f t="shared" si="21"/>
        <v>Data Reasoning</v>
      </c>
      <c r="G375" s="151"/>
      <c r="H375" s="151"/>
      <c r="I375" s="151"/>
      <c r="J375" s="151"/>
      <c r="K375" s="151"/>
      <c r="L375" s="151"/>
      <c r="M375" s="151"/>
      <c r="N375" s="149"/>
      <c r="O375" s="149"/>
      <c r="P375" s="149"/>
      <c r="Q375" s="149"/>
      <c r="R375" s="155"/>
      <c r="S375" s="152">
        <f t="shared" si="19"/>
        <v>2</v>
      </c>
      <c r="T375" s="153">
        <f t="shared" si="20"/>
        <v>1</v>
      </c>
      <c r="U375" s="152">
        <f>Table24[[#This Row],[OR Word Count]]-Table24[[#This Row],[CCSS Word Count]]</f>
        <v>1</v>
      </c>
      <c r="V375" s="154" t="str">
        <f>IF(Table24[[#This Row],[Column6]]="","",IFERROR(Table24[[#This Row],[Column1]]/Table24[[#This Row],[CCSS Word Count]],""))</f>
        <v/>
      </c>
      <c r="W375" s="200">
        <v>8</v>
      </c>
      <c r="X375" s="180" t="s">
        <v>151</v>
      </c>
      <c r="Y375" s="180"/>
      <c r="Z375" s="180"/>
    </row>
    <row r="376" spans="1:26" x14ac:dyDescent="0.2">
      <c r="A376" s="141" t="s">
        <v>3</v>
      </c>
      <c r="B376" s="142">
        <v>375</v>
      </c>
      <c r="C376" s="142" t="s">
        <v>151</v>
      </c>
      <c r="D376" s="142" t="s">
        <v>21</v>
      </c>
      <c r="E376" s="142" t="s">
        <v>1182</v>
      </c>
      <c r="F376" s="143" t="str">
        <f t="shared" si="21"/>
        <v>Formulate Statistical Investigative Questions</v>
      </c>
      <c r="G376" s="144"/>
      <c r="H376" s="144"/>
      <c r="I376" s="144"/>
      <c r="J376" s="144"/>
      <c r="K376" s="144"/>
      <c r="L376" s="144"/>
      <c r="M376" s="144"/>
      <c r="N376" s="142"/>
      <c r="O376" s="142"/>
      <c r="P376" s="142"/>
      <c r="Q376" s="142"/>
      <c r="R376" s="156" t="s">
        <v>1881</v>
      </c>
      <c r="S376" s="145">
        <f t="shared" si="19"/>
        <v>4</v>
      </c>
      <c r="T376" s="146">
        <f t="shared" si="20"/>
        <v>4</v>
      </c>
      <c r="U376" s="145">
        <f>Table24[[#This Row],[OR Word Count]]-Table24[[#This Row],[CCSS Word Count]]</f>
        <v>0</v>
      </c>
      <c r="V376" s="147" t="str">
        <f>IF(Table24[[#This Row],[Column6]]="","",IFERROR(Table24[[#This Row],[Column1]]/Table24[[#This Row],[CCSS Word Count]],""))</f>
        <v/>
      </c>
      <c r="W376" s="200">
        <v>8</v>
      </c>
      <c r="X376" s="180" t="s">
        <v>151</v>
      </c>
      <c r="Y376" s="180" t="s">
        <v>21</v>
      </c>
      <c r="Z376" s="180"/>
    </row>
    <row r="377" spans="1:26" ht="45" x14ac:dyDescent="0.2">
      <c r="A377" s="201" t="s">
        <v>25</v>
      </c>
      <c r="B377" s="200">
        <v>376</v>
      </c>
      <c r="C377" s="200" t="s">
        <v>151</v>
      </c>
      <c r="D377" s="200" t="s">
        <v>21</v>
      </c>
      <c r="E377" s="200" t="s">
        <v>1183</v>
      </c>
      <c r="F377" s="191" t="str">
        <f t="shared" si="21"/>
        <v>Formulate statistical investigative questions to articulate research topics and uncover patterns of association seen in bivariate categorical data.</v>
      </c>
      <c r="G377" s="126"/>
      <c r="H377" s="126"/>
      <c r="I377" s="126"/>
      <c r="J377" s="126"/>
      <c r="K377" s="126"/>
      <c r="L377" s="126"/>
      <c r="M377" s="126"/>
      <c r="N377" s="200" t="s">
        <v>1185</v>
      </c>
      <c r="O377" s="200">
        <v>8</v>
      </c>
      <c r="P377" s="200" t="s">
        <v>908</v>
      </c>
      <c r="Q377" s="200" t="s">
        <v>21</v>
      </c>
      <c r="R377" s="205" t="s">
        <v>1892</v>
      </c>
      <c r="S377" s="202">
        <f t="shared" si="19"/>
        <v>18</v>
      </c>
      <c r="T377" s="203">
        <f t="shared" si="20"/>
        <v>23</v>
      </c>
      <c r="U377" s="202">
        <f>Table24[[#This Row],[OR Word Count]]-Table24[[#This Row],[CCSS Word Count]]</f>
        <v>-5</v>
      </c>
      <c r="V377" s="207"/>
      <c r="W377" s="200">
        <v>8</v>
      </c>
      <c r="X377" s="180" t="s">
        <v>151</v>
      </c>
      <c r="Y377" s="180" t="s">
        <v>21</v>
      </c>
      <c r="Z377" s="180">
        <v>1</v>
      </c>
    </row>
    <row r="378" spans="1:26" x14ac:dyDescent="0.2">
      <c r="A378" s="141" t="s">
        <v>3</v>
      </c>
      <c r="B378" s="142">
        <v>377</v>
      </c>
      <c r="C378" s="142" t="s">
        <v>151</v>
      </c>
      <c r="D378" s="142" t="s">
        <v>63</v>
      </c>
      <c r="E378" s="142" t="s">
        <v>1187</v>
      </c>
      <c r="F378" s="143" t="str">
        <f t="shared" si="21"/>
        <v>Collect and Consider Data</v>
      </c>
      <c r="G378" s="144"/>
      <c r="H378" s="144"/>
      <c r="I378" s="144"/>
      <c r="J378" s="144"/>
      <c r="K378" s="144"/>
      <c r="L378" s="144"/>
      <c r="M378" s="144"/>
      <c r="N378" s="142"/>
      <c r="O378" s="142"/>
      <c r="P378" s="142"/>
      <c r="Q378" s="142"/>
      <c r="R378" s="156" t="s">
        <v>1881</v>
      </c>
      <c r="S378" s="145">
        <f t="shared" si="19"/>
        <v>4</v>
      </c>
      <c r="T378" s="146">
        <f t="shared" si="20"/>
        <v>4</v>
      </c>
      <c r="U378" s="145">
        <f>Table24[[#This Row],[OR Word Count]]-Table24[[#This Row],[CCSS Word Count]]</f>
        <v>0</v>
      </c>
      <c r="V378" s="147" t="str">
        <f>IF(Table24[[#This Row],[Column6]]="","",IFERROR(Table24[[#This Row],[Column1]]/Table24[[#This Row],[CCSS Word Count]],""))</f>
        <v/>
      </c>
      <c r="W378" s="200">
        <v>8</v>
      </c>
      <c r="X378" s="180" t="s">
        <v>151</v>
      </c>
      <c r="Y378" s="180" t="s">
        <v>63</v>
      </c>
      <c r="Z378" s="180"/>
    </row>
    <row r="379" spans="1:26" ht="30" x14ac:dyDescent="0.2">
      <c r="A379" s="201" t="s">
        <v>25</v>
      </c>
      <c r="B379" s="200">
        <v>378</v>
      </c>
      <c r="C379" s="200" t="s">
        <v>151</v>
      </c>
      <c r="D379" s="200" t="s">
        <v>63</v>
      </c>
      <c r="E379" s="200" t="s">
        <v>1188</v>
      </c>
      <c r="F379" s="191" t="str">
        <f t="shared" si="21"/>
        <v>Collect or consider data using surveys and measurements to capture patterns of association, and critically analyze data collection methods.</v>
      </c>
      <c r="G379" s="126"/>
      <c r="H379" s="126"/>
      <c r="I379" s="126"/>
      <c r="J379" s="126"/>
      <c r="K379" s="126"/>
      <c r="L379" s="126"/>
      <c r="M379" s="126"/>
      <c r="N379" s="200" t="s">
        <v>1190</v>
      </c>
      <c r="O379" s="200">
        <v>8</v>
      </c>
      <c r="P379" s="200" t="s">
        <v>908</v>
      </c>
      <c r="Q379" s="200" t="s">
        <v>21</v>
      </c>
      <c r="R379" s="205" t="s">
        <v>1893</v>
      </c>
      <c r="S379" s="202">
        <f t="shared" si="19"/>
        <v>19</v>
      </c>
      <c r="T379" s="203">
        <f t="shared" si="20"/>
        <v>14</v>
      </c>
      <c r="U379" s="202">
        <f>Table24[[#This Row],[OR Word Count]]-Table24[[#This Row],[CCSS Word Count]]</f>
        <v>5</v>
      </c>
      <c r="V379" s="207"/>
      <c r="W379" s="200">
        <v>8</v>
      </c>
      <c r="X379" s="180" t="s">
        <v>151</v>
      </c>
      <c r="Y379" s="180" t="s">
        <v>63</v>
      </c>
      <c r="Z379" s="180">
        <v>2</v>
      </c>
    </row>
    <row r="380" spans="1:26" x14ac:dyDescent="0.2">
      <c r="A380" s="141" t="s">
        <v>3</v>
      </c>
      <c r="B380" s="142">
        <v>379</v>
      </c>
      <c r="C380" s="142" t="s">
        <v>151</v>
      </c>
      <c r="D380" s="142" t="s">
        <v>76</v>
      </c>
      <c r="E380" s="142" t="s">
        <v>1192</v>
      </c>
      <c r="F380" s="143" t="str">
        <f t="shared" si="21"/>
        <v>Analyze, summarize, and describe data</v>
      </c>
      <c r="G380" s="144"/>
      <c r="H380" s="144"/>
      <c r="I380" s="144"/>
      <c r="J380" s="144"/>
      <c r="K380" s="144"/>
      <c r="L380" s="144"/>
      <c r="M380" s="144"/>
      <c r="N380" s="142"/>
      <c r="O380" s="142"/>
      <c r="P380" s="142"/>
      <c r="Q380" s="142"/>
      <c r="R380" s="156" t="s">
        <v>1881</v>
      </c>
      <c r="S380" s="145">
        <f t="shared" si="19"/>
        <v>5</v>
      </c>
      <c r="T380" s="146">
        <f t="shared" si="20"/>
        <v>4</v>
      </c>
      <c r="U380" s="145">
        <f>Table24[[#This Row],[OR Word Count]]-Table24[[#This Row],[CCSS Word Count]]</f>
        <v>1</v>
      </c>
      <c r="V380" s="147" t="str">
        <f>IF(Table24[[#This Row],[Column6]]="","",IFERROR(Table24[[#This Row],[Column1]]/Table24[[#This Row],[CCSS Word Count]],""))</f>
        <v/>
      </c>
      <c r="W380" s="200">
        <v>8</v>
      </c>
      <c r="X380" s="180" t="s">
        <v>151</v>
      </c>
      <c r="Y380" s="180" t="s">
        <v>76</v>
      </c>
      <c r="Z380" s="180"/>
    </row>
    <row r="381" spans="1:26" ht="30" x14ac:dyDescent="0.2">
      <c r="A381" s="201" t="s">
        <v>25</v>
      </c>
      <c r="B381" s="200">
        <v>380</v>
      </c>
      <c r="C381" s="200" t="s">
        <v>151</v>
      </c>
      <c r="D381" s="200" t="s">
        <v>76</v>
      </c>
      <c r="E381" s="200" t="s">
        <v>1193</v>
      </c>
      <c r="F381" s="191" t="str">
        <f t="shared" si="21"/>
        <v>Analyze patterns of association between two quantitative or categorical variables and reason about distributions to compare groups.</v>
      </c>
      <c r="G381" s="126"/>
      <c r="H381" s="126"/>
      <c r="I381" s="126"/>
      <c r="J381" s="126"/>
      <c r="K381" s="126"/>
      <c r="L381" s="126"/>
      <c r="M381" s="126"/>
      <c r="N381" s="200" t="s">
        <v>1195</v>
      </c>
      <c r="O381" s="200">
        <v>8</v>
      </c>
      <c r="P381" s="200" t="s">
        <v>908</v>
      </c>
      <c r="Q381" s="200" t="s">
        <v>21</v>
      </c>
      <c r="R381" s="205" t="s">
        <v>1894</v>
      </c>
      <c r="S381" s="202">
        <f t="shared" si="19"/>
        <v>17</v>
      </c>
      <c r="T381" s="203">
        <f t="shared" si="20"/>
        <v>16</v>
      </c>
      <c r="U381" s="202">
        <f>Table24[[#This Row],[OR Word Count]]-Table24[[#This Row],[CCSS Word Count]]</f>
        <v>1</v>
      </c>
      <c r="V381" s="207"/>
      <c r="W381" s="200">
        <v>8</v>
      </c>
      <c r="X381" s="180" t="s">
        <v>151</v>
      </c>
      <c r="Y381" s="180" t="s">
        <v>76</v>
      </c>
      <c r="Z381" s="180">
        <v>3</v>
      </c>
    </row>
    <row r="382" spans="1:26" x14ac:dyDescent="0.2">
      <c r="A382" s="141" t="s">
        <v>3</v>
      </c>
      <c r="B382" s="142">
        <v>381</v>
      </c>
      <c r="C382" s="142" t="s">
        <v>151</v>
      </c>
      <c r="D382" s="142" t="s">
        <v>197</v>
      </c>
      <c r="E382" s="142" t="s">
        <v>1197</v>
      </c>
      <c r="F382" s="143" t="str">
        <f t="shared" si="21"/>
        <v>Interpret data and answer investigative questions</v>
      </c>
      <c r="G382" s="144"/>
      <c r="H382" s="144"/>
      <c r="I382" s="144"/>
      <c r="J382" s="144"/>
      <c r="K382" s="144"/>
      <c r="L382" s="144"/>
      <c r="M382" s="144"/>
      <c r="N382" s="142"/>
      <c r="O382" s="142"/>
      <c r="P382" s="142"/>
      <c r="Q382" s="142"/>
      <c r="R382" s="156" t="s">
        <v>1881</v>
      </c>
      <c r="S382" s="145">
        <f t="shared" si="19"/>
        <v>6</v>
      </c>
      <c r="T382" s="146">
        <f t="shared" si="20"/>
        <v>4</v>
      </c>
      <c r="U382" s="145">
        <f>Table24[[#This Row],[OR Word Count]]-Table24[[#This Row],[CCSS Word Count]]</f>
        <v>2</v>
      </c>
      <c r="V382" s="147" t="str">
        <f>IF(Table24[[#This Row],[Column6]]="","",IFERROR(Table24[[#This Row],[Column1]]/Table24[[#This Row],[CCSS Word Count]],""))</f>
        <v/>
      </c>
      <c r="W382" s="200">
        <v>8</v>
      </c>
      <c r="X382" s="180" t="s">
        <v>151</v>
      </c>
      <c r="Y382" s="180" t="s">
        <v>197</v>
      </c>
      <c r="Z382" s="180"/>
    </row>
    <row r="383" spans="1:26" ht="30" x14ac:dyDescent="0.2">
      <c r="A383" s="201" t="s">
        <v>25</v>
      </c>
      <c r="B383" s="200">
        <v>382</v>
      </c>
      <c r="C383" s="200" t="s">
        <v>151</v>
      </c>
      <c r="D383" s="200" t="s">
        <v>197</v>
      </c>
      <c r="E383" s="200" t="s">
        <v>1198</v>
      </c>
      <c r="F383" s="191" t="str">
        <f>VLOOKUP(E383,Grade_8,2,FALSE)</f>
        <v>Interpret scatter plots for bivariate quantitative data to investigate patterns of association between two quantities to answer investigative questions.</v>
      </c>
      <c r="G383" s="126"/>
      <c r="H383" s="126"/>
      <c r="I383" s="126"/>
      <c r="J383" s="126"/>
      <c r="K383" s="126"/>
      <c r="L383" s="126"/>
      <c r="M383" s="126"/>
      <c r="N383" s="200" t="s">
        <v>1200</v>
      </c>
      <c r="O383" s="200">
        <v>8</v>
      </c>
      <c r="P383" s="200" t="s">
        <v>908</v>
      </c>
      <c r="Q383" s="200" t="s">
        <v>21</v>
      </c>
      <c r="R383" s="205" t="s">
        <v>1895</v>
      </c>
      <c r="S383" s="202">
        <f t="shared" si="19"/>
        <v>19</v>
      </c>
      <c r="T383" s="203">
        <f t="shared" si="20"/>
        <v>22</v>
      </c>
      <c r="U383" s="202">
        <f>Table24[[#This Row],[OR Word Count]]-Table24[[#This Row],[CCSS Word Count]]</f>
        <v>-3</v>
      </c>
      <c r="V383" s="207"/>
      <c r="W383" s="200">
        <v>8</v>
      </c>
      <c r="X383" s="180" t="s">
        <v>151</v>
      </c>
      <c r="Y383" s="180" t="s">
        <v>197</v>
      </c>
      <c r="Z383" s="180">
        <v>4</v>
      </c>
    </row>
    <row r="384" spans="1:26" x14ac:dyDescent="0.2">
      <c r="A384" s="148" t="s">
        <v>2</v>
      </c>
      <c r="B384" s="149">
        <v>383</v>
      </c>
      <c r="C384" s="149" t="s">
        <v>1311</v>
      </c>
      <c r="D384" s="149"/>
      <c r="E384" s="149" t="s">
        <v>1312</v>
      </c>
      <c r="F384" s="150" t="str">
        <f t="shared" ref="F384:F448" si="22">VLOOKUP(E384,Grade_HS,2,FALSE)</f>
        <v xml:space="preserve">Numeric Reasoning: Number and Quantity </v>
      </c>
      <c r="G384" s="151"/>
      <c r="H384" s="151"/>
      <c r="I384" s="151"/>
      <c r="J384" s="151"/>
      <c r="K384" s="151"/>
      <c r="L384" s="151"/>
      <c r="M384" s="151"/>
      <c r="N384" s="149"/>
      <c r="O384" s="149"/>
      <c r="P384" s="149"/>
      <c r="Q384" s="149"/>
      <c r="R384" s="155"/>
      <c r="S384" s="152">
        <f t="shared" si="19"/>
        <v>6</v>
      </c>
      <c r="T384" s="153">
        <f t="shared" si="20"/>
        <v>1</v>
      </c>
      <c r="U384" s="152">
        <f>Table24[[#This Row],[OR Word Count]]-Table24[[#This Row],[CCSS Word Count]]</f>
        <v>5</v>
      </c>
      <c r="V384" s="154" t="str">
        <f>IF(Table24[[#This Row],[Column6]]="","",IFERROR(Table24[[#This Row],[Column1]]/Table24[[#This Row],[CCSS Word Count]],""))</f>
        <v/>
      </c>
      <c r="W384" s="200" t="s">
        <v>1821</v>
      </c>
      <c r="X384" s="180" t="s">
        <v>1311</v>
      </c>
      <c r="Y384" s="180"/>
      <c r="Z384" s="180"/>
    </row>
    <row r="385" spans="1:26" x14ac:dyDescent="0.2">
      <c r="A385" s="141" t="s">
        <v>3</v>
      </c>
      <c r="B385" s="142">
        <v>384</v>
      </c>
      <c r="C385" s="142" t="s">
        <v>1311</v>
      </c>
      <c r="D385" s="142" t="s">
        <v>21</v>
      </c>
      <c r="E385" s="142" t="s">
        <v>1314</v>
      </c>
      <c r="F385" s="143" t="str">
        <f t="shared" si="22"/>
        <v>Understand and apply the real number system.</v>
      </c>
      <c r="G385" s="144"/>
      <c r="H385" s="144"/>
      <c r="I385" s="144"/>
      <c r="J385" s="144"/>
      <c r="K385" s="144"/>
      <c r="L385" s="144"/>
      <c r="M385" s="144"/>
      <c r="N385" s="142"/>
      <c r="O385" s="142"/>
      <c r="P385" s="142"/>
      <c r="Q385" s="142"/>
      <c r="R385" s="156"/>
      <c r="S385" s="145">
        <f t="shared" si="19"/>
        <v>7</v>
      </c>
      <c r="T385" s="146">
        <f t="shared" si="20"/>
        <v>1</v>
      </c>
      <c r="U385" s="145">
        <f>Table24[[#This Row],[OR Word Count]]-Table24[[#This Row],[CCSS Word Count]]</f>
        <v>6</v>
      </c>
      <c r="V385" s="147" t="str">
        <f>IF(Table24[[#This Row],[Column6]]="","",IFERROR(Table24[[#This Row],[Column1]]/Table24[[#This Row],[CCSS Word Count]],""))</f>
        <v/>
      </c>
      <c r="W385" s="200" t="s">
        <v>1821</v>
      </c>
      <c r="X385" s="180" t="s">
        <v>1311</v>
      </c>
      <c r="Y385" s="180" t="s">
        <v>21</v>
      </c>
      <c r="Z385" s="180"/>
    </row>
    <row r="386" spans="1:26" ht="75" x14ac:dyDescent="0.2">
      <c r="A386" s="201" t="s">
        <v>25</v>
      </c>
      <c r="B386" s="200">
        <v>385</v>
      </c>
      <c r="C386" s="200" t="s">
        <v>1311</v>
      </c>
      <c r="D386" s="200" t="s">
        <v>21</v>
      </c>
      <c r="E386" s="200" t="s">
        <v>1316</v>
      </c>
      <c r="F386" s="191" t="str">
        <f>VLOOKUP(E386,Grade_HS,2,FALSE)</f>
        <v>Use reasoning to establish properties of positive integer exponents. Extend the definition of exponentiation to include negative and rational exponents so as to be consistent with these properties. Utilize exponentiation to model authentic contexts</v>
      </c>
      <c r="G386" s="126"/>
      <c r="H386" s="126"/>
      <c r="I386" s="126"/>
      <c r="J386" s="126"/>
      <c r="K386" s="126"/>
      <c r="L386" s="126"/>
      <c r="M386" s="126"/>
      <c r="N386" s="200" t="s">
        <v>1318</v>
      </c>
      <c r="O386" s="200" t="s">
        <v>1319</v>
      </c>
      <c r="P386" s="200" t="s">
        <v>1320</v>
      </c>
      <c r="Q386" s="200" t="s">
        <v>21</v>
      </c>
      <c r="R386" s="253" t="s">
        <v>1321</v>
      </c>
      <c r="S386" s="202">
        <f>LEN(F386)-LEN(SUBSTITUTE(F386," ",""))+1</f>
        <v>34</v>
      </c>
      <c r="T386" s="203">
        <f>LEN(R386)-LEN(SUBSTITUTE(R386," ",""))+1</f>
        <v>52</v>
      </c>
      <c r="U386" s="202">
        <f>Table24[[#This Row],[OR Word Count]]-Table24[[#This Row],[CCSS Word Count]]</f>
        <v>-18</v>
      </c>
      <c r="V386" s="207" t="str">
        <f>IF(Table24[[#This Row],[Column6]]="","",IFERROR(Table24[[#This Row],[Column1]]/Table24[[#This Row],[CCSS Word Count]],""))</f>
        <v/>
      </c>
      <c r="W386" s="251"/>
      <c r="X386" s="252"/>
      <c r="Y386" s="252"/>
      <c r="Z386" s="252"/>
    </row>
    <row r="387" spans="1:26" ht="45" x14ac:dyDescent="0.2">
      <c r="A387" s="242"/>
      <c r="B387" s="243"/>
      <c r="C387" s="243"/>
      <c r="D387" s="243"/>
      <c r="E387" s="243" t="s">
        <v>1322</v>
      </c>
      <c r="F387" s="191" t="str">
        <f>VLOOKUP(E387,Grade_HS,2,FALSE)</f>
        <v>Compare real numbers presented through different representations, including both rational and irrational numbers. Apply comparisons in authentic contexts.</v>
      </c>
      <c r="G387" s="245"/>
      <c r="H387" s="245"/>
      <c r="I387" s="245"/>
      <c r="J387" s="245"/>
      <c r="K387" s="245"/>
      <c r="L387" s="245"/>
      <c r="M387" s="245"/>
      <c r="N387" s="243"/>
      <c r="O387" s="243"/>
      <c r="P387" s="243"/>
      <c r="Q387" s="246"/>
      <c r="R387" s="254" t="s">
        <v>1896</v>
      </c>
      <c r="S387" s="247">
        <f>LEN(F387)-LEN(SUBSTITUTE(F387," ",""))+1</f>
        <v>18</v>
      </c>
      <c r="T387" s="248">
        <f>LEN(R387)-LEN(SUBSTITUTE(R387," ",""))+1</f>
        <v>2</v>
      </c>
      <c r="U387" s="249">
        <f>Table24[[#This Row],[OR Word Count]]-Table24[[#This Row],[CCSS Word Count]]</f>
        <v>16</v>
      </c>
      <c r="V387" s="250" t="str">
        <f>IF(Table24[[#This Row],[Column6]]="","",IFERROR(Table24[[#This Row],[Column1]]/Table24[[#This Row],[CCSS Word Count]],""))</f>
        <v/>
      </c>
      <c r="W387" s="251"/>
      <c r="X387" s="252"/>
      <c r="Y387" s="252"/>
      <c r="Z387" s="252"/>
    </row>
    <row r="388" spans="1:26" ht="30" x14ac:dyDescent="0.2">
      <c r="A388" s="141" t="s">
        <v>3</v>
      </c>
      <c r="B388" s="142">
        <v>386</v>
      </c>
      <c r="C388" s="142" t="s">
        <v>1311</v>
      </c>
      <c r="D388" s="142" t="s">
        <v>63</v>
      </c>
      <c r="E388" s="142" t="s">
        <v>1325</v>
      </c>
      <c r="F388" s="143" t="str">
        <f t="shared" si="22"/>
        <v>Attend to units of measurement needed to solve problems through quantitative reasoning and mathematical modeling.</v>
      </c>
      <c r="G388" s="144"/>
      <c r="H388" s="144"/>
      <c r="I388" s="144"/>
      <c r="J388" s="144"/>
      <c r="K388" s="144"/>
      <c r="L388" s="144"/>
      <c r="M388" s="144"/>
      <c r="N388" s="142"/>
      <c r="O388" s="142"/>
      <c r="P388" s="142"/>
      <c r="Q388" s="142"/>
      <c r="R388" s="255" t="s">
        <v>1897</v>
      </c>
      <c r="S388" s="145">
        <f t="shared" ref="S388:S450" si="23">LEN(F388)-LEN(SUBSTITUTE(F388," ",""))+1</f>
        <v>15</v>
      </c>
      <c r="T388" s="146">
        <f t="shared" ref="T388:T450" si="24">LEN(R388)-LEN(SUBSTITUTE(R388," ",""))+1</f>
        <v>2</v>
      </c>
      <c r="U388" s="145">
        <f>Table24[[#This Row],[OR Word Count]]-Table24[[#This Row],[CCSS Word Count]]</f>
        <v>13</v>
      </c>
      <c r="V388" s="147" t="str">
        <f>IF(Table24[[#This Row],[Column6]]="","",IFERROR(Table24[[#This Row],[Column1]]/Table24[[#This Row],[CCSS Word Count]],""))</f>
        <v/>
      </c>
      <c r="W388" s="200" t="s">
        <v>1821</v>
      </c>
      <c r="X388" s="180" t="s">
        <v>1311</v>
      </c>
      <c r="Y388" s="180" t="s">
        <v>63</v>
      </c>
      <c r="Z388" s="180"/>
    </row>
    <row r="389" spans="1:26" ht="45" x14ac:dyDescent="0.2">
      <c r="A389" s="201" t="s">
        <v>25</v>
      </c>
      <c r="B389" s="200">
        <v>387</v>
      </c>
      <c r="C389" s="200" t="s">
        <v>1311</v>
      </c>
      <c r="D389" s="200" t="s">
        <v>63</v>
      </c>
      <c r="E389" s="200" t="s">
        <v>1327</v>
      </c>
      <c r="F389" s="191" t="str">
        <f t="shared" si="22"/>
        <v>Use reasoning to choose and interpret measurement units consistently in formulas, graphs, and data displays, as a way to understand problems and to guide the solution of multi-step problems.</v>
      </c>
      <c r="G389" s="126"/>
      <c r="H389" s="126"/>
      <c r="I389" s="126"/>
      <c r="J389" s="126"/>
      <c r="K389" s="126"/>
      <c r="L389" s="126"/>
      <c r="M389" s="126"/>
      <c r="N389" s="200" t="s">
        <v>1329</v>
      </c>
      <c r="O389" s="200" t="s">
        <v>1319</v>
      </c>
      <c r="P389" s="200" t="s">
        <v>1330</v>
      </c>
      <c r="Q389" s="200" t="s">
        <v>21</v>
      </c>
      <c r="R389" s="253" t="s">
        <v>1331</v>
      </c>
      <c r="S389" s="202">
        <f>LEN(F390)-LEN(SUBSTITUTE(F390," ",""))+1</f>
        <v>21</v>
      </c>
      <c r="T389" s="203">
        <f t="shared" si="24"/>
        <v>36</v>
      </c>
      <c r="U389" s="202">
        <f>Table24[[#This Row],[OR Word Count]]-Table24[[#This Row],[CCSS Word Count]]</f>
        <v>-15</v>
      </c>
      <c r="V389" s="207">
        <f>IF(Table24[[#This Row],[Column6]]="","",IFERROR(Table24[[#This Row],[Column1]]/Table24[[#This Row],[CCSS Word Count]],""))</f>
        <v>-0.41666666666666669</v>
      </c>
      <c r="W389" s="200" t="s">
        <v>1821</v>
      </c>
      <c r="X389" s="180" t="s">
        <v>1311</v>
      </c>
      <c r="Y389" s="180" t="s">
        <v>63</v>
      </c>
      <c r="Z389" s="180">
        <v>2</v>
      </c>
    </row>
    <row r="390" spans="1:26" ht="60" x14ac:dyDescent="0.2">
      <c r="A390" s="201" t="s">
        <v>25</v>
      </c>
      <c r="B390" s="200">
        <v>388</v>
      </c>
      <c r="C390" s="200" t="s">
        <v>1311</v>
      </c>
      <c r="D390" s="200" t="s">
        <v>63</v>
      </c>
      <c r="E390" s="200" t="s">
        <v>1332</v>
      </c>
      <c r="F390" s="191" t="str">
        <f t="shared" si="22"/>
        <v>Define, manipulate, and interpret appropriate quantities using rational and irrational
numbers to authentically model situations and use reasoning to justify these choices</v>
      </c>
      <c r="G390" s="126"/>
      <c r="H390" s="126"/>
      <c r="I390" s="126"/>
      <c r="J390" s="126"/>
      <c r="K390" s="126"/>
      <c r="L390" s="126"/>
      <c r="M390" s="126"/>
      <c r="N390" s="200" t="s">
        <v>1334</v>
      </c>
      <c r="O390" s="200" t="s">
        <v>1319</v>
      </c>
      <c r="P390" s="200" t="s">
        <v>1330</v>
      </c>
      <c r="Q390" s="200" t="s">
        <v>21</v>
      </c>
      <c r="R390" s="253" t="s">
        <v>1335</v>
      </c>
      <c r="S390" s="202">
        <f>LEN(F391)-LEN(SUBSTITUTE(F391," ",""))+1</f>
        <v>19</v>
      </c>
      <c r="T390" s="203">
        <f t="shared" si="24"/>
        <v>9</v>
      </c>
      <c r="U390" s="202">
        <f>Table24[[#This Row],[OR Word Count]]-Table24[[#This Row],[CCSS Word Count]]</f>
        <v>10</v>
      </c>
      <c r="V390" s="207">
        <f>IF(Table24[[#This Row],[Column6]]="","",IFERROR(Table24[[#This Row],[Column1]]/Table24[[#This Row],[CCSS Word Count]],""))</f>
        <v>1.1111111111111112</v>
      </c>
      <c r="W390" s="200" t="s">
        <v>1821</v>
      </c>
      <c r="X390" s="180" t="s">
        <v>1311</v>
      </c>
      <c r="Y390" s="180" t="s">
        <v>63</v>
      </c>
      <c r="Z390" s="180">
        <v>3</v>
      </c>
    </row>
    <row r="391" spans="1:26" ht="30" x14ac:dyDescent="0.2">
      <c r="A391" s="201" t="s">
        <v>25</v>
      </c>
      <c r="B391" s="200">
        <v>389</v>
      </c>
      <c r="C391" s="200" t="s">
        <v>1311</v>
      </c>
      <c r="D391" s="200" t="s">
        <v>63</v>
      </c>
      <c r="E391" s="200" t="s">
        <v>1336</v>
      </c>
      <c r="F391" s="191" t="str">
        <f t="shared" si="22"/>
        <v>Use reasoning to choose a level of accuracy appropriate to limitations on measurement when reporting quantities in modeling situations.</v>
      </c>
      <c r="G391" s="126"/>
      <c r="H391" s="126"/>
      <c r="I391" s="126"/>
      <c r="J391" s="126"/>
      <c r="K391" s="126"/>
      <c r="L391" s="126"/>
      <c r="M391" s="126"/>
      <c r="N391" s="200" t="s">
        <v>1338</v>
      </c>
      <c r="O391" s="200" t="s">
        <v>1319</v>
      </c>
      <c r="P391" s="200" t="s">
        <v>1330</v>
      </c>
      <c r="Q391" s="200" t="s">
        <v>21</v>
      </c>
      <c r="R391" s="253" t="s">
        <v>1339</v>
      </c>
      <c r="S391" s="202" t="e">
        <f>LEN(#REF!)-LEN(SUBSTITUTE(#REF!," ",""))+1</f>
        <v>#REF!</v>
      </c>
      <c r="T391" s="203">
        <f t="shared" si="24"/>
        <v>13</v>
      </c>
      <c r="U391" s="202" t="e">
        <f>Table24[[#This Row],[OR Word Count]]-Table24[[#This Row],[CCSS Word Count]]</f>
        <v>#REF!</v>
      </c>
      <c r="V391" s="207" t="str">
        <f>IF(Table24[[#This Row],[Column6]]="","",IFERROR(Table24[[#This Row],[Column1]]/Table24[[#This Row],[CCSS Word Count]],""))</f>
        <v/>
      </c>
      <c r="W391" s="200" t="s">
        <v>1821</v>
      </c>
      <c r="X391" s="180" t="s">
        <v>1311</v>
      </c>
      <c r="Y391" s="180" t="s">
        <v>63</v>
      </c>
      <c r="Z391" s="180">
        <v>4</v>
      </c>
    </row>
    <row r="392" spans="1:26" x14ac:dyDescent="0.2">
      <c r="A392" s="148" t="s">
        <v>2</v>
      </c>
      <c r="B392" s="149">
        <v>390</v>
      </c>
      <c r="C392" s="149" t="s">
        <v>774</v>
      </c>
      <c r="D392" s="149"/>
      <c r="E392" s="149" t="s">
        <v>1202</v>
      </c>
      <c r="F392" s="150" t="str">
        <f t="shared" si="22"/>
        <v>Algebraic Reasoning: Expressions and Equations</v>
      </c>
      <c r="G392" s="151"/>
      <c r="H392" s="151"/>
      <c r="I392" s="151"/>
      <c r="J392" s="151"/>
      <c r="K392" s="151"/>
      <c r="L392" s="151"/>
      <c r="M392" s="151"/>
      <c r="N392" s="149"/>
      <c r="O392" s="149"/>
      <c r="P392" s="149"/>
      <c r="Q392" s="149"/>
      <c r="R392" s="155"/>
      <c r="S392" s="152">
        <f t="shared" si="23"/>
        <v>5</v>
      </c>
      <c r="T392" s="153">
        <f t="shared" si="24"/>
        <v>1</v>
      </c>
      <c r="U392" s="152">
        <f>Table24[[#This Row],[OR Word Count]]-Table24[[#This Row],[CCSS Word Count]]</f>
        <v>4</v>
      </c>
      <c r="V392" s="154" t="str">
        <f>IF(Table24[[#This Row],[Column6]]="","",IFERROR(Table24[[#This Row],[Column1]]/Table24[[#This Row],[CCSS Word Count]],""))</f>
        <v/>
      </c>
      <c r="W392" s="200" t="s">
        <v>1821</v>
      </c>
      <c r="X392" s="180" t="s">
        <v>774</v>
      </c>
      <c r="Y392" s="180"/>
      <c r="Z392" s="180"/>
    </row>
    <row r="393" spans="1:26" x14ac:dyDescent="0.2">
      <c r="A393" s="141" t="s">
        <v>3</v>
      </c>
      <c r="B393" s="142">
        <v>391</v>
      </c>
      <c r="C393" s="142" t="s">
        <v>774</v>
      </c>
      <c r="D393" s="142" t="s">
        <v>21</v>
      </c>
      <c r="E393" s="142" t="s">
        <v>1203</v>
      </c>
      <c r="F393" s="143" t="str">
        <f t="shared" si="22"/>
        <v>Use algebraic reasoning to rewrite expressions in equivalent forms.</v>
      </c>
      <c r="G393" s="144"/>
      <c r="H393" s="144"/>
      <c r="I393" s="144"/>
      <c r="J393" s="144"/>
      <c r="K393" s="144"/>
      <c r="L393" s="144"/>
      <c r="M393" s="144"/>
      <c r="N393" s="142"/>
      <c r="O393" s="142"/>
      <c r="P393" s="142"/>
      <c r="Q393" s="142"/>
      <c r="R393" s="156"/>
      <c r="S393" s="145">
        <f t="shared" si="23"/>
        <v>9</v>
      </c>
      <c r="T393" s="146">
        <f t="shared" si="24"/>
        <v>1</v>
      </c>
      <c r="U393" s="145">
        <f>Table24[[#This Row],[OR Word Count]]-Table24[[#This Row],[CCSS Word Count]]</f>
        <v>8</v>
      </c>
      <c r="V393" s="147" t="str">
        <f>IF(Table24[[#This Row],[Column6]]="","",IFERROR(Table24[[#This Row],[Column1]]/Table24[[#This Row],[CCSS Word Count]],""))</f>
        <v/>
      </c>
      <c r="W393" s="200" t="s">
        <v>1821</v>
      </c>
      <c r="X393" s="180" t="s">
        <v>774</v>
      </c>
      <c r="Y393" s="180" t="s">
        <v>21</v>
      </c>
      <c r="Z393" s="180"/>
    </row>
    <row r="394" spans="1:26" ht="90" x14ac:dyDescent="0.2">
      <c r="A394" s="201" t="s">
        <v>25</v>
      </c>
      <c r="B394" s="200">
        <v>392</v>
      </c>
      <c r="C394" s="200" t="s">
        <v>774</v>
      </c>
      <c r="D394" s="200" t="s">
        <v>21</v>
      </c>
      <c r="E394" s="200" t="s">
        <v>1205</v>
      </c>
      <c r="F394" s="191" t="str">
        <f t="shared" si="22"/>
        <v>Interpret an expression which models a quantity by viewing one or more of its parts as a single entity. Reason about how changes in parts of the expression impact the whole, and vice versa.</v>
      </c>
      <c r="G394" s="126"/>
      <c r="H394" s="126"/>
      <c r="I394" s="126"/>
      <c r="J394" s="126"/>
      <c r="K394" s="126"/>
      <c r="L394" s="126"/>
      <c r="M394" s="126"/>
      <c r="N394" s="200" t="s">
        <v>1207</v>
      </c>
      <c r="O394" s="200" t="s">
        <v>1208</v>
      </c>
      <c r="P394" s="200" t="s">
        <v>1209</v>
      </c>
      <c r="Q394" s="200" t="s">
        <v>21</v>
      </c>
      <c r="R394" s="205" t="s">
        <v>1210</v>
      </c>
      <c r="S394" s="202">
        <f t="shared" si="23"/>
        <v>34</v>
      </c>
      <c r="T394" s="203">
        <f t="shared" si="24"/>
        <v>57</v>
      </c>
      <c r="U394" s="202">
        <f>Table24[[#This Row],[OR Word Count]]-Table24[[#This Row],[CCSS Word Count]]</f>
        <v>-23</v>
      </c>
      <c r="V394" s="207">
        <f>IF(Table24[[#This Row],[Column6]]="","",IFERROR(Table24[[#This Row],[Column1]]/Table24[[#This Row],[CCSS Word Count]],""))</f>
        <v>-0.40350877192982454</v>
      </c>
      <c r="W394" s="200" t="s">
        <v>1821</v>
      </c>
      <c r="X394" s="180" t="s">
        <v>774</v>
      </c>
      <c r="Y394" s="180" t="s">
        <v>21</v>
      </c>
      <c r="Z394" s="180">
        <v>1</v>
      </c>
    </row>
    <row r="395" spans="1:26" ht="150" x14ac:dyDescent="0.2">
      <c r="A395" s="201" t="s">
        <v>25</v>
      </c>
      <c r="B395" s="200">
        <v>393</v>
      </c>
      <c r="C395" s="200" t="s">
        <v>774</v>
      </c>
      <c r="D395" s="200" t="s">
        <v>21</v>
      </c>
      <c r="E395" s="200" t="s">
        <v>1211</v>
      </c>
      <c r="F395" s="191" t="str">
        <f t="shared" si="22"/>
        <v>Create and recognize an equivalent form of an expression to understand the quantity represented in an authentic context.</v>
      </c>
      <c r="G395" s="126"/>
      <c r="H395" s="126"/>
      <c r="I395" s="126"/>
      <c r="J395" s="126"/>
      <c r="K395" s="126"/>
      <c r="L395" s="126"/>
      <c r="M395" s="126"/>
      <c r="N395" s="200" t="s">
        <v>1213</v>
      </c>
      <c r="O395" s="200" t="s">
        <v>1208</v>
      </c>
      <c r="P395" s="200" t="s">
        <v>1209</v>
      </c>
      <c r="Q395" s="200" t="s">
        <v>63</v>
      </c>
      <c r="R395" s="205" t="s">
        <v>1214</v>
      </c>
      <c r="S395" s="202">
        <f t="shared" si="23"/>
        <v>18</v>
      </c>
      <c r="T395" s="203">
        <f t="shared" si="24"/>
        <v>93</v>
      </c>
      <c r="U395" s="202">
        <f>Table24[[#This Row],[OR Word Count]]-Table24[[#This Row],[CCSS Word Count]]</f>
        <v>-75</v>
      </c>
      <c r="V395" s="207">
        <f>IF(Table24[[#This Row],[Column6]]="","",IFERROR(Table24[[#This Row],[Column1]]/Table24[[#This Row],[CCSS Word Count]],""))</f>
        <v>-0.80645161290322576</v>
      </c>
      <c r="W395" s="200" t="s">
        <v>1821</v>
      </c>
      <c r="X395" s="180" t="s">
        <v>774</v>
      </c>
      <c r="Y395" s="180" t="s">
        <v>21</v>
      </c>
      <c r="Z395" s="180">
        <v>2</v>
      </c>
    </row>
    <row r="396" spans="1:26" ht="45" x14ac:dyDescent="0.2">
      <c r="A396" s="201" t="s">
        <v>25</v>
      </c>
      <c r="B396" s="200">
        <v>394</v>
      </c>
      <c r="C396" s="200" t="s">
        <v>774</v>
      </c>
      <c r="D396" s="200" t="s">
        <v>21</v>
      </c>
      <c r="E396" s="200" t="s">
        <v>1215</v>
      </c>
      <c r="F396" s="191" t="str">
        <f t="shared" si="22"/>
        <v>Rearrange formulas and equations to highlight a specific quantity.</v>
      </c>
      <c r="G396" s="126"/>
      <c r="H396" s="126"/>
      <c r="I396" s="126"/>
      <c r="J396" s="126"/>
      <c r="K396" s="126"/>
      <c r="L396" s="126"/>
      <c r="M396" s="126"/>
      <c r="N396" s="200" t="s">
        <v>1898</v>
      </c>
      <c r="O396" s="200" t="s">
        <v>1208</v>
      </c>
      <c r="P396" s="200" t="s">
        <v>1218</v>
      </c>
      <c r="Q396" s="200" t="s">
        <v>21</v>
      </c>
      <c r="R396" s="205" t="s">
        <v>1899</v>
      </c>
      <c r="S396" s="202">
        <f t="shared" si="23"/>
        <v>9</v>
      </c>
      <c r="T396" s="203">
        <f t="shared" si="24"/>
        <v>28</v>
      </c>
      <c r="U396" s="202">
        <f>Table24[[#This Row],[OR Word Count]]-Table24[[#This Row],[CCSS Word Count]]</f>
        <v>-19</v>
      </c>
      <c r="V396" s="207">
        <f>IF(Table24[[#This Row],[Column6]]="","",IFERROR(Table24[[#This Row],[Column1]]/Table24[[#This Row],[CCSS Word Count]],""))</f>
        <v>-0.6785714285714286</v>
      </c>
      <c r="W396" s="200" t="s">
        <v>1821</v>
      </c>
      <c r="X396" s="180" t="s">
        <v>774</v>
      </c>
      <c r="Y396" s="180" t="s">
        <v>21</v>
      </c>
      <c r="Z396" s="180">
        <v>3</v>
      </c>
    </row>
    <row r="397" spans="1:26" ht="30" x14ac:dyDescent="0.2">
      <c r="A397" s="141" t="s">
        <v>3</v>
      </c>
      <c r="B397" s="142">
        <v>395</v>
      </c>
      <c r="C397" s="142" t="s">
        <v>774</v>
      </c>
      <c r="D397" s="142" t="s">
        <v>63</v>
      </c>
      <c r="E397" s="142" t="s">
        <v>1220</v>
      </c>
      <c r="F397" s="143" t="str">
        <f t="shared" si="22"/>
        <v>Use algebraic reasoning to find solutions to an equation, inequality, and systems of equations or inequalities.</v>
      </c>
      <c r="G397" s="144"/>
      <c r="H397" s="144"/>
      <c r="I397" s="144"/>
      <c r="J397" s="144"/>
      <c r="K397" s="144"/>
      <c r="L397" s="144"/>
      <c r="M397" s="144"/>
      <c r="N397" s="142"/>
      <c r="O397" s="142"/>
      <c r="P397" s="142"/>
      <c r="Q397" s="142"/>
      <c r="R397" s="156"/>
      <c r="S397" s="145">
        <f t="shared" si="23"/>
        <v>16</v>
      </c>
      <c r="T397" s="146">
        <f t="shared" si="24"/>
        <v>1</v>
      </c>
      <c r="U397" s="145">
        <f>Table24[[#This Row],[OR Word Count]]-Table24[[#This Row],[CCSS Word Count]]</f>
        <v>15</v>
      </c>
      <c r="V397" s="147" t="str">
        <f>IF(Table24[[#This Row],[Column6]]="","",IFERROR(Table24[[#This Row],[Column1]]/Table24[[#This Row],[CCSS Word Count]],""))</f>
        <v/>
      </c>
      <c r="W397" s="200" t="s">
        <v>1821</v>
      </c>
      <c r="X397" s="180" t="s">
        <v>774</v>
      </c>
      <c r="Y397" s="180" t="s">
        <v>63</v>
      </c>
      <c r="Z397" s="180"/>
    </row>
    <row r="398" spans="1:26" ht="45" x14ac:dyDescent="0.2">
      <c r="A398" s="201" t="s">
        <v>25</v>
      </c>
      <c r="B398" s="200">
        <v>396</v>
      </c>
      <c r="C398" s="200" t="s">
        <v>774</v>
      </c>
      <c r="D398" s="200" t="s">
        <v>63</v>
      </c>
      <c r="E398" s="200" t="s">
        <v>1222</v>
      </c>
      <c r="F398" s="191" t="str">
        <f t="shared" si="22"/>
        <v>Define variables and create equations with two or more variables to represent relationships between quantities in order to solve problems in authentic contexts.</v>
      </c>
      <c r="G398" s="126"/>
      <c r="H398" s="126"/>
      <c r="I398" s="126"/>
      <c r="J398" s="126"/>
      <c r="K398" s="126"/>
      <c r="L398" s="126"/>
      <c r="M398" s="126"/>
      <c r="N398" s="200" t="s">
        <v>1224</v>
      </c>
      <c r="O398" s="200" t="s">
        <v>1208</v>
      </c>
      <c r="P398" s="200" t="s">
        <v>1218</v>
      </c>
      <c r="Q398" s="200" t="s">
        <v>21</v>
      </c>
      <c r="R398" s="205" t="s">
        <v>1225</v>
      </c>
      <c r="S398" s="202">
        <f t="shared" si="23"/>
        <v>23</v>
      </c>
      <c r="T398" s="203">
        <f t="shared" si="24"/>
        <v>21</v>
      </c>
      <c r="U398" s="202">
        <f>Table24[[#This Row],[OR Word Count]]-Table24[[#This Row],[CCSS Word Count]]</f>
        <v>2</v>
      </c>
      <c r="V398" s="207">
        <f>IF(Table24[[#This Row],[Column6]]="","",IFERROR(Table24[[#This Row],[Column1]]/Table24[[#This Row],[CCSS Word Count]],""))</f>
        <v>9.5238095238095233E-2</v>
      </c>
      <c r="W398" s="200" t="s">
        <v>1821</v>
      </c>
      <c r="X398" s="180" t="s">
        <v>774</v>
      </c>
      <c r="Y398" s="180" t="s">
        <v>63</v>
      </c>
      <c r="Z398" s="180">
        <v>4</v>
      </c>
    </row>
    <row r="399" spans="1:26" ht="45" x14ac:dyDescent="0.2">
      <c r="A399" s="201" t="s">
        <v>25</v>
      </c>
      <c r="B399" s="200">
        <v>397</v>
      </c>
      <c r="C399" s="200" t="s">
        <v>774</v>
      </c>
      <c r="D399" s="200" t="s">
        <v>63</v>
      </c>
      <c r="E399" s="200" t="s">
        <v>1226</v>
      </c>
      <c r="F399" s="191" t="str">
        <f t="shared" si="22"/>
        <v>Define variables and create inequalities with one or more variables and use them to solve problems in authentic contexts.</v>
      </c>
      <c r="G399" s="126"/>
      <c r="H399" s="126"/>
      <c r="I399" s="126"/>
      <c r="J399" s="126"/>
      <c r="K399" s="126"/>
      <c r="L399" s="126"/>
      <c r="M399" s="126"/>
      <c r="N399" s="200" t="s">
        <v>1228</v>
      </c>
      <c r="O399" s="200" t="s">
        <v>1208</v>
      </c>
      <c r="P399" s="200" t="s">
        <v>1218</v>
      </c>
      <c r="Q399" s="200" t="s">
        <v>21</v>
      </c>
      <c r="R399" s="205" t="s">
        <v>1229</v>
      </c>
      <c r="S399" s="202">
        <f t="shared" si="23"/>
        <v>19</v>
      </c>
      <c r="T399" s="203">
        <f t="shared" si="24"/>
        <v>27</v>
      </c>
      <c r="U399" s="202">
        <f>Table24[[#This Row],[OR Word Count]]-Table24[[#This Row],[CCSS Word Count]]</f>
        <v>-8</v>
      </c>
      <c r="V399" s="207">
        <f>IF(Table24[[#This Row],[Column6]]="","",IFERROR(Table24[[#This Row],[Column1]]/Table24[[#This Row],[CCSS Word Count]],""))</f>
        <v>-0.29629629629629628</v>
      </c>
      <c r="W399" s="200" t="s">
        <v>1821</v>
      </c>
      <c r="X399" s="180" t="s">
        <v>774</v>
      </c>
      <c r="Y399" s="180" t="s">
        <v>63</v>
      </c>
      <c r="Z399" s="180">
        <v>5</v>
      </c>
    </row>
    <row r="400" spans="1:26" ht="45" x14ac:dyDescent="0.2">
      <c r="A400" s="201" t="s">
        <v>25</v>
      </c>
      <c r="B400" s="200">
        <v>398</v>
      </c>
      <c r="C400" s="200" t="s">
        <v>774</v>
      </c>
      <c r="D400" s="200" t="s">
        <v>63</v>
      </c>
      <c r="E400" s="200" t="s">
        <v>1230</v>
      </c>
      <c r="F400" s="191" t="str">
        <f t="shared" si="22"/>
        <v>Solve systems of linear equations and systems of linear inequalities in authentic contexts through reasoning,algebraic means, or strategically using technology.</v>
      </c>
      <c r="G400" s="126"/>
      <c r="H400" s="126"/>
      <c r="I400" s="126"/>
      <c r="J400" s="126"/>
      <c r="K400" s="126"/>
      <c r="L400" s="126"/>
      <c r="M400" s="126"/>
      <c r="N400" s="200" t="s">
        <v>1900</v>
      </c>
      <c r="O400" s="200" t="s">
        <v>1208</v>
      </c>
      <c r="P400" s="200" t="s">
        <v>1233</v>
      </c>
      <c r="Q400" s="200" t="s">
        <v>76</v>
      </c>
      <c r="R400" s="205" t="s">
        <v>1901</v>
      </c>
      <c r="S400" s="202">
        <f t="shared" si="23"/>
        <v>20</v>
      </c>
      <c r="T400" s="203">
        <f t="shared" si="24"/>
        <v>20</v>
      </c>
      <c r="U400" s="202">
        <f>Table24[[#This Row],[OR Word Count]]-Table24[[#This Row],[CCSS Word Count]]</f>
        <v>0</v>
      </c>
      <c r="V400" s="207">
        <f>IF(Table24[[#This Row],[Column6]]="","",IFERROR(Table24[[#This Row],[Column1]]/Table24[[#This Row],[CCSS Word Count]],""))</f>
        <v>0</v>
      </c>
      <c r="W400" s="200" t="s">
        <v>1821</v>
      </c>
      <c r="X400" s="180" t="s">
        <v>774</v>
      </c>
      <c r="Y400" s="180" t="s">
        <v>63</v>
      </c>
      <c r="Z400" s="180">
        <v>6</v>
      </c>
    </row>
    <row r="401" spans="1:26" ht="30" x14ac:dyDescent="0.2">
      <c r="A401" s="141" t="s">
        <v>3</v>
      </c>
      <c r="B401" s="142">
        <v>399</v>
      </c>
      <c r="C401" s="142" t="s">
        <v>774</v>
      </c>
      <c r="D401" s="142" t="s">
        <v>76</v>
      </c>
      <c r="E401" s="142" t="s">
        <v>1235</v>
      </c>
      <c r="F401" s="143" t="str">
        <f t="shared" si="22"/>
        <v>Analyze the structure of an equation or inequality to determine an efficient strategy to find and justify a solution.</v>
      </c>
      <c r="G401" s="144"/>
      <c r="H401" s="144"/>
      <c r="I401" s="144"/>
      <c r="J401" s="144"/>
      <c r="K401" s="144"/>
      <c r="L401" s="144"/>
      <c r="M401" s="144"/>
      <c r="N401" s="142"/>
      <c r="O401" s="142"/>
      <c r="P401" s="142"/>
      <c r="Q401" s="142"/>
      <c r="R401" s="156"/>
      <c r="S401" s="145">
        <f t="shared" si="23"/>
        <v>19</v>
      </c>
      <c r="T401" s="146">
        <f t="shared" si="24"/>
        <v>1</v>
      </c>
      <c r="U401" s="145">
        <f>Table24[[#This Row],[OR Word Count]]-Table24[[#This Row],[CCSS Word Count]]</f>
        <v>18</v>
      </c>
      <c r="V401" s="147" t="str">
        <f>IF(Table24[[#This Row],[Column6]]="","",IFERROR(Table24[[#This Row],[Column1]]/Table24[[#This Row],[CCSS Word Count]],""))</f>
        <v/>
      </c>
      <c r="W401" s="200" t="s">
        <v>1821</v>
      </c>
      <c r="X401" s="180" t="s">
        <v>774</v>
      </c>
      <c r="Y401" s="180" t="s">
        <v>76</v>
      </c>
      <c r="Z401" s="180"/>
    </row>
    <row r="402" spans="1:26" ht="75" x14ac:dyDescent="0.2">
      <c r="A402" s="201" t="s">
        <v>25</v>
      </c>
      <c r="B402" s="200">
        <v>400</v>
      </c>
      <c r="C402" s="200" t="s">
        <v>774</v>
      </c>
      <c r="D402" s="200" t="s">
        <v>76</v>
      </c>
      <c r="E402" s="200" t="s">
        <v>1237</v>
      </c>
      <c r="F402" s="191" t="str">
        <f t="shared" si="22"/>
        <v>Represent constraints by equations or inequalities, and by systems of equations and/or inequalities; interpret solutions as viable or nonviable options in authentic contexts.</v>
      </c>
      <c r="G402" s="126"/>
      <c r="H402" s="126"/>
      <c r="I402" s="126"/>
      <c r="J402" s="126"/>
      <c r="K402" s="126"/>
      <c r="L402" s="126"/>
      <c r="M402" s="126"/>
      <c r="N402" s="200" t="s">
        <v>1239</v>
      </c>
      <c r="O402" s="200" t="s">
        <v>1208</v>
      </c>
      <c r="P402" s="200" t="s">
        <v>1218</v>
      </c>
      <c r="Q402" s="200" t="s">
        <v>21</v>
      </c>
      <c r="R402" s="205" t="s">
        <v>1240</v>
      </c>
      <c r="S402" s="202">
        <f t="shared" si="23"/>
        <v>23</v>
      </c>
      <c r="T402" s="203">
        <f t="shared" si="24"/>
        <v>39</v>
      </c>
      <c r="U402" s="202">
        <f>Table24[[#This Row],[OR Word Count]]-Table24[[#This Row],[CCSS Word Count]]</f>
        <v>-16</v>
      </c>
      <c r="V402" s="207">
        <f>IF(Table24[[#This Row],[Column6]]="","",IFERROR(Table24[[#This Row],[Column1]]/Table24[[#This Row],[CCSS Word Count]],""))</f>
        <v>-0.41025641025641024</v>
      </c>
      <c r="W402" s="200" t="s">
        <v>1821</v>
      </c>
      <c r="X402" s="180" t="s">
        <v>774</v>
      </c>
      <c r="Y402" s="180" t="s">
        <v>76</v>
      </c>
      <c r="Z402" s="180">
        <v>7</v>
      </c>
    </row>
    <row r="403" spans="1:26" ht="60" x14ac:dyDescent="0.2">
      <c r="A403" s="201" t="s">
        <v>25</v>
      </c>
      <c r="B403" s="200">
        <v>401</v>
      </c>
      <c r="C403" s="200" t="s">
        <v>774</v>
      </c>
      <c r="D403" s="200" t="s">
        <v>76</v>
      </c>
      <c r="E403" s="200" t="s">
        <v>1241</v>
      </c>
      <c r="F403" s="191" t="str">
        <f t="shared" si="22"/>
        <v xml:space="preserve">Construct a viable argument to justify a method for solving equations or inequalities. </v>
      </c>
      <c r="G403" s="126"/>
      <c r="H403" s="126"/>
      <c r="I403" s="126"/>
      <c r="J403" s="126"/>
      <c r="K403" s="126"/>
      <c r="L403" s="126"/>
      <c r="M403" s="126"/>
      <c r="N403" s="200" t="s">
        <v>1900</v>
      </c>
      <c r="O403" s="200" t="s">
        <v>1208</v>
      </c>
      <c r="P403" s="200" t="s">
        <v>1233</v>
      </c>
      <c r="Q403" s="200" t="s">
        <v>76</v>
      </c>
      <c r="R403" s="205" t="s">
        <v>1244</v>
      </c>
      <c r="S403" s="202">
        <f t="shared" si="23"/>
        <v>14</v>
      </c>
      <c r="T403" s="203">
        <f t="shared" si="24"/>
        <v>40</v>
      </c>
      <c r="U403" s="202">
        <f>Table24[[#This Row],[OR Word Count]]-Table24[[#This Row],[CCSS Word Count]]</f>
        <v>-26</v>
      </c>
      <c r="V403" s="207">
        <f>IF(Table24[[#This Row],[Column6]]="","",IFERROR(Table24[[#This Row],[Column1]]/Table24[[#This Row],[CCSS Word Count]],""))</f>
        <v>-0.65</v>
      </c>
      <c r="W403" s="200" t="s">
        <v>1821</v>
      </c>
      <c r="X403" s="180" t="s">
        <v>774</v>
      </c>
      <c r="Y403" s="180" t="s">
        <v>76</v>
      </c>
      <c r="Z403" s="180">
        <v>8</v>
      </c>
    </row>
    <row r="404" spans="1:26" ht="30" x14ac:dyDescent="0.2">
      <c r="A404" s="141" t="s">
        <v>3</v>
      </c>
      <c r="B404" s="142">
        <v>402</v>
      </c>
      <c r="C404" s="142" t="s">
        <v>774</v>
      </c>
      <c r="D404" s="142" t="s">
        <v>197</v>
      </c>
      <c r="E404" s="142" t="s">
        <v>1245</v>
      </c>
      <c r="F404" s="143" t="str">
        <f t="shared" si="22"/>
        <v>Make predictions in different applications using expressions, equations, and inequalities to analyze authentic contexts.</v>
      </c>
      <c r="G404" s="144"/>
      <c r="H404" s="144"/>
      <c r="I404" s="144"/>
      <c r="J404" s="144"/>
      <c r="K404" s="144"/>
      <c r="L404" s="144"/>
      <c r="M404" s="144"/>
      <c r="N404" s="142"/>
      <c r="O404" s="142"/>
      <c r="P404" s="142"/>
      <c r="Q404" s="142"/>
      <c r="R404" s="156"/>
      <c r="S404" s="145">
        <f t="shared" si="23"/>
        <v>14</v>
      </c>
      <c r="T404" s="146">
        <f t="shared" si="24"/>
        <v>1</v>
      </c>
      <c r="U404" s="145">
        <f>Table24[[#This Row],[OR Word Count]]-Table24[[#This Row],[CCSS Word Count]]</f>
        <v>13</v>
      </c>
      <c r="V404" s="147" t="str">
        <f>IF(Table24[[#This Row],[Column6]]="","",IFERROR(Table24[[#This Row],[Column1]]/Table24[[#This Row],[CCSS Word Count]],""))</f>
        <v/>
      </c>
      <c r="W404" s="200" t="s">
        <v>1821</v>
      </c>
      <c r="X404" s="180" t="s">
        <v>774</v>
      </c>
      <c r="Y404" s="180" t="s">
        <v>197</v>
      </c>
      <c r="Z404" s="180"/>
    </row>
    <row r="405" spans="1:26" ht="45" x14ac:dyDescent="0.2">
      <c r="A405" s="201" t="s">
        <v>25</v>
      </c>
      <c r="B405" s="200">
        <v>403</v>
      </c>
      <c r="C405" s="200" t="s">
        <v>774</v>
      </c>
      <c r="D405" s="200" t="s">
        <v>197</v>
      </c>
      <c r="E405" s="200" t="s">
        <v>1247</v>
      </c>
      <c r="F405" s="191" t="str">
        <f t="shared" si="22"/>
        <v>Understand that the solution to an equation in two variables is a set of points in the coordinate plane that form a curve, which could be a line.</v>
      </c>
      <c r="G405" s="126"/>
      <c r="H405" s="126"/>
      <c r="I405" s="126"/>
      <c r="J405" s="126"/>
      <c r="K405" s="126"/>
      <c r="L405" s="126"/>
      <c r="M405" s="126"/>
      <c r="N405" s="200" t="s">
        <v>1249</v>
      </c>
      <c r="O405" s="200" t="s">
        <v>1208</v>
      </c>
      <c r="P405" s="200" t="s">
        <v>1233</v>
      </c>
      <c r="Q405" s="200" t="s">
        <v>197</v>
      </c>
      <c r="R405" s="205" t="s">
        <v>1250</v>
      </c>
      <c r="S405" s="202">
        <f t="shared" si="23"/>
        <v>28</v>
      </c>
      <c r="T405" s="203">
        <f t="shared" si="24"/>
        <v>31</v>
      </c>
      <c r="U405" s="202">
        <f>Table24[[#This Row],[OR Word Count]]-Table24[[#This Row],[CCSS Word Count]]</f>
        <v>-3</v>
      </c>
      <c r="V405" s="207">
        <f>IF(Table24[[#This Row],[Column6]]="","",IFERROR(Table24[[#This Row],[Column1]]/Table24[[#This Row],[CCSS Word Count]],""))</f>
        <v>-9.6774193548387094E-2</v>
      </c>
      <c r="W405" s="206" t="s">
        <v>1821</v>
      </c>
      <c r="X405" s="180" t="s">
        <v>774</v>
      </c>
      <c r="Y405" s="180" t="s">
        <v>197</v>
      </c>
      <c r="Z405" s="180">
        <v>9</v>
      </c>
    </row>
    <row r="406" spans="1:26" ht="90" x14ac:dyDescent="0.2">
      <c r="A406" s="201" t="s">
        <v>25</v>
      </c>
      <c r="B406" s="200">
        <v>404</v>
      </c>
      <c r="C406" s="200" t="s">
        <v>774</v>
      </c>
      <c r="D406" s="200" t="s">
        <v>197</v>
      </c>
      <c r="E406" s="200" t="s">
        <v>1251</v>
      </c>
      <c r="F406" s="191" t="str">
        <f t="shared" si="22"/>
        <v>Recognize and explain why the point(s) of intersection of the graphs of f(x) and g(x) are solutions to the equation f(x)=g(x).  Interpret the meaning of the coordinates of these points in authentic contexts.</v>
      </c>
      <c r="G406" s="126"/>
      <c r="H406" s="126"/>
      <c r="I406" s="126"/>
      <c r="J406" s="126"/>
      <c r="K406" s="126"/>
      <c r="L406" s="126"/>
      <c r="M406" s="126"/>
      <c r="N406" s="200" t="s">
        <v>1253</v>
      </c>
      <c r="O406" s="200" t="s">
        <v>1208</v>
      </c>
      <c r="P406" s="200" t="s">
        <v>1233</v>
      </c>
      <c r="Q406" s="200" t="s">
        <v>197</v>
      </c>
      <c r="R406" s="205" t="s">
        <v>1254</v>
      </c>
      <c r="S406" s="202">
        <f t="shared" si="23"/>
        <v>33</v>
      </c>
      <c r="T406" s="203">
        <f t="shared" si="24"/>
        <v>65</v>
      </c>
      <c r="U406" s="202">
        <f>Table24[[#This Row],[OR Word Count]]-Table24[[#This Row],[CCSS Word Count]]</f>
        <v>-32</v>
      </c>
      <c r="V406" s="207">
        <f>IF(Table24[[#This Row],[Column6]]="","",IFERROR(Table24[[#This Row],[Column1]]/Table24[[#This Row],[CCSS Word Count]],""))</f>
        <v>-0.49230769230769234</v>
      </c>
      <c r="W406" s="200" t="s">
        <v>1821</v>
      </c>
      <c r="X406" s="180" t="s">
        <v>774</v>
      </c>
      <c r="Y406" s="180" t="s">
        <v>197</v>
      </c>
      <c r="Z406" s="180">
        <v>10</v>
      </c>
    </row>
    <row r="407" spans="1:26" ht="60" x14ac:dyDescent="0.2">
      <c r="A407" s="201" t="s">
        <v>25</v>
      </c>
      <c r="B407" s="200">
        <v>405</v>
      </c>
      <c r="C407" s="200" t="s">
        <v>774</v>
      </c>
      <c r="D407" s="200" t="s">
        <v>197</v>
      </c>
      <c r="E407" s="200" t="s">
        <v>1255</v>
      </c>
      <c r="F407" s="191" t="str">
        <f t="shared" si="22"/>
        <v>Graph and explain why the points in a half plane are solutions to a linear inequality and the solutions to a system of inequalities are the points in the intersection of corresponding half planes. Interpret the meaning of the coordinates of these points in authentic contexts.</v>
      </c>
      <c r="G407" s="127"/>
      <c r="H407" s="127"/>
      <c r="I407" s="127"/>
      <c r="J407" s="127"/>
      <c r="K407" s="127"/>
      <c r="L407" s="127"/>
      <c r="M407" s="127"/>
      <c r="N407" s="200" t="s">
        <v>1902</v>
      </c>
      <c r="O407" s="206" t="s">
        <v>1208</v>
      </c>
      <c r="P407" s="206" t="s">
        <v>1233</v>
      </c>
      <c r="Q407" s="206" t="s">
        <v>197</v>
      </c>
      <c r="R407" s="205" t="s">
        <v>1903</v>
      </c>
      <c r="S407" s="202">
        <f t="shared" si="23"/>
        <v>46</v>
      </c>
      <c r="T407" s="203">
        <f t="shared" si="24"/>
        <v>44</v>
      </c>
      <c r="U407" s="202">
        <f>Table24[[#This Row],[OR Word Count]]-Table24[[#This Row],[CCSS Word Count]]</f>
        <v>2</v>
      </c>
      <c r="V407" s="207">
        <f>IF(Table24[[#This Row],[Column6]]="","",IFERROR(Table24[[#This Row],[Column1]]/Table24[[#This Row],[CCSS Word Count]],""))</f>
        <v>4.5454545454545456E-2</v>
      </c>
      <c r="W407" s="200" t="s">
        <v>1821</v>
      </c>
      <c r="X407" s="180" t="s">
        <v>774</v>
      </c>
      <c r="Y407" s="180" t="s">
        <v>197</v>
      </c>
      <c r="Z407" s="180">
        <v>11</v>
      </c>
    </row>
    <row r="408" spans="1:26" x14ac:dyDescent="0.2">
      <c r="A408" s="148" t="s">
        <v>2</v>
      </c>
      <c r="B408" s="149">
        <v>406</v>
      </c>
      <c r="C408" s="149" t="s">
        <v>1094</v>
      </c>
      <c r="D408" s="149"/>
      <c r="E408" s="149" t="s">
        <v>1259</v>
      </c>
      <c r="F408" s="150" t="str">
        <f t="shared" si="22"/>
        <v>Algebraic Reasoning: Functions</v>
      </c>
      <c r="G408" s="151"/>
      <c r="H408" s="151"/>
      <c r="I408" s="151"/>
      <c r="J408" s="151"/>
      <c r="K408" s="151"/>
      <c r="L408" s="151"/>
      <c r="M408" s="151"/>
      <c r="N408" s="149"/>
      <c r="O408" s="149"/>
      <c r="P408" s="149"/>
      <c r="Q408" s="149"/>
      <c r="R408" s="155"/>
      <c r="S408" s="152">
        <f t="shared" si="23"/>
        <v>3</v>
      </c>
      <c r="T408" s="153">
        <f t="shared" si="24"/>
        <v>1</v>
      </c>
      <c r="U408" s="152">
        <f>Table24[[#This Row],[OR Word Count]]-Table24[[#This Row],[CCSS Word Count]]</f>
        <v>2</v>
      </c>
      <c r="V408" s="154" t="str">
        <f>IF(Table24[[#This Row],[Column6]]="","",IFERROR(Table24[[#This Row],[Column1]]/Table24[[#This Row],[CCSS Word Count]],""))</f>
        <v/>
      </c>
      <c r="W408" s="200" t="s">
        <v>1821</v>
      </c>
      <c r="X408" s="180" t="s">
        <v>1094</v>
      </c>
      <c r="Y408" s="180"/>
      <c r="Z408" s="180"/>
    </row>
    <row r="409" spans="1:26" x14ac:dyDescent="0.2">
      <c r="A409" s="141" t="s">
        <v>3</v>
      </c>
      <c r="B409" s="142">
        <v>407</v>
      </c>
      <c r="C409" s="142" t="s">
        <v>1094</v>
      </c>
      <c r="D409" s="142" t="s">
        <v>21</v>
      </c>
      <c r="E409" s="142" t="s">
        <v>1260</v>
      </c>
      <c r="F409" s="143" t="str">
        <f t="shared" si="22"/>
        <v>Describe functions by using both symbolic and graphical representations.</v>
      </c>
      <c r="G409" s="144"/>
      <c r="H409" s="144"/>
      <c r="I409" s="144"/>
      <c r="J409" s="144"/>
      <c r="K409" s="144"/>
      <c r="L409" s="144"/>
      <c r="M409" s="144"/>
      <c r="N409" s="142"/>
      <c r="O409" s="142"/>
      <c r="P409" s="142"/>
      <c r="Q409" s="142"/>
      <c r="R409" s="156"/>
      <c r="S409" s="145">
        <f t="shared" si="23"/>
        <v>9</v>
      </c>
      <c r="T409" s="146">
        <f t="shared" si="24"/>
        <v>1</v>
      </c>
      <c r="U409" s="145">
        <f>Table24[[#This Row],[OR Word Count]]-Table24[[#This Row],[CCSS Word Count]]</f>
        <v>8</v>
      </c>
      <c r="V409" s="147" t="str">
        <f>IF(Table24[[#This Row],[Column6]]="","",IFERROR(Table24[[#This Row],[Column1]]/Table24[[#This Row],[CCSS Word Count]],""))</f>
        <v/>
      </c>
      <c r="W409" s="200" t="s">
        <v>1821</v>
      </c>
      <c r="X409" s="180" t="s">
        <v>1094</v>
      </c>
      <c r="Y409" s="180" t="s">
        <v>21</v>
      </c>
      <c r="Z409" s="180"/>
    </row>
    <row r="410" spans="1:26" ht="75" x14ac:dyDescent="0.2">
      <c r="A410" s="201" t="s">
        <v>25</v>
      </c>
      <c r="B410" s="200">
        <v>408</v>
      </c>
      <c r="C410" s="200" t="s">
        <v>1094</v>
      </c>
      <c r="D410" s="200" t="s">
        <v>21</v>
      </c>
      <c r="E410" s="200" t="s">
        <v>1262</v>
      </c>
      <c r="F410" s="191" t="str">
        <f t="shared" si="22"/>
        <v>Understand a function as a rule that assigns a unique output for every input and that functions model situations where one quantity determines another.</v>
      </c>
      <c r="G410" s="126"/>
      <c r="H410" s="126"/>
      <c r="I410" s="126"/>
      <c r="J410" s="126"/>
      <c r="K410" s="126"/>
      <c r="L410" s="126"/>
      <c r="M410" s="126"/>
      <c r="N410" s="200" t="s">
        <v>1264</v>
      </c>
      <c r="O410" s="200" t="s">
        <v>1265</v>
      </c>
      <c r="P410" s="200" t="s">
        <v>1266</v>
      </c>
      <c r="Q410" s="200" t="s">
        <v>21</v>
      </c>
      <c r="R410" s="205" t="s">
        <v>1267</v>
      </c>
      <c r="S410" s="202">
        <f t="shared" si="23"/>
        <v>24</v>
      </c>
      <c r="T410" s="203">
        <f t="shared" si="24"/>
        <v>67</v>
      </c>
      <c r="U410" s="202">
        <f>Table24[[#This Row],[OR Word Count]]-Table24[[#This Row],[CCSS Word Count]]</f>
        <v>-43</v>
      </c>
      <c r="V410" s="207">
        <f>IF(Table24[[#This Row],[Column6]]="","",IFERROR(Table24[[#This Row],[Column1]]/Table24[[#This Row],[CCSS Word Count]],""))</f>
        <v>-0.64179104477611937</v>
      </c>
      <c r="W410" s="200" t="s">
        <v>1821</v>
      </c>
      <c r="X410" s="180" t="s">
        <v>1094</v>
      </c>
      <c r="Y410" s="180" t="s">
        <v>21</v>
      </c>
      <c r="Z410" s="180">
        <v>1</v>
      </c>
    </row>
    <row r="411" spans="1:26" ht="30" x14ac:dyDescent="0.2">
      <c r="A411" s="201" t="s">
        <v>25</v>
      </c>
      <c r="B411" s="200">
        <v>409</v>
      </c>
      <c r="C411" s="200" t="s">
        <v>1094</v>
      </c>
      <c r="D411" s="200" t="s">
        <v>21</v>
      </c>
      <c r="E411" s="200" t="s">
        <v>1268</v>
      </c>
      <c r="F411" s="191" t="str">
        <f t="shared" si="22"/>
        <v>Use function notation and interpret statements that use function notation in terms of the context and the relationship it describes.</v>
      </c>
      <c r="G411" s="126"/>
      <c r="H411" s="126"/>
      <c r="I411" s="126"/>
      <c r="J411" s="126"/>
      <c r="K411" s="126"/>
      <c r="L411" s="126"/>
      <c r="M411" s="126"/>
      <c r="N411" s="200" t="s">
        <v>1904</v>
      </c>
      <c r="O411" s="200" t="s">
        <v>1265</v>
      </c>
      <c r="P411" s="200" t="s">
        <v>1266</v>
      </c>
      <c r="Q411" s="200" t="s">
        <v>21</v>
      </c>
      <c r="R411" s="205" t="s">
        <v>1905</v>
      </c>
      <c r="S411" s="202">
        <f t="shared" si="23"/>
        <v>20</v>
      </c>
      <c r="T411" s="203">
        <f t="shared" si="24"/>
        <v>22</v>
      </c>
      <c r="U411" s="202">
        <f>Table24[[#This Row],[OR Word Count]]-Table24[[#This Row],[CCSS Word Count]]</f>
        <v>-2</v>
      </c>
      <c r="V411" s="207">
        <f>IF(Table24[[#This Row],[Column6]]="","",IFERROR(Table24[[#This Row],[Column1]]/Table24[[#This Row],[CCSS Word Count]],""))</f>
        <v>-9.0909090909090912E-2</v>
      </c>
      <c r="W411" s="200" t="s">
        <v>1821</v>
      </c>
      <c r="X411" s="180" t="s">
        <v>1094</v>
      </c>
      <c r="Y411" s="180" t="s">
        <v>21</v>
      </c>
      <c r="Z411" s="180">
        <v>2</v>
      </c>
    </row>
    <row r="412" spans="1:26" ht="45" x14ac:dyDescent="0.2">
      <c r="A412" s="201" t="s">
        <v>25</v>
      </c>
      <c r="B412" s="200">
        <v>410</v>
      </c>
      <c r="C412" s="200" t="s">
        <v>1094</v>
      </c>
      <c r="D412" s="200" t="s">
        <v>21</v>
      </c>
      <c r="E412" s="200" t="s">
        <v>1272</v>
      </c>
      <c r="F412" s="191" t="str">
        <f t="shared" si="22"/>
        <v>Calculate and interpret the average rate of change of a function over a specified interval.</v>
      </c>
      <c r="G412" s="126"/>
      <c r="H412" s="126"/>
      <c r="I412" s="126"/>
      <c r="J412" s="126"/>
      <c r="K412" s="126"/>
      <c r="L412" s="126"/>
      <c r="M412" s="126"/>
      <c r="N412" s="200" t="s">
        <v>1274</v>
      </c>
      <c r="O412" s="200" t="s">
        <v>1265</v>
      </c>
      <c r="P412" s="200" t="s">
        <v>1266</v>
      </c>
      <c r="Q412" s="200" t="s">
        <v>63</v>
      </c>
      <c r="R412" s="205" t="s">
        <v>1275</v>
      </c>
      <c r="S412" s="202">
        <f t="shared" si="23"/>
        <v>15</v>
      </c>
      <c r="T412" s="203">
        <f t="shared" si="24"/>
        <v>29</v>
      </c>
      <c r="U412" s="202">
        <f>Table24[[#This Row],[OR Word Count]]-Table24[[#This Row],[CCSS Word Count]]</f>
        <v>-14</v>
      </c>
      <c r="V412" s="207">
        <f>IF(Table24[[#This Row],[Column6]]="","",IFERROR(Table24[[#This Row],[Column1]]/Table24[[#This Row],[CCSS Word Count]],""))</f>
        <v>-0.48275862068965519</v>
      </c>
      <c r="W412" s="200" t="s">
        <v>1821</v>
      </c>
      <c r="X412" s="180" t="s">
        <v>1094</v>
      </c>
      <c r="Y412" s="180" t="s">
        <v>21</v>
      </c>
      <c r="Z412" s="180">
        <v>3</v>
      </c>
    </row>
    <row r="413" spans="1:26" x14ac:dyDescent="0.2">
      <c r="A413" s="141" t="s">
        <v>3</v>
      </c>
      <c r="B413" s="142">
        <v>411</v>
      </c>
      <c r="C413" s="142" t="s">
        <v>1094</v>
      </c>
      <c r="D413" s="142" t="s">
        <v>63</v>
      </c>
      <c r="E413" s="142" t="s">
        <v>1276</v>
      </c>
      <c r="F413" s="143" t="str">
        <f t="shared" si="22"/>
        <v xml:space="preserve">Compare and relate functions using common attributes. </v>
      </c>
      <c r="G413" s="144"/>
      <c r="H413" s="144"/>
      <c r="I413" s="144"/>
      <c r="J413" s="144"/>
      <c r="K413" s="144"/>
      <c r="L413" s="144"/>
      <c r="M413" s="144"/>
      <c r="N413" s="142"/>
      <c r="O413" s="142"/>
      <c r="P413" s="142"/>
      <c r="Q413" s="142"/>
      <c r="R413" s="156"/>
      <c r="S413" s="145">
        <f t="shared" si="23"/>
        <v>8</v>
      </c>
      <c r="T413" s="146">
        <f t="shared" si="24"/>
        <v>1</v>
      </c>
      <c r="U413" s="145">
        <f>Table24[[#This Row],[OR Word Count]]-Table24[[#This Row],[CCSS Word Count]]</f>
        <v>7</v>
      </c>
      <c r="V413" s="147" t="str">
        <f>IF(Table24[[#This Row],[Column6]]="","",IFERROR(Table24[[#This Row],[Column1]]/Table24[[#This Row],[CCSS Word Count]],""))</f>
        <v/>
      </c>
      <c r="W413" s="200" t="s">
        <v>1821</v>
      </c>
      <c r="X413" s="180" t="s">
        <v>1094</v>
      </c>
      <c r="Y413" s="180" t="s">
        <v>63</v>
      </c>
      <c r="Z413" s="180"/>
    </row>
    <row r="414" spans="1:26" ht="60" x14ac:dyDescent="0.2">
      <c r="A414" s="201" t="s">
        <v>25</v>
      </c>
      <c r="B414" s="200">
        <v>412</v>
      </c>
      <c r="C414" s="200" t="s">
        <v>1094</v>
      </c>
      <c r="D414" s="200" t="s">
        <v>63</v>
      </c>
      <c r="E414" s="200" t="s">
        <v>1278</v>
      </c>
      <c r="F414" s="191" t="str">
        <f t="shared" si="22"/>
        <v>Compare properties of two functions using multiple representations. Distinguish functions as members of the same family using common attributes.</v>
      </c>
      <c r="G414" s="126"/>
      <c r="H414" s="126"/>
      <c r="I414" s="126"/>
      <c r="J414" s="126"/>
      <c r="K414" s="126"/>
      <c r="L414" s="126"/>
      <c r="M414" s="126"/>
      <c r="N414" s="200" t="s">
        <v>1280</v>
      </c>
      <c r="O414" s="200" t="s">
        <v>1265</v>
      </c>
      <c r="P414" s="200" t="s">
        <v>1266</v>
      </c>
      <c r="Q414" s="200" t="s">
        <v>76</v>
      </c>
      <c r="R414" s="205" t="s">
        <v>1281</v>
      </c>
      <c r="S414" s="202">
        <f t="shared" si="23"/>
        <v>19</v>
      </c>
      <c r="T414" s="203">
        <f t="shared" si="24"/>
        <v>40</v>
      </c>
      <c r="U414" s="202">
        <f>Table24[[#This Row],[OR Word Count]]-Table24[[#This Row],[CCSS Word Count]]</f>
        <v>-21</v>
      </c>
      <c r="V414" s="207">
        <f>IF(Table24[[#This Row],[Column6]]="","",IFERROR(Table24[[#This Row],[Column1]]/Table24[[#This Row],[CCSS Word Count]],""))</f>
        <v>-0.52500000000000002</v>
      </c>
      <c r="W414" s="200" t="s">
        <v>1821</v>
      </c>
      <c r="X414" s="180" t="s">
        <v>1094</v>
      </c>
      <c r="Y414" s="180" t="s">
        <v>63</v>
      </c>
      <c r="Z414" s="180">
        <v>4</v>
      </c>
    </row>
    <row r="415" spans="1:26" ht="75" x14ac:dyDescent="0.2">
      <c r="A415" s="201" t="s">
        <v>25</v>
      </c>
      <c r="B415" s="200">
        <v>413</v>
      </c>
      <c r="C415" s="200" t="s">
        <v>1094</v>
      </c>
      <c r="D415" s="200" t="s">
        <v>63</v>
      </c>
      <c r="E415" s="200" t="s">
        <v>1282</v>
      </c>
      <c r="F415" s="191" t="str">
        <f t="shared" si="22"/>
        <v>Relate the domain of a function to its graph and to its context.</v>
      </c>
      <c r="G415" s="126"/>
      <c r="H415" s="126"/>
      <c r="I415" s="126"/>
      <c r="J415" s="126"/>
      <c r="K415" s="126"/>
      <c r="L415" s="126"/>
      <c r="M415" s="126"/>
      <c r="N415" s="200" t="s">
        <v>1284</v>
      </c>
      <c r="O415" s="200" t="s">
        <v>1265</v>
      </c>
      <c r="P415" s="200" t="s">
        <v>1266</v>
      </c>
      <c r="Q415" s="200" t="s">
        <v>63</v>
      </c>
      <c r="R415" s="205" t="s">
        <v>1285</v>
      </c>
      <c r="S415" s="202">
        <f t="shared" si="23"/>
        <v>13</v>
      </c>
      <c r="T415" s="203">
        <f t="shared" si="24"/>
        <v>50</v>
      </c>
      <c r="U415" s="202">
        <f>Table24[[#This Row],[OR Word Count]]-Table24[[#This Row],[CCSS Word Count]]</f>
        <v>-37</v>
      </c>
      <c r="V415" s="207">
        <f>IF(Table24[[#This Row],[Column6]]="","",IFERROR(Table24[[#This Row],[Column1]]/Table24[[#This Row],[CCSS Word Count]],""))</f>
        <v>-0.74</v>
      </c>
      <c r="W415" s="200" t="s">
        <v>1821</v>
      </c>
      <c r="X415" s="180" t="s">
        <v>1094</v>
      </c>
      <c r="Y415" s="180" t="s">
        <v>63</v>
      </c>
      <c r="Z415" s="180">
        <v>5</v>
      </c>
    </row>
    <row r="416" spans="1:26" ht="30" x14ac:dyDescent="0.2">
      <c r="A416" s="141" t="s">
        <v>3</v>
      </c>
      <c r="B416" s="142">
        <v>414</v>
      </c>
      <c r="C416" s="142" t="s">
        <v>1094</v>
      </c>
      <c r="D416" s="142" t="s">
        <v>76</v>
      </c>
      <c r="E416" s="142" t="s">
        <v>1286</v>
      </c>
      <c r="F416" s="143" t="str">
        <f t="shared" si="22"/>
        <v>Represent functions graphically and interpret key features in terms of the equivalent symbolic representation.</v>
      </c>
      <c r="G416" s="144"/>
      <c r="H416" s="144"/>
      <c r="I416" s="144"/>
      <c r="J416" s="144"/>
      <c r="K416" s="144"/>
      <c r="L416" s="144"/>
      <c r="M416" s="144"/>
      <c r="N416" s="142"/>
      <c r="O416" s="142"/>
      <c r="P416" s="142"/>
      <c r="Q416" s="142"/>
      <c r="R416" s="156"/>
      <c r="S416" s="145">
        <f t="shared" si="23"/>
        <v>14</v>
      </c>
      <c r="T416" s="146">
        <f t="shared" si="24"/>
        <v>1</v>
      </c>
      <c r="U416" s="145">
        <f>Table24[[#This Row],[OR Word Count]]-Table24[[#This Row],[CCSS Word Count]]</f>
        <v>13</v>
      </c>
      <c r="V416" s="147" t="str">
        <f>IF(Table24[[#This Row],[Column6]]="","",IFERROR(Table24[[#This Row],[Column1]]/Table24[[#This Row],[CCSS Word Count]],""))</f>
        <v/>
      </c>
      <c r="W416" s="200" t="s">
        <v>1821</v>
      </c>
      <c r="X416" s="180" t="s">
        <v>1094</v>
      </c>
      <c r="Y416" s="180" t="s">
        <v>76</v>
      </c>
      <c r="Z416" s="180"/>
    </row>
    <row r="417" spans="1:26" ht="75" x14ac:dyDescent="0.2">
      <c r="A417" s="201" t="s">
        <v>25</v>
      </c>
      <c r="B417" s="200">
        <v>415</v>
      </c>
      <c r="C417" s="200" t="s">
        <v>1094</v>
      </c>
      <c r="D417" s="200" t="s">
        <v>76</v>
      </c>
      <c r="E417" s="200" t="s">
        <v>1288</v>
      </c>
      <c r="F417" s="191" t="str">
        <f t="shared" si="22"/>
        <v>Interpret key features of functions, from multiple representations, and conversely predict features of functions from knowledge of context.</v>
      </c>
      <c r="G417" s="126"/>
      <c r="H417" s="126"/>
      <c r="I417" s="126"/>
      <c r="J417" s="126"/>
      <c r="K417" s="126"/>
      <c r="L417" s="126"/>
      <c r="M417" s="126"/>
      <c r="N417" s="200" t="s">
        <v>1290</v>
      </c>
      <c r="O417" s="200" t="s">
        <v>1265</v>
      </c>
      <c r="P417" s="200" t="s">
        <v>1266</v>
      </c>
      <c r="Q417" s="200" t="s">
        <v>63</v>
      </c>
      <c r="R417" s="205" t="s">
        <v>1285</v>
      </c>
      <c r="S417" s="202">
        <f t="shared" si="23"/>
        <v>18</v>
      </c>
      <c r="T417" s="203">
        <f t="shared" si="24"/>
        <v>50</v>
      </c>
      <c r="U417" s="202">
        <f>Table24[[#This Row],[OR Word Count]]-Table24[[#This Row],[CCSS Word Count]]</f>
        <v>-32</v>
      </c>
      <c r="V417" s="207">
        <f>IF(Table24[[#This Row],[Column6]]="","",IFERROR(Table24[[#This Row],[Column1]]/Table24[[#This Row],[CCSS Word Count]],""))</f>
        <v>-0.64</v>
      </c>
      <c r="W417" s="200" t="s">
        <v>1821</v>
      </c>
      <c r="X417" s="180" t="s">
        <v>1094</v>
      </c>
      <c r="Y417" s="180" t="s">
        <v>76</v>
      </c>
      <c r="Z417" s="180">
        <v>6</v>
      </c>
    </row>
    <row r="418" spans="1:26" ht="225" x14ac:dyDescent="0.2">
      <c r="A418" s="201" t="s">
        <v>25</v>
      </c>
      <c r="B418" s="200">
        <v>416</v>
      </c>
      <c r="C418" s="200" t="s">
        <v>1094</v>
      </c>
      <c r="D418" s="200" t="s">
        <v>76</v>
      </c>
      <c r="E418" s="200" t="s">
        <v>1291</v>
      </c>
      <c r="F418" s="191" t="str">
        <f t="shared" si="22"/>
        <v>Graph functions using technology to show key features.</v>
      </c>
      <c r="G418" s="126"/>
      <c r="H418" s="126"/>
      <c r="I418" s="126"/>
      <c r="J418" s="126"/>
      <c r="K418" s="126"/>
      <c r="L418" s="126"/>
      <c r="M418" s="126"/>
      <c r="N418" s="200" t="s">
        <v>1293</v>
      </c>
      <c r="O418" s="200" t="s">
        <v>1265</v>
      </c>
      <c r="P418" s="200" t="s">
        <v>1266</v>
      </c>
      <c r="Q418" s="200" t="s">
        <v>76</v>
      </c>
      <c r="R418" s="205" t="s">
        <v>1294</v>
      </c>
      <c r="S418" s="202">
        <f t="shared" si="23"/>
        <v>8</v>
      </c>
      <c r="T418" s="203">
        <f t="shared" si="24"/>
        <v>107</v>
      </c>
      <c r="U418" s="202">
        <f>Table24[[#This Row],[OR Word Count]]-Table24[[#This Row],[CCSS Word Count]]</f>
        <v>-99</v>
      </c>
      <c r="V418" s="207">
        <f>IF(Table24[[#This Row],[Column6]]="","",IFERROR(Table24[[#This Row],[Column1]]/Table24[[#This Row],[CCSS Word Count]],""))</f>
        <v>-0.92523364485981308</v>
      </c>
      <c r="W418" s="200" t="s">
        <v>1821</v>
      </c>
      <c r="X418" s="180" t="s">
        <v>1094</v>
      </c>
      <c r="Y418" s="180" t="s">
        <v>76</v>
      </c>
      <c r="Z418" s="180">
        <v>7</v>
      </c>
    </row>
    <row r="419" spans="1:26" ht="45" x14ac:dyDescent="0.2">
      <c r="A419" s="141" t="s">
        <v>3</v>
      </c>
      <c r="B419" s="142">
        <v>417</v>
      </c>
      <c r="C419" s="142" t="s">
        <v>1094</v>
      </c>
      <c r="D419" s="142" t="s">
        <v>197</v>
      </c>
      <c r="E419" s="142" t="s">
        <v>1295</v>
      </c>
      <c r="F419" s="143" t="str">
        <f t="shared" si="22"/>
        <v>Model a wide variety of authentic situations using functions through the process of making and changing assumptions, assigning variables, and finding solutions to contextual problems.</v>
      </c>
      <c r="G419" s="144"/>
      <c r="H419" s="144"/>
      <c r="I419" s="144"/>
      <c r="J419" s="144"/>
      <c r="K419" s="144"/>
      <c r="L419" s="144"/>
      <c r="M419" s="144"/>
      <c r="N419" s="142"/>
      <c r="O419" s="142"/>
      <c r="P419" s="142"/>
      <c r="Q419" s="142"/>
      <c r="R419" s="156"/>
      <c r="S419" s="145">
        <f t="shared" si="23"/>
        <v>25</v>
      </c>
      <c r="T419" s="146">
        <f t="shared" si="24"/>
        <v>1</v>
      </c>
      <c r="U419" s="145">
        <f>Table24[[#This Row],[OR Word Count]]-Table24[[#This Row],[CCSS Word Count]]</f>
        <v>24</v>
      </c>
      <c r="V419" s="147" t="str">
        <f>IF(Table24[[#This Row],[Column6]]="","",IFERROR(Table24[[#This Row],[Column1]]/Table24[[#This Row],[CCSS Word Count]],""))</f>
        <v/>
      </c>
      <c r="W419" s="200" t="s">
        <v>1821</v>
      </c>
      <c r="X419" s="180" t="s">
        <v>1094</v>
      </c>
      <c r="Y419" s="180" t="s">
        <v>197</v>
      </c>
      <c r="Z419" s="180"/>
    </row>
    <row r="420" spans="1:26" ht="45" x14ac:dyDescent="0.2">
      <c r="A420" s="201" t="s">
        <v>25</v>
      </c>
      <c r="B420" s="200">
        <v>418</v>
      </c>
      <c r="C420" s="200" t="s">
        <v>1094</v>
      </c>
      <c r="D420" s="200" t="s">
        <v>197</v>
      </c>
      <c r="E420" s="200" t="s">
        <v>1297</v>
      </c>
      <c r="F420" s="191" t="str">
        <f t="shared" si="22"/>
        <v>Model situations involving arithmetic patterns. Use a variety of representations such as pictures, graphs, or an explicit formula to describe the pattern.</v>
      </c>
      <c r="G420" s="126"/>
      <c r="H420" s="126"/>
      <c r="I420" s="126"/>
      <c r="J420" s="126"/>
      <c r="K420" s="126"/>
      <c r="L420" s="126"/>
      <c r="M420" s="126"/>
      <c r="N420" s="200" t="s">
        <v>1299</v>
      </c>
      <c r="O420" s="200" t="s">
        <v>1265</v>
      </c>
      <c r="P420" s="200" t="s">
        <v>1300</v>
      </c>
      <c r="Q420" s="200" t="s">
        <v>21</v>
      </c>
      <c r="R420" s="205" t="s">
        <v>1301</v>
      </c>
      <c r="S420" s="202">
        <f t="shared" si="23"/>
        <v>22</v>
      </c>
      <c r="T420" s="203">
        <f t="shared" si="24"/>
        <v>23</v>
      </c>
      <c r="U420" s="202">
        <f>Table24[[#This Row],[OR Word Count]]-Table24[[#This Row],[CCSS Word Count]]</f>
        <v>-1</v>
      </c>
      <c r="V420" s="207">
        <f>IF(Table24[[#This Row],[Column6]]="","",IFERROR(Table24[[#This Row],[Column1]]/Table24[[#This Row],[CCSS Word Count]],""))</f>
        <v>-4.3478260869565216E-2</v>
      </c>
      <c r="W420" s="200" t="s">
        <v>1821</v>
      </c>
      <c r="X420" s="180" t="s">
        <v>1094</v>
      </c>
      <c r="Y420" s="180" t="s">
        <v>197</v>
      </c>
      <c r="Z420" s="180">
        <v>8</v>
      </c>
    </row>
    <row r="421" spans="1:26" ht="75" x14ac:dyDescent="0.2">
      <c r="A421" s="201" t="s">
        <v>25</v>
      </c>
      <c r="B421" s="200">
        <v>419</v>
      </c>
      <c r="C421" s="200" t="s">
        <v>1094</v>
      </c>
      <c r="D421" s="200" t="s">
        <v>197</v>
      </c>
      <c r="E421" s="200" t="s">
        <v>1302</v>
      </c>
      <c r="F421" s="191" t="str">
        <f t="shared" si="22"/>
        <v>Identify and interpret the effect on the graph of a function when the equation has been transformed.</v>
      </c>
      <c r="G421" s="126"/>
      <c r="H421" s="126"/>
      <c r="I421" s="126"/>
      <c r="J421" s="126"/>
      <c r="K421" s="126"/>
      <c r="L421" s="126"/>
      <c r="M421" s="126"/>
      <c r="N421" s="200" t="s">
        <v>1304</v>
      </c>
      <c r="O421" s="200" t="s">
        <v>1265</v>
      </c>
      <c r="P421" s="200" t="s">
        <v>1300</v>
      </c>
      <c r="Q421" s="200" t="s">
        <v>63</v>
      </c>
      <c r="R421" s="205" t="s">
        <v>1305</v>
      </c>
      <c r="S421" s="202">
        <f t="shared" si="23"/>
        <v>17</v>
      </c>
      <c r="T421" s="203">
        <f t="shared" si="24"/>
        <v>66</v>
      </c>
      <c r="U421" s="202">
        <f>Table24[[#This Row],[OR Word Count]]-Table24[[#This Row],[CCSS Word Count]]</f>
        <v>-49</v>
      </c>
      <c r="V421" s="207">
        <f>IF(Table24[[#This Row],[Column6]]="","",IFERROR(Table24[[#This Row],[Column1]]/Table24[[#This Row],[CCSS Word Count]],""))</f>
        <v>-0.74242424242424243</v>
      </c>
      <c r="W421" s="200" t="s">
        <v>1821</v>
      </c>
      <c r="X421" s="180" t="s">
        <v>1094</v>
      </c>
      <c r="Y421" s="180" t="s">
        <v>197</v>
      </c>
      <c r="Z421" s="180">
        <v>9</v>
      </c>
    </row>
    <row r="422" spans="1:26" ht="135" x14ac:dyDescent="0.2">
      <c r="A422" s="201" t="s">
        <v>25</v>
      </c>
      <c r="B422" s="200">
        <v>420</v>
      </c>
      <c r="C422" s="200" t="s">
        <v>1094</v>
      </c>
      <c r="D422" s="200" t="s">
        <v>197</v>
      </c>
      <c r="E422" s="200" t="s">
        <v>1306</v>
      </c>
      <c r="F422" s="191" t="str">
        <f t="shared" si="22"/>
        <v>Explain why a situation can be modeled with a linear function, an exponential function, or neither. In a given model, explain the meaning of coefficients and features of functions used, such as slope for a linear model.</v>
      </c>
      <c r="G422" s="126"/>
      <c r="H422" s="126"/>
      <c r="I422" s="126"/>
      <c r="J422" s="126"/>
      <c r="K422" s="126"/>
      <c r="L422" s="126"/>
      <c r="M422" s="126"/>
      <c r="N422" s="200" t="s">
        <v>1308</v>
      </c>
      <c r="O422" s="200" t="s">
        <v>1265</v>
      </c>
      <c r="P422" s="200" t="s">
        <v>1309</v>
      </c>
      <c r="Q422" s="200" t="s">
        <v>21</v>
      </c>
      <c r="R422" s="205" t="s">
        <v>1310</v>
      </c>
      <c r="S422" s="202">
        <f t="shared" si="23"/>
        <v>37</v>
      </c>
      <c r="T422" s="203">
        <f t="shared" si="24"/>
        <v>79</v>
      </c>
      <c r="U422" s="202">
        <f>Table24[[#This Row],[OR Word Count]]-Table24[[#This Row],[CCSS Word Count]]</f>
        <v>-42</v>
      </c>
      <c r="V422" s="207">
        <f>IF(Table24[[#This Row],[Column6]]="","",IFERROR(Table24[[#This Row],[Column1]]/Table24[[#This Row],[CCSS Word Count]],""))</f>
        <v>-0.53164556962025311</v>
      </c>
      <c r="W422" s="200" t="s">
        <v>1821</v>
      </c>
      <c r="X422" s="180" t="s">
        <v>1094</v>
      </c>
      <c r="Y422" s="180" t="s">
        <v>197</v>
      </c>
      <c r="Z422" s="180">
        <v>10</v>
      </c>
    </row>
    <row r="423" spans="1:26" x14ac:dyDescent="0.2">
      <c r="A423" s="148" t="s">
        <v>2</v>
      </c>
      <c r="B423" s="149">
        <v>421</v>
      </c>
      <c r="C423" s="149" t="s">
        <v>99</v>
      </c>
      <c r="D423" s="149"/>
      <c r="E423" s="149" t="s">
        <v>1340</v>
      </c>
      <c r="F423" s="150" t="str">
        <f t="shared" si="22"/>
        <v xml:space="preserve">Geometric Reasoning and Measurement </v>
      </c>
      <c r="G423" s="151"/>
      <c r="H423" s="151"/>
      <c r="I423" s="151"/>
      <c r="J423" s="151"/>
      <c r="K423" s="151"/>
      <c r="L423" s="151"/>
      <c r="M423" s="151"/>
      <c r="N423" s="149"/>
      <c r="O423" s="149"/>
      <c r="P423" s="149"/>
      <c r="Q423" s="149"/>
      <c r="R423" s="155"/>
      <c r="S423" s="152">
        <f t="shared" si="23"/>
        <v>5</v>
      </c>
      <c r="T423" s="153">
        <f t="shared" si="24"/>
        <v>1</v>
      </c>
      <c r="U423" s="152">
        <f>Table24[[#This Row],[OR Word Count]]-Table24[[#This Row],[CCSS Word Count]]</f>
        <v>4</v>
      </c>
      <c r="V423" s="154" t="str">
        <f>IF(Table24[[#This Row],[Column6]]="","",IFERROR(Table24[[#This Row],[Column1]]/Table24[[#This Row],[CCSS Word Count]],""))</f>
        <v/>
      </c>
      <c r="W423" s="200" t="s">
        <v>1821</v>
      </c>
      <c r="X423" s="180" t="s">
        <v>99</v>
      </c>
      <c r="Y423" s="180"/>
      <c r="Z423" s="180"/>
    </row>
    <row r="424" spans="1:26" ht="30" x14ac:dyDescent="0.2">
      <c r="A424" s="141" t="s">
        <v>3</v>
      </c>
      <c r="B424" s="142">
        <v>422</v>
      </c>
      <c r="C424" s="142" t="s">
        <v>99</v>
      </c>
      <c r="D424" s="142" t="s">
        <v>21</v>
      </c>
      <c r="E424" s="142" t="s">
        <v>1341</v>
      </c>
      <c r="F424" s="143" t="str">
        <f t="shared" si="22"/>
        <v>Apply geometric transformations to figures through analysis of graphs and understanding of functions.</v>
      </c>
      <c r="G424" s="144"/>
      <c r="H424" s="144"/>
      <c r="I424" s="144"/>
      <c r="J424" s="144"/>
      <c r="K424" s="144"/>
      <c r="L424" s="144"/>
      <c r="M424" s="144"/>
      <c r="N424" s="142"/>
      <c r="O424" s="142"/>
      <c r="P424" s="142"/>
      <c r="Q424" s="142"/>
      <c r="R424" s="156"/>
      <c r="S424" s="145">
        <f t="shared" si="23"/>
        <v>13</v>
      </c>
      <c r="T424" s="146">
        <f t="shared" si="24"/>
        <v>1</v>
      </c>
      <c r="U424" s="145">
        <f>Table24[[#This Row],[OR Word Count]]-Table24[[#This Row],[CCSS Word Count]]</f>
        <v>12</v>
      </c>
      <c r="V424" s="147" t="str">
        <f>IF(Table24[[#This Row],[Column6]]="","",IFERROR(Table24[[#This Row],[Column1]]/Table24[[#This Row],[CCSS Word Count]],""))</f>
        <v/>
      </c>
      <c r="W424" s="200" t="s">
        <v>1821</v>
      </c>
      <c r="X424" s="180" t="s">
        <v>99</v>
      </c>
      <c r="Y424" s="180" t="s">
        <v>21</v>
      </c>
      <c r="Z424" s="180"/>
    </row>
    <row r="425" spans="1:26" ht="165" x14ac:dyDescent="0.2">
      <c r="A425" s="201" t="s">
        <v>25</v>
      </c>
      <c r="B425" s="200">
        <v>423</v>
      </c>
      <c r="C425" s="200" t="s">
        <v>99</v>
      </c>
      <c r="D425" s="200" t="s">
        <v>21</v>
      </c>
      <c r="E425" s="200" t="s">
        <v>1343</v>
      </c>
      <c r="F425" s="191" t="str">
        <f t="shared" si="22"/>
        <v>Apply definitions of rotations, reflections, and translations to transform a figure and map between two figures in authentic contexts.</v>
      </c>
      <c r="G425" s="126"/>
      <c r="H425" s="126"/>
      <c r="I425" s="126"/>
      <c r="J425" s="126"/>
      <c r="K425" s="126"/>
      <c r="L425" s="126"/>
      <c r="M425" s="126"/>
      <c r="N425" s="200" t="s">
        <v>1906</v>
      </c>
      <c r="O425" s="200" t="s">
        <v>1346</v>
      </c>
      <c r="P425" s="200" t="s">
        <v>1347</v>
      </c>
      <c r="Q425" s="200" t="s">
        <v>21</v>
      </c>
      <c r="R425" s="205" t="s">
        <v>1348</v>
      </c>
      <c r="S425" s="202">
        <f t="shared" si="23"/>
        <v>19</v>
      </c>
      <c r="T425" s="203">
        <f t="shared" si="24"/>
        <v>104</v>
      </c>
      <c r="U425" s="202">
        <f>Table24[[#This Row],[OR Word Count]]-Table24[[#This Row],[CCSS Word Count]]</f>
        <v>-85</v>
      </c>
      <c r="V425" s="207">
        <f>IF(Table24[[#This Row],[Column6]]="","",IFERROR(Table24[[#This Row],[Column1]]/Table24[[#This Row],[CCSS Word Count]],""))</f>
        <v>-0.81730769230769229</v>
      </c>
      <c r="W425" s="200" t="s">
        <v>1821</v>
      </c>
      <c r="X425" s="180" t="s">
        <v>99</v>
      </c>
      <c r="Y425" s="180" t="s">
        <v>21</v>
      </c>
      <c r="Z425" s="180">
        <v>1</v>
      </c>
    </row>
    <row r="426" spans="1:26" ht="225" x14ac:dyDescent="0.2">
      <c r="A426" s="201" t="s">
        <v>25</v>
      </c>
      <c r="B426" s="200">
        <v>424</v>
      </c>
      <c r="C426" s="200" t="s">
        <v>99</v>
      </c>
      <c r="D426" s="200" t="s">
        <v>21</v>
      </c>
      <c r="E426" s="200" t="s">
        <v>1349</v>
      </c>
      <c r="F426" s="191" t="str">
        <f t="shared" si="22"/>
        <v>Verify experimentally the properties of a dilation given a center and a scale factor.  Solve problems in authentic contexts involving similar triangles or dilations.</v>
      </c>
      <c r="G426" s="126"/>
      <c r="H426" s="126"/>
      <c r="I426" s="126"/>
      <c r="J426" s="126"/>
      <c r="K426" s="126"/>
      <c r="L426" s="126"/>
      <c r="M426" s="126"/>
      <c r="N426" s="200" t="s">
        <v>1907</v>
      </c>
      <c r="O426" s="200" t="s">
        <v>1346</v>
      </c>
      <c r="P426" s="200" t="s">
        <v>1352</v>
      </c>
      <c r="Q426" s="200" t="s">
        <v>21</v>
      </c>
      <c r="R426" s="205" t="s">
        <v>1353</v>
      </c>
      <c r="S426" s="202">
        <f t="shared" si="23"/>
        <v>24</v>
      </c>
      <c r="T426" s="203">
        <f t="shared" si="24"/>
        <v>149</v>
      </c>
      <c r="U426" s="202">
        <f>Table24[[#This Row],[OR Word Count]]-Table24[[#This Row],[CCSS Word Count]]</f>
        <v>-125</v>
      </c>
      <c r="V426" s="207">
        <f>IF(Table24[[#This Row],[Column6]]="","",IFERROR(Table24[[#This Row],[Column1]]/Table24[[#This Row],[CCSS Word Count]],""))</f>
        <v>-0.83892617449664431</v>
      </c>
      <c r="W426" s="200" t="s">
        <v>1821</v>
      </c>
      <c r="X426" s="180" t="s">
        <v>99</v>
      </c>
      <c r="Y426" s="180" t="s">
        <v>21</v>
      </c>
      <c r="Z426" s="180">
        <v>2</v>
      </c>
    </row>
    <row r="427" spans="1:26" ht="45" x14ac:dyDescent="0.2">
      <c r="A427" s="201" t="s">
        <v>25</v>
      </c>
      <c r="B427" s="200">
        <v>425</v>
      </c>
      <c r="C427" s="200" t="s">
        <v>99</v>
      </c>
      <c r="D427" s="200" t="s">
        <v>21</v>
      </c>
      <c r="E427" s="200" t="s">
        <v>1354</v>
      </c>
      <c r="F427" s="191" t="str">
        <f t="shared" si="22"/>
        <v>Use the slopes of segments and the coordinates of the vertices of triangles, parallelograms, and trapezoids to solve problems in authentic contexts.</v>
      </c>
      <c r="G427" s="126"/>
      <c r="H427" s="126"/>
      <c r="I427" s="126"/>
      <c r="J427" s="126"/>
      <c r="K427" s="126"/>
      <c r="L427" s="126"/>
      <c r="M427" s="126"/>
      <c r="N427" s="200" t="s">
        <v>1356</v>
      </c>
      <c r="O427" s="200" t="s">
        <v>1346</v>
      </c>
      <c r="P427" s="200" t="s">
        <v>1357</v>
      </c>
      <c r="Q427" s="200" t="s">
        <v>63</v>
      </c>
      <c r="R427" s="205" t="s">
        <v>1358</v>
      </c>
      <c r="S427" s="202">
        <f t="shared" si="23"/>
        <v>22</v>
      </c>
      <c r="T427" s="203">
        <f t="shared" si="24"/>
        <v>36</v>
      </c>
      <c r="U427" s="202">
        <f>Table24[[#This Row],[OR Word Count]]-Table24[[#This Row],[CCSS Word Count]]</f>
        <v>-14</v>
      </c>
      <c r="V427" s="207">
        <f>IF(Table24[[#This Row],[Column6]]="","",IFERROR(Table24[[#This Row],[Column1]]/Table24[[#This Row],[CCSS Word Count]],""))</f>
        <v>-0.3888888888888889</v>
      </c>
      <c r="W427" s="200" t="s">
        <v>1821</v>
      </c>
      <c r="X427" s="180" t="s">
        <v>99</v>
      </c>
      <c r="Y427" s="180" t="s">
        <v>21</v>
      </c>
      <c r="Z427" s="180">
        <v>3</v>
      </c>
    </row>
    <row r="428" spans="1:26" ht="30" x14ac:dyDescent="0.2">
      <c r="A428" s="201" t="s">
        <v>25</v>
      </c>
      <c r="B428" s="200">
        <v>426</v>
      </c>
      <c r="C428" s="200" t="s">
        <v>99</v>
      </c>
      <c r="D428" s="200" t="s">
        <v>21</v>
      </c>
      <c r="E428" s="200" t="s">
        <v>1359</v>
      </c>
      <c r="F428" s="191" t="str">
        <f t="shared" si="22"/>
        <v>Use definitions of transformations and symmetry relationships to justify the solutions of problems in authentic contexts.</v>
      </c>
      <c r="G428" s="126"/>
      <c r="H428" s="126"/>
      <c r="I428" s="126"/>
      <c r="J428" s="126"/>
      <c r="K428" s="126"/>
      <c r="L428" s="126"/>
      <c r="M428" s="126"/>
      <c r="N428" s="200" t="s">
        <v>1361</v>
      </c>
      <c r="O428" s="200" t="s">
        <v>1346</v>
      </c>
      <c r="P428" s="200" t="s">
        <v>1347</v>
      </c>
      <c r="Q428" s="200" t="s">
        <v>21</v>
      </c>
      <c r="R428" s="205" t="s">
        <v>1362</v>
      </c>
      <c r="S428" s="202">
        <f t="shared" si="23"/>
        <v>16</v>
      </c>
      <c r="T428" s="203">
        <f t="shared" si="24"/>
        <v>14</v>
      </c>
      <c r="U428" s="202">
        <f>Table24[[#This Row],[OR Word Count]]-Table24[[#This Row],[CCSS Word Count]]</f>
        <v>2</v>
      </c>
      <c r="V428" s="207">
        <f>IF(Table24[[#This Row],[Column6]]="","",IFERROR(Table24[[#This Row],[Column1]]/Table24[[#This Row],[CCSS Word Count]],""))</f>
        <v>0.14285714285714285</v>
      </c>
      <c r="W428" s="200" t="s">
        <v>1821</v>
      </c>
      <c r="X428" s="180" t="s">
        <v>99</v>
      </c>
      <c r="Y428" s="180" t="s">
        <v>21</v>
      </c>
      <c r="Z428" s="180">
        <v>4</v>
      </c>
    </row>
    <row r="429" spans="1:26" ht="30" x14ac:dyDescent="0.2">
      <c r="A429" s="141" t="s">
        <v>3</v>
      </c>
      <c r="B429" s="142">
        <v>427</v>
      </c>
      <c r="C429" s="142" t="s">
        <v>99</v>
      </c>
      <c r="D429" s="142" t="s">
        <v>63</v>
      </c>
      <c r="E429" s="142" t="s">
        <v>1363</v>
      </c>
      <c r="F429" s="143" t="str">
        <f t="shared" si="22"/>
        <v>Construct and communicate geometric arguments through use of proofs, logical reasoning, and geometric technology.</v>
      </c>
      <c r="G429" s="144"/>
      <c r="H429" s="144"/>
      <c r="I429" s="144"/>
      <c r="J429" s="144"/>
      <c r="K429" s="144"/>
      <c r="L429" s="144"/>
      <c r="M429" s="144"/>
      <c r="N429" s="142"/>
      <c r="O429" s="142"/>
      <c r="P429" s="142"/>
      <c r="Q429" s="142"/>
      <c r="R429" s="156"/>
      <c r="S429" s="145">
        <f t="shared" si="23"/>
        <v>14</v>
      </c>
      <c r="T429" s="146">
        <f t="shared" si="24"/>
        <v>1</v>
      </c>
      <c r="U429" s="145">
        <f>Table24[[#This Row],[OR Word Count]]-Table24[[#This Row],[CCSS Word Count]]</f>
        <v>13</v>
      </c>
      <c r="V429" s="147" t="str">
        <f>IF(Table24[[#This Row],[Column6]]="","",IFERROR(Table24[[#This Row],[Column1]]/Table24[[#This Row],[CCSS Word Count]],""))</f>
        <v/>
      </c>
      <c r="W429" s="200" t="s">
        <v>1821</v>
      </c>
      <c r="X429" s="180" t="s">
        <v>99</v>
      </c>
      <c r="Y429" s="180" t="s">
        <v>63</v>
      </c>
      <c r="Z429" s="180"/>
    </row>
    <row r="430" spans="1:26" ht="75" x14ac:dyDescent="0.2">
      <c r="A430" s="201" t="s">
        <v>25</v>
      </c>
      <c r="B430" s="200">
        <v>428</v>
      </c>
      <c r="C430" s="200" t="s">
        <v>99</v>
      </c>
      <c r="D430" s="200" t="s">
        <v>63</v>
      </c>
      <c r="E430" s="200" t="s">
        <v>1365</v>
      </c>
      <c r="F430" s="191" t="str">
        <f t="shared" si="22"/>
        <v>Apply and justify triangle congruence and similarity theorems in authentic contexts.</v>
      </c>
      <c r="G430" s="126"/>
      <c r="H430" s="126"/>
      <c r="I430" s="126"/>
      <c r="J430" s="126"/>
      <c r="K430" s="126"/>
      <c r="L430" s="126"/>
      <c r="M430" s="126"/>
      <c r="N430" s="200" t="s">
        <v>1908</v>
      </c>
      <c r="O430" s="200" t="s">
        <v>1346</v>
      </c>
      <c r="P430" s="200" t="s">
        <v>1347</v>
      </c>
      <c r="Q430" s="200" t="s">
        <v>63</v>
      </c>
      <c r="R430" s="205" t="s">
        <v>1368</v>
      </c>
      <c r="S430" s="202">
        <f t="shared" si="23"/>
        <v>11</v>
      </c>
      <c r="T430" s="203">
        <f t="shared" si="24"/>
        <v>56</v>
      </c>
      <c r="U430" s="202">
        <f>Table24[[#This Row],[OR Word Count]]-Table24[[#This Row],[CCSS Word Count]]</f>
        <v>-45</v>
      </c>
      <c r="V430" s="207">
        <f>IF(Table24[[#This Row],[Column6]]="","",IFERROR(Table24[[#This Row],[Column1]]/Table24[[#This Row],[CCSS Word Count]],""))</f>
        <v>-0.8035714285714286</v>
      </c>
      <c r="W430" s="200" t="s">
        <v>1821</v>
      </c>
      <c r="X430" s="180" t="s">
        <v>99</v>
      </c>
      <c r="Y430" s="180" t="s">
        <v>63</v>
      </c>
      <c r="Z430" s="180">
        <v>5</v>
      </c>
    </row>
    <row r="431" spans="1:26" ht="150" x14ac:dyDescent="0.2">
      <c r="A431" s="201" t="s">
        <v>25</v>
      </c>
      <c r="B431" s="200">
        <v>429</v>
      </c>
      <c r="C431" s="200" t="s">
        <v>99</v>
      </c>
      <c r="D431" s="200" t="s">
        <v>63</v>
      </c>
      <c r="E431" s="200" t="s">
        <v>1369</v>
      </c>
      <c r="F431" s="191" t="str">
        <f t="shared" si="22"/>
        <v>Justify theorems of line relationships, angles, triangles, and parallelograms; and use them to solve problems in authentic contexts.</v>
      </c>
      <c r="G431" s="126"/>
      <c r="H431" s="126"/>
      <c r="I431" s="126"/>
      <c r="J431" s="126"/>
      <c r="K431" s="126"/>
      <c r="L431" s="126"/>
      <c r="M431" s="126"/>
      <c r="N431" s="200" t="s">
        <v>1909</v>
      </c>
      <c r="O431" s="200" t="s">
        <v>1346</v>
      </c>
      <c r="P431" s="200" t="s">
        <v>1347</v>
      </c>
      <c r="Q431" s="200" t="s">
        <v>76</v>
      </c>
      <c r="R431" s="205" t="s">
        <v>1372</v>
      </c>
      <c r="S431" s="202">
        <f t="shared" si="23"/>
        <v>18</v>
      </c>
      <c r="T431" s="203">
        <f t="shared" si="24"/>
        <v>100</v>
      </c>
      <c r="U431" s="202">
        <f>Table24[[#This Row],[OR Word Count]]-Table24[[#This Row],[CCSS Word Count]]</f>
        <v>-82</v>
      </c>
      <c r="V431" s="207">
        <f>IF(Table24[[#This Row],[Column6]]="","",IFERROR(Table24[[#This Row],[Column1]]/Table24[[#This Row],[CCSS Word Count]],""))</f>
        <v>-0.82</v>
      </c>
      <c r="W431" s="200" t="s">
        <v>1821</v>
      </c>
      <c r="X431" s="180" t="s">
        <v>99</v>
      </c>
      <c r="Y431" s="180" t="s">
        <v>63</v>
      </c>
      <c r="Z431" s="180">
        <v>6</v>
      </c>
    </row>
    <row r="432" spans="1:26" ht="90" x14ac:dyDescent="0.2">
      <c r="A432" s="201" t="s">
        <v>25</v>
      </c>
      <c r="B432" s="200">
        <v>430</v>
      </c>
      <c r="C432" s="200" t="s">
        <v>99</v>
      </c>
      <c r="D432" s="200" t="s">
        <v>63</v>
      </c>
      <c r="E432" s="200" t="s">
        <v>1373</v>
      </c>
      <c r="F432" s="191" t="str">
        <f t="shared" si="22"/>
        <v>Perform geometric constructions with a variety of tools and methods.</v>
      </c>
      <c r="G432" s="126"/>
      <c r="H432" s="126"/>
      <c r="I432" s="126"/>
      <c r="J432" s="126"/>
      <c r="K432" s="126"/>
      <c r="L432" s="126"/>
      <c r="M432" s="126"/>
      <c r="N432" s="200" t="s">
        <v>1375</v>
      </c>
      <c r="O432" s="200" t="s">
        <v>1346</v>
      </c>
      <c r="P432" s="200" t="s">
        <v>1347</v>
      </c>
      <c r="Q432" s="200" t="s">
        <v>197</v>
      </c>
      <c r="R432" s="205" t="s">
        <v>1376</v>
      </c>
      <c r="S432" s="202">
        <f t="shared" si="23"/>
        <v>10</v>
      </c>
      <c r="T432" s="203">
        <f t="shared" si="24"/>
        <v>62</v>
      </c>
      <c r="U432" s="202">
        <f>Table24[[#This Row],[OR Word Count]]-Table24[[#This Row],[CCSS Word Count]]</f>
        <v>-52</v>
      </c>
      <c r="V432" s="207">
        <f>IF(Table24[[#This Row],[Column6]]="","",IFERROR(Table24[[#This Row],[Column1]]/Table24[[#This Row],[CCSS Word Count]],""))</f>
        <v>-0.83870967741935487</v>
      </c>
      <c r="W432" s="200" t="s">
        <v>1821</v>
      </c>
      <c r="X432" s="180" t="s">
        <v>99</v>
      </c>
      <c r="Y432" s="180" t="s">
        <v>63</v>
      </c>
      <c r="Z432" s="180">
        <v>7</v>
      </c>
    </row>
    <row r="433" spans="1:26" ht="45" x14ac:dyDescent="0.2">
      <c r="A433" s="141" t="s">
        <v>3</v>
      </c>
      <c r="B433" s="142">
        <v>431</v>
      </c>
      <c r="C433" s="142" t="s">
        <v>99</v>
      </c>
      <c r="D433" s="142" t="s">
        <v>76</v>
      </c>
      <c r="E433" s="142" t="s">
        <v>1377</v>
      </c>
      <c r="F433" s="143" t="str">
        <f t="shared" si="22"/>
        <v>Solve problems and interpret solutions of area and volume of shapes by applying concepts of congruence, similarity, symmetry in authentic contexts.</v>
      </c>
      <c r="G433" s="144"/>
      <c r="H433" s="144"/>
      <c r="I433" s="144"/>
      <c r="J433" s="144"/>
      <c r="K433" s="144"/>
      <c r="L433" s="144"/>
      <c r="M433" s="144"/>
      <c r="N433" s="142"/>
      <c r="O433" s="142"/>
      <c r="P433" s="142"/>
      <c r="Q433" s="142"/>
      <c r="R433" s="156"/>
      <c r="S433" s="145">
        <f t="shared" si="23"/>
        <v>21</v>
      </c>
      <c r="T433" s="146">
        <f t="shared" si="24"/>
        <v>1</v>
      </c>
      <c r="U433" s="145">
        <f>Table24[[#This Row],[OR Word Count]]-Table24[[#This Row],[CCSS Word Count]]</f>
        <v>20</v>
      </c>
      <c r="V433" s="147" t="str">
        <f>IF(Table24[[#This Row],[Column6]]="","",IFERROR(Table24[[#This Row],[Column1]]/Table24[[#This Row],[CCSS Word Count]],""))</f>
        <v/>
      </c>
      <c r="W433" s="200" t="s">
        <v>1821</v>
      </c>
      <c r="X433" s="180" t="s">
        <v>99</v>
      </c>
      <c r="Y433" s="180" t="s">
        <v>76</v>
      </c>
      <c r="Z433" s="180"/>
    </row>
    <row r="434" spans="1:26" ht="45" x14ac:dyDescent="0.2">
      <c r="A434" s="201" t="s">
        <v>25</v>
      </c>
      <c r="B434" s="200">
        <v>432</v>
      </c>
      <c r="C434" s="200" t="s">
        <v>99</v>
      </c>
      <c r="D434" s="200" t="s">
        <v>76</v>
      </c>
      <c r="E434" s="200" t="s">
        <v>1379</v>
      </c>
      <c r="F434" s="191" t="str">
        <f t="shared" si="22"/>
        <v>Solve authentic modeling problems using area formulas for triangles, parallelograms, trapezoids, regular polygons, and circles.</v>
      </c>
      <c r="G434" s="126"/>
      <c r="H434" s="126"/>
      <c r="I434" s="126"/>
      <c r="J434" s="126"/>
      <c r="K434" s="126"/>
      <c r="L434" s="126"/>
      <c r="M434" s="126"/>
      <c r="N434" s="200" t="s">
        <v>1381</v>
      </c>
      <c r="O434" s="200" t="s">
        <v>1346</v>
      </c>
      <c r="P434" s="200" t="s">
        <v>1382</v>
      </c>
      <c r="Q434" s="200" t="s">
        <v>21</v>
      </c>
      <c r="R434" s="205" t="s">
        <v>1383</v>
      </c>
      <c r="S434" s="202">
        <f t="shared" si="23"/>
        <v>15</v>
      </c>
      <c r="T434" s="203">
        <f t="shared" si="24"/>
        <v>33</v>
      </c>
      <c r="U434" s="202">
        <f>Table24[[#This Row],[OR Word Count]]-Table24[[#This Row],[CCSS Word Count]]</f>
        <v>-18</v>
      </c>
      <c r="V434" s="207">
        <f>IF(Table24[[#This Row],[Column6]]="","",IFERROR(Table24[[#This Row],[Column1]]/Table24[[#This Row],[CCSS Word Count]],""))</f>
        <v>-0.54545454545454541</v>
      </c>
      <c r="W434" s="200" t="s">
        <v>1821</v>
      </c>
      <c r="X434" s="180" t="s">
        <v>99</v>
      </c>
      <c r="Y434" s="180" t="s">
        <v>76</v>
      </c>
      <c r="Z434" s="180">
        <v>8</v>
      </c>
    </row>
    <row r="435" spans="1:26" ht="30" x14ac:dyDescent="0.2">
      <c r="A435" s="201" t="s">
        <v>25</v>
      </c>
      <c r="B435" s="200">
        <v>433</v>
      </c>
      <c r="C435" s="200" t="s">
        <v>99</v>
      </c>
      <c r="D435" s="200" t="s">
        <v>76</v>
      </c>
      <c r="E435" s="200" t="s">
        <v>1384</v>
      </c>
      <c r="F435" s="191" t="str">
        <f t="shared" si="22"/>
        <v>Use volume and surface area formulas for prisms, cylinders, pyramids, cones, and spheres to solve problems and apply to authentic contexts.</v>
      </c>
      <c r="G435" s="126"/>
      <c r="H435" s="126"/>
      <c r="I435" s="126"/>
      <c r="J435" s="126"/>
      <c r="K435" s="126"/>
      <c r="L435" s="126"/>
      <c r="M435" s="126"/>
      <c r="N435" s="200" t="s">
        <v>1386</v>
      </c>
      <c r="O435" s="200" t="s">
        <v>1346</v>
      </c>
      <c r="P435" s="200" t="s">
        <v>1382</v>
      </c>
      <c r="Q435" s="200" t="s">
        <v>21</v>
      </c>
      <c r="R435" s="205" t="s">
        <v>1387</v>
      </c>
      <c r="S435" s="202">
        <f t="shared" si="23"/>
        <v>21</v>
      </c>
      <c r="T435" s="203">
        <f t="shared" si="24"/>
        <v>12</v>
      </c>
      <c r="U435" s="202">
        <f>Table24[[#This Row],[OR Word Count]]-Table24[[#This Row],[CCSS Word Count]]</f>
        <v>9</v>
      </c>
      <c r="V435" s="207">
        <f>IF(Table24[[#This Row],[Column6]]="","",IFERROR(Table24[[#This Row],[Column1]]/Table24[[#This Row],[CCSS Word Count]],""))</f>
        <v>0.75</v>
      </c>
      <c r="W435" s="200" t="s">
        <v>1821</v>
      </c>
      <c r="X435" s="180" t="s">
        <v>99</v>
      </c>
      <c r="Y435" s="180" t="s">
        <v>76</v>
      </c>
      <c r="Z435" s="180">
        <v>9</v>
      </c>
    </row>
    <row r="436" spans="1:26" ht="90" x14ac:dyDescent="0.2">
      <c r="A436" s="201" t="s">
        <v>25</v>
      </c>
      <c r="B436" s="200">
        <v>434</v>
      </c>
      <c r="C436" s="200" t="s">
        <v>99</v>
      </c>
      <c r="D436" s="200" t="s">
        <v>76</v>
      </c>
      <c r="E436" s="200" t="s">
        <v>1388</v>
      </c>
      <c r="F436" s="191" t="str">
        <f t="shared" si="22"/>
        <v>Use geometric shapes, their measures, and their properties to describe real world objects, and solve related authentic modeling and design problems.</v>
      </c>
      <c r="G436" s="126"/>
      <c r="H436" s="126"/>
      <c r="I436" s="126"/>
      <c r="J436" s="126"/>
      <c r="K436" s="126"/>
      <c r="L436" s="126"/>
      <c r="M436" s="126"/>
      <c r="N436" s="200" t="s">
        <v>1910</v>
      </c>
      <c r="O436" s="200" t="s">
        <v>1346</v>
      </c>
      <c r="P436" s="200" t="s">
        <v>1391</v>
      </c>
      <c r="Q436" s="200" t="s">
        <v>21</v>
      </c>
      <c r="R436" s="205" t="s">
        <v>1392</v>
      </c>
      <c r="S436" s="202">
        <f t="shared" si="23"/>
        <v>21</v>
      </c>
      <c r="T436" s="203">
        <f t="shared" si="24"/>
        <v>52</v>
      </c>
      <c r="U436" s="202">
        <f>Table24[[#This Row],[OR Word Count]]-Table24[[#This Row],[CCSS Word Count]]</f>
        <v>-31</v>
      </c>
      <c r="V436" s="207">
        <f>IF(Table24[[#This Row],[Column6]]="","",IFERROR(Table24[[#This Row],[Column1]]/Table24[[#This Row],[CCSS Word Count]],""))</f>
        <v>-0.59615384615384615</v>
      </c>
      <c r="W436" s="200" t="s">
        <v>1821</v>
      </c>
      <c r="X436" s="180" t="s">
        <v>99</v>
      </c>
      <c r="Y436" s="180" t="s">
        <v>76</v>
      </c>
      <c r="Z436" s="180">
        <v>10</v>
      </c>
    </row>
    <row r="437" spans="1:26" ht="30" x14ac:dyDescent="0.2">
      <c r="A437" s="201" t="s">
        <v>25</v>
      </c>
      <c r="B437" s="200">
        <v>435</v>
      </c>
      <c r="C437" s="200" t="s">
        <v>99</v>
      </c>
      <c r="D437" s="200" t="s">
        <v>76</v>
      </c>
      <c r="E437" s="200" t="s">
        <v>1393</v>
      </c>
      <c r="F437" s="191" t="str">
        <f t="shared" si="22"/>
        <v>Apply concepts of density based on area and volume in authentic modeling situations.</v>
      </c>
      <c r="G437" s="126"/>
      <c r="H437" s="126"/>
      <c r="I437" s="126"/>
      <c r="J437" s="126"/>
      <c r="K437" s="126"/>
      <c r="L437" s="126"/>
      <c r="M437" s="126"/>
      <c r="N437" s="200" t="s">
        <v>1395</v>
      </c>
      <c r="O437" s="200" t="s">
        <v>1346</v>
      </c>
      <c r="P437" s="200" t="s">
        <v>1391</v>
      </c>
      <c r="Q437" s="200" t="s">
        <v>21</v>
      </c>
      <c r="R437" s="205" t="s">
        <v>1396</v>
      </c>
      <c r="S437" s="202">
        <f t="shared" si="23"/>
        <v>13</v>
      </c>
      <c r="T437" s="203">
        <f t="shared" si="24"/>
        <v>21</v>
      </c>
      <c r="U437" s="202">
        <f>Table24[[#This Row],[OR Word Count]]-Table24[[#This Row],[CCSS Word Count]]</f>
        <v>-8</v>
      </c>
      <c r="V437" s="207">
        <f>IF(Table24[[#This Row],[Column6]]="","",IFERROR(Table24[[#This Row],[Column1]]/Table24[[#This Row],[CCSS Word Count]],""))</f>
        <v>-0.38095238095238093</v>
      </c>
      <c r="W437" s="200" t="s">
        <v>1821</v>
      </c>
      <c r="X437" s="180" t="s">
        <v>99</v>
      </c>
      <c r="Y437" s="180" t="s">
        <v>76</v>
      </c>
      <c r="Z437" s="180">
        <v>11</v>
      </c>
    </row>
    <row r="438" spans="1:26" ht="30" x14ac:dyDescent="0.2">
      <c r="A438" s="141" t="s">
        <v>3</v>
      </c>
      <c r="B438" s="142">
        <v>436</v>
      </c>
      <c r="C438" s="142" t="s">
        <v>99</v>
      </c>
      <c r="D438" s="142" t="s">
        <v>197</v>
      </c>
      <c r="E438" s="142" t="s">
        <v>1397</v>
      </c>
      <c r="F438" s="143" t="str">
        <f t="shared" si="22"/>
        <v>Apply concepts of right triangle trigonometry in authentic contexts to solve problems and interpret solutions.</v>
      </c>
      <c r="G438" s="144"/>
      <c r="H438" s="144"/>
      <c r="I438" s="144"/>
      <c r="J438" s="144"/>
      <c r="K438" s="144"/>
      <c r="L438" s="144"/>
      <c r="M438" s="144"/>
      <c r="N438" s="142"/>
      <c r="O438" s="142"/>
      <c r="P438" s="142"/>
      <c r="Q438" s="142"/>
      <c r="R438" s="156"/>
      <c r="S438" s="145">
        <f t="shared" si="23"/>
        <v>15</v>
      </c>
      <c r="T438" s="146">
        <f t="shared" si="24"/>
        <v>1</v>
      </c>
      <c r="U438" s="145">
        <f>Table24[[#This Row],[OR Word Count]]-Table24[[#This Row],[CCSS Word Count]]</f>
        <v>14</v>
      </c>
      <c r="V438" s="147" t="str">
        <f>IF(Table24[[#This Row],[Column6]]="","",IFERROR(Table24[[#This Row],[Column1]]/Table24[[#This Row],[CCSS Word Count]],""))</f>
        <v/>
      </c>
      <c r="W438" s="200" t="s">
        <v>1821</v>
      </c>
      <c r="X438" s="180" t="s">
        <v>99</v>
      </c>
      <c r="Y438" s="180" t="s">
        <v>197</v>
      </c>
      <c r="Z438" s="180"/>
    </row>
    <row r="439" spans="1:26" ht="105" x14ac:dyDescent="0.2">
      <c r="A439" s="201" t="s">
        <v>25</v>
      </c>
      <c r="B439" s="200">
        <v>437</v>
      </c>
      <c r="C439" s="200" t="s">
        <v>99</v>
      </c>
      <c r="D439" s="200" t="s">
        <v>197</v>
      </c>
      <c r="E439" s="200" t="s">
        <v>1399</v>
      </c>
      <c r="F439" s="191" t="str">
        <f t="shared" si="22"/>
        <v>Apply sine, cosine, and tangent ratios, and the Pythagorean Theorem, to solve problems in authentic contexts.</v>
      </c>
      <c r="G439" s="126"/>
      <c r="H439" s="126"/>
      <c r="I439" s="126"/>
      <c r="J439" s="126"/>
      <c r="K439" s="126"/>
      <c r="L439" s="126"/>
      <c r="M439" s="126"/>
      <c r="N439" s="200" t="s">
        <v>1911</v>
      </c>
      <c r="O439" s="200" t="s">
        <v>1346</v>
      </c>
      <c r="P439" s="200" t="s">
        <v>1352</v>
      </c>
      <c r="Q439" s="200" t="s">
        <v>76</v>
      </c>
      <c r="R439" s="205" t="s">
        <v>1402</v>
      </c>
      <c r="S439" s="202">
        <f t="shared" si="23"/>
        <v>16</v>
      </c>
      <c r="T439" s="203">
        <f t="shared" si="24"/>
        <v>56</v>
      </c>
      <c r="U439" s="202">
        <f>Table24[[#This Row],[OR Word Count]]-Table24[[#This Row],[CCSS Word Count]]</f>
        <v>-40</v>
      </c>
      <c r="V439" s="207">
        <f>IF(Table24[[#This Row],[Column6]]="","",IFERROR(Table24[[#This Row],[Column1]]/Table24[[#This Row],[CCSS Word Count]],""))</f>
        <v>-0.7142857142857143</v>
      </c>
      <c r="W439" s="200" t="s">
        <v>1821</v>
      </c>
      <c r="X439" s="180" t="s">
        <v>99</v>
      </c>
      <c r="Y439" s="180" t="s">
        <v>197</v>
      </c>
      <c r="Z439" s="180">
        <v>12</v>
      </c>
    </row>
    <row r="440" spans="1:26" ht="45" x14ac:dyDescent="0.2">
      <c r="A440" s="201" t="s">
        <v>25</v>
      </c>
      <c r="B440" s="200">
        <v>438</v>
      </c>
      <c r="C440" s="200" t="s">
        <v>99</v>
      </c>
      <c r="D440" s="200" t="s">
        <v>197</v>
      </c>
      <c r="E440" s="200" t="s">
        <v>1403</v>
      </c>
      <c r="F440" s="191" t="str">
        <f t="shared" si="22"/>
        <v>Apply the Pythagorean Theorem in authentic contexts, and develop the standard form for the equation of a circle.</v>
      </c>
      <c r="G440" s="126"/>
      <c r="H440" s="126"/>
      <c r="I440" s="126"/>
      <c r="J440" s="126"/>
      <c r="K440" s="126"/>
      <c r="L440" s="126"/>
      <c r="M440" s="126"/>
      <c r="N440" s="200" t="s">
        <v>1405</v>
      </c>
      <c r="O440" s="200" t="s">
        <v>1346</v>
      </c>
      <c r="P440" s="200" t="s">
        <v>1357</v>
      </c>
      <c r="Q440" s="200" t="s">
        <v>21</v>
      </c>
      <c r="R440" s="205" t="s">
        <v>1406</v>
      </c>
      <c r="S440" s="202">
        <f t="shared" si="23"/>
        <v>18</v>
      </c>
      <c r="T440" s="203">
        <f t="shared" si="24"/>
        <v>31</v>
      </c>
      <c r="U440" s="202">
        <f>Table24[[#This Row],[OR Word Count]]-Table24[[#This Row],[CCSS Word Count]]</f>
        <v>-13</v>
      </c>
      <c r="V440" s="207">
        <f>IF(Table24[[#This Row],[Column6]]="","",IFERROR(Table24[[#This Row],[Column1]]/Table24[[#This Row],[CCSS Word Count]],""))</f>
        <v>-0.41935483870967744</v>
      </c>
      <c r="W440" s="200" t="s">
        <v>1821</v>
      </c>
      <c r="X440" s="180" t="s">
        <v>99</v>
      </c>
      <c r="Y440" s="180" t="s">
        <v>197</v>
      </c>
      <c r="Z440" s="180">
        <v>13</v>
      </c>
    </row>
    <row r="441" spans="1:26" ht="60" x14ac:dyDescent="0.2">
      <c r="A441" s="201" t="s">
        <v>25</v>
      </c>
      <c r="B441" s="200">
        <v>439</v>
      </c>
      <c r="C441" s="200" t="s">
        <v>99</v>
      </c>
      <c r="D441" s="200" t="s">
        <v>197</v>
      </c>
      <c r="E441" s="200" t="s">
        <v>1407</v>
      </c>
      <c r="F441" s="191" t="str">
        <f t="shared" si="22"/>
        <v>Use the coordinate plane to determine parallel and perpendicular relationships, and the distance between points.</v>
      </c>
      <c r="G441" s="126"/>
      <c r="H441" s="126"/>
      <c r="I441" s="126"/>
      <c r="J441" s="126"/>
      <c r="K441" s="126"/>
      <c r="L441" s="126"/>
      <c r="M441" s="126"/>
      <c r="N441" s="200" t="s">
        <v>1409</v>
      </c>
      <c r="O441" s="200" t="s">
        <v>1346</v>
      </c>
      <c r="P441" s="200" t="s">
        <v>1357</v>
      </c>
      <c r="Q441" s="200" t="s">
        <v>63</v>
      </c>
      <c r="R441" s="205" t="s">
        <v>1410</v>
      </c>
      <c r="S441" s="202">
        <f t="shared" si="23"/>
        <v>15</v>
      </c>
      <c r="T441" s="203">
        <f t="shared" si="24"/>
        <v>50</v>
      </c>
      <c r="U441" s="202">
        <f>Table24[[#This Row],[OR Word Count]]-Table24[[#This Row],[CCSS Word Count]]</f>
        <v>-35</v>
      </c>
      <c r="V441" s="207">
        <f>IF(Table24[[#This Row],[Column6]]="","",IFERROR(Table24[[#This Row],[Column1]]/Table24[[#This Row],[CCSS Word Count]],""))</f>
        <v>-0.7</v>
      </c>
      <c r="W441" s="200" t="s">
        <v>1821</v>
      </c>
      <c r="X441" s="180" t="s">
        <v>99</v>
      </c>
      <c r="Y441" s="180" t="s">
        <v>197</v>
      </c>
      <c r="Z441" s="180">
        <v>14</v>
      </c>
    </row>
    <row r="442" spans="1:26" x14ac:dyDescent="0.2">
      <c r="A442" s="148" t="s">
        <v>2</v>
      </c>
      <c r="B442" s="149">
        <v>440</v>
      </c>
      <c r="C442" s="149" t="s">
        <v>151</v>
      </c>
      <c r="D442" s="149"/>
      <c r="E442" s="149" t="s">
        <v>1411</v>
      </c>
      <c r="F442" s="150" t="str">
        <f t="shared" si="22"/>
        <v>Data Reasoning and Probability</v>
      </c>
      <c r="G442" s="151"/>
      <c r="H442" s="151"/>
      <c r="I442" s="151"/>
      <c r="J442" s="151"/>
      <c r="K442" s="151"/>
      <c r="L442" s="151"/>
      <c r="M442" s="151"/>
      <c r="N442" s="149"/>
      <c r="O442" s="149"/>
      <c r="P442" s="149"/>
      <c r="Q442" s="149"/>
      <c r="R442" s="155"/>
      <c r="S442" s="152">
        <f t="shared" si="23"/>
        <v>4</v>
      </c>
      <c r="T442" s="153">
        <f t="shared" si="24"/>
        <v>1</v>
      </c>
      <c r="U442" s="152">
        <f>Table24[[#This Row],[OR Word Count]]-Table24[[#This Row],[CCSS Word Count]]</f>
        <v>3</v>
      </c>
      <c r="V442" s="154" t="str">
        <f>IF(Table24[[#This Row],[Column6]]="","",IFERROR(Table24[[#This Row],[Column1]]/Table24[[#This Row],[CCSS Word Count]],""))</f>
        <v/>
      </c>
      <c r="W442" s="200" t="s">
        <v>1821</v>
      </c>
      <c r="X442" s="180" t="s">
        <v>151</v>
      </c>
      <c r="Y442" s="180"/>
      <c r="Z442" s="180"/>
    </row>
    <row r="443" spans="1:26" x14ac:dyDescent="0.2">
      <c r="A443" s="141" t="s">
        <v>3</v>
      </c>
      <c r="B443" s="142">
        <v>441</v>
      </c>
      <c r="C443" s="142" t="s">
        <v>151</v>
      </c>
      <c r="D443" s="142" t="s">
        <v>21</v>
      </c>
      <c r="E443" s="142" t="s">
        <v>1413</v>
      </c>
      <c r="F443" s="143" t="str">
        <f t="shared" si="22"/>
        <v>Formulate Statistical Investigative Questions</v>
      </c>
      <c r="G443" s="144"/>
      <c r="H443" s="144"/>
      <c r="I443" s="144"/>
      <c r="J443" s="144"/>
      <c r="K443" s="144"/>
      <c r="L443" s="144"/>
      <c r="M443" s="144"/>
      <c r="N443" s="142"/>
      <c r="O443" s="142"/>
      <c r="P443" s="142"/>
      <c r="Q443" s="142"/>
      <c r="R443" s="156"/>
      <c r="S443" s="145">
        <f t="shared" si="23"/>
        <v>4</v>
      </c>
      <c r="T443" s="146">
        <f t="shared" si="24"/>
        <v>1</v>
      </c>
      <c r="U443" s="145">
        <f>Table24[[#This Row],[OR Word Count]]-Table24[[#This Row],[CCSS Word Count]]</f>
        <v>3</v>
      </c>
      <c r="V443" s="147" t="str">
        <f>IF(Table24[[#This Row],[Column6]]="","",IFERROR(Table24[[#This Row],[Column1]]/Table24[[#This Row],[CCSS Word Count]],""))</f>
        <v/>
      </c>
      <c r="W443" s="200" t="s">
        <v>1821</v>
      </c>
      <c r="X443" s="180" t="s">
        <v>151</v>
      </c>
      <c r="Y443" s="180" t="s">
        <v>21</v>
      </c>
      <c r="Z443" s="180"/>
    </row>
    <row r="444" spans="1:26" ht="45" x14ac:dyDescent="0.2">
      <c r="A444" s="201" t="s">
        <v>25</v>
      </c>
      <c r="B444" s="200">
        <v>442</v>
      </c>
      <c r="C444" s="200" t="s">
        <v>151</v>
      </c>
      <c r="D444" s="200" t="s">
        <v>21</v>
      </c>
      <c r="E444" s="200" t="s">
        <v>1414</v>
      </c>
      <c r="F444" s="191" t="str">
        <f t="shared" si="22"/>
        <v>Formulate multivariable statistical investigative questions and determine how data from samples can be collected and analyzed to provide an answer.</v>
      </c>
      <c r="G444" s="126"/>
      <c r="H444" s="126"/>
      <c r="I444" s="126"/>
      <c r="J444" s="126"/>
      <c r="K444" s="126"/>
      <c r="L444" s="126"/>
      <c r="M444" s="126"/>
      <c r="N444" s="200" t="s">
        <v>1416</v>
      </c>
      <c r="O444" s="200"/>
      <c r="P444" s="200"/>
      <c r="Q444" s="200"/>
      <c r="R444" s="205" t="s">
        <v>1417</v>
      </c>
      <c r="S444" s="202">
        <f t="shared" si="23"/>
        <v>20</v>
      </c>
      <c r="T444" s="203">
        <f t="shared" si="24"/>
        <v>18</v>
      </c>
      <c r="U444" s="202">
        <f>Table24[[#This Row],[OR Word Count]]-Table24[[#This Row],[CCSS Word Count]]</f>
        <v>2</v>
      </c>
      <c r="V444" s="207"/>
      <c r="W444" s="200" t="s">
        <v>1821</v>
      </c>
      <c r="X444" s="180" t="s">
        <v>151</v>
      </c>
      <c r="Y444" s="180" t="s">
        <v>21</v>
      </c>
      <c r="Z444" s="180">
        <v>1</v>
      </c>
    </row>
    <row r="445" spans="1:26" ht="45" x14ac:dyDescent="0.2">
      <c r="A445" s="201" t="s">
        <v>25</v>
      </c>
      <c r="B445" s="200">
        <v>443</v>
      </c>
      <c r="C445" s="200" t="s">
        <v>151</v>
      </c>
      <c r="D445" s="200" t="s">
        <v>21</v>
      </c>
      <c r="E445" s="200" t="s">
        <v>1418</v>
      </c>
      <c r="F445" s="191" t="str">
        <f t="shared" si="22"/>
        <v>Formulate summative, comparative, and associative statistical investigative questions for surveys, observational studies, and experiments using primary or secondary data.</v>
      </c>
      <c r="G445" s="126"/>
      <c r="H445" s="126"/>
      <c r="I445" s="126"/>
      <c r="J445" s="126"/>
      <c r="K445" s="126"/>
      <c r="L445" s="126"/>
      <c r="M445" s="126"/>
      <c r="N445" s="200" t="s">
        <v>1420</v>
      </c>
      <c r="O445" s="200"/>
      <c r="P445" s="200"/>
      <c r="Q445" s="200"/>
      <c r="R445" s="205" t="s">
        <v>1421</v>
      </c>
      <c r="S445" s="202">
        <f t="shared" si="23"/>
        <v>19</v>
      </c>
      <c r="T445" s="203">
        <f t="shared" si="24"/>
        <v>18</v>
      </c>
      <c r="U445" s="202">
        <f>Table24[[#This Row],[OR Word Count]]-Table24[[#This Row],[CCSS Word Count]]</f>
        <v>1</v>
      </c>
      <c r="V445" s="207"/>
      <c r="W445" s="200" t="s">
        <v>1821</v>
      </c>
      <c r="X445" s="180" t="s">
        <v>151</v>
      </c>
      <c r="Y445" s="180" t="s">
        <v>21</v>
      </c>
      <c r="Z445" s="180">
        <v>2</v>
      </c>
    </row>
    <row r="446" spans="1:26" ht="30" x14ac:dyDescent="0.2">
      <c r="A446" s="201" t="s">
        <v>25</v>
      </c>
      <c r="B446" s="200">
        <v>444</v>
      </c>
      <c r="C446" s="200" t="s">
        <v>151</v>
      </c>
      <c r="D446" s="200" t="s">
        <v>21</v>
      </c>
      <c r="E446" s="200" t="s">
        <v>1422</v>
      </c>
      <c r="F446" s="191" t="str">
        <f t="shared" si="22"/>
        <v>Formulate inferential statistical investigative questions regarding causality and prediction from correlation.</v>
      </c>
      <c r="G446" s="126"/>
      <c r="H446" s="126"/>
      <c r="I446" s="126"/>
      <c r="J446" s="126"/>
      <c r="K446" s="126"/>
      <c r="L446" s="126"/>
      <c r="M446" s="126"/>
      <c r="N446" s="200" t="s">
        <v>1424</v>
      </c>
      <c r="O446" s="200" t="s">
        <v>1425</v>
      </c>
      <c r="P446" s="200"/>
      <c r="Q446" s="200"/>
      <c r="R446" s="205" t="s">
        <v>1425</v>
      </c>
      <c r="S446" s="202">
        <f t="shared" si="23"/>
        <v>11</v>
      </c>
      <c r="T446" s="203">
        <f t="shared" si="24"/>
        <v>5</v>
      </c>
      <c r="U446" s="202">
        <f>Table24[[#This Row],[OR Word Count]]-Table24[[#This Row],[CCSS Word Count]]</f>
        <v>6</v>
      </c>
      <c r="V446" s="207"/>
      <c r="W446" s="200" t="s">
        <v>1821</v>
      </c>
      <c r="X446" s="180" t="s">
        <v>151</v>
      </c>
      <c r="Y446" s="180" t="s">
        <v>21</v>
      </c>
      <c r="Z446" s="180">
        <v>3</v>
      </c>
    </row>
    <row r="447" spans="1:26" ht="30" x14ac:dyDescent="0.2">
      <c r="A447" s="201" t="s">
        <v>25</v>
      </c>
      <c r="B447" s="200">
        <v>445</v>
      </c>
      <c r="C447" s="200" t="s">
        <v>151</v>
      </c>
      <c r="D447" s="200" t="s">
        <v>21</v>
      </c>
      <c r="E447" s="200" t="s">
        <v>1426</v>
      </c>
      <c r="F447" s="191" t="str">
        <f t="shared" si="22"/>
        <v>Use mathematical and statistical reasoning to formulate questions about data to evaluate conclusions and assess risks.</v>
      </c>
      <c r="G447" s="126"/>
      <c r="H447" s="126"/>
      <c r="I447" s="126"/>
      <c r="J447" s="126"/>
      <c r="K447" s="126"/>
      <c r="L447" s="126"/>
      <c r="M447" s="126"/>
      <c r="N447" s="200" t="s">
        <v>1428</v>
      </c>
      <c r="O447" s="200"/>
      <c r="P447" s="200"/>
      <c r="Q447" s="200"/>
      <c r="R447" s="205" t="s">
        <v>1429</v>
      </c>
      <c r="S447" s="202">
        <f t="shared" si="23"/>
        <v>16</v>
      </c>
      <c r="T447" s="203">
        <f t="shared" si="24"/>
        <v>5</v>
      </c>
      <c r="U447" s="202">
        <f>Table24[[#This Row],[OR Word Count]]-Table24[[#This Row],[CCSS Word Count]]</f>
        <v>11</v>
      </c>
      <c r="V447" s="207"/>
      <c r="W447" s="200" t="s">
        <v>1821</v>
      </c>
      <c r="X447" s="180" t="s">
        <v>151</v>
      </c>
      <c r="Y447" s="180" t="s">
        <v>21</v>
      </c>
      <c r="Z447" s="180">
        <v>4</v>
      </c>
    </row>
    <row r="448" spans="1:26" x14ac:dyDescent="0.2">
      <c r="A448" s="141" t="s">
        <v>3</v>
      </c>
      <c r="B448" s="142">
        <v>446</v>
      </c>
      <c r="C448" s="142" t="s">
        <v>151</v>
      </c>
      <c r="D448" s="142" t="s">
        <v>63</v>
      </c>
      <c r="E448" s="142" t="s">
        <v>1432</v>
      </c>
      <c r="F448" s="143" t="str">
        <f t="shared" si="22"/>
        <v>Collect and Consider Data</v>
      </c>
      <c r="G448" s="144"/>
      <c r="H448" s="144"/>
      <c r="I448" s="144"/>
      <c r="J448" s="144"/>
      <c r="K448" s="144"/>
      <c r="L448" s="144"/>
      <c r="M448" s="144"/>
      <c r="N448" s="142"/>
      <c r="O448" s="142"/>
      <c r="P448" s="142"/>
      <c r="Q448" s="142"/>
      <c r="R448" s="156"/>
      <c r="S448" s="145">
        <f t="shared" si="23"/>
        <v>4</v>
      </c>
      <c r="T448" s="146">
        <f t="shared" si="24"/>
        <v>1</v>
      </c>
      <c r="U448" s="145">
        <f>Table24[[#This Row],[OR Word Count]]-Table24[[#This Row],[CCSS Word Count]]</f>
        <v>3</v>
      </c>
      <c r="V448" s="147" t="str">
        <f>IF(Table24[[#This Row],[Column6]]="","",IFERROR(Table24[[#This Row],[Column1]]/Table24[[#This Row],[CCSS Word Count]],""))</f>
        <v/>
      </c>
      <c r="W448" s="200" t="s">
        <v>1821</v>
      </c>
      <c r="X448" s="180" t="s">
        <v>151</v>
      </c>
      <c r="Y448" s="180" t="s">
        <v>63</v>
      </c>
      <c r="Z448" s="180"/>
    </row>
    <row r="449" spans="1:26" ht="45" x14ac:dyDescent="0.2">
      <c r="A449" s="201" t="s">
        <v>25</v>
      </c>
      <c r="B449" s="200">
        <v>447</v>
      </c>
      <c r="C449" s="200" t="s">
        <v>151</v>
      </c>
      <c r="D449" s="200" t="s">
        <v>63</v>
      </c>
      <c r="E449" s="200" t="s">
        <v>1433</v>
      </c>
      <c r="F449" s="191" t="str">
        <f t="shared" ref="F449:F451" si="25">VLOOKUP(E449,Grade_HS,2,FALSE)</f>
        <v>Articulate what constitutes good practice in designing a sample survey, an experiment, and an observational study. Understand issues of bias and confounding variables in a study and their implications for interpretation.</v>
      </c>
      <c r="G449" s="126"/>
      <c r="H449" s="126"/>
      <c r="I449" s="126"/>
      <c r="J449" s="126"/>
      <c r="K449" s="126"/>
      <c r="L449" s="126"/>
      <c r="M449" s="126"/>
      <c r="N449" s="200" t="s">
        <v>160</v>
      </c>
      <c r="O449" s="200"/>
      <c r="P449" s="200"/>
      <c r="Q449" s="200"/>
      <c r="R449" s="205"/>
      <c r="S449" s="202">
        <f t="shared" si="23"/>
        <v>31</v>
      </c>
      <c r="T449" s="203">
        <f t="shared" si="24"/>
        <v>1</v>
      </c>
      <c r="U449" s="202">
        <f>Table24[[#This Row],[OR Word Count]]-Table24[[#This Row],[CCSS Word Count]]</f>
        <v>30</v>
      </c>
      <c r="V449" s="207"/>
      <c r="W449" s="200" t="s">
        <v>1821</v>
      </c>
      <c r="X449" s="180" t="s">
        <v>151</v>
      </c>
      <c r="Y449" s="180" t="s">
        <v>63</v>
      </c>
      <c r="Z449" s="180">
        <v>5</v>
      </c>
    </row>
    <row r="450" spans="1:26" ht="45" x14ac:dyDescent="0.2">
      <c r="A450" s="201" t="s">
        <v>25</v>
      </c>
      <c r="B450" s="200">
        <v>448</v>
      </c>
      <c r="C450" s="200" t="s">
        <v>151</v>
      </c>
      <c r="D450" s="200" t="s">
        <v>63</v>
      </c>
      <c r="E450" s="200" t="s">
        <v>1437</v>
      </c>
      <c r="F450" s="191" t="str">
        <f t="shared" si="25"/>
        <v>Distinguish and choose between surveys, observational studies, and experiments to design an appropriate data collection that answers an investigative question of interest.</v>
      </c>
      <c r="G450" s="126"/>
      <c r="H450" s="126"/>
      <c r="I450" s="126"/>
      <c r="J450" s="126"/>
      <c r="K450" s="126"/>
      <c r="L450" s="126"/>
      <c r="M450" s="126"/>
      <c r="N450" s="200" t="s">
        <v>1439</v>
      </c>
      <c r="O450" s="200"/>
      <c r="P450" s="200"/>
      <c r="Q450" s="200"/>
      <c r="R450" s="205" t="s">
        <v>1440</v>
      </c>
      <c r="S450" s="202">
        <f t="shared" si="23"/>
        <v>22</v>
      </c>
      <c r="T450" s="203">
        <f t="shared" si="24"/>
        <v>11</v>
      </c>
      <c r="U450" s="202">
        <f>Table24[[#This Row],[OR Word Count]]-Table24[[#This Row],[CCSS Word Count]]</f>
        <v>11</v>
      </c>
      <c r="V450" s="207"/>
      <c r="W450" s="200" t="s">
        <v>1821</v>
      </c>
      <c r="X450" s="180" t="s">
        <v>151</v>
      </c>
      <c r="Y450" s="180" t="s">
        <v>63</v>
      </c>
      <c r="Z450" s="180">
        <v>6</v>
      </c>
    </row>
    <row r="451" spans="1:26" ht="45" x14ac:dyDescent="0.2">
      <c r="A451" s="201" t="s">
        <v>25</v>
      </c>
      <c r="B451" s="200">
        <v>449</v>
      </c>
      <c r="C451" s="200" t="s">
        <v>151</v>
      </c>
      <c r="D451" s="200" t="s">
        <v>63</v>
      </c>
      <c r="E451" s="200" t="s">
        <v>1443</v>
      </c>
      <c r="F451" s="191" t="str">
        <f t="shared" si="25"/>
        <v>Apply an appropriate data collection plan when collecting primary data or selecting secondary data for the statistical investigative question of interest.</v>
      </c>
      <c r="G451" s="126"/>
      <c r="H451" s="126"/>
      <c r="I451" s="126"/>
      <c r="J451" s="126"/>
      <c r="K451" s="126"/>
      <c r="L451" s="126"/>
      <c r="M451" s="126"/>
      <c r="N451" s="200" t="s">
        <v>1445</v>
      </c>
      <c r="O451" s="200"/>
      <c r="P451" s="200"/>
      <c r="Q451" s="200"/>
      <c r="R451" s="205" t="s">
        <v>1446</v>
      </c>
      <c r="S451" s="202">
        <f t="shared" ref="S451:S462" si="26">LEN(F451)-LEN(SUBSTITUTE(F451," ",""))+1</f>
        <v>21</v>
      </c>
      <c r="T451" s="203">
        <f t="shared" ref="T451:T462" si="27">LEN(R451)-LEN(SUBSTITUTE(R451," ",""))+1</f>
        <v>16</v>
      </c>
      <c r="U451" s="202">
        <f>Table24[[#This Row],[OR Word Count]]-Table24[[#This Row],[CCSS Word Count]]</f>
        <v>5</v>
      </c>
      <c r="V451" s="207"/>
      <c r="W451" s="200" t="s">
        <v>1821</v>
      </c>
      <c r="X451" s="180" t="s">
        <v>151</v>
      </c>
      <c r="Y451" s="180" t="s">
        <v>63</v>
      </c>
      <c r="Z451" s="180">
        <v>7</v>
      </c>
    </row>
    <row r="452" spans="1:26" x14ac:dyDescent="0.25">
      <c r="A452" s="220" t="s">
        <v>3</v>
      </c>
      <c r="B452" s="221">
        <v>450</v>
      </c>
      <c r="C452" s="221" t="s">
        <v>151</v>
      </c>
      <c r="D452" s="221" t="s">
        <v>76</v>
      </c>
      <c r="E452" s="221" t="s">
        <v>1449</v>
      </c>
      <c r="F452" s="222" t="s">
        <v>911</v>
      </c>
      <c r="G452" s="221" t="s">
        <v>1912</v>
      </c>
      <c r="H452" s="222" t="s">
        <v>1912</v>
      </c>
      <c r="I452" s="221">
        <v>5</v>
      </c>
      <c r="J452" s="223">
        <v>1</v>
      </c>
      <c r="K452" s="224">
        <v>4</v>
      </c>
      <c r="L452" s="221" t="s">
        <v>1912</v>
      </c>
      <c r="M452" s="144"/>
      <c r="N452" s="224" t="s">
        <v>1912</v>
      </c>
      <c r="O452" s="142"/>
      <c r="P452" s="142"/>
      <c r="Q452" s="142"/>
      <c r="R452" s="222" t="s">
        <v>1912</v>
      </c>
      <c r="S452" s="145">
        <f t="shared" si="26"/>
        <v>5</v>
      </c>
      <c r="T452" s="146">
        <f t="shared" si="27"/>
        <v>1</v>
      </c>
      <c r="U452" s="145">
        <f>Table24[[#This Row],[OR Word Count]]-Table24[[#This Row],[CCSS Word Count]]</f>
        <v>4</v>
      </c>
      <c r="V452" s="147" t="str">
        <f>IF(Table24[[#This Row],[Column6]]="","",IFERROR(Table24[[#This Row],[Column1]]/Table24[[#This Row],[CCSS Word Count]],""))</f>
        <v/>
      </c>
      <c r="W452" s="200" t="s">
        <v>1821</v>
      </c>
      <c r="X452" s="180" t="s">
        <v>151</v>
      </c>
      <c r="Y452" s="180" t="s">
        <v>76</v>
      </c>
      <c r="Z452" s="180"/>
    </row>
    <row r="453" spans="1:26" ht="300" x14ac:dyDescent="0.25">
      <c r="A453" s="225" t="s">
        <v>25</v>
      </c>
      <c r="B453" s="226">
        <v>451</v>
      </c>
      <c r="C453" s="226" t="s">
        <v>151</v>
      </c>
      <c r="D453" s="226" t="s">
        <v>76</v>
      </c>
      <c r="E453" s="226" t="s">
        <v>1450</v>
      </c>
      <c r="F453" s="227" t="s">
        <v>1451</v>
      </c>
      <c r="G453" s="227" t="s">
        <v>1913</v>
      </c>
      <c r="H453" s="227" t="s">
        <v>1454</v>
      </c>
      <c r="I453" s="226">
        <v>34</v>
      </c>
      <c r="J453" s="228">
        <v>32</v>
      </c>
      <c r="K453" s="229">
        <v>2</v>
      </c>
      <c r="L453" s="230" t="s">
        <v>1912</v>
      </c>
      <c r="M453" s="126"/>
      <c r="N453" s="241" t="s">
        <v>1913</v>
      </c>
      <c r="O453" s="200" t="s">
        <v>1453</v>
      </c>
      <c r="P453" s="200"/>
      <c r="Q453" s="200"/>
      <c r="R453" s="227" t="s">
        <v>1454</v>
      </c>
      <c r="S453" s="202">
        <f t="shared" si="26"/>
        <v>34</v>
      </c>
      <c r="T453" s="203">
        <f t="shared" si="27"/>
        <v>32</v>
      </c>
      <c r="U453" s="202">
        <f>Table24[[#This Row],[OR Word Count]]-Table24[[#This Row],[CCSS Word Count]]</f>
        <v>2</v>
      </c>
      <c r="V453" s="207"/>
      <c r="W453" s="200" t="s">
        <v>1821</v>
      </c>
      <c r="X453" s="180" t="s">
        <v>151</v>
      </c>
      <c r="Y453" s="180" t="s">
        <v>76</v>
      </c>
      <c r="Z453" s="180">
        <v>9</v>
      </c>
    </row>
    <row r="454" spans="1:26" ht="360" x14ac:dyDescent="0.25">
      <c r="A454" s="225" t="s">
        <v>25</v>
      </c>
      <c r="B454" s="226">
        <v>452</v>
      </c>
      <c r="C454" s="226" t="s">
        <v>151</v>
      </c>
      <c r="D454" s="226" t="s">
        <v>76</v>
      </c>
      <c r="E454" s="226" t="s">
        <v>1457</v>
      </c>
      <c r="F454" s="227" t="s">
        <v>1458</v>
      </c>
      <c r="G454" s="227" t="s">
        <v>1459</v>
      </c>
      <c r="H454" s="227" t="s">
        <v>1461</v>
      </c>
      <c r="I454" s="226">
        <v>23</v>
      </c>
      <c r="J454" s="228">
        <v>39</v>
      </c>
      <c r="K454" s="229">
        <v>-16</v>
      </c>
      <c r="L454" s="226" t="s">
        <v>1912</v>
      </c>
      <c r="M454" s="126"/>
      <c r="N454" s="241" t="s">
        <v>1459</v>
      </c>
      <c r="O454" s="200" t="s">
        <v>1460</v>
      </c>
      <c r="P454" s="200"/>
      <c r="Q454" s="200"/>
      <c r="R454" s="227" t="s">
        <v>1461</v>
      </c>
      <c r="S454" s="202">
        <f t="shared" si="26"/>
        <v>23</v>
      </c>
      <c r="T454" s="203">
        <f t="shared" si="27"/>
        <v>39</v>
      </c>
      <c r="U454" s="202">
        <f>Table24[[#This Row],[OR Word Count]]-Table24[[#This Row],[CCSS Word Count]]</f>
        <v>-16</v>
      </c>
      <c r="V454" s="207"/>
      <c r="W454" s="200" t="s">
        <v>1821</v>
      </c>
      <c r="X454" s="180" t="s">
        <v>151</v>
      </c>
      <c r="Y454" s="180" t="s">
        <v>76</v>
      </c>
      <c r="Z454" s="180">
        <v>10</v>
      </c>
    </row>
    <row r="455" spans="1:26" ht="409.5" x14ac:dyDescent="0.25">
      <c r="A455" s="225" t="s">
        <v>25</v>
      </c>
      <c r="B455" s="226">
        <v>453</v>
      </c>
      <c r="C455" s="226" t="s">
        <v>151</v>
      </c>
      <c r="D455" s="226" t="s">
        <v>76</v>
      </c>
      <c r="E455" s="226" t="s">
        <v>1464</v>
      </c>
      <c r="F455" s="227" t="s">
        <v>1465</v>
      </c>
      <c r="G455" s="227" t="s">
        <v>1466</v>
      </c>
      <c r="H455" s="227" t="s">
        <v>1468</v>
      </c>
      <c r="I455" s="226">
        <v>21</v>
      </c>
      <c r="J455" s="228">
        <v>45</v>
      </c>
      <c r="K455" s="229">
        <v>-24</v>
      </c>
      <c r="L455" s="226" t="s">
        <v>1912</v>
      </c>
      <c r="M455" s="126"/>
      <c r="N455" s="241" t="s">
        <v>1466</v>
      </c>
      <c r="O455" s="200" t="s">
        <v>1467</v>
      </c>
      <c r="P455" s="200"/>
      <c r="Q455" s="200"/>
      <c r="R455" s="227" t="s">
        <v>1468</v>
      </c>
      <c r="S455" s="202">
        <f t="shared" si="26"/>
        <v>21</v>
      </c>
      <c r="T455" s="203">
        <f t="shared" si="27"/>
        <v>45</v>
      </c>
      <c r="U455" s="202">
        <f>Table24[[#This Row],[OR Word Count]]-Table24[[#This Row],[CCSS Word Count]]</f>
        <v>-24</v>
      </c>
      <c r="V455" s="207"/>
      <c r="W455" s="200" t="s">
        <v>1821</v>
      </c>
      <c r="X455" s="180" t="s">
        <v>151</v>
      </c>
      <c r="Y455" s="180" t="s">
        <v>76</v>
      </c>
      <c r="Z455" s="180">
        <v>11</v>
      </c>
    </row>
    <row r="456" spans="1:26" x14ac:dyDescent="0.25">
      <c r="A456" s="220" t="s">
        <v>3</v>
      </c>
      <c r="B456" s="231">
        <v>454</v>
      </c>
      <c r="C456" s="231" t="s">
        <v>151</v>
      </c>
      <c r="D456" s="231" t="s">
        <v>197</v>
      </c>
      <c r="E456" s="231" t="s">
        <v>1471</v>
      </c>
      <c r="F456" s="232" t="s">
        <v>920</v>
      </c>
      <c r="G456" s="231" t="s">
        <v>1912</v>
      </c>
      <c r="H456" s="232" t="s">
        <v>1912</v>
      </c>
      <c r="I456" s="231">
        <v>6</v>
      </c>
      <c r="J456" s="233">
        <v>1</v>
      </c>
      <c r="K456" s="234">
        <v>5</v>
      </c>
      <c r="L456" s="231" t="s">
        <v>1912</v>
      </c>
      <c r="M456" s="126"/>
      <c r="N456" s="234" t="s">
        <v>1912</v>
      </c>
      <c r="O456" s="200"/>
      <c r="P456" s="200"/>
      <c r="Q456" s="200"/>
      <c r="R456" s="232" t="s">
        <v>1912</v>
      </c>
      <c r="S456" s="202">
        <f t="shared" si="26"/>
        <v>6</v>
      </c>
      <c r="T456" s="203">
        <f t="shared" si="27"/>
        <v>1</v>
      </c>
      <c r="U456" s="202">
        <f>Table24[[#This Row],[OR Word Count]]-Table24[[#This Row],[CCSS Word Count]]</f>
        <v>5</v>
      </c>
      <c r="V456" s="207"/>
      <c r="W456" s="200" t="s">
        <v>1821</v>
      </c>
      <c r="X456" s="180" t="s">
        <v>151</v>
      </c>
      <c r="Y456" s="180" t="s">
        <v>76</v>
      </c>
      <c r="Z456" s="180">
        <v>12</v>
      </c>
    </row>
    <row r="457" spans="1:26" ht="165" x14ac:dyDescent="0.25">
      <c r="A457" s="225" t="s">
        <v>25</v>
      </c>
      <c r="B457" s="226">
        <v>455</v>
      </c>
      <c r="C457" s="226" t="s">
        <v>151</v>
      </c>
      <c r="D457" s="226" t="s">
        <v>76</v>
      </c>
      <c r="E457" s="226" t="s">
        <v>1472</v>
      </c>
      <c r="F457" s="227" t="s">
        <v>1473</v>
      </c>
      <c r="G457" s="226" t="s">
        <v>1474</v>
      </c>
      <c r="H457" s="227" t="s">
        <v>1475</v>
      </c>
      <c r="I457" s="226" t="e">
        <v>#REF!</v>
      </c>
      <c r="J457" s="228">
        <v>21</v>
      </c>
      <c r="K457" s="229" t="e">
        <v>#REF!</v>
      </c>
      <c r="L457" s="226" t="s">
        <v>1912</v>
      </c>
      <c r="M457" s="144"/>
      <c r="N457" s="229" t="s">
        <v>1474</v>
      </c>
      <c r="O457" s="142"/>
      <c r="P457" s="142"/>
      <c r="Q457" s="142"/>
      <c r="R457" s="227" t="s">
        <v>1475</v>
      </c>
      <c r="S457" s="145">
        <f t="shared" si="26"/>
        <v>27</v>
      </c>
      <c r="T457" s="146">
        <f t="shared" si="27"/>
        <v>21</v>
      </c>
      <c r="U457" s="145">
        <f>Table24[[#This Row],[OR Word Count]]-Table24[[#This Row],[CCSS Word Count]]</f>
        <v>6</v>
      </c>
      <c r="V457" s="147" t="str">
        <f>IF(Table24[[#This Row],[Column6]]="","",IFERROR(Table24[[#This Row],[Column1]]/Table24[[#This Row],[CCSS Word Count]],""))</f>
        <v/>
      </c>
      <c r="W457" s="200" t="s">
        <v>1821</v>
      </c>
      <c r="X457" s="180" t="s">
        <v>151</v>
      </c>
      <c r="Y457" s="180" t="s">
        <v>197</v>
      </c>
      <c r="Z457" s="180"/>
    </row>
    <row r="458" spans="1:26" ht="135" x14ac:dyDescent="0.25">
      <c r="A458" s="225" t="s">
        <v>25</v>
      </c>
      <c r="B458" s="226">
        <v>456</v>
      </c>
      <c r="C458" s="226" t="s">
        <v>151</v>
      </c>
      <c r="D458" s="226" t="s">
        <v>76</v>
      </c>
      <c r="E458" s="226" t="s">
        <v>1478</v>
      </c>
      <c r="F458" s="227" t="s">
        <v>1479</v>
      </c>
      <c r="G458" s="226" t="s">
        <v>1480</v>
      </c>
      <c r="H458" s="227" t="s">
        <v>1481</v>
      </c>
      <c r="I458" s="226" t="e">
        <v>#REF!</v>
      </c>
      <c r="J458" s="228">
        <v>12</v>
      </c>
      <c r="K458" s="229" t="e">
        <v>#REF!</v>
      </c>
      <c r="L458" s="226" t="s">
        <v>1912</v>
      </c>
      <c r="M458" s="126"/>
      <c r="N458" s="229" t="s">
        <v>1480</v>
      </c>
      <c r="O458" s="200"/>
      <c r="P458" s="200"/>
      <c r="Q458" s="200"/>
      <c r="R458" s="227" t="s">
        <v>1481</v>
      </c>
      <c r="S458" s="202">
        <f t="shared" si="26"/>
        <v>24</v>
      </c>
      <c r="T458" s="203">
        <f t="shared" si="27"/>
        <v>12</v>
      </c>
      <c r="U458" s="202">
        <f>Table24[[#This Row],[OR Word Count]]-Table24[[#This Row],[CCSS Word Count]]</f>
        <v>12</v>
      </c>
      <c r="V458" s="207"/>
      <c r="W458" s="200" t="s">
        <v>1821</v>
      </c>
      <c r="X458" s="180" t="s">
        <v>151</v>
      </c>
      <c r="Y458" s="180" t="s">
        <v>197</v>
      </c>
      <c r="Z458" s="180">
        <v>13</v>
      </c>
    </row>
    <row r="459" spans="1:26" ht="75" x14ac:dyDescent="0.25">
      <c r="A459" s="225" t="s">
        <v>25</v>
      </c>
      <c r="B459" s="226">
        <v>457</v>
      </c>
      <c r="C459" s="226" t="s">
        <v>151</v>
      </c>
      <c r="D459" s="226" t="s">
        <v>197</v>
      </c>
      <c r="E459" s="226" t="s">
        <v>1484</v>
      </c>
      <c r="F459" s="227" t="s">
        <v>1485</v>
      </c>
      <c r="G459" s="226" t="s">
        <v>1424</v>
      </c>
      <c r="H459" s="227" t="s">
        <v>1425</v>
      </c>
      <c r="I459" s="226">
        <v>22</v>
      </c>
      <c r="J459" s="228">
        <v>5</v>
      </c>
      <c r="K459" s="229">
        <v>17</v>
      </c>
      <c r="L459" s="226" t="s">
        <v>1912</v>
      </c>
      <c r="M459" s="126"/>
      <c r="N459" s="229" t="s">
        <v>1424</v>
      </c>
      <c r="O459" s="200" t="s">
        <v>1481</v>
      </c>
      <c r="P459" s="200"/>
      <c r="Q459" s="200"/>
      <c r="R459" s="227" t="s">
        <v>1425</v>
      </c>
      <c r="S459" s="202">
        <f t="shared" si="26"/>
        <v>22</v>
      </c>
      <c r="T459" s="203">
        <f t="shared" si="27"/>
        <v>5</v>
      </c>
      <c r="U459" s="202">
        <f>Table24[[#This Row],[OR Word Count]]-Table24[[#This Row],[CCSS Word Count]]</f>
        <v>17</v>
      </c>
      <c r="V459" s="207"/>
      <c r="W459" s="200" t="s">
        <v>1821</v>
      </c>
      <c r="X459" s="180" t="s">
        <v>151</v>
      </c>
      <c r="Y459" s="180" t="s">
        <v>197</v>
      </c>
      <c r="Z459" s="180">
        <v>14</v>
      </c>
    </row>
    <row r="460" spans="1:26" ht="30" x14ac:dyDescent="0.25">
      <c r="A460" s="220" t="s">
        <v>3</v>
      </c>
      <c r="B460" s="231">
        <v>458</v>
      </c>
      <c r="C460" s="231" t="s">
        <v>151</v>
      </c>
      <c r="D460" s="231" t="s">
        <v>1488</v>
      </c>
      <c r="E460" s="231" t="s">
        <v>1489</v>
      </c>
      <c r="F460" s="232" t="s">
        <v>1490</v>
      </c>
      <c r="G460" s="231" t="s">
        <v>1912</v>
      </c>
      <c r="H460" s="232" t="s">
        <v>1912</v>
      </c>
      <c r="I460" s="231">
        <v>11</v>
      </c>
      <c r="J460" s="233">
        <v>1</v>
      </c>
      <c r="K460" s="234">
        <v>10</v>
      </c>
      <c r="L460" s="231" t="s">
        <v>1912</v>
      </c>
      <c r="M460" s="126"/>
      <c r="N460" s="234" t="s">
        <v>1912</v>
      </c>
      <c r="O460" s="200" t="s">
        <v>1425</v>
      </c>
      <c r="P460" s="200"/>
      <c r="Q460" s="200"/>
      <c r="R460" s="232" t="s">
        <v>1912</v>
      </c>
      <c r="S460" s="202">
        <f t="shared" si="26"/>
        <v>11</v>
      </c>
      <c r="T460" s="203">
        <f t="shared" si="27"/>
        <v>1</v>
      </c>
      <c r="U460" s="202">
        <f>Table24[[#This Row],[OR Word Count]]-Table24[[#This Row],[CCSS Word Count]]</f>
        <v>10</v>
      </c>
      <c r="V460" s="207"/>
      <c r="W460" s="200" t="s">
        <v>1821</v>
      </c>
      <c r="X460" s="180" t="s">
        <v>151</v>
      </c>
      <c r="Y460" s="180" t="s">
        <v>197</v>
      </c>
      <c r="Z460" s="180">
        <v>15</v>
      </c>
    </row>
    <row r="461" spans="1:26" ht="120" x14ac:dyDescent="0.25">
      <c r="A461" s="225" t="s">
        <v>25</v>
      </c>
      <c r="B461" s="226">
        <v>459</v>
      </c>
      <c r="C461" s="226" t="s">
        <v>151</v>
      </c>
      <c r="D461" s="226" t="s">
        <v>1488</v>
      </c>
      <c r="E461" s="226" t="s">
        <v>1491</v>
      </c>
      <c r="F461" s="227" t="s">
        <v>1492</v>
      </c>
      <c r="G461" s="226" t="s">
        <v>1493</v>
      </c>
      <c r="H461" s="227" t="s">
        <v>1494</v>
      </c>
      <c r="I461" s="226">
        <v>14</v>
      </c>
      <c r="J461" s="228">
        <v>13</v>
      </c>
      <c r="K461" s="229">
        <v>1</v>
      </c>
      <c r="L461" s="226" t="s">
        <v>1912</v>
      </c>
      <c r="M461" s="126"/>
      <c r="N461" s="229" t="s">
        <v>1493</v>
      </c>
      <c r="O461" s="200"/>
      <c r="P461" s="200"/>
      <c r="Q461" s="200"/>
      <c r="R461" s="227" t="s">
        <v>1494</v>
      </c>
      <c r="S461" s="202">
        <f t="shared" si="26"/>
        <v>14</v>
      </c>
      <c r="T461" s="203">
        <f t="shared" si="27"/>
        <v>13</v>
      </c>
      <c r="U461" s="202">
        <f>Table24[[#This Row],[OR Word Count]]-Table24[[#This Row],[CCSS Word Count]]</f>
        <v>1</v>
      </c>
      <c r="V461" s="207"/>
      <c r="W461" s="200" t="s">
        <v>1821</v>
      </c>
      <c r="X461" s="180" t="s">
        <v>151</v>
      </c>
      <c r="Y461" s="180" t="s">
        <v>197</v>
      </c>
      <c r="Z461" s="180">
        <v>16</v>
      </c>
    </row>
    <row r="462" spans="1:26" ht="210" x14ac:dyDescent="0.25">
      <c r="A462" s="235" t="s">
        <v>25</v>
      </c>
      <c r="B462" s="236">
        <v>460</v>
      </c>
      <c r="C462" s="237" t="s">
        <v>151</v>
      </c>
      <c r="D462" s="237" t="s">
        <v>1488</v>
      </c>
      <c r="E462" s="237" t="s">
        <v>1495</v>
      </c>
      <c r="F462" s="238" t="s">
        <v>1496</v>
      </c>
      <c r="G462" s="237" t="s">
        <v>1497</v>
      </c>
      <c r="H462" s="239" t="s">
        <v>1496</v>
      </c>
      <c r="I462" s="237">
        <v>16</v>
      </c>
      <c r="J462" s="240">
        <v>16</v>
      </c>
      <c r="K462" s="237">
        <v>0</v>
      </c>
      <c r="L462" s="237" t="s">
        <v>1912</v>
      </c>
      <c r="M462" s="144"/>
      <c r="N462" s="237" t="s">
        <v>1497</v>
      </c>
      <c r="O462" s="142"/>
      <c r="P462" s="142"/>
      <c r="Q462" s="142"/>
      <c r="R462" s="239" t="s">
        <v>1496</v>
      </c>
      <c r="S462" s="145">
        <f t="shared" si="26"/>
        <v>16</v>
      </c>
      <c r="T462" s="146">
        <f t="shared" si="27"/>
        <v>16</v>
      </c>
      <c r="U462" s="145">
        <f>Table24[[#This Row],[OR Word Count]]-Table24[[#This Row],[CCSS Word Count]]</f>
        <v>0</v>
      </c>
      <c r="V462" s="147" t="str">
        <f>IF(Table24[[#This Row],[Column6]]="","",IFERROR(Table24[[#This Row],[Column1]]/Table24[[#This Row],[CCSS Word Count]],""))</f>
        <v/>
      </c>
      <c r="W462" s="200" t="s">
        <v>1821</v>
      </c>
      <c r="X462" s="180" t="s">
        <v>151</v>
      </c>
      <c r="Y462" s="180" t="s">
        <v>1488</v>
      </c>
      <c r="Z462" s="180"/>
    </row>
    <row r="463" spans="1:26" x14ac:dyDescent="0.2">
      <c r="A463" s="201"/>
      <c r="B463" s="200"/>
      <c r="C463" s="200"/>
      <c r="D463" s="200"/>
      <c r="E463" s="200"/>
      <c r="F463" s="191"/>
      <c r="G463" s="126"/>
      <c r="H463" s="126"/>
      <c r="I463" s="126"/>
      <c r="J463" s="126"/>
      <c r="K463" s="126"/>
      <c r="L463" s="126"/>
      <c r="M463" s="126"/>
      <c r="N463" s="200"/>
      <c r="O463" s="200"/>
      <c r="P463" s="200"/>
      <c r="Q463" s="200"/>
      <c r="R463" s="205"/>
      <c r="S463" s="202"/>
      <c r="T463" s="203"/>
      <c r="U463" s="202"/>
      <c r="V463" s="207"/>
      <c r="W463" s="210"/>
      <c r="X463" s="180"/>
      <c r="Y463" s="180"/>
      <c r="Z463" s="180"/>
    </row>
    <row r="464" spans="1:26" x14ac:dyDescent="0.2">
      <c r="A464" s="211"/>
      <c r="B464" s="212"/>
      <c r="C464" s="212"/>
      <c r="D464" s="212"/>
      <c r="E464" s="212"/>
      <c r="F464" s="213"/>
      <c r="G464" s="128"/>
      <c r="H464" s="128"/>
      <c r="I464" s="128"/>
      <c r="J464" s="128"/>
      <c r="K464" s="128"/>
      <c r="L464" s="128"/>
      <c r="M464" s="128"/>
      <c r="N464" s="212"/>
      <c r="O464" s="212"/>
      <c r="P464" s="212"/>
      <c r="Q464" s="212"/>
      <c r="R464" s="214"/>
      <c r="S464" s="215"/>
      <c r="T464" s="216"/>
      <c r="U464" s="215"/>
      <c r="V464" s="217"/>
      <c r="W464" s="210"/>
      <c r="X464" s="180"/>
      <c r="Y464" s="180"/>
      <c r="Z464" s="180"/>
    </row>
    <row r="465" spans="1:26" x14ac:dyDescent="0.2">
      <c r="A465" s="180"/>
      <c r="B465" s="180"/>
      <c r="C465" s="180"/>
      <c r="D465" s="180"/>
      <c r="E465" s="180"/>
      <c r="F465" s="186"/>
      <c r="N465" s="180"/>
      <c r="O465" s="180"/>
      <c r="P465" s="180"/>
      <c r="Q465" s="180"/>
      <c r="R465" s="186"/>
      <c r="S465" s="208"/>
      <c r="T465" s="208"/>
      <c r="U465" s="208"/>
      <c r="V465" s="209"/>
      <c r="W465" s="180"/>
      <c r="X465" s="180"/>
      <c r="Y465" s="180"/>
      <c r="Z465" s="180"/>
    </row>
    <row r="466" spans="1:26" x14ac:dyDescent="0.2">
      <c r="A466" s="180"/>
      <c r="B466" s="180"/>
      <c r="C466" s="180"/>
      <c r="D466" s="180"/>
      <c r="E466" s="180"/>
      <c r="F466" s="186"/>
      <c r="N466" s="180"/>
      <c r="O466" s="180"/>
      <c r="P466" s="180"/>
      <c r="Q466" s="180"/>
      <c r="R466" s="186"/>
      <c r="S466" s="208"/>
      <c r="T466" s="208"/>
      <c r="U466" s="208"/>
      <c r="V466" s="209"/>
      <c r="W466" s="180"/>
      <c r="X466" s="180"/>
      <c r="Y466" s="180"/>
      <c r="Z466" s="180"/>
    </row>
  </sheetData>
  <pageMargins left="0.7" right="0.7" top="0.75" bottom="0.75" header="0.3" footer="0.3"/>
  <pageSetup scale="77" fitToHeight="0" orientation="landscape" r:id="rId1"/>
  <headerFooter>
    <oddHeader>&amp;LOregon DRAFT K-12 Math Standards Crosswalk&amp;RJuly 2021 Version (v.4.3)</oddHeader>
    <oddFooter>&amp;LPrinted on: &amp;D &amp;T&amp;RPage &amp;P of &amp;N</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election activeCell="D9" sqref="D9"/>
    </sheetView>
  </sheetViews>
  <sheetFormatPr defaultColWidth="12.625" defaultRowHeight="15" customHeight="1" x14ac:dyDescent="0.2"/>
  <cols>
    <col min="1" max="2" width="6.875" customWidth="1"/>
    <col min="3" max="3" width="12.375" customWidth="1"/>
    <col min="4" max="4" width="55.5" customWidth="1"/>
    <col min="5" max="6" width="48.5" customWidth="1"/>
    <col min="7" max="26" width="7.625" customWidth="1"/>
  </cols>
  <sheetData>
    <row r="1" spans="1:6" x14ac:dyDescent="0.25">
      <c r="A1" s="20" t="s">
        <v>1914</v>
      </c>
      <c r="B1" s="20" t="s">
        <v>1915</v>
      </c>
      <c r="C1" s="20" t="s">
        <v>1916</v>
      </c>
      <c r="D1" s="20" t="s">
        <v>1917</v>
      </c>
      <c r="E1" s="21" t="s">
        <v>1509</v>
      </c>
      <c r="F1" s="22"/>
    </row>
    <row r="2" spans="1:6" x14ac:dyDescent="0.25">
      <c r="A2" s="23">
        <v>1</v>
      </c>
      <c r="B2" s="23" t="s">
        <v>1918</v>
      </c>
      <c r="C2" s="23" t="s">
        <v>1919</v>
      </c>
      <c r="D2" s="23" t="s">
        <v>1920</v>
      </c>
      <c r="E2" s="23"/>
      <c r="F2" s="22"/>
    </row>
    <row r="3" spans="1:6" ht="45" x14ac:dyDescent="0.25">
      <c r="A3" s="24">
        <v>2</v>
      </c>
      <c r="B3" s="24" t="s">
        <v>1918</v>
      </c>
      <c r="C3" s="24" t="s">
        <v>1921</v>
      </c>
      <c r="D3" s="24" t="s">
        <v>1922</v>
      </c>
      <c r="E3" s="25" t="s">
        <v>1923</v>
      </c>
      <c r="F3" s="22"/>
    </row>
    <row r="4" spans="1:6" ht="30" x14ac:dyDescent="0.25">
      <c r="A4" s="24">
        <v>3</v>
      </c>
      <c r="B4" s="24" t="s">
        <v>1918</v>
      </c>
      <c r="C4" s="24" t="s">
        <v>1924</v>
      </c>
      <c r="D4" s="24" t="s">
        <v>1925</v>
      </c>
      <c r="E4" s="25" t="s">
        <v>1926</v>
      </c>
      <c r="F4" s="22"/>
    </row>
    <row r="5" spans="1:6" x14ac:dyDescent="0.25">
      <c r="A5" s="26">
        <v>4</v>
      </c>
      <c r="B5" s="26" t="s">
        <v>1918</v>
      </c>
      <c r="C5" s="26" t="s">
        <v>1927</v>
      </c>
      <c r="D5" s="26" t="s">
        <v>1928</v>
      </c>
      <c r="E5" s="26"/>
      <c r="F5" s="22"/>
    </row>
    <row r="6" spans="1:6" x14ac:dyDescent="0.25">
      <c r="A6" s="27">
        <v>5</v>
      </c>
      <c r="B6" s="27" t="s">
        <v>1918</v>
      </c>
      <c r="C6" s="27" t="s">
        <v>1929</v>
      </c>
      <c r="D6" s="27" t="s">
        <v>1930</v>
      </c>
      <c r="E6" s="27"/>
      <c r="F6" s="22"/>
    </row>
    <row r="7" spans="1:6" ht="45" x14ac:dyDescent="0.25">
      <c r="A7" s="25">
        <v>6</v>
      </c>
      <c r="B7" s="25" t="s">
        <v>1918</v>
      </c>
      <c r="C7" s="25" t="s">
        <v>1931</v>
      </c>
      <c r="D7" s="25" t="s">
        <v>1932</v>
      </c>
      <c r="E7" s="25" t="s">
        <v>1933</v>
      </c>
      <c r="F7" s="22"/>
    </row>
    <row r="8" spans="1:6" ht="60" x14ac:dyDescent="0.25">
      <c r="A8" s="25">
        <v>7</v>
      </c>
      <c r="B8" s="25" t="s">
        <v>1918</v>
      </c>
      <c r="C8" s="25" t="s">
        <v>1934</v>
      </c>
      <c r="D8" s="25" t="s">
        <v>1935</v>
      </c>
      <c r="E8" s="25" t="s">
        <v>1936</v>
      </c>
      <c r="F8" s="22"/>
    </row>
    <row r="9" spans="1:6" ht="90" x14ac:dyDescent="0.25">
      <c r="A9" s="25">
        <v>8</v>
      </c>
      <c r="B9" s="25" t="s">
        <v>1918</v>
      </c>
      <c r="C9" s="25" t="s">
        <v>1937</v>
      </c>
      <c r="D9" s="25" t="s">
        <v>1938</v>
      </c>
      <c r="E9" s="25" t="s">
        <v>1236</v>
      </c>
      <c r="F9" s="22"/>
    </row>
    <row r="10" spans="1:6" ht="60" x14ac:dyDescent="0.25">
      <c r="A10" s="25">
        <v>9</v>
      </c>
      <c r="B10" s="25" t="s">
        <v>1918</v>
      </c>
      <c r="C10" s="25" t="s">
        <v>1939</v>
      </c>
      <c r="D10" s="25" t="s">
        <v>1940</v>
      </c>
      <c r="E10" s="25" t="s">
        <v>1246</v>
      </c>
      <c r="F10" s="22"/>
    </row>
    <row r="11" spans="1:6" x14ac:dyDescent="0.25">
      <c r="A11" s="27">
        <v>10</v>
      </c>
      <c r="B11" s="27" t="s">
        <v>1918</v>
      </c>
      <c r="C11" s="27" t="s">
        <v>1941</v>
      </c>
      <c r="D11" s="27" t="s">
        <v>1942</v>
      </c>
      <c r="E11" s="27"/>
      <c r="F11" s="22"/>
    </row>
    <row r="12" spans="1:6" ht="75" x14ac:dyDescent="0.25">
      <c r="A12" s="19">
        <v>11</v>
      </c>
      <c r="B12" s="19" t="s">
        <v>1918</v>
      </c>
      <c r="C12" s="19" t="s">
        <v>1943</v>
      </c>
      <c r="D12" s="19" t="s">
        <v>1944</v>
      </c>
      <c r="E12" s="19"/>
      <c r="F12" s="22"/>
    </row>
    <row r="13" spans="1:6" ht="75" x14ac:dyDescent="0.25">
      <c r="A13" s="19">
        <v>12</v>
      </c>
      <c r="B13" s="19" t="s">
        <v>1918</v>
      </c>
      <c r="C13" s="19" t="s">
        <v>1945</v>
      </c>
      <c r="D13" s="19" t="s">
        <v>1946</v>
      </c>
      <c r="E13" s="19"/>
      <c r="F13" s="22"/>
    </row>
    <row r="14" spans="1:6" x14ac:dyDescent="0.25">
      <c r="A14" s="27">
        <v>13</v>
      </c>
      <c r="B14" s="27" t="s">
        <v>1918</v>
      </c>
      <c r="C14" s="27" t="s">
        <v>1947</v>
      </c>
      <c r="D14" s="27" t="s">
        <v>1948</v>
      </c>
      <c r="E14" s="27"/>
      <c r="F14" s="22"/>
    </row>
    <row r="15" spans="1:6" ht="45" x14ac:dyDescent="0.25">
      <c r="A15" s="25">
        <v>14</v>
      </c>
      <c r="B15" s="25" t="s">
        <v>1918</v>
      </c>
      <c r="C15" s="25" t="s">
        <v>1949</v>
      </c>
      <c r="D15" s="25" t="s">
        <v>1950</v>
      </c>
      <c r="E15" s="25" t="s">
        <v>1261</v>
      </c>
      <c r="F15" s="22"/>
    </row>
    <row r="16" spans="1:6" ht="45" x14ac:dyDescent="0.25">
      <c r="A16" s="25">
        <v>15</v>
      </c>
      <c r="B16" s="25" t="s">
        <v>1918</v>
      </c>
      <c r="C16" s="25" t="s">
        <v>1951</v>
      </c>
      <c r="D16" s="25" t="s">
        <v>1952</v>
      </c>
      <c r="E16" s="25" t="s">
        <v>1953</v>
      </c>
      <c r="F16" s="22"/>
    </row>
    <row r="17" spans="1:6" ht="60" x14ac:dyDescent="0.25">
      <c r="A17" s="25">
        <v>16</v>
      </c>
      <c r="B17" s="25" t="s">
        <v>1918</v>
      </c>
      <c r="C17" s="25" t="s">
        <v>1954</v>
      </c>
      <c r="D17" s="25" t="s">
        <v>1955</v>
      </c>
      <c r="E17" s="25" t="s">
        <v>1287</v>
      </c>
      <c r="F17" s="22"/>
    </row>
    <row r="18" spans="1:6" ht="60" x14ac:dyDescent="0.25">
      <c r="A18" s="25">
        <v>17</v>
      </c>
      <c r="B18" s="25" t="s">
        <v>1918</v>
      </c>
      <c r="C18" s="25" t="s">
        <v>1956</v>
      </c>
      <c r="D18" s="25" t="s">
        <v>1957</v>
      </c>
      <c r="E18" s="25" t="s">
        <v>1296</v>
      </c>
      <c r="F18" s="22"/>
    </row>
    <row r="19" spans="1:6" x14ac:dyDescent="0.25">
      <c r="A19" s="26">
        <v>18</v>
      </c>
      <c r="B19" s="26" t="s">
        <v>1918</v>
      </c>
      <c r="C19" s="26" t="s">
        <v>1958</v>
      </c>
      <c r="D19" s="26" t="s">
        <v>1959</v>
      </c>
      <c r="E19" s="26"/>
      <c r="F19" s="22"/>
    </row>
    <row r="20" spans="1:6" x14ac:dyDescent="0.25">
      <c r="A20" s="27">
        <v>19</v>
      </c>
      <c r="B20" s="27" t="s">
        <v>1918</v>
      </c>
      <c r="C20" s="27" t="s">
        <v>1960</v>
      </c>
      <c r="D20" s="27" t="s">
        <v>1961</v>
      </c>
      <c r="E20" s="27"/>
      <c r="F20" s="22"/>
    </row>
    <row r="21" spans="1:6" ht="15.75" customHeight="1" x14ac:dyDescent="0.25">
      <c r="A21" s="19">
        <v>20</v>
      </c>
      <c r="B21" s="19" t="s">
        <v>1918</v>
      </c>
      <c r="C21" s="19" t="s">
        <v>1430</v>
      </c>
      <c r="D21" s="19" t="s">
        <v>1431</v>
      </c>
      <c r="E21" s="19" t="s">
        <v>1426</v>
      </c>
      <c r="F21" s="22"/>
    </row>
    <row r="22" spans="1:6" ht="15.75" customHeight="1" x14ac:dyDescent="0.25">
      <c r="A22" s="19">
        <v>21</v>
      </c>
      <c r="B22" s="19" t="s">
        <v>1918</v>
      </c>
      <c r="C22" s="19" t="s">
        <v>1476</v>
      </c>
      <c r="D22" s="19" t="s">
        <v>1477</v>
      </c>
      <c r="E22" s="19" t="s">
        <v>1962</v>
      </c>
      <c r="F22" s="22"/>
    </row>
    <row r="23" spans="1:6" ht="15.75" customHeight="1" x14ac:dyDescent="0.25">
      <c r="A23" s="27">
        <v>22</v>
      </c>
      <c r="B23" s="27" t="s">
        <v>1918</v>
      </c>
      <c r="C23" s="27" t="s">
        <v>1963</v>
      </c>
      <c r="D23" s="27" t="s">
        <v>1964</v>
      </c>
      <c r="E23" s="27"/>
      <c r="F23" s="22"/>
    </row>
    <row r="24" spans="1:6" ht="15.75" customHeight="1" x14ac:dyDescent="0.25">
      <c r="A24" s="19">
        <v>23</v>
      </c>
      <c r="B24" s="19" t="s">
        <v>1918</v>
      </c>
      <c r="C24" s="19" t="s">
        <v>1965</v>
      </c>
      <c r="D24" s="19" t="s">
        <v>1966</v>
      </c>
      <c r="E24" s="19" t="s">
        <v>1967</v>
      </c>
      <c r="F24" s="22"/>
    </row>
    <row r="25" spans="1:6" ht="15.75" customHeight="1" x14ac:dyDescent="0.25">
      <c r="A25" s="19">
        <v>24</v>
      </c>
      <c r="B25" s="19" t="s">
        <v>1918</v>
      </c>
      <c r="C25" s="19" t="s">
        <v>1462</v>
      </c>
      <c r="D25" s="19" t="s">
        <v>1463</v>
      </c>
      <c r="E25" s="19" t="s">
        <v>1968</v>
      </c>
      <c r="F25" s="22"/>
    </row>
    <row r="26" spans="1:6" ht="15.75" customHeight="1" x14ac:dyDescent="0.25">
      <c r="A26" s="19">
        <v>25</v>
      </c>
      <c r="B26" s="19" t="s">
        <v>1918</v>
      </c>
      <c r="C26" s="19" t="s">
        <v>1969</v>
      </c>
      <c r="D26" s="19" t="s">
        <v>1970</v>
      </c>
      <c r="E26" s="19" t="s">
        <v>1971</v>
      </c>
      <c r="F26" s="22"/>
    </row>
    <row r="27" spans="1:6" ht="15.75" customHeight="1" x14ac:dyDescent="0.25">
      <c r="A27" s="19">
        <v>26</v>
      </c>
      <c r="B27" s="19" t="s">
        <v>1918</v>
      </c>
      <c r="C27" s="19" t="s">
        <v>1972</v>
      </c>
      <c r="D27" s="19" t="s">
        <v>1973</v>
      </c>
      <c r="E27" s="19" t="s">
        <v>1971</v>
      </c>
      <c r="F27" s="22"/>
    </row>
    <row r="28" spans="1:6" ht="15.75" customHeight="1" x14ac:dyDescent="0.25">
      <c r="A28" s="19">
        <v>27</v>
      </c>
      <c r="B28" s="19" t="s">
        <v>1918</v>
      </c>
      <c r="C28" s="19" t="s">
        <v>1469</v>
      </c>
      <c r="D28" s="19" t="s">
        <v>1470</v>
      </c>
      <c r="E28" s="19" t="s">
        <v>1974</v>
      </c>
      <c r="F28" s="22"/>
    </row>
    <row r="29" spans="1:6" ht="15.75" customHeight="1" x14ac:dyDescent="0.25">
      <c r="A29" s="19">
        <v>28</v>
      </c>
      <c r="B29" s="19" t="s">
        <v>1918</v>
      </c>
      <c r="C29" s="19" t="s">
        <v>1482</v>
      </c>
      <c r="D29" s="19" t="s">
        <v>1483</v>
      </c>
      <c r="E29" s="1" t="s">
        <v>1975</v>
      </c>
      <c r="F29" s="22"/>
    </row>
    <row r="30" spans="1:6" ht="15.75" customHeight="1" x14ac:dyDescent="0.25">
      <c r="A30" s="27">
        <v>29</v>
      </c>
      <c r="B30" s="27" t="s">
        <v>1918</v>
      </c>
      <c r="C30" s="27" t="s">
        <v>1976</v>
      </c>
      <c r="D30" s="27" t="s">
        <v>1977</v>
      </c>
      <c r="E30" s="27"/>
      <c r="F30" s="22"/>
    </row>
    <row r="31" spans="1:6" ht="15.75" customHeight="1" x14ac:dyDescent="0.25">
      <c r="A31" s="19">
        <v>30</v>
      </c>
      <c r="B31" s="19" t="s">
        <v>1918</v>
      </c>
      <c r="C31" s="19" t="s">
        <v>1441</v>
      </c>
      <c r="D31" s="19" t="s">
        <v>1442</v>
      </c>
      <c r="E31" s="14" t="s">
        <v>1978</v>
      </c>
      <c r="F31" s="22"/>
    </row>
    <row r="32" spans="1:6" ht="15.75" customHeight="1" x14ac:dyDescent="0.25">
      <c r="A32" s="19">
        <v>31</v>
      </c>
      <c r="B32" s="19" t="s">
        <v>1918</v>
      </c>
      <c r="C32" s="19" t="s">
        <v>1979</v>
      </c>
      <c r="D32" s="19" t="s">
        <v>1980</v>
      </c>
      <c r="E32" s="19" t="s">
        <v>1981</v>
      </c>
      <c r="F32" s="22"/>
    </row>
    <row r="33" spans="1:6" ht="15.75" customHeight="1" x14ac:dyDescent="0.25">
      <c r="A33" s="19">
        <v>32</v>
      </c>
      <c r="B33" s="19" t="s">
        <v>1918</v>
      </c>
      <c r="C33" s="19" t="s">
        <v>1447</v>
      </c>
      <c r="D33" s="19" t="s">
        <v>1448</v>
      </c>
      <c r="E33" s="91" t="s">
        <v>1982</v>
      </c>
      <c r="F33" s="22"/>
    </row>
    <row r="34" spans="1:6" ht="15.75" customHeight="1" x14ac:dyDescent="0.25">
      <c r="A34" s="19">
        <v>33</v>
      </c>
      <c r="B34" s="19" t="s">
        <v>1918</v>
      </c>
      <c r="C34" s="19" t="s">
        <v>1983</v>
      </c>
      <c r="D34" s="19" t="s">
        <v>1984</v>
      </c>
      <c r="E34" s="19" t="s">
        <v>1985</v>
      </c>
      <c r="F34" s="22"/>
    </row>
    <row r="35" spans="1:6" ht="15.75" customHeight="1" x14ac:dyDescent="0.25">
      <c r="A35" s="19">
        <v>34</v>
      </c>
      <c r="B35" s="19" t="s">
        <v>1918</v>
      </c>
      <c r="C35" s="19" t="s">
        <v>1986</v>
      </c>
      <c r="D35" s="19" t="s">
        <v>1987</v>
      </c>
      <c r="E35" s="19" t="s">
        <v>1981</v>
      </c>
      <c r="F35" s="22"/>
    </row>
    <row r="36" spans="1:6" ht="15.75" customHeight="1" x14ac:dyDescent="0.25">
      <c r="A36" s="19">
        <v>35</v>
      </c>
      <c r="B36" s="19" t="s">
        <v>1918</v>
      </c>
      <c r="C36" s="19" t="s">
        <v>1486</v>
      </c>
      <c r="D36" s="19" t="s">
        <v>1487</v>
      </c>
      <c r="E36" s="19" t="s">
        <v>1988</v>
      </c>
      <c r="F36" s="22"/>
    </row>
    <row r="37" spans="1:6" ht="15.75" customHeight="1" x14ac:dyDescent="0.25">
      <c r="A37" s="27">
        <v>36</v>
      </c>
      <c r="B37" s="27" t="s">
        <v>1918</v>
      </c>
      <c r="C37" s="27" t="s">
        <v>1989</v>
      </c>
      <c r="D37" s="27" t="s">
        <v>1990</v>
      </c>
      <c r="E37" s="27"/>
      <c r="F37" s="22"/>
    </row>
    <row r="38" spans="1:6" ht="15.75" customHeight="1" x14ac:dyDescent="0.25">
      <c r="A38" s="19">
        <v>37</v>
      </c>
      <c r="B38" s="19" t="s">
        <v>1918</v>
      </c>
      <c r="C38" s="19" t="s">
        <v>1991</v>
      </c>
      <c r="D38" s="19" t="s">
        <v>1992</v>
      </c>
      <c r="E38" s="19"/>
      <c r="F38" s="22"/>
    </row>
    <row r="39" spans="1:6" ht="15.75" customHeight="1" x14ac:dyDescent="0.25">
      <c r="A39" s="19">
        <v>38</v>
      </c>
      <c r="B39" s="19" t="s">
        <v>1918</v>
      </c>
      <c r="C39" s="19" t="s">
        <v>1993</v>
      </c>
      <c r="D39" s="19" t="s">
        <v>1994</v>
      </c>
      <c r="E39" s="19"/>
      <c r="F39" s="22"/>
    </row>
    <row r="40" spans="1:6" ht="15.75" customHeight="1" x14ac:dyDescent="0.25">
      <c r="A40" s="26">
        <v>39</v>
      </c>
      <c r="B40" s="26" t="s">
        <v>1918</v>
      </c>
      <c r="C40" s="26" t="s">
        <v>1995</v>
      </c>
      <c r="D40" s="26" t="s">
        <v>1996</v>
      </c>
      <c r="E40" s="26"/>
      <c r="F40" s="22"/>
    </row>
    <row r="41" spans="1:6" ht="15.75" customHeight="1" x14ac:dyDescent="0.25">
      <c r="A41" s="27">
        <v>40</v>
      </c>
      <c r="B41" s="27" t="s">
        <v>1918</v>
      </c>
      <c r="C41" s="27" t="s">
        <v>1997</v>
      </c>
      <c r="D41" s="27" t="s">
        <v>1998</v>
      </c>
      <c r="E41" s="27" t="s">
        <v>1999</v>
      </c>
      <c r="F41" s="22"/>
    </row>
    <row r="42" spans="1:6" ht="15.75" customHeight="1" x14ac:dyDescent="0.25">
      <c r="A42" s="28">
        <v>41</v>
      </c>
      <c r="B42" s="28" t="s">
        <v>1918</v>
      </c>
      <c r="C42" s="28" t="s">
        <v>2000</v>
      </c>
      <c r="D42" s="28" t="s">
        <v>2001</v>
      </c>
      <c r="E42" s="28" t="s">
        <v>2002</v>
      </c>
      <c r="F42" s="22"/>
    </row>
    <row r="43" spans="1:6" ht="15.75" customHeight="1" x14ac:dyDescent="0.25">
      <c r="A43" s="28">
        <v>42</v>
      </c>
      <c r="B43" s="28" t="s">
        <v>1918</v>
      </c>
      <c r="C43" s="28" t="s">
        <v>2003</v>
      </c>
      <c r="D43" s="28" t="s">
        <v>2004</v>
      </c>
      <c r="E43" s="28" t="s">
        <v>2002</v>
      </c>
      <c r="F43" s="22"/>
    </row>
    <row r="44" spans="1:6" ht="15.75" customHeight="1" x14ac:dyDescent="0.2">
      <c r="A44" s="28">
        <v>43</v>
      </c>
      <c r="B44" s="28" t="s">
        <v>1918</v>
      </c>
      <c r="C44" s="28" t="s">
        <v>2005</v>
      </c>
      <c r="D44" s="28" t="s">
        <v>2006</v>
      </c>
      <c r="E44" s="28" t="s">
        <v>2007</v>
      </c>
      <c r="F44" s="29" t="s">
        <v>2008</v>
      </c>
    </row>
    <row r="45" spans="1:6" ht="15.75" customHeight="1" x14ac:dyDescent="0.25">
      <c r="A45" s="27">
        <v>44</v>
      </c>
      <c r="B45" s="27" t="s">
        <v>1918</v>
      </c>
      <c r="C45" s="27" t="s">
        <v>2009</v>
      </c>
      <c r="D45" s="27" t="s">
        <v>2010</v>
      </c>
      <c r="E45" s="27" t="s">
        <v>2011</v>
      </c>
      <c r="F45" s="22"/>
    </row>
    <row r="46" spans="1:6" ht="15.75" customHeight="1" x14ac:dyDescent="0.25">
      <c r="A46" s="30">
        <v>45</v>
      </c>
      <c r="B46" s="30" t="s">
        <v>1918</v>
      </c>
      <c r="C46" s="30" t="s">
        <v>2012</v>
      </c>
      <c r="D46" s="30" t="s">
        <v>2013</v>
      </c>
      <c r="E46" s="30" t="s">
        <v>2014</v>
      </c>
      <c r="F46" s="22"/>
    </row>
    <row r="47" spans="1:6" ht="15.75" customHeight="1" x14ac:dyDescent="0.25">
      <c r="A47" s="30">
        <v>46</v>
      </c>
      <c r="B47" s="30" t="s">
        <v>1918</v>
      </c>
      <c r="C47" s="30" t="s">
        <v>2015</v>
      </c>
      <c r="D47" s="30" t="s">
        <v>2016</v>
      </c>
      <c r="E47" s="30" t="s">
        <v>2014</v>
      </c>
      <c r="F47" s="22"/>
    </row>
    <row r="48" spans="1:6" ht="15.75" customHeight="1" x14ac:dyDescent="0.25">
      <c r="A48" s="30">
        <v>47</v>
      </c>
      <c r="B48" s="30" t="s">
        <v>1918</v>
      </c>
      <c r="C48" s="30" t="s">
        <v>2017</v>
      </c>
      <c r="D48" s="30" t="s">
        <v>2018</v>
      </c>
      <c r="E48" s="30" t="s">
        <v>2014</v>
      </c>
      <c r="F48" s="22"/>
    </row>
    <row r="49" spans="1:6" ht="15.75" customHeight="1" x14ac:dyDescent="0.25">
      <c r="A49" s="3">
        <v>48</v>
      </c>
      <c r="B49" s="3" t="s">
        <v>1918</v>
      </c>
      <c r="C49" s="3" t="s">
        <v>2019</v>
      </c>
      <c r="D49" s="3" t="s">
        <v>2020</v>
      </c>
      <c r="E49" s="30" t="s">
        <v>2014</v>
      </c>
      <c r="F49" s="22"/>
    </row>
    <row r="50" spans="1:6" ht="15.75" customHeight="1" x14ac:dyDescent="0.25">
      <c r="A50" s="27">
        <v>49</v>
      </c>
      <c r="B50" s="27" t="s">
        <v>1918</v>
      </c>
      <c r="C50" s="27" t="s">
        <v>2021</v>
      </c>
      <c r="D50" s="27" t="s">
        <v>2022</v>
      </c>
      <c r="E50" s="27" t="s">
        <v>2023</v>
      </c>
      <c r="F50" s="22"/>
    </row>
    <row r="51" spans="1:6" ht="15.75" customHeight="1" x14ac:dyDescent="0.25">
      <c r="A51" s="28">
        <v>50</v>
      </c>
      <c r="B51" s="28" t="s">
        <v>1918</v>
      </c>
      <c r="C51" s="28" t="s">
        <v>2024</v>
      </c>
      <c r="D51" s="28" t="s">
        <v>2025</v>
      </c>
      <c r="E51" s="28" t="s">
        <v>2026</v>
      </c>
      <c r="F51" s="22"/>
    </row>
    <row r="52" spans="1:6" ht="15.75" customHeight="1" x14ac:dyDescent="0.25">
      <c r="A52" s="28">
        <v>51</v>
      </c>
      <c r="B52" s="28" t="s">
        <v>1918</v>
      </c>
      <c r="C52" s="28" t="s">
        <v>2027</v>
      </c>
      <c r="D52" s="28" t="s">
        <v>2028</v>
      </c>
      <c r="E52" s="28" t="s">
        <v>2026</v>
      </c>
      <c r="F52" s="22"/>
    </row>
    <row r="53" spans="1:6" ht="15.75" customHeight="1" x14ac:dyDescent="0.25">
      <c r="A53" s="28">
        <v>52</v>
      </c>
      <c r="B53" s="28" t="s">
        <v>1918</v>
      </c>
      <c r="C53" s="28" t="s">
        <v>2029</v>
      </c>
      <c r="D53" s="28" t="s">
        <v>2030</v>
      </c>
      <c r="E53" s="28" t="s">
        <v>2026</v>
      </c>
      <c r="F53" s="22"/>
    </row>
    <row r="54" spans="1:6" ht="15.75" customHeight="1" x14ac:dyDescent="0.25">
      <c r="A54" s="27">
        <v>53</v>
      </c>
      <c r="B54" s="27" t="s">
        <v>1918</v>
      </c>
      <c r="C54" s="27" t="s">
        <v>2031</v>
      </c>
      <c r="D54" s="27" t="s">
        <v>2032</v>
      </c>
      <c r="E54" s="27" t="s">
        <v>2033</v>
      </c>
      <c r="F54" s="22"/>
    </row>
    <row r="55" spans="1:6" ht="15.75" customHeight="1" x14ac:dyDescent="0.25">
      <c r="A55" s="28">
        <v>54</v>
      </c>
      <c r="B55" s="28" t="s">
        <v>1918</v>
      </c>
      <c r="C55" s="28" t="s">
        <v>2034</v>
      </c>
      <c r="D55" s="28" t="s">
        <v>2035</v>
      </c>
      <c r="E55" s="28" t="s">
        <v>2036</v>
      </c>
      <c r="F55" s="22"/>
    </row>
    <row r="56" spans="1:6" ht="15.75" customHeight="1" x14ac:dyDescent="0.25">
      <c r="A56" s="28">
        <v>55</v>
      </c>
      <c r="B56" s="28" t="s">
        <v>1918</v>
      </c>
      <c r="C56" s="28" t="s">
        <v>2037</v>
      </c>
      <c r="D56" s="28" t="s">
        <v>2038</v>
      </c>
      <c r="E56" s="28" t="s">
        <v>2036</v>
      </c>
      <c r="F56" s="22"/>
    </row>
    <row r="57" spans="1:6" ht="15.75" customHeight="1" x14ac:dyDescent="0.25">
      <c r="A57" s="2"/>
      <c r="B57" s="2"/>
      <c r="C57" s="2"/>
      <c r="D57" s="2"/>
      <c r="E57" s="2"/>
      <c r="F57" s="22"/>
    </row>
    <row r="58" spans="1:6" ht="15.75" customHeight="1" x14ac:dyDescent="0.25">
      <c r="A58" s="2"/>
      <c r="B58" s="2"/>
      <c r="C58" s="2"/>
      <c r="D58" s="2"/>
      <c r="E58" s="2"/>
      <c r="F58" s="22"/>
    </row>
    <row r="59" spans="1:6" ht="15.75" customHeight="1" x14ac:dyDescent="0.25">
      <c r="A59" s="2"/>
      <c r="B59" s="2"/>
      <c r="C59" s="2"/>
      <c r="D59" s="2"/>
      <c r="E59" s="2"/>
      <c r="F59" s="22"/>
    </row>
    <row r="60" spans="1:6" ht="15.75" customHeight="1" x14ac:dyDescent="0.25">
      <c r="A60" s="2"/>
      <c r="B60" s="2"/>
      <c r="C60" s="2"/>
      <c r="D60" s="2"/>
      <c r="E60" s="2"/>
      <c r="F60" s="22"/>
    </row>
    <row r="61" spans="1:6" ht="15.75" customHeight="1" x14ac:dyDescent="0.25">
      <c r="A61" s="2"/>
      <c r="B61" s="2"/>
      <c r="C61" s="2"/>
      <c r="D61" s="2"/>
      <c r="E61" s="2"/>
      <c r="F61" s="22"/>
    </row>
    <row r="62" spans="1:6" ht="15.75" customHeight="1" x14ac:dyDescent="0.25">
      <c r="A62" s="2"/>
      <c r="B62" s="2"/>
      <c r="C62" s="2"/>
      <c r="D62" s="2"/>
      <c r="E62" s="2"/>
      <c r="F62" s="22"/>
    </row>
    <row r="63" spans="1:6" ht="15.75" customHeight="1" x14ac:dyDescent="0.25">
      <c r="A63" s="2"/>
      <c r="B63" s="2"/>
      <c r="C63" s="2"/>
      <c r="D63" s="2"/>
      <c r="E63" s="2"/>
      <c r="F63" s="22"/>
    </row>
    <row r="64" spans="1:6" ht="15.75" customHeight="1" x14ac:dyDescent="0.25">
      <c r="A64" s="2"/>
      <c r="B64" s="2"/>
      <c r="C64" s="2"/>
      <c r="D64" s="2"/>
      <c r="E64" s="2"/>
      <c r="F64" s="22"/>
    </row>
    <row r="65" spans="1:6" ht="15.75" customHeight="1" x14ac:dyDescent="0.25">
      <c r="A65" s="2"/>
      <c r="B65" s="2"/>
      <c r="C65" s="2"/>
      <c r="D65" s="2"/>
      <c r="E65" s="2"/>
      <c r="F65" s="22"/>
    </row>
    <row r="66" spans="1:6" ht="15.75" customHeight="1" x14ac:dyDescent="0.25">
      <c r="A66" s="2"/>
      <c r="B66" s="2"/>
      <c r="C66" s="2"/>
      <c r="D66" s="2"/>
      <c r="E66" s="2"/>
      <c r="F66" s="22"/>
    </row>
    <row r="67" spans="1:6" ht="15.75" customHeight="1" x14ac:dyDescent="0.25">
      <c r="A67" s="2"/>
      <c r="B67" s="2"/>
      <c r="C67" s="2"/>
      <c r="D67" s="2"/>
      <c r="E67" s="2"/>
      <c r="F67" s="22"/>
    </row>
    <row r="68" spans="1:6" ht="15.75" customHeight="1" x14ac:dyDescent="0.25">
      <c r="A68" s="2"/>
      <c r="B68" s="2"/>
      <c r="C68" s="2"/>
      <c r="D68" s="2"/>
      <c r="E68" s="2"/>
      <c r="F68" s="22"/>
    </row>
    <row r="69" spans="1:6" ht="15.75" customHeight="1" x14ac:dyDescent="0.25">
      <c r="A69" s="2"/>
      <c r="B69" s="2"/>
      <c r="C69" s="2"/>
      <c r="D69" s="2"/>
      <c r="E69" s="2"/>
      <c r="F69" s="22"/>
    </row>
    <row r="70" spans="1:6" ht="15.75" customHeight="1" x14ac:dyDescent="0.25">
      <c r="A70" s="2"/>
      <c r="B70" s="2"/>
      <c r="C70" s="2"/>
      <c r="D70" s="2"/>
      <c r="E70" s="2"/>
      <c r="F70" s="22"/>
    </row>
    <row r="71" spans="1:6" ht="15.75" customHeight="1" x14ac:dyDescent="0.25">
      <c r="A71" s="2"/>
      <c r="B71" s="2"/>
      <c r="C71" s="2"/>
      <c r="D71" s="2"/>
      <c r="E71" s="2"/>
      <c r="F71" s="22"/>
    </row>
    <row r="72" spans="1:6" ht="15.75" customHeight="1" x14ac:dyDescent="0.25">
      <c r="A72" s="2"/>
      <c r="B72" s="2"/>
      <c r="C72" s="2"/>
      <c r="D72" s="2"/>
      <c r="E72" s="2"/>
      <c r="F72" s="22"/>
    </row>
    <row r="73" spans="1:6" ht="15.75" customHeight="1" x14ac:dyDescent="0.25">
      <c r="A73" s="2"/>
      <c r="B73" s="2"/>
      <c r="C73" s="2"/>
      <c r="D73" s="2"/>
      <c r="E73" s="2"/>
      <c r="F73" s="22"/>
    </row>
    <row r="74" spans="1:6" ht="15.75" customHeight="1" x14ac:dyDescent="0.25">
      <c r="A74" s="2"/>
      <c r="B74" s="2"/>
      <c r="C74" s="2"/>
      <c r="D74" s="2"/>
      <c r="E74" s="2"/>
      <c r="F74" s="22"/>
    </row>
    <row r="75" spans="1:6" ht="15.75" customHeight="1" x14ac:dyDescent="0.25">
      <c r="A75" s="2"/>
      <c r="B75" s="2"/>
      <c r="C75" s="2"/>
      <c r="D75" s="2"/>
      <c r="E75" s="2"/>
      <c r="F75" s="22"/>
    </row>
    <row r="76" spans="1:6" ht="15.75" customHeight="1" x14ac:dyDescent="0.25">
      <c r="A76" s="2"/>
      <c r="B76" s="2"/>
      <c r="C76" s="2"/>
      <c r="D76" s="2"/>
      <c r="E76" s="2"/>
      <c r="F76" s="22"/>
    </row>
    <row r="77" spans="1:6" ht="15.75" customHeight="1" x14ac:dyDescent="0.25">
      <c r="A77" s="2"/>
      <c r="B77" s="2"/>
      <c r="C77" s="2"/>
      <c r="D77" s="2"/>
      <c r="E77" s="2"/>
      <c r="F77" s="22"/>
    </row>
    <row r="78" spans="1:6" ht="15.75" customHeight="1" x14ac:dyDescent="0.25">
      <c r="A78" s="2"/>
      <c r="B78" s="2"/>
      <c r="C78" s="2"/>
      <c r="D78" s="2"/>
      <c r="E78" s="2"/>
      <c r="F78" s="22"/>
    </row>
    <row r="79" spans="1:6" ht="15.75" customHeight="1" x14ac:dyDescent="0.25">
      <c r="A79" s="2"/>
      <c r="B79" s="2"/>
      <c r="C79" s="2"/>
      <c r="D79" s="2"/>
      <c r="E79" s="2"/>
      <c r="F79" s="22"/>
    </row>
    <row r="80" spans="1:6" ht="15.75" customHeight="1" x14ac:dyDescent="0.25">
      <c r="A80" s="2"/>
      <c r="B80" s="2"/>
      <c r="C80" s="2"/>
      <c r="D80" s="2"/>
      <c r="E80" s="2"/>
      <c r="F80" s="22"/>
    </row>
    <row r="81" spans="1:6" ht="15.75" customHeight="1" x14ac:dyDescent="0.25">
      <c r="A81" s="2"/>
      <c r="B81" s="2"/>
      <c r="C81" s="2"/>
      <c r="D81" s="2"/>
      <c r="E81" s="2"/>
      <c r="F81" s="22"/>
    </row>
    <row r="82" spans="1:6" ht="15.75" customHeight="1" x14ac:dyDescent="0.25">
      <c r="A82" s="2"/>
      <c r="B82" s="2"/>
      <c r="C82" s="2"/>
      <c r="D82" s="2"/>
      <c r="E82" s="2"/>
      <c r="F82" s="22"/>
    </row>
    <row r="83" spans="1:6" ht="15.75" customHeight="1" x14ac:dyDescent="0.25">
      <c r="A83" s="2"/>
      <c r="B83" s="2"/>
      <c r="C83" s="2"/>
      <c r="D83" s="2"/>
      <c r="E83" s="2"/>
      <c r="F83" s="22"/>
    </row>
    <row r="84" spans="1:6" ht="15.75" customHeight="1" x14ac:dyDescent="0.25">
      <c r="A84" s="2"/>
      <c r="B84" s="2"/>
      <c r="C84" s="2"/>
      <c r="D84" s="2"/>
      <c r="E84" s="2"/>
      <c r="F84" s="22"/>
    </row>
    <row r="85" spans="1:6" ht="15.75" customHeight="1" x14ac:dyDescent="0.25">
      <c r="A85" s="2"/>
      <c r="B85" s="2"/>
      <c r="C85" s="2"/>
      <c r="D85" s="2"/>
      <c r="E85" s="2"/>
      <c r="F85" s="22"/>
    </row>
    <row r="86" spans="1:6" ht="15.75" customHeight="1" x14ac:dyDescent="0.25">
      <c r="A86" s="2"/>
      <c r="B86" s="2"/>
      <c r="C86" s="2"/>
      <c r="D86" s="2"/>
      <c r="E86" s="2"/>
      <c r="F86" s="22"/>
    </row>
    <row r="87" spans="1:6" ht="15.75" customHeight="1" x14ac:dyDescent="0.25">
      <c r="A87" s="2"/>
      <c r="B87" s="2"/>
      <c r="C87" s="2"/>
      <c r="D87" s="2"/>
      <c r="E87" s="2"/>
      <c r="F87" s="22"/>
    </row>
    <row r="88" spans="1:6" ht="15.75" customHeight="1" x14ac:dyDescent="0.25">
      <c r="A88" s="2"/>
      <c r="B88" s="2"/>
      <c r="C88" s="2"/>
      <c r="D88" s="2"/>
      <c r="E88" s="2"/>
      <c r="F88" s="22"/>
    </row>
    <row r="89" spans="1:6" ht="15.75" customHeight="1" x14ac:dyDescent="0.25">
      <c r="A89" s="2"/>
      <c r="B89" s="2"/>
      <c r="C89" s="2"/>
      <c r="D89" s="2"/>
      <c r="E89" s="2"/>
      <c r="F89" s="22"/>
    </row>
    <row r="90" spans="1:6" ht="15.75" customHeight="1" x14ac:dyDescent="0.25">
      <c r="A90" s="2"/>
      <c r="B90" s="2"/>
      <c r="C90" s="2"/>
      <c r="D90" s="2"/>
      <c r="E90" s="2"/>
      <c r="F90" s="22"/>
    </row>
    <row r="91" spans="1:6" ht="15.75" customHeight="1" x14ac:dyDescent="0.25">
      <c r="A91" s="2"/>
      <c r="B91" s="2"/>
      <c r="C91" s="2"/>
      <c r="D91" s="2"/>
      <c r="E91" s="2"/>
      <c r="F91" s="22"/>
    </row>
    <row r="92" spans="1:6" ht="15.75" customHeight="1" x14ac:dyDescent="0.25">
      <c r="A92" s="2"/>
      <c r="B92" s="2"/>
      <c r="C92" s="2"/>
      <c r="D92" s="2"/>
      <c r="E92" s="2"/>
      <c r="F92" s="22"/>
    </row>
    <row r="93" spans="1:6" ht="15.75" customHeight="1" x14ac:dyDescent="0.25">
      <c r="A93" s="2"/>
      <c r="B93" s="2"/>
      <c r="C93" s="2"/>
      <c r="D93" s="2"/>
      <c r="E93" s="2"/>
      <c r="F93" s="22"/>
    </row>
    <row r="94" spans="1:6" ht="15.75" customHeight="1" x14ac:dyDescent="0.25">
      <c r="A94" s="2"/>
      <c r="B94" s="2"/>
      <c r="C94" s="2"/>
      <c r="D94" s="2"/>
      <c r="E94" s="2"/>
      <c r="F94" s="22"/>
    </row>
    <row r="95" spans="1:6" ht="15.75" customHeight="1" x14ac:dyDescent="0.25">
      <c r="A95" s="2"/>
      <c r="B95" s="2"/>
      <c r="C95" s="2"/>
      <c r="D95" s="2"/>
      <c r="E95" s="2"/>
      <c r="F95" s="22"/>
    </row>
    <row r="96" spans="1:6" ht="15.75" customHeight="1" x14ac:dyDescent="0.25">
      <c r="A96" s="2"/>
      <c r="B96" s="2"/>
      <c r="C96" s="2"/>
      <c r="D96" s="2"/>
      <c r="E96" s="2"/>
      <c r="F96" s="22"/>
    </row>
    <row r="97" spans="1:6" ht="15.75" customHeight="1" x14ac:dyDescent="0.25">
      <c r="A97" s="2"/>
      <c r="B97" s="2"/>
      <c r="C97" s="2"/>
      <c r="D97" s="2"/>
      <c r="E97" s="2"/>
      <c r="F97" s="22"/>
    </row>
    <row r="98" spans="1:6" ht="15.75" customHeight="1" x14ac:dyDescent="0.25">
      <c r="A98" s="2"/>
      <c r="B98" s="2"/>
      <c r="C98" s="2"/>
      <c r="D98" s="2"/>
      <c r="E98" s="2"/>
      <c r="F98" s="22"/>
    </row>
    <row r="99" spans="1:6" ht="15.75" customHeight="1" x14ac:dyDescent="0.25">
      <c r="A99" s="2"/>
      <c r="B99" s="2"/>
      <c r="C99" s="2"/>
      <c r="D99" s="2"/>
      <c r="E99" s="2"/>
      <c r="F99" s="22"/>
    </row>
    <row r="100" spans="1:6" ht="15.75" customHeight="1" x14ac:dyDescent="0.25">
      <c r="A100" s="2"/>
      <c r="B100" s="2"/>
      <c r="C100" s="2"/>
      <c r="D100" s="2"/>
      <c r="E100" s="2"/>
      <c r="F100" s="22"/>
    </row>
    <row r="101" spans="1:6" ht="15.75" customHeight="1" x14ac:dyDescent="0.25">
      <c r="A101" s="2"/>
      <c r="B101" s="2"/>
      <c r="C101" s="2"/>
      <c r="D101" s="2"/>
      <c r="E101" s="2"/>
      <c r="F101" s="22"/>
    </row>
    <row r="102" spans="1:6" ht="15.75" customHeight="1" x14ac:dyDescent="0.25">
      <c r="A102" s="2"/>
      <c r="B102" s="2"/>
      <c r="C102" s="2"/>
      <c r="D102" s="2"/>
      <c r="E102" s="2"/>
      <c r="F102" s="22"/>
    </row>
    <row r="103" spans="1:6" ht="15.75" customHeight="1" x14ac:dyDescent="0.25">
      <c r="A103" s="2"/>
      <c r="B103" s="2"/>
      <c r="C103" s="2"/>
      <c r="D103" s="2"/>
      <c r="E103" s="2"/>
      <c r="F103" s="22"/>
    </row>
    <row r="104" spans="1:6" ht="15.75" customHeight="1" x14ac:dyDescent="0.25">
      <c r="A104" s="2"/>
      <c r="B104" s="2"/>
      <c r="C104" s="2"/>
      <c r="D104" s="2"/>
      <c r="E104" s="2"/>
      <c r="F104" s="22"/>
    </row>
    <row r="105" spans="1:6" ht="15.75" customHeight="1" x14ac:dyDescent="0.25">
      <c r="A105" s="2"/>
      <c r="B105" s="2"/>
      <c r="C105" s="2"/>
      <c r="D105" s="2"/>
      <c r="E105" s="2"/>
      <c r="F105" s="22"/>
    </row>
    <row r="106" spans="1:6" ht="15.75" customHeight="1" x14ac:dyDescent="0.25">
      <c r="A106" s="2"/>
      <c r="B106" s="2"/>
      <c r="C106" s="2"/>
      <c r="D106" s="2"/>
      <c r="E106" s="2"/>
      <c r="F106" s="22"/>
    </row>
    <row r="107" spans="1:6" ht="15.75" customHeight="1" x14ac:dyDescent="0.25">
      <c r="A107" s="2"/>
      <c r="B107" s="2"/>
      <c r="C107" s="2"/>
      <c r="D107" s="2"/>
      <c r="E107" s="2"/>
      <c r="F107" s="22"/>
    </row>
    <row r="108" spans="1:6" ht="15.75" customHeight="1" x14ac:dyDescent="0.25">
      <c r="A108" s="2"/>
      <c r="B108" s="2"/>
      <c r="C108" s="2"/>
      <c r="D108" s="2"/>
      <c r="E108" s="2"/>
      <c r="F108" s="22"/>
    </row>
    <row r="109" spans="1:6" ht="15.75" customHeight="1" x14ac:dyDescent="0.25">
      <c r="A109" s="2"/>
      <c r="B109" s="2"/>
      <c r="C109" s="2"/>
      <c r="D109" s="2"/>
      <c r="E109" s="2"/>
      <c r="F109" s="22"/>
    </row>
    <row r="110" spans="1:6" ht="15.75" customHeight="1" x14ac:dyDescent="0.25">
      <c r="A110" s="2"/>
      <c r="B110" s="2"/>
      <c r="C110" s="2"/>
      <c r="D110" s="2"/>
      <c r="E110" s="2"/>
      <c r="F110" s="22"/>
    </row>
    <row r="111" spans="1:6" ht="15.75" customHeight="1" x14ac:dyDescent="0.25">
      <c r="A111" s="2"/>
      <c r="B111" s="2"/>
      <c r="C111" s="2"/>
      <c r="D111" s="2"/>
      <c r="E111" s="2"/>
      <c r="F111" s="22"/>
    </row>
    <row r="112" spans="1:6" ht="15.75" customHeight="1" x14ac:dyDescent="0.25">
      <c r="A112" s="2"/>
      <c r="B112" s="2"/>
      <c r="C112" s="2"/>
      <c r="D112" s="2"/>
      <c r="E112" s="2"/>
      <c r="F112" s="22"/>
    </row>
    <row r="113" spans="1:6" ht="15.75" customHeight="1" x14ac:dyDescent="0.25">
      <c r="A113" s="2"/>
      <c r="B113" s="2"/>
      <c r="C113" s="2"/>
      <c r="D113" s="2"/>
      <c r="E113" s="2"/>
      <c r="F113" s="22"/>
    </row>
    <row r="114" spans="1:6" ht="15.75" customHeight="1" x14ac:dyDescent="0.25">
      <c r="A114" s="2"/>
      <c r="B114" s="2"/>
      <c r="C114" s="2"/>
      <c r="D114" s="2"/>
      <c r="E114" s="2"/>
      <c r="F114" s="22"/>
    </row>
    <row r="115" spans="1:6" ht="15.75" customHeight="1" x14ac:dyDescent="0.25">
      <c r="A115" s="2"/>
      <c r="B115" s="2"/>
      <c r="C115" s="2"/>
      <c r="D115" s="2"/>
      <c r="E115" s="2"/>
      <c r="F115" s="22"/>
    </row>
    <row r="116" spans="1:6" ht="15.75" customHeight="1" x14ac:dyDescent="0.25">
      <c r="A116" s="2"/>
      <c r="B116" s="2"/>
      <c r="C116" s="2"/>
      <c r="D116" s="2"/>
      <c r="E116" s="2"/>
      <c r="F116" s="22"/>
    </row>
    <row r="117" spans="1:6" ht="15.75" customHeight="1" x14ac:dyDescent="0.25">
      <c r="A117" s="2"/>
      <c r="B117" s="2"/>
      <c r="C117" s="2"/>
      <c r="D117" s="2"/>
      <c r="E117" s="2"/>
      <c r="F117" s="22"/>
    </row>
    <row r="118" spans="1:6" ht="15.75" customHeight="1" x14ac:dyDescent="0.25">
      <c r="A118" s="2"/>
      <c r="B118" s="2"/>
      <c r="C118" s="2"/>
      <c r="D118" s="2"/>
      <c r="E118" s="2"/>
      <c r="F118" s="22"/>
    </row>
    <row r="119" spans="1:6" ht="15.75" customHeight="1" x14ac:dyDescent="0.25">
      <c r="A119" s="2"/>
      <c r="B119" s="2"/>
      <c r="C119" s="2"/>
      <c r="D119" s="2"/>
      <c r="E119" s="2"/>
      <c r="F119" s="22"/>
    </row>
    <row r="120" spans="1:6" ht="15.75" customHeight="1" x14ac:dyDescent="0.25">
      <c r="A120" s="2"/>
      <c r="B120" s="2"/>
      <c r="C120" s="2"/>
      <c r="D120" s="2"/>
      <c r="E120" s="2"/>
      <c r="F120" s="22"/>
    </row>
    <row r="121" spans="1:6" ht="15.75" customHeight="1" x14ac:dyDescent="0.25">
      <c r="A121" s="2"/>
      <c r="B121" s="2"/>
      <c r="C121" s="2"/>
      <c r="D121" s="2"/>
      <c r="E121" s="2"/>
      <c r="F121" s="22"/>
    </row>
    <row r="122" spans="1:6" ht="15.75" customHeight="1" x14ac:dyDescent="0.25">
      <c r="A122" s="2"/>
      <c r="B122" s="2"/>
      <c r="C122" s="2"/>
      <c r="D122" s="2"/>
      <c r="E122" s="2"/>
      <c r="F122" s="22"/>
    </row>
    <row r="123" spans="1:6" ht="15.75" customHeight="1" x14ac:dyDescent="0.25">
      <c r="A123" s="2"/>
      <c r="B123" s="2"/>
      <c r="C123" s="2"/>
      <c r="D123" s="2"/>
      <c r="E123" s="2"/>
      <c r="F123" s="22"/>
    </row>
    <row r="124" spans="1:6" ht="15.75" customHeight="1" x14ac:dyDescent="0.25">
      <c r="A124" s="2"/>
      <c r="B124" s="2"/>
      <c r="C124" s="2"/>
      <c r="D124" s="2"/>
      <c r="E124" s="2"/>
      <c r="F124" s="22"/>
    </row>
    <row r="125" spans="1:6" ht="15.75" customHeight="1" x14ac:dyDescent="0.25">
      <c r="A125" s="2"/>
      <c r="B125" s="2"/>
      <c r="C125" s="2"/>
      <c r="D125" s="2"/>
      <c r="E125" s="2"/>
      <c r="F125" s="22"/>
    </row>
    <row r="126" spans="1:6" ht="15.75" customHeight="1" x14ac:dyDescent="0.25">
      <c r="A126" s="2"/>
      <c r="B126" s="2"/>
      <c r="C126" s="2"/>
      <c r="D126" s="2"/>
      <c r="E126" s="2"/>
      <c r="F126" s="22"/>
    </row>
    <row r="127" spans="1:6" ht="15.75" customHeight="1" x14ac:dyDescent="0.25">
      <c r="A127" s="2"/>
      <c r="B127" s="2"/>
      <c r="C127" s="2"/>
      <c r="D127" s="2"/>
      <c r="E127" s="2"/>
      <c r="F127" s="22"/>
    </row>
    <row r="128" spans="1:6" ht="15.75" customHeight="1" x14ac:dyDescent="0.25">
      <c r="A128" s="2"/>
      <c r="B128" s="2"/>
      <c r="C128" s="2"/>
      <c r="D128" s="2"/>
      <c r="E128" s="2"/>
      <c r="F128" s="22"/>
    </row>
    <row r="129" spans="1:6" ht="15.75" customHeight="1" x14ac:dyDescent="0.25">
      <c r="A129" s="2"/>
      <c r="B129" s="2"/>
      <c r="C129" s="2"/>
      <c r="D129" s="2"/>
      <c r="E129" s="2"/>
      <c r="F129" s="22"/>
    </row>
    <row r="130" spans="1:6" ht="15.75" customHeight="1" x14ac:dyDescent="0.25">
      <c r="A130" s="2"/>
      <c r="B130" s="2"/>
      <c r="C130" s="2"/>
      <c r="D130" s="2"/>
      <c r="E130" s="2"/>
      <c r="F130" s="22"/>
    </row>
    <row r="131" spans="1:6" ht="15.75" customHeight="1" x14ac:dyDescent="0.25">
      <c r="A131" s="2"/>
      <c r="B131" s="2"/>
      <c r="C131" s="2"/>
      <c r="D131" s="2"/>
      <c r="E131" s="2"/>
      <c r="F131" s="22"/>
    </row>
    <row r="132" spans="1:6" ht="15.75" customHeight="1" x14ac:dyDescent="0.25">
      <c r="A132" s="2"/>
      <c r="B132" s="2"/>
      <c r="C132" s="2"/>
      <c r="D132" s="2"/>
      <c r="E132" s="2"/>
      <c r="F132" s="22"/>
    </row>
    <row r="133" spans="1:6" ht="15.75" customHeight="1" x14ac:dyDescent="0.25">
      <c r="A133" s="2"/>
      <c r="B133" s="2"/>
      <c r="C133" s="2"/>
      <c r="D133" s="2"/>
      <c r="E133" s="2"/>
      <c r="F133" s="22"/>
    </row>
    <row r="134" spans="1:6" ht="15.75" customHeight="1" x14ac:dyDescent="0.25">
      <c r="A134" s="2"/>
      <c r="B134" s="2"/>
      <c r="C134" s="2"/>
      <c r="D134" s="2"/>
      <c r="E134" s="2"/>
      <c r="F134" s="22"/>
    </row>
    <row r="135" spans="1:6" ht="15.75" customHeight="1" x14ac:dyDescent="0.25">
      <c r="A135" s="2"/>
      <c r="B135" s="2"/>
      <c r="C135" s="2"/>
      <c r="D135" s="2"/>
      <c r="E135" s="2"/>
      <c r="F135" s="22"/>
    </row>
    <row r="136" spans="1:6" ht="15.75" customHeight="1" x14ac:dyDescent="0.25">
      <c r="A136" s="2"/>
      <c r="B136" s="2"/>
      <c r="C136" s="2"/>
      <c r="D136" s="2"/>
      <c r="E136" s="2"/>
      <c r="F136" s="22"/>
    </row>
    <row r="137" spans="1:6" ht="15.75" customHeight="1" x14ac:dyDescent="0.25">
      <c r="A137" s="2"/>
      <c r="B137" s="2"/>
      <c r="C137" s="2"/>
      <c r="D137" s="2"/>
      <c r="E137" s="2"/>
      <c r="F137" s="22"/>
    </row>
    <row r="138" spans="1:6" ht="15.75" customHeight="1" x14ac:dyDescent="0.25">
      <c r="A138" s="2"/>
      <c r="B138" s="2"/>
      <c r="C138" s="2"/>
      <c r="D138" s="2"/>
      <c r="E138" s="2"/>
      <c r="F138" s="22"/>
    </row>
    <row r="139" spans="1:6" ht="15.75" customHeight="1" x14ac:dyDescent="0.25">
      <c r="A139" s="2"/>
      <c r="B139" s="2"/>
      <c r="C139" s="2"/>
      <c r="D139" s="2"/>
      <c r="E139" s="2"/>
      <c r="F139" s="22"/>
    </row>
    <row r="140" spans="1:6" ht="15.75" customHeight="1" x14ac:dyDescent="0.25">
      <c r="A140" s="2"/>
      <c r="B140" s="2"/>
      <c r="C140" s="2"/>
      <c r="D140" s="2"/>
      <c r="E140" s="2"/>
      <c r="F140" s="22"/>
    </row>
    <row r="141" spans="1:6" ht="15.75" customHeight="1" x14ac:dyDescent="0.25">
      <c r="A141" s="2"/>
      <c r="B141" s="2"/>
      <c r="C141" s="2"/>
      <c r="D141" s="2"/>
      <c r="E141" s="2"/>
      <c r="F141" s="22"/>
    </row>
    <row r="142" spans="1:6" ht="15.75" customHeight="1" x14ac:dyDescent="0.25">
      <c r="A142" s="2"/>
      <c r="B142" s="2"/>
      <c r="C142" s="2"/>
      <c r="D142" s="2"/>
      <c r="E142" s="2"/>
      <c r="F142" s="22"/>
    </row>
    <row r="143" spans="1:6" ht="15.75" customHeight="1" x14ac:dyDescent="0.25">
      <c r="A143" s="2"/>
      <c r="B143" s="2"/>
      <c r="C143" s="2"/>
      <c r="D143" s="2"/>
      <c r="E143" s="2"/>
      <c r="F143" s="22"/>
    </row>
    <row r="144" spans="1:6" ht="15.75" customHeight="1" x14ac:dyDescent="0.25">
      <c r="A144" s="2"/>
      <c r="B144" s="2"/>
      <c r="C144" s="2"/>
      <c r="D144" s="2"/>
      <c r="E144" s="2"/>
      <c r="F144" s="22"/>
    </row>
    <row r="145" spans="1:6" ht="15.75" customHeight="1" x14ac:dyDescent="0.25">
      <c r="A145" s="2"/>
      <c r="B145" s="2"/>
      <c r="C145" s="2"/>
      <c r="D145" s="2"/>
      <c r="E145" s="2"/>
      <c r="F145" s="22"/>
    </row>
    <row r="146" spans="1:6" ht="15.75" customHeight="1" x14ac:dyDescent="0.25">
      <c r="A146" s="2"/>
      <c r="B146" s="2"/>
      <c r="C146" s="2"/>
      <c r="D146" s="2"/>
      <c r="E146" s="2"/>
      <c r="F146" s="22"/>
    </row>
    <row r="147" spans="1:6" ht="15.75" customHeight="1" x14ac:dyDescent="0.25">
      <c r="A147" s="2"/>
      <c r="B147" s="2"/>
      <c r="C147" s="2"/>
      <c r="D147" s="2"/>
      <c r="E147" s="2"/>
      <c r="F147" s="22"/>
    </row>
    <row r="148" spans="1:6" ht="15.75" customHeight="1" x14ac:dyDescent="0.25">
      <c r="A148" s="2"/>
      <c r="B148" s="2"/>
      <c r="C148" s="2"/>
      <c r="D148" s="2"/>
      <c r="E148" s="2"/>
      <c r="F148" s="22"/>
    </row>
    <row r="149" spans="1:6" ht="15.75" customHeight="1" x14ac:dyDescent="0.25">
      <c r="A149" s="2"/>
      <c r="B149" s="2"/>
      <c r="C149" s="2"/>
      <c r="D149" s="2"/>
      <c r="E149" s="2"/>
      <c r="F149" s="22"/>
    </row>
    <row r="150" spans="1:6" ht="15.75" customHeight="1" x14ac:dyDescent="0.25">
      <c r="A150" s="2"/>
      <c r="B150" s="2"/>
      <c r="C150" s="2"/>
      <c r="D150" s="2"/>
      <c r="E150" s="2"/>
      <c r="F150" s="22"/>
    </row>
    <row r="151" spans="1:6" ht="15.75" customHeight="1" x14ac:dyDescent="0.25">
      <c r="A151" s="2"/>
      <c r="B151" s="2"/>
      <c r="C151" s="2"/>
      <c r="D151" s="2"/>
      <c r="E151" s="2"/>
      <c r="F151" s="22"/>
    </row>
    <row r="152" spans="1:6" ht="15.75" customHeight="1" x14ac:dyDescent="0.25">
      <c r="A152" s="2"/>
      <c r="B152" s="2"/>
      <c r="C152" s="2"/>
      <c r="D152" s="2"/>
      <c r="E152" s="2"/>
      <c r="F152" s="22"/>
    </row>
    <row r="153" spans="1:6" ht="15.75" customHeight="1" x14ac:dyDescent="0.25">
      <c r="A153" s="2"/>
      <c r="B153" s="2"/>
      <c r="C153" s="2"/>
      <c r="D153" s="2"/>
      <c r="E153" s="2"/>
      <c r="F153" s="22"/>
    </row>
    <row r="154" spans="1:6" ht="15.75" customHeight="1" x14ac:dyDescent="0.25">
      <c r="A154" s="2"/>
      <c r="B154" s="2"/>
      <c r="C154" s="2"/>
      <c r="D154" s="2"/>
      <c r="E154" s="2"/>
      <c r="F154" s="22"/>
    </row>
    <row r="155" spans="1:6" ht="15.75" customHeight="1" x14ac:dyDescent="0.25">
      <c r="A155" s="2"/>
      <c r="B155" s="2"/>
      <c r="C155" s="2"/>
      <c r="D155" s="2"/>
      <c r="E155" s="2"/>
      <c r="F155" s="22"/>
    </row>
    <row r="156" spans="1:6" ht="15.75" customHeight="1" x14ac:dyDescent="0.25">
      <c r="A156" s="2"/>
      <c r="B156" s="2"/>
      <c r="C156" s="2"/>
      <c r="D156" s="2"/>
      <c r="E156" s="2"/>
      <c r="F156" s="22"/>
    </row>
    <row r="157" spans="1:6" ht="15.75" customHeight="1" x14ac:dyDescent="0.25">
      <c r="A157" s="2"/>
      <c r="B157" s="2"/>
      <c r="C157" s="2"/>
      <c r="D157" s="2"/>
      <c r="E157" s="2"/>
      <c r="F157" s="22"/>
    </row>
    <row r="158" spans="1:6" ht="15.75" customHeight="1" x14ac:dyDescent="0.25">
      <c r="A158" s="2"/>
      <c r="B158" s="2"/>
      <c r="C158" s="2"/>
      <c r="D158" s="2"/>
      <c r="E158" s="2"/>
      <c r="F158" s="22"/>
    </row>
    <row r="159" spans="1:6" ht="15.75" customHeight="1" x14ac:dyDescent="0.25">
      <c r="A159" s="2"/>
      <c r="B159" s="2"/>
      <c r="C159" s="2"/>
      <c r="D159" s="2"/>
      <c r="E159" s="2"/>
      <c r="F159" s="22"/>
    </row>
    <row r="160" spans="1:6" ht="15.75" customHeight="1" x14ac:dyDescent="0.25">
      <c r="A160" s="2"/>
      <c r="B160" s="2"/>
      <c r="C160" s="2"/>
      <c r="D160" s="2"/>
      <c r="E160" s="2"/>
      <c r="F160" s="22"/>
    </row>
    <row r="161" spans="1:6" ht="15.75" customHeight="1" x14ac:dyDescent="0.25">
      <c r="A161" s="2"/>
      <c r="B161" s="2"/>
      <c r="C161" s="2"/>
      <c r="D161" s="2"/>
      <c r="E161" s="2"/>
      <c r="F161" s="22"/>
    </row>
    <row r="162" spans="1:6" ht="15.75" customHeight="1" x14ac:dyDescent="0.25">
      <c r="A162" s="2"/>
      <c r="B162" s="2"/>
      <c r="C162" s="2"/>
      <c r="D162" s="2"/>
      <c r="E162" s="2"/>
      <c r="F162" s="22"/>
    </row>
    <row r="163" spans="1:6" ht="15.75" customHeight="1" x14ac:dyDescent="0.25">
      <c r="A163" s="2"/>
      <c r="B163" s="2"/>
      <c r="C163" s="2"/>
      <c r="D163" s="2"/>
      <c r="E163" s="2"/>
      <c r="F163" s="22"/>
    </row>
    <row r="164" spans="1:6" ht="15.75" customHeight="1" x14ac:dyDescent="0.25">
      <c r="A164" s="2"/>
      <c r="B164" s="2"/>
      <c r="C164" s="2"/>
      <c r="D164" s="2"/>
      <c r="E164" s="2"/>
      <c r="F164" s="22"/>
    </row>
    <row r="165" spans="1:6" ht="15.75" customHeight="1" x14ac:dyDescent="0.25">
      <c r="A165" s="2"/>
      <c r="B165" s="2"/>
      <c r="C165" s="2"/>
      <c r="D165" s="2"/>
      <c r="E165" s="2"/>
      <c r="F165" s="22"/>
    </row>
    <row r="166" spans="1:6" ht="15.75" customHeight="1" x14ac:dyDescent="0.25">
      <c r="A166" s="2"/>
      <c r="B166" s="2"/>
      <c r="C166" s="2"/>
      <c r="D166" s="2"/>
      <c r="E166" s="2"/>
      <c r="F166" s="22"/>
    </row>
    <row r="167" spans="1:6" ht="15.75" customHeight="1" x14ac:dyDescent="0.25">
      <c r="A167" s="2"/>
      <c r="B167" s="2"/>
      <c r="C167" s="2"/>
      <c r="D167" s="2"/>
      <c r="E167" s="2"/>
      <c r="F167" s="22"/>
    </row>
    <row r="168" spans="1:6" ht="15.75" customHeight="1" x14ac:dyDescent="0.25">
      <c r="A168" s="2"/>
      <c r="B168" s="2"/>
      <c r="C168" s="2"/>
      <c r="D168" s="2"/>
      <c r="E168" s="2"/>
      <c r="F168" s="22"/>
    </row>
    <row r="169" spans="1:6" ht="15.75" customHeight="1" x14ac:dyDescent="0.25">
      <c r="A169" s="2"/>
      <c r="B169" s="2"/>
      <c r="C169" s="2"/>
      <c r="D169" s="2"/>
      <c r="E169" s="2"/>
      <c r="F169" s="22"/>
    </row>
    <row r="170" spans="1:6" ht="15.75" customHeight="1" x14ac:dyDescent="0.25">
      <c r="A170" s="2"/>
      <c r="B170" s="2"/>
      <c r="C170" s="2"/>
      <c r="D170" s="2"/>
      <c r="E170" s="2"/>
      <c r="F170" s="22"/>
    </row>
    <row r="171" spans="1:6" ht="15.75" customHeight="1" x14ac:dyDescent="0.25">
      <c r="A171" s="2"/>
      <c r="B171" s="2"/>
      <c r="C171" s="2"/>
      <c r="D171" s="2"/>
      <c r="E171" s="2"/>
      <c r="F171" s="22"/>
    </row>
    <row r="172" spans="1:6" ht="15.75" customHeight="1" x14ac:dyDescent="0.25">
      <c r="A172" s="2"/>
      <c r="B172" s="2"/>
      <c r="C172" s="2"/>
      <c r="D172" s="2"/>
      <c r="E172" s="2"/>
      <c r="F172" s="22"/>
    </row>
    <row r="173" spans="1:6" ht="15.75" customHeight="1" x14ac:dyDescent="0.25">
      <c r="A173" s="2"/>
      <c r="B173" s="2"/>
      <c r="C173" s="2"/>
      <c r="D173" s="2"/>
      <c r="E173" s="2"/>
      <c r="F173" s="22"/>
    </row>
    <row r="174" spans="1:6" ht="15.75" customHeight="1" x14ac:dyDescent="0.25">
      <c r="A174" s="2"/>
      <c r="B174" s="2"/>
      <c r="C174" s="2"/>
      <c r="D174" s="2"/>
      <c r="E174" s="2"/>
      <c r="F174" s="22"/>
    </row>
    <row r="175" spans="1:6" ht="15.75" customHeight="1" x14ac:dyDescent="0.25">
      <c r="A175" s="2"/>
      <c r="B175" s="2"/>
      <c r="C175" s="2"/>
      <c r="D175" s="2"/>
      <c r="E175" s="2"/>
      <c r="F175" s="22"/>
    </row>
    <row r="176" spans="1:6" ht="15.75" customHeight="1" x14ac:dyDescent="0.25">
      <c r="A176" s="2"/>
      <c r="B176" s="2"/>
      <c r="C176" s="2"/>
      <c r="D176" s="2"/>
      <c r="E176" s="2"/>
      <c r="F176" s="22"/>
    </row>
    <row r="177" spans="1:6" ht="15.75" customHeight="1" x14ac:dyDescent="0.25">
      <c r="A177" s="2"/>
      <c r="B177" s="2"/>
      <c r="C177" s="2"/>
      <c r="D177" s="2"/>
      <c r="E177" s="2"/>
      <c r="F177" s="22"/>
    </row>
    <row r="178" spans="1:6" ht="15.75" customHeight="1" x14ac:dyDescent="0.25">
      <c r="A178" s="2"/>
      <c r="B178" s="2"/>
      <c r="C178" s="2"/>
      <c r="D178" s="2"/>
      <c r="E178" s="2"/>
      <c r="F178" s="22"/>
    </row>
    <row r="179" spans="1:6" ht="15.75" customHeight="1" x14ac:dyDescent="0.25">
      <c r="A179" s="2"/>
      <c r="B179" s="2"/>
      <c r="C179" s="2"/>
      <c r="D179" s="2"/>
      <c r="E179" s="2"/>
      <c r="F179" s="22"/>
    </row>
    <row r="180" spans="1:6" ht="15.75" customHeight="1" x14ac:dyDescent="0.25">
      <c r="A180" s="2"/>
      <c r="B180" s="2"/>
      <c r="C180" s="2"/>
      <c r="D180" s="2"/>
      <c r="E180" s="2"/>
      <c r="F180" s="22"/>
    </row>
    <row r="181" spans="1:6" ht="15.75" customHeight="1" x14ac:dyDescent="0.25">
      <c r="A181" s="2"/>
      <c r="B181" s="2"/>
      <c r="C181" s="2"/>
      <c r="D181" s="2"/>
      <c r="E181" s="2"/>
      <c r="F181" s="22"/>
    </row>
    <row r="182" spans="1:6" ht="15.75" customHeight="1" x14ac:dyDescent="0.25">
      <c r="A182" s="2"/>
      <c r="B182" s="2"/>
      <c r="C182" s="2"/>
      <c r="D182" s="2"/>
      <c r="E182" s="2"/>
      <c r="F182" s="22"/>
    </row>
    <row r="183" spans="1:6" ht="15.75" customHeight="1" x14ac:dyDescent="0.25">
      <c r="A183" s="2"/>
      <c r="B183" s="2"/>
      <c r="C183" s="2"/>
      <c r="D183" s="2"/>
      <c r="E183" s="2"/>
      <c r="F183" s="22"/>
    </row>
    <row r="184" spans="1:6" ht="15.75" customHeight="1" x14ac:dyDescent="0.25">
      <c r="A184" s="2"/>
      <c r="B184" s="2"/>
      <c r="C184" s="2"/>
      <c r="D184" s="2"/>
      <c r="E184" s="2"/>
      <c r="F184" s="22"/>
    </row>
    <row r="185" spans="1:6" ht="15.75" customHeight="1" x14ac:dyDescent="0.25">
      <c r="A185" s="2"/>
      <c r="B185" s="2"/>
      <c r="C185" s="2"/>
      <c r="D185" s="2"/>
      <c r="E185" s="2"/>
      <c r="F185" s="22"/>
    </row>
    <row r="186" spans="1:6" ht="15.75" customHeight="1" x14ac:dyDescent="0.25">
      <c r="A186" s="2"/>
      <c r="B186" s="2"/>
      <c r="C186" s="2"/>
      <c r="D186" s="2"/>
      <c r="E186" s="2"/>
      <c r="F186" s="22"/>
    </row>
    <row r="187" spans="1:6" ht="15.75" customHeight="1" x14ac:dyDescent="0.25">
      <c r="A187" s="2"/>
      <c r="B187" s="2"/>
      <c r="C187" s="2"/>
      <c r="D187" s="2"/>
      <c r="E187" s="2"/>
      <c r="F187" s="22"/>
    </row>
    <row r="188" spans="1:6" ht="15.75" customHeight="1" x14ac:dyDescent="0.25">
      <c r="A188" s="2"/>
      <c r="B188" s="2"/>
      <c r="C188" s="2"/>
      <c r="D188" s="2"/>
      <c r="E188" s="2"/>
      <c r="F188" s="22"/>
    </row>
    <row r="189" spans="1:6" ht="15.75" customHeight="1" x14ac:dyDescent="0.25">
      <c r="A189" s="2"/>
      <c r="B189" s="2"/>
      <c r="C189" s="2"/>
      <c r="D189" s="2"/>
      <c r="E189" s="2"/>
      <c r="F189" s="22"/>
    </row>
    <row r="190" spans="1:6" ht="15.75" customHeight="1" x14ac:dyDescent="0.25">
      <c r="A190" s="2"/>
      <c r="B190" s="2"/>
      <c r="C190" s="2"/>
      <c r="D190" s="2"/>
      <c r="E190" s="2"/>
      <c r="F190" s="22"/>
    </row>
    <row r="191" spans="1:6" ht="15.75" customHeight="1" x14ac:dyDescent="0.25">
      <c r="A191" s="2"/>
      <c r="B191" s="2"/>
      <c r="C191" s="2"/>
      <c r="D191" s="2"/>
      <c r="E191" s="2"/>
      <c r="F191" s="22"/>
    </row>
    <row r="192" spans="1:6" ht="15.75" customHeight="1" x14ac:dyDescent="0.25">
      <c r="A192" s="2"/>
      <c r="B192" s="2"/>
      <c r="C192" s="2"/>
      <c r="D192" s="2"/>
      <c r="E192" s="2"/>
      <c r="F192" s="22"/>
    </row>
    <row r="193" spans="1:6" ht="15.75" customHeight="1" x14ac:dyDescent="0.25">
      <c r="A193" s="2"/>
      <c r="B193" s="2"/>
      <c r="C193" s="2"/>
      <c r="D193" s="2"/>
      <c r="E193" s="2"/>
      <c r="F193" s="22"/>
    </row>
    <row r="194" spans="1:6" ht="15.75" customHeight="1" x14ac:dyDescent="0.25">
      <c r="A194" s="2"/>
      <c r="B194" s="2"/>
      <c r="C194" s="2"/>
      <c r="D194" s="2"/>
      <c r="E194" s="2"/>
      <c r="F194" s="22"/>
    </row>
    <row r="195" spans="1:6" ht="15.75" customHeight="1" x14ac:dyDescent="0.25">
      <c r="A195" s="2"/>
      <c r="B195" s="2"/>
      <c r="C195" s="2"/>
      <c r="D195" s="2"/>
      <c r="E195" s="2"/>
      <c r="F195" s="22"/>
    </row>
    <row r="196" spans="1:6" ht="15.75" customHeight="1" x14ac:dyDescent="0.25">
      <c r="A196" s="2"/>
      <c r="B196" s="2"/>
      <c r="C196" s="2"/>
      <c r="D196" s="2"/>
      <c r="E196" s="2"/>
      <c r="F196" s="22"/>
    </row>
    <row r="197" spans="1:6" ht="15.75" customHeight="1" x14ac:dyDescent="0.25">
      <c r="A197" s="2"/>
      <c r="B197" s="2"/>
      <c r="C197" s="2"/>
      <c r="D197" s="2"/>
      <c r="E197" s="2"/>
      <c r="F197" s="22"/>
    </row>
    <row r="198" spans="1:6" ht="15.75" customHeight="1" x14ac:dyDescent="0.25">
      <c r="A198" s="2"/>
      <c r="B198" s="2"/>
      <c r="C198" s="2"/>
      <c r="D198" s="2"/>
      <c r="E198" s="2"/>
      <c r="F198" s="22"/>
    </row>
    <row r="199" spans="1:6" ht="15.75" customHeight="1" x14ac:dyDescent="0.25">
      <c r="A199" s="2"/>
      <c r="B199" s="2"/>
      <c r="C199" s="2"/>
      <c r="D199" s="2"/>
      <c r="E199" s="2"/>
      <c r="F199" s="22"/>
    </row>
    <row r="200" spans="1:6" ht="15.75" customHeight="1" x14ac:dyDescent="0.25">
      <c r="A200" s="2"/>
      <c r="B200" s="2"/>
      <c r="C200" s="2"/>
      <c r="D200" s="2"/>
      <c r="E200" s="2"/>
      <c r="F200" s="22"/>
    </row>
    <row r="201" spans="1:6" ht="15.75" customHeight="1" x14ac:dyDescent="0.25">
      <c r="A201" s="2"/>
      <c r="B201" s="2"/>
      <c r="C201" s="2"/>
      <c r="D201" s="2"/>
      <c r="E201" s="2"/>
      <c r="F201" s="22"/>
    </row>
    <row r="202" spans="1:6" ht="15.75" customHeight="1" x14ac:dyDescent="0.25">
      <c r="A202" s="2"/>
      <c r="B202" s="2"/>
      <c r="C202" s="2"/>
      <c r="D202" s="2"/>
      <c r="E202" s="2"/>
      <c r="F202" s="22"/>
    </row>
    <row r="203" spans="1:6" ht="15.75" customHeight="1" x14ac:dyDescent="0.25">
      <c r="A203" s="2"/>
      <c r="B203" s="2"/>
      <c r="C203" s="2"/>
      <c r="D203" s="2"/>
      <c r="E203" s="2"/>
      <c r="F203" s="22"/>
    </row>
    <row r="204" spans="1:6" ht="15.75" customHeight="1" x14ac:dyDescent="0.25">
      <c r="A204" s="2"/>
      <c r="B204" s="2"/>
      <c r="C204" s="2"/>
      <c r="D204" s="2"/>
      <c r="E204" s="2"/>
      <c r="F204" s="22"/>
    </row>
    <row r="205" spans="1:6" ht="15.75" customHeight="1" x14ac:dyDescent="0.25">
      <c r="A205" s="2"/>
      <c r="B205" s="2"/>
      <c r="C205" s="2"/>
      <c r="D205" s="2"/>
      <c r="E205" s="2"/>
      <c r="F205" s="22"/>
    </row>
    <row r="206" spans="1:6" ht="15.75" customHeight="1" x14ac:dyDescent="0.25">
      <c r="A206" s="2"/>
      <c r="B206" s="2"/>
      <c r="C206" s="2"/>
      <c r="D206" s="2"/>
      <c r="E206" s="2"/>
      <c r="F206" s="22"/>
    </row>
    <row r="207" spans="1:6" ht="15.75" customHeight="1" x14ac:dyDescent="0.25">
      <c r="A207" s="2"/>
      <c r="B207" s="2"/>
      <c r="C207" s="2"/>
      <c r="D207" s="2"/>
      <c r="E207" s="2"/>
      <c r="F207" s="22"/>
    </row>
    <row r="208" spans="1:6" ht="15.75" customHeight="1" x14ac:dyDescent="0.25">
      <c r="A208" s="2"/>
      <c r="B208" s="2"/>
      <c r="C208" s="2"/>
      <c r="D208" s="2"/>
      <c r="E208" s="2"/>
      <c r="F208" s="22"/>
    </row>
    <row r="209" spans="1:6" ht="15.75" customHeight="1" x14ac:dyDescent="0.25">
      <c r="A209" s="2"/>
      <c r="B209" s="2"/>
      <c r="C209" s="2"/>
      <c r="D209" s="2"/>
      <c r="E209" s="2"/>
      <c r="F209" s="22"/>
    </row>
    <row r="210" spans="1:6" ht="15.75" customHeight="1" x14ac:dyDescent="0.25">
      <c r="A210" s="2"/>
      <c r="B210" s="2"/>
      <c r="C210" s="2"/>
      <c r="D210" s="2"/>
      <c r="E210" s="2"/>
      <c r="F210" s="22"/>
    </row>
    <row r="211" spans="1:6" ht="15.75" customHeight="1" x14ac:dyDescent="0.25">
      <c r="A211" s="2"/>
      <c r="B211" s="2"/>
      <c r="C211" s="2"/>
      <c r="D211" s="2"/>
      <c r="E211" s="2"/>
      <c r="F211" s="22"/>
    </row>
    <row r="212" spans="1:6" ht="15.75" customHeight="1" x14ac:dyDescent="0.25">
      <c r="A212" s="2"/>
      <c r="B212" s="2"/>
      <c r="C212" s="2"/>
      <c r="D212" s="2"/>
      <c r="E212" s="2"/>
      <c r="F212" s="22"/>
    </row>
    <row r="213" spans="1:6" ht="15.75" customHeight="1" x14ac:dyDescent="0.25">
      <c r="A213" s="2"/>
      <c r="B213" s="2"/>
      <c r="C213" s="2"/>
      <c r="D213" s="2"/>
      <c r="E213" s="2"/>
      <c r="F213" s="22"/>
    </row>
    <row r="214" spans="1:6" ht="15.75" customHeight="1" x14ac:dyDescent="0.25">
      <c r="A214" s="2"/>
      <c r="B214" s="2"/>
      <c r="C214" s="2"/>
      <c r="D214" s="2"/>
      <c r="E214" s="2"/>
      <c r="F214" s="22"/>
    </row>
    <row r="215" spans="1:6" ht="15.75" customHeight="1" x14ac:dyDescent="0.25">
      <c r="A215" s="2"/>
      <c r="B215" s="2"/>
      <c r="C215" s="2"/>
      <c r="D215" s="2"/>
      <c r="E215" s="2"/>
      <c r="F215" s="22"/>
    </row>
    <row r="216" spans="1:6" ht="15.75" customHeight="1" x14ac:dyDescent="0.25">
      <c r="A216" s="2"/>
      <c r="B216" s="2"/>
      <c r="C216" s="2"/>
      <c r="D216" s="2"/>
      <c r="E216" s="2"/>
      <c r="F216" s="22"/>
    </row>
    <row r="217" spans="1:6" ht="15.75" customHeight="1" x14ac:dyDescent="0.25">
      <c r="A217" s="2"/>
      <c r="B217" s="2"/>
      <c r="C217" s="2"/>
      <c r="D217" s="2"/>
      <c r="E217" s="2"/>
      <c r="F217" s="22"/>
    </row>
    <row r="218" spans="1:6" ht="15.75" customHeight="1" x14ac:dyDescent="0.25">
      <c r="A218" s="2"/>
      <c r="B218" s="2"/>
      <c r="C218" s="2"/>
      <c r="D218" s="2"/>
      <c r="E218" s="2"/>
      <c r="F218" s="22"/>
    </row>
    <row r="219" spans="1:6" ht="15.75" customHeight="1" x14ac:dyDescent="0.25">
      <c r="A219" s="2"/>
      <c r="B219" s="2"/>
      <c r="C219" s="2"/>
      <c r="D219" s="2"/>
      <c r="E219" s="2"/>
      <c r="F219" s="22"/>
    </row>
    <row r="220" spans="1:6" ht="15.75" customHeight="1" x14ac:dyDescent="0.25">
      <c r="A220" s="2"/>
      <c r="B220" s="2"/>
      <c r="C220" s="2"/>
      <c r="D220" s="2"/>
      <c r="E220" s="2"/>
      <c r="F220" s="22"/>
    </row>
    <row r="221" spans="1:6" ht="15.75" customHeight="1" x14ac:dyDescent="0.25">
      <c r="A221" s="2"/>
      <c r="B221" s="2"/>
      <c r="C221" s="2"/>
      <c r="D221" s="2"/>
      <c r="E221" s="2"/>
      <c r="F221" s="22"/>
    </row>
    <row r="222" spans="1:6" ht="15.75" customHeight="1" x14ac:dyDescent="0.25">
      <c r="A222" s="2"/>
      <c r="B222" s="2"/>
      <c r="C222" s="2"/>
      <c r="D222" s="2"/>
      <c r="E222" s="2"/>
      <c r="F222" s="22"/>
    </row>
    <row r="223" spans="1:6" ht="15.75" customHeight="1" x14ac:dyDescent="0.25">
      <c r="A223" s="2"/>
      <c r="B223" s="2"/>
      <c r="C223" s="2"/>
      <c r="D223" s="2"/>
      <c r="E223" s="2"/>
      <c r="F223" s="22"/>
    </row>
    <row r="224" spans="1:6" ht="15.75" customHeight="1" x14ac:dyDescent="0.25">
      <c r="A224" s="2"/>
      <c r="B224" s="2"/>
      <c r="C224" s="2"/>
      <c r="D224" s="2"/>
      <c r="E224" s="2"/>
      <c r="F224" s="22"/>
    </row>
    <row r="225" spans="1:6" ht="15.75" customHeight="1" x14ac:dyDescent="0.25">
      <c r="A225" s="2"/>
      <c r="B225" s="2"/>
      <c r="C225" s="2"/>
      <c r="D225" s="2"/>
      <c r="E225" s="2"/>
      <c r="F225" s="22"/>
    </row>
    <row r="226" spans="1:6" ht="15.75" customHeight="1" x14ac:dyDescent="0.25">
      <c r="A226" s="2"/>
      <c r="B226" s="2"/>
      <c r="C226" s="2"/>
      <c r="D226" s="2"/>
      <c r="E226" s="2"/>
      <c r="F226" s="22"/>
    </row>
    <row r="227" spans="1:6" ht="15.75" customHeight="1" x14ac:dyDescent="0.25">
      <c r="A227" s="2"/>
      <c r="B227" s="2"/>
      <c r="C227" s="2"/>
      <c r="D227" s="2"/>
      <c r="E227" s="2"/>
      <c r="F227" s="22"/>
    </row>
    <row r="228" spans="1:6" ht="15.75" customHeight="1" x14ac:dyDescent="0.25">
      <c r="A228" s="2"/>
      <c r="B228" s="2"/>
      <c r="C228" s="2"/>
      <c r="D228" s="2"/>
      <c r="E228" s="2"/>
      <c r="F228" s="22"/>
    </row>
    <row r="229" spans="1:6" ht="15.75" customHeight="1" x14ac:dyDescent="0.25">
      <c r="A229" s="2"/>
      <c r="B229" s="2"/>
      <c r="C229" s="2"/>
      <c r="D229" s="2"/>
      <c r="E229" s="2"/>
      <c r="F229" s="22"/>
    </row>
    <row r="230" spans="1:6" ht="15.75" customHeight="1" x14ac:dyDescent="0.25">
      <c r="A230" s="2"/>
      <c r="B230" s="2"/>
      <c r="C230" s="2"/>
      <c r="D230" s="2"/>
      <c r="E230" s="2"/>
      <c r="F230" s="22"/>
    </row>
    <row r="231" spans="1:6" ht="15.75" customHeight="1" x14ac:dyDescent="0.25">
      <c r="A231" s="2"/>
      <c r="B231" s="2"/>
      <c r="C231" s="2"/>
      <c r="D231" s="2"/>
      <c r="E231" s="2"/>
      <c r="F231" s="22"/>
    </row>
    <row r="232" spans="1:6" ht="15.75" customHeight="1" x14ac:dyDescent="0.25">
      <c r="A232" s="2"/>
      <c r="B232" s="2"/>
      <c r="C232" s="2"/>
      <c r="D232" s="2"/>
      <c r="E232" s="2"/>
      <c r="F232" s="22"/>
    </row>
    <row r="233" spans="1:6" ht="15.75" customHeight="1" x14ac:dyDescent="0.25">
      <c r="A233" s="2"/>
      <c r="B233" s="2"/>
      <c r="C233" s="2"/>
      <c r="D233" s="2"/>
      <c r="E233" s="2"/>
      <c r="F233" s="22"/>
    </row>
    <row r="234" spans="1:6" ht="15.75" customHeight="1" x14ac:dyDescent="0.25">
      <c r="A234" s="2"/>
      <c r="B234" s="2"/>
      <c r="C234" s="2"/>
      <c r="D234" s="2"/>
      <c r="E234" s="2"/>
      <c r="F234" s="22"/>
    </row>
    <row r="235" spans="1:6" ht="15.75" customHeight="1" x14ac:dyDescent="0.25">
      <c r="A235" s="2"/>
      <c r="B235" s="2"/>
      <c r="C235" s="2"/>
      <c r="D235" s="2"/>
      <c r="E235" s="2"/>
      <c r="F235" s="22"/>
    </row>
    <row r="236" spans="1:6" ht="15.75" customHeight="1" x14ac:dyDescent="0.25">
      <c r="A236" s="2"/>
      <c r="B236" s="2"/>
      <c r="C236" s="2"/>
      <c r="D236" s="2"/>
      <c r="E236" s="2"/>
      <c r="F236" s="22"/>
    </row>
    <row r="237" spans="1:6" ht="15.75" customHeight="1" x14ac:dyDescent="0.25">
      <c r="A237" s="2"/>
      <c r="B237" s="2"/>
      <c r="C237" s="2"/>
      <c r="D237" s="2"/>
      <c r="E237" s="2"/>
      <c r="F237" s="22"/>
    </row>
    <row r="238" spans="1:6" ht="15.75" customHeight="1" x14ac:dyDescent="0.25">
      <c r="A238" s="2"/>
      <c r="B238" s="2"/>
      <c r="C238" s="2"/>
      <c r="D238" s="2"/>
      <c r="E238" s="2"/>
      <c r="F238" s="22"/>
    </row>
    <row r="239" spans="1:6" ht="15.75" customHeight="1" x14ac:dyDescent="0.25">
      <c r="A239" s="2"/>
      <c r="B239" s="2"/>
      <c r="C239" s="2"/>
      <c r="D239" s="2"/>
      <c r="E239" s="2"/>
      <c r="F239" s="22"/>
    </row>
    <row r="240" spans="1:6" ht="15.75" customHeight="1" x14ac:dyDescent="0.25">
      <c r="A240" s="2"/>
      <c r="B240" s="2"/>
      <c r="C240" s="2"/>
      <c r="D240" s="2"/>
      <c r="E240" s="2"/>
      <c r="F240" s="22"/>
    </row>
    <row r="241" spans="1:6" ht="15.75" customHeight="1" x14ac:dyDescent="0.25">
      <c r="A241" s="2"/>
      <c r="B241" s="2"/>
      <c r="C241" s="2"/>
      <c r="D241" s="2"/>
      <c r="E241" s="2"/>
      <c r="F241" s="22"/>
    </row>
    <row r="242" spans="1:6" ht="15.75" customHeight="1" x14ac:dyDescent="0.25">
      <c r="A242" s="2"/>
      <c r="B242" s="2"/>
      <c r="C242" s="2"/>
      <c r="D242" s="2"/>
      <c r="E242" s="2"/>
      <c r="F242" s="22"/>
    </row>
    <row r="243" spans="1:6" ht="15.75" customHeight="1" x14ac:dyDescent="0.25">
      <c r="A243" s="2"/>
      <c r="B243" s="2"/>
      <c r="C243" s="2"/>
      <c r="D243" s="2"/>
      <c r="E243" s="2"/>
      <c r="F243" s="22"/>
    </row>
    <row r="244" spans="1:6" ht="15.75" customHeight="1" x14ac:dyDescent="0.25">
      <c r="A244" s="2"/>
      <c r="B244" s="2"/>
      <c r="C244" s="2"/>
      <c r="D244" s="2"/>
      <c r="E244" s="2"/>
      <c r="F244" s="22"/>
    </row>
    <row r="245" spans="1:6" ht="15.75" customHeight="1" x14ac:dyDescent="0.25">
      <c r="A245" s="2"/>
      <c r="B245" s="2"/>
      <c r="C245" s="2"/>
      <c r="D245" s="2"/>
      <c r="E245" s="2"/>
      <c r="F245" s="22"/>
    </row>
    <row r="246" spans="1:6" ht="15.75" customHeight="1" x14ac:dyDescent="0.25">
      <c r="A246" s="2"/>
      <c r="B246" s="2"/>
      <c r="C246" s="2"/>
      <c r="D246" s="2"/>
      <c r="E246" s="2"/>
      <c r="F246" s="22"/>
    </row>
    <row r="247" spans="1:6" ht="15.75" customHeight="1" x14ac:dyDescent="0.25">
      <c r="A247" s="2"/>
      <c r="B247" s="2"/>
      <c r="C247" s="2"/>
      <c r="D247" s="2"/>
      <c r="E247" s="2"/>
      <c r="F247" s="22"/>
    </row>
    <row r="248" spans="1:6" ht="15.75" customHeight="1" x14ac:dyDescent="0.25">
      <c r="A248" s="2"/>
      <c r="B248" s="2"/>
      <c r="C248" s="2"/>
      <c r="D248" s="2"/>
      <c r="E248" s="2"/>
      <c r="F248" s="22"/>
    </row>
    <row r="249" spans="1:6" ht="15.75" customHeight="1" x14ac:dyDescent="0.25">
      <c r="A249" s="2"/>
      <c r="B249" s="2"/>
      <c r="C249" s="2"/>
      <c r="D249" s="2"/>
      <c r="E249" s="2"/>
      <c r="F249" s="22"/>
    </row>
    <row r="250" spans="1:6" ht="15.75" customHeight="1" x14ac:dyDescent="0.25">
      <c r="A250" s="2"/>
      <c r="B250" s="2"/>
      <c r="C250" s="2"/>
      <c r="D250" s="2"/>
      <c r="E250" s="2"/>
      <c r="F250" s="22"/>
    </row>
    <row r="251" spans="1:6" ht="15.75" customHeight="1" x14ac:dyDescent="0.25">
      <c r="A251" s="2"/>
      <c r="B251" s="2"/>
      <c r="C251" s="2"/>
      <c r="D251" s="2"/>
      <c r="E251" s="2"/>
      <c r="F251" s="22"/>
    </row>
    <row r="252" spans="1:6" ht="15.75" customHeight="1" x14ac:dyDescent="0.25">
      <c r="A252" s="2"/>
      <c r="B252" s="2"/>
      <c r="C252" s="2"/>
      <c r="D252" s="2"/>
      <c r="E252" s="2"/>
      <c r="F252" s="22"/>
    </row>
    <row r="253" spans="1:6" ht="15.75" customHeight="1" x14ac:dyDescent="0.25">
      <c r="A253" s="2"/>
      <c r="B253" s="2"/>
      <c r="C253" s="2"/>
      <c r="D253" s="2"/>
      <c r="E253" s="2"/>
      <c r="F253" s="22"/>
    </row>
    <row r="254" spans="1:6" ht="15.75" customHeight="1" x14ac:dyDescent="0.25">
      <c r="A254" s="2"/>
      <c r="B254" s="2"/>
      <c r="C254" s="2"/>
      <c r="D254" s="2"/>
      <c r="E254" s="2"/>
      <c r="F254" s="22"/>
    </row>
    <row r="255" spans="1:6" ht="15.75" customHeight="1" x14ac:dyDescent="0.25">
      <c r="A255" s="2"/>
      <c r="B255" s="2"/>
      <c r="C255" s="2"/>
      <c r="D255" s="2"/>
      <c r="E255" s="2"/>
      <c r="F255" s="22"/>
    </row>
    <row r="256" spans="1:6" ht="15.75" customHeight="1" x14ac:dyDescent="0.25">
      <c r="A256" s="2"/>
      <c r="B256" s="2"/>
      <c r="C256" s="2"/>
      <c r="D256" s="2"/>
      <c r="E256" s="2"/>
      <c r="F256" s="22"/>
    </row>
    <row r="257" spans="1:6" ht="15.75" customHeight="1" x14ac:dyDescent="0.25">
      <c r="A257" s="2"/>
      <c r="B257" s="2"/>
      <c r="C257" s="2"/>
      <c r="D257" s="2"/>
      <c r="E257" s="2"/>
      <c r="F257" s="22"/>
    </row>
    <row r="258" spans="1:6" ht="15.75" customHeight="1" x14ac:dyDescent="0.25">
      <c r="A258" s="2"/>
      <c r="B258" s="2"/>
      <c r="C258" s="2"/>
      <c r="D258" s="2"/>
      <c r="E258" s="2"/>
      <c r="F258" s="22"/>
    </row>
    <row r="259" spans="1:6" ht="15.75" customHeight="1" x14ac:dyDescent="0.25">
      <c r="A259" s="2"/>
      <c r="B259" s="2"/>
      <c r="C259" s="2"/>
      <c r="D259" s="2"/>
      <c r="E259" s="2"/>
      <c r="F259" s="22"/>
    </row>
    <row r="260" spans="1:6" ht="15.75" customHeight="1" x14ac:dyDescent="0.25">
      <c r="A260" s="2"/>
      <c r="B260" s="2"/>
      <c r="C260" s="2"/>
      <c r="D260" s="2"/>
      <c r="E260" s="2"/>
      <c r="F260" s="22"/>
    </row>
    <row r="261" spans="1:6" ht="15.75" customHeight="1" x14ac:dyDescent="0.25">
      <c r="A261" s="2"/>
      <c r="B261" s="2"/>
      <c r="C261" s="2"/>
      <c r="D261" s="2"/>
      <c r="E261" s="2"/>
      <c r="F261" s="22"/>
    </row>
    <row r="262" spans="1:6" ht="15.75" customHeight="1" x14ac:dyDescent="0.25">
      <c r="A262" s="2"/>
      <c r="B262" s="2"/>
      <c r="C262" s="2"/>
      <c r="D262" s="2"/>
      <c r="E262" s="2"/>
      <c r="F262" s="22"/>
    </row>
    <row r="263" spans="1:6" ht="15.75" customHeight="1" x14ac:dyDescent="0.25">
      <c r="A263" s="2"/>
      <c r="B263" s="2"/>
      <c r="C263" s="2"/>
      <c r="D263" s="2"/>
      <c r="E263" s="2"/>
      <c r="F263" s="22"/>
    </row>
    <row r="264" spans="1:6" ht="15.75" customHeight="1" x14ac:dyDescent="0.25">
      <c r="A264" s="2"/>
      <c r="B264" s="2"/>
      <c r="C264" s="2"/>
      <c r="D264" s="2"/>
      <c r="E264" s="2"/>
      <c r="F264" s="22"/>
    </row>
    <row r="265" spans="1:6" ht="15.75" customHeight="1" x14ac:dyDescent="0.25">
      <c r="A265" s="2"/>
      <c r="B265" s="2"/>
      <c r="C265" s="2"/>
      <c r="D265" s="2"/>
      <c r="E265" s="2"/>
      <c r="F265" s="22"/>
    </row>
    <row r="266" spans="1:6" ht="15.75" customHeight="1" x14ac:dyDescent="0.25">
      <c r="A266" s="2"/>
      <c r="B266" s="2"/>
      <c r="C266" s="2"/>
      <c r="D266" s="2"/>
      <c r="E266" s="2"/>
      <c r="F266" s="22"/>
    </row>
    <row r="267" spans="1:6" ht="15.75" customHeight="1" x14ac:dyDescent="0.25">
      <c r="A267" s="2"/>
      <c r="B267" s="2"/>
      <c r="C267" s="2"/>
      <c r="D267" s="2"/>
      <c r="E267" s="2"/>
      <c r="F267" s="22"/>
    </row>
    <row r="268" spans="1:6" ht="15.75" customHeight="1" x14ac:dyDescent="0.25">
      <c r="A268" s="2"/>
      <c r="B268" s="2"/>
      <c r="C268" s="2"/>
      <c r="D268" s="2"/>
      <c r="E268" s="2"/>
      <c r="F268" s="22"/>
    </row>
    <row r="269" spans="1:6" ht="15.75" customHeight="1" x14ac:dyDescent="0.25">
      <c r="A269" s="2"/>
      <c r="B269" s="2"/>
      <c r="C269" s="2"/>
      <c r="D269" s="2"/>
      <c r="E269" s="2"/>
      <c r="F269" s="22"/>
    </row>
    <row r="270" spans="1:6" ht="15.75" customHeight="1" x14ac:dyDescent="0.25">
      <c r="A270" s="2"/>
      <c r="B270" s="2"/>
      <c r="C270" s="2"/>
      <c r="D270" s="2"/>
      <c r="E270" s="2"/>
      <c r="F270" s="22"/>
    </row>
    <row r="271" spans="1:6" ht="15.75" customHeight="1" x14ac:dyDescent="0.25">
      <c r="A271" s="2"/>
      <c r="B271" s="2"/>
      <c r="C271" s="2"/>
      <c r="D271" s="2"/>
      <c r="E271" s="2"/>
      <c r="F271" s="22"/>
    </row>
    <row r="272" spans="1:6" ht="15.75" customHeight="1" x14ac:dyDescent="0.25">
      <c r="A272" s="2"/>
      <c r="B272" s="2"/>
      <c r="C272" s="2"/>
      <c r="D272" s="2"/>
      <c r="E272" s="2"/>
      <c r="F272" s="22"/>
    </row>
    <row r="273" spans="1:6" ht="15.75" customHeight="1" x14ac:dyDescent="0.25">
      <c r="A273" s="2"/>
      <c r="B273" s="2"/>
      <c r="C273" s="2"/>
      <c r="D273" s="2"/>
      <c r="E273" s="2"/>
      <c r="F273" s="22"/>
    </row>
    <row r="274" spans="1:6" ht="15.75" customHeight="1" x14ac:dyDescent="0.25">
      <c r="A274" s="2"/>
      <c r="B274" s="2"/>
      <c r="C274" s="2"/>
      <c r="D274" s="2"/>
      <c r="E274" s="2"/>
      <c r="F274" s="22"/>
    </row>
    <row r="275" spans="1:6" ht="15.75" customHeight="1" x14ac:dyDescent="0.25">
      <c r="A275" s="2"/>
      <c r="B275" s="2"/>
      <c r="C275" s="2"/>
      <c r="D275" s="2"/>
      <c r="E275" s="2"/>
      <c r="F275" s="22"/>
    </row>
    <row r="276" spans="1:6" ht="15.75" customHeight="1" x14ac:dyDescent="0.25">
      <c r="A276" s="2"/>
      <c r="B276" s="2"/>
      <c r="C276" s="2"/>
      <c r="D276" s="2"/>
      <c r="E276" s="2"/>
      <c r="F276" s="22"/>
    </row>
    <row r="277" spans="1:6" ht="15.75" customHeight="1" x14ac:dyDescent="0.25">
      <c r="A277" s="2"/>
      <c r="B277" s="2"/>
      <c r="C277" s="2"/>
      <c r="D277" s="2"/>
      <c r="E277" s="2"/>
      <c r="F277" s="22"/>
    </row>
    <row r="278" spans="1:6" ht="15.75" customHeight="1" x14ac:dyDescent="0.25">
      <c r="A278" s="2"/>
      <c r="B278" s="2"/>
      <c r="C278" s="2"/>
      <c r="D278" s="2"/>
      <c r="E278" s="2"/>
      <c r="F278" s="22"/>
    </row>
    <row r="279" spans="1:6" ht="15.75" customHeight="1" x14ac:dyDescent="0.25">
      <c r="A279" s="2"/>
      <c r="B279" s="2"/>
      <c r="C279" s="2"/>
      <c r="D279" s="2"/>
      <c r="E279" s="2"/>
      <c r="F279" s="22"/>
    </row>
    <row r="280" spans="1:6" ht="15.75" customHeight="1" x14ac:dyDescent="0.25">
      <c r="A280" s="2"/>
      <c r="B280" s="2"/>
      <c r="C280" s="2"/>
      <c r="D280" s="2"/>
      <c r="E280" s="2"/>
      <c r="F280" s="22"/>
    </row>
    <row r="281" spans="1:6" ht="15.75" customHeight="1" x14ac:dyDescent="0.25">
      <c r="A281" s="2"/>
      <c r="B281" s="2"/>
      <c r="C281" s="2"/>
      <c r="D281" s="2"/>
      <c r="E281" s="2"/>
      <c r="F281" s="22"/>
    </row>
    <row r="282" spans="1:6" ht="15.75" customHeight="1" x14ac:dyDescent="0.25">
      <c r="A282" s="2"/>
      <c r="B282" s="2"/>
      <c r="C282" s="2"/>
      <c r="D282" s="2"/>
      <c r="E282" s="2"/>
      <c r="F282" s="22"/>
    </row>
    <row r="283" spans="1:6" ht="15.75" customHeight="1" x14ac:dyDescent="0.25">
      <c r="A283" s="2"/>
      <c r="B283" s="2"/>
      <c r="C283" s="2"/>
      <c r="D283" s="2"/>
      <c r="E283" s="2"/>
      <c r="F283" s="22"/>
    </row>
    <row r="284" spans="1:6" ht="15.75" customHeight="1" x14ac:dyDescent="0.25">
      <c r="A284" s="2"/>
      <c r="B284" s="2"/>
      <c r="C284" s="2"/>
      <c r="D284" s="2"/>
      <c r="E284" s="2"/>
      <c r="F284" s="22"/>
    </row>
    <row r="285" spans="1:6" ht="15.75" customHeight="1" x14ac:dyDescent="0.25">
      <c r="A285" s="2"/>
      <c r="B285" s="2"/>
      <c r="C285" s="2"/>
      <c r="D285" s="2"/>
      <c r="E285" s="2"/>
      <c r="F285" s="22"/>
    </row>
    <row r="286" spans="1:6" ht="15.75" customHeight="1" x14ac:dyDescent="0.25">
      <c r="A286" s="2"/>
      <c r="B286" s="2"/>
      <c r="C286" s="2"/>
      <c r="D286" s="2"/>
      <c r="E286" s="2"/>
      <c r="F286" s="22"/>
    </row>
    <row r="287" spans="1:6" ht="15.75" customHeight="1" x14ac:dyDescent="0.25">
      <c r="A287" s="2"/>
      <c r="B287" s="2"/>
      <c r="C287" s="2"/>
      <c r="D287" s="2"/>
      <c r="E287" s="2"/>
      <c r="F287" s="22"/>
    </row>
    <row r="288" spans="1:6" ht="15.75" customHeight="1" x14ac:dyDescent="0.25">
      <c r="A288" s="2"/>
      <c r="B288" s="2"/>
      <c r="C288" s="2"/>
      <c r="D288" s="2"/>
      <c r="E288" s="2"/>
      <c r="F288" s="22"/>
    </row>
    <row r="289" spans="1:6" ht="15.75" customHeight="1" x14ac:dyDescent="0.25">
      <c r="A289" s="2"/>
      <c r="B289" s="2"/>
      <c r="C289" s="2"/>
      <c r="D289" s="2"/>
      <c r="E289" s="2"/>
      <c r="F289" s="22"/>
    </row>
    <row r="290" spans="1:6" ht="15.75" customHeight="1" x14ac:dyDescent="0.25">
      <c r="A290" s="2"/>
      <c r="B290" s="2"/>
      <c r="C290" s="2"/>
      <c r="D290" s="2"/>
      <c r="E290" s="2"/>
      <c r="F290" s="22"/>
    </row>
    <row r="291" spans="1:6" ht="15.75" customHeight="1" x14ac:dyDescent="0.25">
      <c r="A291" s="2"/>
      <c r="B291" s="2"/>
      <c r="C291" s="2"/>
      <c r="D291" s="2"/>
      <c r="E291" s="2"/>
      <c r="F291" s="22"/>
    </row>
    <row r="292" spans="1:6" ht="15.75" customHeight="1" x14ac:dyDescent="0.25">
      <c r="A292" s="2"/>
      <c r="B292" s="2"/>
      <c r="C292" s="2"/>
      <c r="D292" s="2"/>
      <c r="E292" s="2"/>
      <c r="F292" s="22"/>
    </row>
    <row r="293" spans="1:6" ht="15.75" customHeight="1" x14ac:dyDescent="0.25">
      <c r="A293" s="2"/>
      <c r="B293" s="2"/>
      <c r="C293" s="2"/>
      <c r="D293" s="2"/>
      <c r="E293" s="2"/>
      <c r="F293" s="22"/>
    </row>
    <row r="294" spans="1:6" ht="15.75" customHeight="1" x14ac:dyDescent="0.25">
      <c r="A294" s="2"/>
      <c r="B294" s="2"/>
      <c r="C294" s="2"/>
      <c r="D294" s="2"/>
      <c r="E294" s="2"/>
      <c r="F294" s="22"/>
    </row>
    <row r="295" spans="1:6" ht="15.75" customHeight="1" x14ac:dyDescent="0.25">
      <c r="A295" s="2"/>
      <c r="B295" s="2"/>
      <c r="C295" s="2"/>
      <c r="D295" s="2"/>
      <c r="E295" s="2"/>
      <c r="F295" s="22"/>
    </row>
    <row r="296" spans="1:6" ht="15.75" customHeight="1" x14ac:dyDescent="0.25">
      <c r="A296" s="2"/>
      <c r="B296" s="2"/>
      <c r="C296" s="2"/>
      <c r="D296" s="2"/>
      <c r="E296" s="2"/>
      <c r="F296" s="22"/>
    </row>
    <row r="297" spans="1:6" ht="15.75" customHeight="1" x14ac:dyDescent="0.25">
      <c r="A297" s="2"/>
      <c r="B297" s="2"/>
      <c r="C297" s="2"/>
      <c r="D297" s="2"/>
      <c r="E297" s="2"/>
      <c r="F297" s="22"/>
    </row>
    <row r="298" spans="1:6" ht="15.75" customHeight="1" x14ac:dyDescent="0.25">
      <c r="A298" s="2"/>
      <c r="B298" s="2"/>
      <c r="C298" s="2"/>
      <c r="D298" s="2"/>
      <c r="E298" s="2"/>
      <c r="F298" s="22"/>
    </row>
    <row r="299" spans="1:6" ht="15.75" customHeight="1" x14ac:dyDescent="0.25">
      <c r="A299" s="2"/>
      <c r="B299" s="2"/>
      <c r="C299" s="2"/>
      <c r="D299" s="2"/>
      <c r="E299" s="2"/>
      <c r="F299" s="22"/>
    </row>
    <row r="300" spans="1:6" ht="15.75" customHeight="1" x14ac:dyDescent="0.25">
      <c r="A300" s="2"/>
      <c r="B300" s="2"/>
      <c r="C300" s="2"/>
      <c r="D300" s="2"/>
      <c r="E300" s="2"/>
      <c r="F300" s="22"/>
    </row>
    <row r="301" spans="1:6" ht="15.75" customHeight="1" x14ac:dyDescent="0.25">
      <c r="A301" s="2"/>
      <c r="B301" s="2"/>
      <c r="C301" s="2"/>
      <c r="D301" s="2"/>
      <c r="E301" s="2"/>
      <c r="F301" s="22"/>
    </row>
    <row r="302" spans="1:6" ht="15.75" customHeight="1" x14ac:dyDescent="0.25">
      <c r="A302" s="2"/>
      <c r="B302" s="2"/>
      <c r="C302" s="2"/>
      <c r="D302" s="2"/>
      <c r="E302" s="2"/>
      <c r="F302" s="22"/>
    </row>
    <row r="303" spans="1:6" ht="15.75" customHeight="1" x14ac:dyDescent="0.25">
      <c r="A303" s="2"/>
      <c r="B303" s="2"/>
      <c r="C303" s="2"/>
      <c r="D303" s="2"/>
      <c r="E303" s="2"/>
      <c r="F303" s="22"/>
    </row>
    <row r="304" spans="1:6" ht="15.75" customHeight="1" x14ac:dyDescent="0.25">
      <c r="A304" s="2"/>
      <c r="B304" s="2"/>
      <c r="C304" s="2"/>
      <c r="D304" s="2"/>
      <c r="E304" s="2"/>
      <c r="F304" s="22"/>
    </row>
    <row r="305" spans="1:6" ht="15.75" customHeight="1" x14ac:dyDescent="0.25">
      <c r="A305" s="2"/>
      <c r="B305" s="2"/>
      <c r="C305" s="2"/>
      <c r="D305" s="2"/>
      <c r="E305" s="2"/>
      <c r="F305" s="22"/>
    </row>
    <row r="306" spans="1:6" ht="15.75" customHeight="1" x14ac:dyDescent="0.25">
      <c r="A306" s="2"/>
      <c r="B306" s="2"/>
      <c r="C306" s="2"/>
      <c r="D306" s="2"/>
      <c r="E306" s="2"/>
      <c r="F306" s="22"/>
    </row>
    <row r="307" spans="1:6" ht="15.75" customHeight="1" x14ac:dyDescent="0.25">
      <c r="A307" s="2"/>
      <c r="B307" s="2"/>
      <c r="C307" s="2"/>
      <c r="D307" s="2"/>
      <c r="E307" s="2"/>
      <c r="F307" s="22"/>
    </row>
    <row r="308" spans="1:6" ht="15.75" customHeight="1" x14ac:dyDescent="0.25">
      <c r="A308" s="2"/>
      <c r="B308" s="2"/>
      <c r="C308" s="2"/>
      <c r="D308" s="2"/>
      <c r="E308" s="2"/>
      <c r="F308" s="22"/>
    </row>
    <row r="309" spans="1:6" ht="15.75" customHeight="1" x14ac:dyDescent="0.25">
      <c r="A309" s="2"/>
      <c r="B309" s="2"/>
      <c r="C309" s="2"/>
      <c r="D309" s="2"/>
      <c r="E309" s="2"/>
      <c r="F309" s="22"/>
    </row>
    <row r="310" spans="1:6" ht="15.75" customHeight="1" x14ac:dyDescent="0.25">
      <c r="A310" s="2"/>
      <c r="B310" s="2"/>
      <c r="C310" s="2"/>
      <c r="D310" s="2"/>
      <c r="E310" s="2"/>
      <c r="F310" s="22"/>
    </row>
    <row r="311" spans="1:6" ht="15.75" customHeight="1" x14ac:dyDescent="0.25">
      <c r="A311" s="2"/>
      <c r="B311" s="2"/>
      <c r="C311" s="2"/>
      <c r="D311" s="2"/>
      <c r="E311" s="2"/>
      <c r="F311" s="22"/>
    </row>
    <row r="312" spans="1:6" ht="15.75" customHeight="1" x14ac:dyDescent="0.25">
      <c r="A312" s="2"/>
      <c r="B312" s="2"/>
      <c r="C312" s="2"/>
      <c r="D312" s="2"/>
      <c r="E312" s="2"/>
      <c r="F312" s="22"/>
    </row>
    <row r="313" spans="1:6" ht="15.75" customHeight="1" x14ac:dyDescent="0.25">
      <c r="A313" s="2"/>
      <c r="B313" s="2"/>
      <c r="C313" s="2"/>
      <c r="D313" s="2"/>
      <c r="E313" s="2"/>
      <c r="F313" s="22"/>
    </row>
    <row r="314" spans="1:6" ht="15.75" customHeight="1" x14ac:dyDescent="0.25">
      <c r="A314" s="2"/>
      <c r="B314" s="2"/>
      <c r="C314" s="2"/>
      <c r="D314" s="2"/>
      <c r="E314" s="2"/>
      <c r="F314" s="22"/>
    </row>
    <row r="315" spans="1:6" ht="15.75" customHeight="1" x14ac:dyDescent="0.25">
      <c r="A315" s="2"/>
      <c r="B315" s="2"/>
      <c r="C315" s="2"/>
      <c r="D315" s="2"/>
      <c r="E315" s="2"/>
      <c r="F315" s="22"/>
    </row>
    <row r="316" spans="1:6" ht="15.75" customHeight="1" x14ac:dyDescent="0.25">
      <c r="A316" s="2"/>
      <c r="B316" s="2"/>
      <c r="C316" s="2"/>
      <c r="D316" s="2"/>
      <c r="E316" s="2"/>
      <c r="F316" s="22"/>
    </row>
    <row r="317" spans="1:6" ht="15.75" customHeight="1" x14ac:dyDescent="0.25">
      <c r="A317" s="2"/>
      <c r="B317" s="2"/>
      <c r="C317" s="2"/>
      <c r="D317" s="2"/>
      <c r="E317" s="2"/>
      <c r="F317" s="22"/>
    </row>
    <row r="318" spans="1:6" ht="15.75" customHeight="1" x14ac:dyDescent="0.25">
      <c r="A318" s="2"/>
      <c r="B318" s="2"/>
      <c r="C318" s="2"/>
      <c r="D318" s="2"/>
      <c r="E318" s="2"/>
      <c r="F318" s="22"/>
    </row>
    <row r="319" spans="1:6" ht="15.75" customHeight="1" x14ac:dyDescent="0.25">
      <c r="A319" s="2"/>
      <c r="B319" s="2"/>
      <c r="C319" s="2"/>
      <c r="D319" s="2"/>
      <c r="E319" s="2"/>
      <c r="F319" s="22"/>
    </row>
    <row r="320" spans="1:6" ht="15.75" customHeight="1" x14ac:dyDescent="0.25">
      <c r="A320" s="2"/>
      <c r="B320" s="2"/>
      <c r="C320" s="2"/>
      <c r="D320" s="2"/>
      <c r="E320" s="2"/>
      <c r="F320" s="22"/>
    </row>
    <row r="321" spans="1:6" ht="15.75" customHeight="1" x14ac:dyDescent="0.25">
      <c r="A321" s="2"/>
      <c r="B321" s="2"/>
      <c r="C321" s="2"/>
      <c r="D321" s="2"/>
      <c r="E321" s="2"/>
      <c r="F321" s="22"/>
    </row>
    <row r="322" spans="1:6" ht="15.75" customHeight="1" x14ac:dyDescent="0.25">
      <c r="A322" s="2"/>
      <c r="B322" s="2"/>
      <c r="C322" s="2"/>
      <c r="D322" s="2"/>
      <c r="E322" s="2"/>
      <c r="F322" s="22"/>
    </row>
    <row r="323" spans="1:6" ht="15.75" customHeight="1" x14ac:dyDescent="0.25">
      <c r="A323" s="2"/>
      <c r="B323" s="2"/>
      <c r="C323" s="2"/>
      <c r="D323" s="2"/>
      <c r="E323" s="2"/>
      <c r="F323" s="22"/>
    </row>
    <row r="324" spans="1:6" ht="15.75" customHeight="1" x14ac:dyDescent="0.25">
      <c r="A324" s="2"/>
      <c r="B324" s="2"/>
      <c r="C324" s="2"/>
      <c r="D324" s="2"/>
      <c r="E324" s="2"/>
      <c r="F324" s="22"/>
    </row>
    <row r="325" spans="1:6" ht="15.75" customHeight="1" x14ac:dyDescent="0.25">
      <c r="A325" s="2"/>
      <c r="B325" s="2"/>
      <c r="C325" s="2"/>
      <c r="D325" s="2"/>
      <c r="E325" s="2"/>
      <c r="F325" s="22"/>
    </row>
    <row r="326" spans="1:6" ht="15.75" customHeight="1" x14ac:dyDescent="0.25">
      <c r="A326" s="2"/>
      <c r="B326" s="2"/>
      <c r="C326" s="2"/>
      <c r="D326" s="2"/>
      <c r="E326" s="2"/>
      <c r="F326" s="22"/>
    </row>
    <row r="327" spans="1:6" ht="15.75" customHeight="1" x14ac:dyDescent="0.25">
      <c r="A327" s="2"/>
      <c r="B327" s="2"/>
      <c r="C327" s="2"/>
      <c r="D327" s="2"/>
      <c r="E327" s="2"/>
      <c r="F327" s="22"/>
    </row>
    <row r="328" spans="1:6" ht="15.75" customHeight="1" x14ac:dyDescent="0.25">
      <c r="A328" s="2"/>
      <c r="B328" s="2"/>
      <c r="C328" s="2"/>
      <c r="D328" s="2"/>
      <c r="E328" s="2"/>
      <c r="F328" s="22"/>
    </row>
    <row r="329" spans="1:6" ht="15.75" customHeight="1" x14ac:dyDescent="0.25">
      <c r="A329" s="2"/>
      <c r="B329" s="2"/>
      <c r="C329" s="2"/>
      <c r="D329" s="2"/>
      <c r="E329" s="2"/>
      <c r="F329" s="22"/>
    </row>
    <row r="330" spans="1:6" ht="15.75" customHeight="1" x14ac:dyDescent="0.25">
      <c r="A330" s="2"/>
      <c r="B330" s="2"/>
      <c r="C330" s="2"/>
      <c r="D330" s="2"/>
      <c r="E330" s="2"/>
      <c r="F330" s="22"/>
    </row>
    <row r="331" spans="1:6" ht="15.75" customHeight="1" x14ac:dyDescent="0.25">
      <c r="A331" s="2"/>
      <c r="B331" s="2"/>
      <c r="C331" s="2"/>
      <c r="D331" s="2"/>
      <c r="E331" s="2"/>
      <c r="F331" s="22"/>
    </row>
    <row r="332" spans="1:6" ht="15.75" customHeight="1" x14ac:dyDescent="0.25">
      <c r="A332" s="2"/>
      <c r="B332" s="2"/>
      <c r="C332" s="2"/>
      <c r="D332" s="2"/>
      <c r="E332" s="2"/>
      <c r="F332" s="22"/>
    </row>
    <row r="333" spans="1:6" ht="15.75" customHeight="1" x14ac:dyDescent="0.25">
      <c r="A333" s="2"/>
      <c r="B333" s="2"/>
      <c r="C333" s="2"/>
      <c r="D333" s="2"/>
      <c r="E333" s="2"/>
      <c r="F333" s="22"/>
    </row>
    <row r="334" spans="1:6" ht="15.75" customHeight="1" x14ac:dyDescent="0.25">
      <c r="A334" s="2"/>
      <c r="B334" s="2"/>
      <c r="C334" s="2"/>
      <c r="D334" s="2"/>
      <c r="E334" s="2"/>
      <c r="F334" s="22"/>
    </row>
    <row r="335" spans="1:6" ht="15.75" customHeight="1" x14ac:dyDescent="0.25">
      <c r="A335" s="2"/>
      <c r="B335" s="2"/>
      <c r="C335" s="2"/>
      <c r="D335" s="2"/>
      <c r="E335" s="2"/>
      <c r="F335" s="22"/>
    </row>
    <row r="336" spans="1:6" ht="15.75" customHeight="1" x14ac:dyDescent="0.25">
      <c r="A336" s="2"/>
      <c r="B336" s="2"/>
      <c r="C336" s="2"/>
      <c r="D336" s="2"/>
      <c r="E336" s="2"/>
      <c r="F336" s="22"/>
    </row>
    <row r="337" spans="1:6" ht="15.75" customHeight="1" x14ac:dyDescent="0.25">
      <c r="A337" s="2"/>
      <c r="B337" s="2"/>
      <c r="C337" s="2"/>
      <c r="D337" s="2"/>
      <c r="E337" s="2"/>
      <c r="F337" s="22"/>
    </row>
    <row r="338" spans="1:6" ht="15.75" customHeight="1" x14ac:dyDescent="0.25">
      <c r="A338" s="2"/>
      <c r="B338" s="2"/>
      <c r="C338" s="2"/>
      <c r="D338" s="2"/>
      <c r="E338" s="2"/>
      <c r="F338" s="22"/>
    </row>
    <row r="339" spans="1:6" ht="15.75" customHeight="1" x14ac:dyDescent="0.25">
      <c r="A339" s="2"/>
      <c r="B339" s="2"/>
      <c r="C339" s="2"/>
      <c r="D339" s="2"/>
      <c r="E339" s="2"/>
      <c r="F339" s="22"/>
    </row>
    <row r="340" spans="1:6" ht="15.75" customHeight="1" x14ac:dyDescent="0.25">
      <c r="A340" s="2"/>
      <c r="B340" s="2"/>
      <c r="C340" s="2"/>
      <c r="D340" s="2"/>
      <c r="E340" s="2"/>
      <c r="F340" s="22"/>
    </row>
    <row r="341" spans="1:6" ht="15.75" customHeight="1" x14ac:dyDescent="0.25">
      <c r="A341" s="2"/>
      <c r="B341" s="2"/>
      <c r="C341" s="2"/>
      <c r="D341" s="2"/>
      <c r="E341" s="2"/>
      <c r="F341" s="22"/>
    </row>
    <row r="342" spans="1:6" ht="15.75" customHeight="1" x14ac:dyDescent="0.25">
      <c r="A342" s="2"/>
      <c r="B342" s="2"/>
      <c r="C342" s="2"/>
      <c r="D342" s="2"/>
      <c r="E342" s="2"/>
      <c r="F342" s="22"/>
    </row>
    <row r="343" spans="1:6" ht="15.75" customHeight="1" x14ac:dyDescent="0.25">
      <c r="A343" s="2"/>
      <c r="B343" s="2"/>
      <c r="C343" s="2"/>
      <c r="D343" s="2"/>
      <c r="E343" s="2"/>
      <c r="F343" s="22"/>
    </row>
    <row r="344" spans="1:6" ht="15.75" customHeight="1" x14ac:dyDescent="0.25">
      <c r="A344" s="2"/>
      <c r="B344" s="2"/>
      <c r="C344" s="2"/>
      <c r="D344" s="2"/>
      <c r="E344" s="2"/>
      <c r="F344" s="22"/>
    </row>
    <row r="345" spans="1:6" ht="15.75" customHeight="1" x14ac:dyDescent="0.25">
      <c r="A345" s="2"/>
      <c r="B345" s="2"/>
      <c r="C345" s="2"/>
      <c r="D345" s="2"/>
      <c r="E345" s="2"/>
      <c r="F345" s="22"/>
    </row>
    <row r="346" spans="1:6" ht="15.75" customHeight="1" x14ac:dyDescent="0.25">
      <c r="A346" s="2"/>
      <c r="B346" s="2"/>
      <c r="C346" s="2"/>
      <c r="D346" s="2"/>
      <c r="E346" s="2"/>
      <c r="F346" s="22"/>
    </row>
    <row r="347" spans="1:6" ht="15.75" customHeight="1" x14ac:dyDescent="0.25">
      <c r="A347" s="2"/>
      <c r="B347" s="2"/>
      <c r="C347" s="2"/>
      <c r="D347" s="2"/>
      <c r="E347" s="2"/>
      <c r="F347" s="22"/>
    </row>
    <row r="348" spans="1:6" ht="15.75" customHeight="1" x14ac:dyDescent="0.25">
      <c r="A348" s="2"/>
      <c r="B348" s="2"/>
      <c r="C348" s="2"/>
      <c r="D348" s="2"/>
      <c r="E348" s="2"/>
      <c r="F348" s="22"/>
    </row>
    <row r="349" spans="1:6" ht="15.75" customHeight="1" x14ac:dyDescent="0.25">
      <c r="A349" s="2"/>
      <c r="B349" s="2"/>
      <c r="C349" s="2"/>
      <c r="D349" s="2"/>
      <c r="E349" s="2"/>
      <c r="F349" s="22"/>
    </row>
    <row r="350" spans="1:6" ht="15.75" customHeight="1" x14ac:dyDescent="0.25">
      <c r="A350" s="2"/>
      <c r="B350" s="2"/>
      <c r="C350" s="2"/>
      <c r="D350" s="2"/>
      <c r="E350" s="2"/>
      <c r="F350" s="22"/>
    </row>
    <row r="351" spans="1:6" ht="15.75" customHeight="1" x14ac:dyDescent="0.25">
      <c r="A351" s="2"/>
      <c r="B351" s="2"/>
      <c r="C351" s="2"/>
      <c r="D351" s="2"/>
      <c r="E351" s="2"/>
      <c r="F351" s="22"/>
    </row>
    <row r="352" spans="1:6" ht="15.75" customHeight="1" x14ac:dyDescent="0.25">
      <c r="A352" s="2"/>
      <c r="B352" s="2"/>
      <c r="C352" s="2"/>
      <c r="D352" s="2"/>
      <c r="E352" s="2"/>
      <c r="F352" s="22"/>
    </row>
    <row r="353" spans="1:6" ht="15.75" customHeight="1" x14ac:dyDescent="0.25">
      <c r="A353" s="2"/>
      <c r="B353" s="2"/>
      <c r="C353" s="2"/>
      <c r="D353" s="2"/>
      <c r="E353" s="2"/>
      <c r="F353" s="22"/>
    </row>
    <row r="354" spans="1:6" ht="15.75" customHeight="1" x14ac:dyDescent="0.25">
      <c r="A354" s="2"/>
      <c r="B354" s="2"/>
      <c r="C354" s="2"/>
      <c r="D354" s="2"/>
      <c r="E354" s="2"/>
      <c r="F354" s="22"/>
    </row>
    <row r="355" spans="1:6" ht="15.75" customHeight="1" x14ac:dyDescent="0.25">
      <c r="A355" s="2"/>
      <c r="B355" s="2"/>
      <c r="C355" s="2"/>
      <c r="D355" s="2"/>
      <c r="E355" s="2"/>
      <c r="F355" s="22"/>
    </row>
    <row r="356" spans="1:6" ht="15.75" customHeight="1" x14ac:dyDescent="0.25">
      <c r="A356" s="2"/>
      <c r="B356" s="2"/>
      <c r="C356" s="2"/>
      <c r="D356" s="2"/>
      <c r="E356" s="2"/>
      <c r="F356" s="22"/>
    </row>
    <row r="357" spans="1:6" ht="15.75" customHeight="1" x14ac:dyDescent="0.25">
      <c r="A357" s="2"/>
      <c r="B357" s="2"/>
      <c r="C357" s="2"/>
      <c r="D357" s="2"/>
      <c r="E357" s="2"/>
      <c r="F357" s="22"/>
    </row>
    <row r="358" spans="1:6" ht="15.75" customHeight="1" x14ac:dyDescent="0.25">
      <c r="A358" s="2"/>
      <c r="B358" s="2"/>
      <c r="C358" s="2"/>
      <c r="D358" s="2"/>
      <c r="E358" s="2"/>
      <c r="F358" s="22"/>
    </row>
    <row r="359" spans="1:6" ht="15.75" customHeight="1" x14ac:dyDescent="0.25">
      <c r="A359" s="2"/>
      <c r="B359" s="2"/>
      <c r="C359" s="2"/>
      <c r="D359" s="2"/>
      <c r="E359" s="2"/>
      <c r="F359" s="22"/>
    </row>
    <row r="360" spans="1:6" ht="15.75" customHeight="1" x14ac:dyDescent="0.25">
      <c r="A360" s="2"/>
      <c r="B360" s="2"/>
      <c r="C360" s="2"/>
      <c r="D360" s="2"/>
      <c r="E360" s="2"/>
      <c r="F360" s="22"/>
    </row>
    <row r="361" spans="1:6" ht="15.75" customHeight="1" x14ac:dyDescent="0.25">
      <c r="A361" s="2"/>
      <c r="B361" s="2"/>
      <c r="C361" s="2"/>
      <c r="D361" s="2"/>
      <c r="E361" s="2"/>
      <c r="F361" s="22"/>
    </row>
    <row r="362" spans="1:6" ht="15.75" customHeight="1" x14ac:dyDescent="0.25">
      <c r="A362" s="2"/>
      <c r="B362" s="2"/>
      <c r="C362" s="2"/>
      <c r="D362" s="2"/>
      <c r="E362" s="2"/>
      <c r="F362" s="22"/>
    </row>
    <row r="363" spans="1:6" ht="15.75" customHeight="1" x14ac:dyDescent="0.25">
      <c r="A363" s="2"/>
      <c r="B363" s="2"/>
      <c r="C363" s="2"/>
      <c r="D363" s="2"/>
      <c r="E363" s="2"/>
      <c r="F363" s="22"/>
    </row>
    <row r="364" spans="1:6" ht="15.75" customHeight="1" x14ac:dyDescent="0.25">
      <c r="A364" s="2"/>
      <c r="B364" s="2"/>
      <c r="C364" s="2"/>
      <c r="D364" s="2"/>
      <c r="E364" s="2"/>
      <c r="F364" s="22"/>
    </row>
    <row r="365" spans="1:6" ht="15.75" customHeight="1" x14ac:dyDescent="0.25">
      <c r="A365" s="2"/>
      <c r="B365" s="2"/>
      <c r="C365" s="2"/>
      <c r="D365" s="2"/>
      <c r="E365" s="2"/>
      <c r="F365" s="22"/>
    </row>
    <row r="366" spans="1:6" ht="15.75" customHeight="1" x14ac:dyDescent="0.25">
      <c r="A366" s="2"/>
      <c r="B366" s="2"/>
      <c r="C366" s="2"/>
      <c r="D366" s="2"/>
      <c r="E366" s="2"/>
      <c r="F366" s="22"/>
    </row>
    <row r="367" spans="1:6" ht="15.75" customHeight="1" x14ac:dyDescent="0.25">
      <c r="A367" s="2"/>
      <c r="B367" s="2"/>
      <c r="C367" s="2"/>
      <c r="D367" s="2"/>
      <c r="E367" s="2"/>
      <c r="F367" s="22"/>
    </row>
    <row r="368" spans="1:6" ht="15.75" customHeight="1" x14ac:dyDescent="0.25">
      <c r="A368" s="2"/>
      <c r="B368" s="2"/>
      <c r="C368" s="2"/>
      <c r="D368" s="2"/>
      <c r="E368" s="2"/>
      <c r="F368" s="22"/>
    </row>
    <row r="369" spans="1:6" ht="15.75" customHeight="1" x14ac:dyDescent="0.25">
      <c r="A369" s="2"/>
      <c r="B369" s="2"/>
      <c r="C369" s="2"/>
      <c r="D369" s="2"/>
      <c r="E369" s="2"/>
      <c r="F369" s="22"/>
    </row>
    <row r="370" spans="1:6" ht="15.75" customHeight="1" x14ac:dyDescent="0.25">
      <c r="A370" s="2"/>
      <c r="B370" s="2"/>
      <c r="C370" s="2"/>
      <c r="D370" s="2"/>
      <c r="E370" s="2"/>
      <c r="F370" s="22"/>
    </row>
    <row r="371" spans="1:6" ht="15.75" customHeight="1" x14ac:dyDescent="0.25">
      <c r="A371" s="2"/>
      <c r="B371" s="2"/>
      <c r="C371" s="2"/>
      <c r="D371" s="2"/>
      <c r="E371" s="2"/>
      <c r="F371" s="22"/>
    </row>
    <row r="372" spans="1:6" ht="15.75" customHeight="1" x14ac:dyDescent="0.25">
      <c r="A372" s="2"/>
      <c r="B372" s="2"/>
      <c r="C372" s="2"/>
      <c r="D372" s="2"/>
      <c r="E372" s="2"/>
      <c r="F372" s="22"/>
    </row>
    <row r="373" spans="1:6" ht="15.75" customHeight="1" x14ac:dyDescent="0.25">
      <c r="A373" s="2"/>
      <c r="B373" s="2"/>
      <c r="C373" s="2"/>
      <c r="D373" s="2"/>
      <c r="E373" s="2"/>
      <c r="F373" s="22"/>
    </row>
    <row r="374" spans="1:6" ht="15.75" customHeight="1" x14ac:dyDescent="0.25">
      <c r="A374" s="2"/>
      <c r="B374" s="2"/>
      <c r="C374" s="2"/>
      <c r="D374" s="2"/>
      <c r="E374" s="2"/>
      <c r="F374" s="22"/>
    </row>
    <row r="375" spans="1:6" ht="15.75" customHeight="1" x14ac:dyDescent="0.25">
      <c r="A375" s="2"/>
      <c r="B375" s="2"/>
      <c r="C375" s="2"/>
      <c r="D375" s="2"/>
      <c r="E375" s="2"/>
      <c r="F375" s="22"/>
    </row>
    <row r="376" spans="1:6" ht="15.75" customHeight="1" x14ac:dyDescent="0.25">
      <c r="A376" s="2"/>
      <c r="B376" s="2"/>
      <c r="C376" s="2"/>
      <c r="D376" s="2"/>
      <c r="E376" s="2"/>
      <c r="F376" s="22"/>
    </row>
    <row r="377" spans="1:6" ht="15.75" customHeight="1" x14ac:dyDescent="0.25">
      <c r="A377" s="2"/>
      <c r="B377" s="2"/>
      <c r="C377" s="2"/>
      <c r="D377" s="2"/>
      <c r="E377" s="2"/>
      <c r="F377" s="22"/>
    </row>
    <row r="378" spans="1:6" ht="15.75" customHeight="1" x14ac:dyDescent="0.25">
      <c r="A378" s="2"/>
      <c r="B378" s="2"/>
      <c r="C378" s="2"/>
      <c r="D378" s="2"/>
      <c r="E378" s="2"/>
      <c r="F378" s="22"/>
    </row>
    <row r="379" spans="1:6" ht="15.75" customHeight="1" x14ac:dyDescent="0.25">
      <c r="A379" s="2"/>
      <c r="B379" s="2"/>
      <c r="C379" s="2"/>
      <c r="D379" s="2"/>
      <c r="E379" s="2"/>
      <c r="F379" s="22"/>
    </row>
    <row r="380" spans="1:6" ht="15.75" customHeight="1" x14ac:dyDescent="0.25">
      <c r="A380" s="2"/>
      <c r="B380" s="2"/>
      <c r="C380" s="2"/>
      <c r="D380" s="2"/>
      <c r="E380" s="2"/>
      <c r="F380" s="22"/>
    </row>
    <row r="381" spans="1:6" ht="15.75" customHeight="1" x14ac:dyDescent="0.25">
      <c r="A381" s="2"/>
      <c r="B381" s="2"/>
      <c r="C381" s="2"/>
      <c r="D381" s="2"/>
      <c r="E381" s="2"/>
      <c r="F381" s="22"/>
    </row>
    <row r="382" spans="1:6" ht="15.75" customHeight="1" x14ac:dyDescent="0.25">
      <c r="A382" s="2"/>
      <c r="B382" s="2"/>
      <c r="C382" s="2"/>
      <c r="D382" s="2"/>
      <c r="E382" s="2"/>
      <c r="F382" s="22"/>
    </row>
    <row r="383" spans="1:6" ht="15.75" customHeight="1" x14ac:dyDescent="0.25">
      <c r="A383" s="2"/>
      <c r="B383" s="2"/>
      <c r="C383" s="2"/>
      <c r="D383" s="2"/>
      <c r="E383" s="2"/>
      <c r="F383" s="22"/>
    </row>
    <row r="384" spans="1:6" ht="15.75" customHeight="1" x14ac:dyDescent="0.25">
      <c r="A384" s="2"/>
      <c r="B384" s="2"/>
      <c r="C384" s="2"/>
      <c r="D384" s="2"/>
      <c r="E384" s="2"/>
      <c r="F384" s="22"/>
    </row>
    <row r="385" spans="1:6" ht="15.75" customHeight="1" x14ac:dyDescent="0.25">
      <c r="A385" s="2"/>
      <c r="B385" s="2"/>
      <c r="C385" s="2"/>
      <c r="D385" s="2"/>
      <c r="E385" s="2"/>
      <c r="F385" s="22"/>
    </row>
    <row r="386" spans="1:6" ht="15.75" customHeight="1" x14ac:dyDescent="0.25">
      <c r="A386" s="2"/>
      <c r="B386" s="2"/>
      <c r="C386" s="2"/>
      <c r="D386" s="2"/>
      <c r="E386" s="2"/>
      <c r="F386" s="22"/>
    </row>
    <row r="387" spans="1:6" ht="15.75" customHeight="1" x14ac:dyDescent="0.25">
      <c r="A387" s="2"/>
      <c r="B387" s="2"/>
      <c r="C387" s="2"/>
      <c r="D387" s="2"/>
      <c r="E387" s="2"/>
      <c r="F387" s="22"/>
    </row>
    <row r="388" spans="1:6" ht="15.75" customHeight="1" x14ac:dyDescent="0.25">
      <c r="A388" s="2"/>
      <c r="B388" s="2"/>
      <c r="C388" s="2"/>
      <c r="D388" s="2"/>
      <c r="E388" s="2"/>
      <c r="F388" s="22"/>
    </row>
    <row r="389" spans="1:6" ht="15.75" customHeight="1" x14ac:dyDescent="0.25">
      <c r="A389" s="2"/>
      <c r="B389" s="2"/>
      <c r="C389" s="2"/>
      <c r="D389" s="2"/>
      <c r="E389" s="2"/>
      <c r="F389" s="22"/>
    </row>
    <row r="390" spans="1:6" ht="15.75" customHeight="1" x14ac:dyDescent="0.25">
      <c r="A390" s="2"/>
      <c r="B390" s="2"/>
      <c r="C390" s="2"/>
      <c r="D390" s="2"/>
      <c r="E390" s="2"/>
      <c r="F390" s="22"/>
    </row>
    <row r="391" spans="1:6" ht="15.75" customHeight="1" x14ac:dyDescent="0.25">
      <c r="A391" s="2"/>
      <c r="B391" s="2"/>
      <c r="C391" s="2"/>
      <c r="D391" s="2"/>
      <c r="E391" s="2"/>
      <c r="F391" s="22"/>
    </row>
    <row r="392" spans="1:6" ht="15.75" customHeight="1" x14ac:dyDescent="0.25">
      <c r="A392" s="2"/>
      <c r="B392" s="2"/>
      <c r="C392" s="2"/>
      <c r="D392" s="2"/>
      <c r="E392" s="2"/>
      <c r="F392" s="22"/>
    </row>
    <row r="393" spans="1:6" ht="15.75" customHeight="1" x14ac:dyDescent="0.25">
      <c r="A393" s="2"/>
      <c r="B393" s="2"/>
      <c r="C393" s="2"/>
      <c r="D393" s="2"/>
      <c r="E393" s="2"/>
      <c r="F393" s="22"/>
    </row>
    <row r="394" spans="1:6" ht="15.75" customHeight="1" x14ac:dyDescent="0.25">
      <c r="A394" s="2"/>
      <c r="B394" s="2"/>
      <c r="C394" s="2"/>
      <c r="D394" s="2"/>
      <c r="E394" s="2"/>
      <c r="F394" s="22"/>
    </row>
    <row r="395" spans="1:6" ht="15.75" customHeight="1" x14ac:dyDescent="0.25">
      <c r="A395" s="2"/>
      <c r="B395" s="2"/>
      <c r="C395" s="2"/>
      <c r="D395" s="2"/>
      <c r="E395" s="2"/>
      <c r="F395" s="22"/>
    </row>
    <row r="396" spans="1:6" ht="15.75" customHeight="1" x14ac:dyDescent="0.25">
      <c r="A396" s="2"/>
      <c r="B396" s="2"/>
      <c r="C396" s="2"/>
      <c r="D396" s="2"/>
      <c r="E396" s="2"/>
      <c r="F396" s="22"/>
    </row>
    <row r="397" spans="1:6" ht="15.75" customHeight="1" x14ac:dyDescent="0.25">
      <c r="A397" s="2"/>
      <c r="B397" s="2"/>
      <c r="C397" s="2"/>
      <c r="D397" s="2"/>
      <c r="E397" s="2"/>
      <c r="F397" s="22"/>
    </row>
    <row r="398" spans="1:6" ht="15.75" customHeight="1" x14ac:dyDescent="0.25">
      <c r="A398" s="2"/>
      <c r="B398" s="2"/>
      <c r="C398" s="2"/>
      <c r="D398" s="2"/>
      <c r="E398" s="2"/>
      <c r="F398" s="22"/>
    </row>
    <row r="399" spans="1:6" ht="15.75" customHeight="1" x14ac:dyDescent="0.25">
      <c r="A399" s="2"/>
      <c r="B399" s="2"/>
      <c r="C399" s="2"/>
      <c r="D399" s="2"/>
      <c r="E399" s="2"/>
      <c r="F399" s="22"/>
    </row>
    <row r="400" spans="1:6" ht="15.75" customHeight="1" x14ac:dyDescent="0.25">
      <c r="A400" s="2"/>
      <c r="B400" s="2"/>
      <c r="C400" s="2"/>
      <c r="D400" s="2"/>
      <c r="E400" s="2"/>
      <c r="F400" s="22"/>
    </row>
    <row r="401" spans="1:6" ht="15.75" customHeight="1" x14ac:dyDescent="0.25">
      <c r="A401" s="2"/>
      <c r="B401" s="2"/>
      <c r="C401" s="2"/>
      <c r="D401" s="2"/>
      <c r="E401" s="2"/>
      <c r="F401" s="22"/>
    </row>
    <row r="402" spans="1:6" ht="15.75" customHeight="1" x14ac:dyDescent="0.25">
      <c r="A402" s="2"/>
      <c r="B402" s="2"/>
      <c r="C402" s="2"/>
      <c r="D402" s="2"/>
      <c r="E402" s="2"/>
      <c r="F402" s="22"/>
    </row>
    <row r="403" spans="1:6" ht="15.75" customHeight="1" x14ac:dyDescent="0.25">
      <c r="A403" s="2"/>
      <c r="B403" s="2"/>
      <c r="C403" s="2"/>
      <c r="D403" s="2"/>
      <c r="E403" s="2"/>
      <c r="F403" s="22"/>
    </row>
    <row r="404" spans="1:6" ht="15.75" customHeight="1" x14ac:dyDescent="0.25">
      <c r="A404" s="2"/>
      <c r="B404" s="2"/>
      <c r="C404" s="2"/>
      <c r="D404" s="2"/>
      <c r="E404" s="2"/>
      <c r="F404" s="22"/>
    </row>
    <row r="405" spans="1:6" ht="15.75" customHeight="1" x14ac:dyDescent="0.25">
      <c r="A405" s="2"/>
      <c r="B405" s="2"/>
      <c r="C405" s="2"/>
      <c r="D405" s="2"/>
      <c r="E405" s="2"/>
      <c r="F405" s="22"/>
    </row>
    <row r="406" spans="1:6" ht="15.75" customHeight="1" x14ac:dyDescent="0.25">
      <c r="A406" s="2"/>
      <c r="B406" s="2"/>
      <c r="C406" s="2"/>
      <c r="D406" s="2"/>
      <c r="E406" s="2"/>
      <c r="F406" s="22"/>
    </row>
    <row r="407" spans="1:6" ht="15.75" customHeight="1" x14ac:dyDescent="0.25">
      <c r="A407" s="2"/>
      <c r="B407" s="2"/>
      <c r="C407" s="2"/>
      <c r="D407" s="2"/>
      <c r="E407" s="2"/>
      <c r="F407" s="22"/>
    </row>
    <row r="408" spans="1:6" ht="15.75" customHeight="1" x14ac:dyDescent="0.25">
      <c r="A408" s="2"/>
      <c r="B408" s="2"/>
      <c r="C408" s="2"/>
      <c r="D408" s="2"/>
      <c r="E408" s="2"/>
      <c r="F408" s="22"/>
    </row>
    <row r="409" spans="1:6" ht="15.75" customHeight="1" x14ac:dyDescent="0.25">
      <c r="A409" s="2"/>
      <c r="B409" s="2"/>
      <c r="C409" s="2"/>
      <c r="D409" s="2"/>
      <c r="E409" s="2"/>
      <c r="F409" s="22"/>
    </row>
    <row r="410" spans="1:6" ht="15.75" customHeight="1" x14ac:dyDescent="0.25">
      <c r="A410" s="2"/>
      <c r="B410" s="2"/>
      <c r="C410" s="2"/>
      <c r="D410" s="2"/>
      <c r="E410" s="2"/>
      <c r="F410" s="22"/>
    </row>
    <row r="411" spans="1:6" ht="15.75" customHeight="1" x14ac:dyDescent="0.25">
      <c r="A411" s="2"/>
      <c r="B411" s="2"/>
      <c r="C411" s="2"/>
      <c r="D411" s="2"/>
      <c r="E411" s="2"/>
      <c r="F411" s="22"/>
    </row>
    <row r="412" spans="1:6" ht="15.75" customHeight="1" x14ac:dyDescent="0.25">
      <c r="A412" s="2"/>
      <c r="B412" s="2"/>
      <c r="C412" s="2"/>
      <c r="D412" s="2"/>
      <c r="E412" s="2"/>
      <c r="F412" s="22"/>
    </row>
    <row r="413" spans="1:6" ht="15.75" customHeight="1" x14ac:dyDescent="0.25">
      <c r="A413" s="2"/>
      <c r="B413" s="2"/>
      <c r="C413" s="2"/>
      <c r="D413" s="2"/>
      <c r="E413" s="2"/>
      <c r="F413" s="22"/>
    </row>
    <row r="414" spans="1:6" ht="15.75" customHeight="1" x14ac:dyDescent="0.25">
      <c r="A414" s="2"/>
      <c r="B414" s="2"/>
      <c r="C414" s="2"/>
      <c r="D414" s="2"/>
      <c r="E414" s="2"/>
      <c r="F414" s="22"/>
    </row>
    <row r="415" spans="1:6" ht="15.75" customHeight="1" x14ac:dyDescent="0.25">
      <c r="A415" s="2"/>
      <c r="B415" s="2"/>
      <c r="C415" s="2"/>
      <c r="D415" s="2"/>
      <c r="E415" s="2"/>
      <c r="F415" s="22"/>
    </row>
    <row r="416" spans="1:6" ht="15.75" customHeight="1" x14ac:dyDescent="0.25">
      <c r="A416" s="2"/>
      <c r="B416" s="2"/>
      <c r="C416" s="2"/>
      <c r="D416" s="2"/>
      <c r="E416" s="2"/>
      <c r="F416" s="22"/>
    </row>
    <row r="417" spans="1:6" ht="15.75" customHeight="1" x14ac:dyDescent="0.25">
      <c r="A417" s="2"/>
      <c r="B417" s="2"/>
      <c r="C417" s="2"/>
      <c r="D417" s="2"/>
      <c r="E417" s="2"/>
      <c r="F417" s="22"/>
    </row>
    <row r="418" spans="1:6" ht="15.75" customHeight="1" x14ac:dyDescent="0.25">
      <c r="A418" s="2"/>
      <c r="B418" s="2"/>
      <c r="C418" s="2"/>
      <c r="D418" s="2"/>
      <c r="E418" s="2"/>
      <c r="F418" s="22"/>
    </row>
    <row r="419" spans="1:6" ht="15.75" customHeight="1" x14ac:dyDescent="0.25">
      <c r="A419" s="2"/>
      <c r="B419" s="2"/>
      <c r="C419" s="2"/>
      <c r="D419" s="2"/>
      <c r="E419" s="2"/>
      <c r="F419" s="22"/>
    </row>
    <row r="420" spans="1:6" ht="15.75" customHeight="1" x14ac:dyDescent="0.25">
      <c r="A420" s="2"/>
      <c r="B420" s="2"/>
      <c r="C420" s="2"/>
      <c r="D420" s="2"/>
      <c r="E420" s="2"/>
      <c r="F420" s="22"/>
    </row>
    <row r="421" spans="1:6" ht="15.75" customHeight="1" x14ac:dyDescent="0.25">
      <c r="A421" s="2"/>
      <c r="B421" s="2"/>
      <c r="C421" s="2"/>
      <c r="D421" s="2"/>
      <c r="E421" s="2"/>
      <c r="F421" s="22"/>
    </row>
    <row r="422" spans="1:6" ht="15.75" customHeight="1" x14ac:dyDescent="0.25">
      <c r="A422" s="2"/>
      <c r="B422" s="2"/>
      <c r="C422" s="2"/>
      <c r="D422" s="2"/>
      <c r="E422" s="2"/>
      <c r="F422" s="22"/>
    </row>
    <row r="423" spans="1:6" ht="15.75" customHeight="1" x14ac:dyDescent="0.25">
      <c r="A423" s="2"/>
      <c r="B423" s="2"/>
      <c r="C423" s="2"/>
      <c r="D423" s="2"/>
      <c r="E423" s="2"/>
      <c r="F423" s="22"/>
    </row>
    <row r="424" spans="1:6" ht="15.75" customHeight="1" x14ac:dyDescent="0.25">
      <c r="A424" s="2"/>
      <c r="B424" s="2"/>
      <c r="C424" s="2"/>
      <c r="D424" s="2"/>
      <c r="E424" s="2"/>
      <c r="F424" s="22"/>
    </row>
    <row r="425" spans="1:6" ht="15.75" customHeight="1" x14ac:dyDescent="0.25">
      <c r="A425" s="2"/>
      <c r="B425" s="2"/>
      <c r="C425" s="2"/>
      <c r="D425" s="2"/>
      <c r="E425" s="2"/>
      <c r="F425" s="22"/>
    </row>
    <row r="426" spans="1:6" ht="15.75" customHeight="1" x14ac:dyDescent="0.25">
      <c r="A426" s="2"/>
      <c r="B426" s="2"/>
      <c r="C426" s="2"/>
      <c r="D426" s="2"/>
      <c r="E426" s="2"/>
      <c r="F426" s="22"/>
    </row>
    <row r="427" spans="1:6" ht="15.75" customHeight="1" x14ac:dyDescent="0.25">
      <c r="A427" s="2"/>
      <c r="B427" s="2"/>
      <c r="C427" s="2"/>
      <c r="D427" s="2"/>
      <c r="E427" s="2"/>
      <c r="F427" s="22"/>
    </row>
    <row r="428" spans="1:6" ht="15.75" customHeight="1" x14ac:dyDescent="0.25">
      <c r="A428" s="2"/>
      <c r="B428" s="2"/>
      <c r="C428" s="2"/>
      <c r="D428" s="2"/>
      <c r="E428" s="2"/>
      <c r="F428" s="22"/>
    </row>
    <row r="429" spans="1:6" ht="15.75" customHeight="1" x14ac:dyDescent="0.25">
      <c r="A429" s="2"/>
      <c r="B429" s="2"/>
      <c r="C429" s="2"/>
      <c r="D429" s="2"/>
      <c r="E429" s="2"/>
      <c r="F429" s="22"/>
    </row>
    <row r="430" spans="1:6" ht="15.75" customHeight="1" x14ac:dyDescent="0.25">
      <c r="A430" s="2"/>
      <c r="B430" s="2"/>
      <c r="C430" s="2"/>
      <c r="D430" s="2"/>
      <c r="E430" s="2"/>
      <c r="F430" s="22"/>
    </row>
    <row r="431" spans="1:6" ht="15.75" customHeight="1" x14ac:dyDescent="0.25">
      <c r="A431" s="2"/>
      <c r="B431" s="2"/>
      <c r="C431" s="2"/>
      <c r="D431" s="2"/>
      <c r="E431" s="2"/>
      <c r="F431" s="22"/>
    </row>
    <row r="432" spans="1:6" ht="15.75" customHeight="1" x14ac:dyDescent="0.25">
      <c r="A432" s="2"/>
      <c r="B432" s="2"/>
      <c r="C432" s="2"/>
      <c r="D432" s="2"/>
      <c r="E432" s="2"/>
      <c r="F432" s="22"/>
    </row>
    <row r="433" spans="1:6" ht="15.75" customHeight="1" x14ac:dyDescent="0.25">
      <c r="A433" s="2"/>
      <c r="B433" s="2"/>
      <c r="C433" s="2"/>
      <c r="D433" s="2"/>
      <c r="E433" s="2"/>
      <c r="F433" s="22"/>
    </row>
    <row r="434" spans="1:6" ht="15.75" customHeight="1" x14ac:dyDescent="0.25">
      <c r="A434" s="2"/>
      <c r="B434" s="2"/>
      <c r="C434" s="2"/>
      <c r="D434" s="2"/>
      <c r="E434" s="2"/>
      <c r="F434" s="22"/>
    </row>
    <row r="435" spans="1:6" ht="15.75" customHeight="1" x14ac:dyDescent="0.25">
      <c r="A435" s="2"/>
      <c r="B435" s="2"/>
      <c r="C435" s="2"/>
      <c r="D435" s="2"/>
      <c r="E435" s="2"/>
      <c r="F435" s="22"/>
    </row>
    <row r="436" spans="1:6" ht="15.75" customHeight="1" x14ac:dyDescent="0.25">
      <c r="A436" s="2"/>
      <c r="B436" s="2"/>
      <c r="C436" s="2"/>
      <c r="D436" s="2"/>
      <c r="E436" s="2"/>
      <c r="F436" s="22"/>
    </row>
    <row r="437" spans="1:6" ht="15.75" customHeight="1" x14ac:dyDescent="0.25">
      <c r="A437" s="2"/>
      <c r="B437" s="2"/>
      <c r="C437" s="2"/>
      <c r="D437" s="2"/>
      <c r="E437" s="2"/>
      <c r="F437" s="22"/>
    </row>
    <row r="438" spans="1:6" ht="15.75" customHeight="1" x14ac:dyDescent="0.25">
      <c r="A438" s="2"/>
      <c r="B438" s="2"/>
      <c r="C438" s="2"/>
      <c r="D438" s="2"/>
      <c r="E438" s="2"/>
      <c r="F438" s="22"/>
    </row>
    <row r="439" spans="1:6" ht="15.75" customHeight="1" x14ac:dyDescent="0.25">
      <c r="A439" s="2"/>
      <c r="B439" s="2"/>
      <c r="C439" s="2"/>
      <c r="D439" s="2"/>
      <c r="E439" s="2"/>
      <c r="F439" s="22"/>
    </row>
    <row r="440" spans="1:6" ht="15.75" customHeight="1" x14ac:dyDescent="0.25">
      <c r="A440" s="2"/>
      <c r="B440" s="2"/>
      <c r="C440" s="2"/>
      <c r="D440" s="2"/>
      <c r="E440" s="2"/>
      <c r="F440" s="22"/>
    </row>
    <row r="441" spans="1:6" ht="15.75" customHeight="1" x14ac:dyDescent="0.25">
      <c r="A441" s="2"/>
      <c r="B441" s="2"/>
      <c r="C441" s="2"/>
      <c r="D441" s="2"/>
      <c r="E441" s="2"/>
      <c r="F441" s="22"/>
    </row>
    <row r="442" spans="1:6" ht="15.75" customHeight="1" x14ac:dyDescent="0.25">
      <c r="A442" s="2"/>
      <c r="B442" s="2"/>
      <c r="C442" s="2"/>
      <c r="D442" s="2"/>
      <c r="E442" s="2"/>
      <c r="F442" s="22"/>
    </row>
    <row r="443" spans="1:6" ht="15.75" customHeight="1" x14ac:dyDescent="0.25">
      <c r="A443" s="2"/>
      <c r="B443" s="2"/>
      <c r="C443" s="2"/>
      <c r="D443" s="2"/>
      <c r="E443" s="2"/>
      <c r="F443" s="22"/>
    </row>
    <row r="444" spans="1:6" ht="15.75" customHeight="1" x14ac:dyDescent="0.25">
      <c r="A444" s="2"/>
      <c r="B444" s="2"/>
      <c r="C444" s="2"/>
      <c r="D444" s="2"/>
      <c r="E444" s="2"/>
      <c r="F444" s="22"/>
    </row>
    <row r="445" spans="1:6" ht="15.75" customHeight="1" x14ac:dyDescent="0.25">
      <c r="A445" s="2"/>
      <c r="B445" s="2"/>
      <c r="C445" s="2"/>
      <c r="D445" s="2"/>
      <c r="E445" s="2"/>
      <c r="F445" s="22"/>
    </row>
    <row r="446" spans="1:6" ht="15.75" customHeight="1" x14ac:dyDescent="0.25">
      <c r="A446" s="2"/>
      <c r="B446" s="2"/>
      <c r="C446" s="2"/>
      <c r="D446" s="2"/>
      <c r="E446" s="2"/>
      <c r="F446" s="22"/>
    </row>
    <row r="447" spans="1:6" ht="15.75" customHeight="1" x14ac:dyDescent="0.25">
      <c r="A447" s="2"/>
      <c r="B447" s="2"/>
      <c r="C447" s="2"/>
      <c r="D447" s="2"/>
      <c r="E447" s="2"/>
      <c r="F447" s="22"/>
    </row>
    <row r="448" spans="1:6" ht="15.75" customHeight="1" x14ac:dyDescent="0.25">
      <c r="A448" s="2"/>
      <c r="B448" s="2"/>
      <c r="C448" s="2"/>
      <c r="D448" s="2"/>
      <c r="E448" s="2"/>
      <c r="F448" s="22"/>
    </row>
    <row r="449" spans="1:6" ht="15.75" customHeight="1" x14ac:dyDescent="0.25">
      <c r="A449" s="2"/>
      <c r="B449" s="2"/>
      <c r="C449" s="2"/>
      <c r="D449" s="2"/>
      <c r="E449" s="2"/>
      <c r="F449" s="22"/>
    </row>
    <row r="450" spans="1:6" ht="15.75" customHeight="1" x14ac:dyDescent="0.25">
      <c r="A450" s="2"/>
      <c r="B450" s="2"/>
      <c r="C450" s="2"/>
      <c r="D450" s="2"/>
      <c r="E450" s="2"/>
      <c r="F450" s="22"/>
    </row>
    <row r="451" spans="1:6" ht="15.75" customHeight="1" x14ac:dyDescent="0.25">
      <c r="A451" s="2"/>
      <c r="B451" s="2"/>
      <c r="C451" s="2"/>
      <c r="D451" s="2"/>
      <c r="E451" s="2"/>
      <c r="F451" s="22"/>
    </row>
    <row r="452" spans="1:6" ht="15.75" customHeight="1" x14ac:dyDescent="0.25">
      <c r="A452" s="2"/>
      <c r="B452" s="2"/>
      <c r="C452" s="2"/>
      <c r="D452" s="2"/>
      <c r="E452" s="2"/>
      <c r="F452" s="22"/>
    </row>
    <row r="453" spans="1:6" ht="15.75" customHeight="1" x14ac:dyDescent="0.25">
      <c r="A453" s="2"/>
      <c r="B453" s="2"/>
      <c r="C453" s="2"/>
      <c r="D453" s="2"/>
      <c r="E453" s="2"/>
      <c r="F453" s="22"/>
    </row>
    <row r="454" spans="1:6" ht="15.75" customHeight="1" x14ac:dyDescent="0.25">
      <c r="A454" s="2"/>
      <c r="B454" s="2"/>
      <c r="C454" s="2"/>
      <c r="D454" s="2"/>
      <c r="E454" s="2"/>
      <c r="F454" s="22"/>
    </row>
    <row r="455" spans="1:6" ht="15.75" customHeight="1" x14ac:dyDescent="0.25">
      <c r="A455" s="2"/>
      <c r="B455" s="2"/>
      <c r="C455" s="2"/>
      <c r="D455" s="2"/>
      <c r="E455" s="2"/>
      <c r="F455" s="22"/>
    </row>
    <row r="456" spans="1:6" ht="15.75" customHeight="1" x14ac:dyDescent="0.25">
      <c r="A456" s="2"/>
      <c r="B456" s="2"/>
      <c r="C456" s="2"/>
      <c r="D456" s="2"/>
      <c r="E456" s="2"/>
      <c r="F456" s="22"/>
    </row>
    <row r="457" spans="1:6" ht="15.75" customHeight="1" x14ac:dyDescent="0.25">
      <c r="A457" s="2"/>
      <c r="B457" s="2"/>
      <c r="C457" s="2"/>
      <c r="D457" s="2"/>
      <c r="E457" s="2"/>
      <c r="F457" s="22"/>
    </row>
    <row r="458" spans="1:6" ht="15.75" customHeight="1" x14ac:dyDescent="0.25">
      <c r="A458" s="2"/>
      <c r="B458" s="2"/>
      <c r="C458" s="2"/>
      <c r="D458" s="2"/>
      <c r="E458" s="2"/>
      <c r="F458" s="22"/>
    </row>
    <row r="459" spans="1:6" ht="15.75" customHeight="1" x14ac:dyDescent="0.25">
      <c r="A459" s="2"/>
      <c r="B459" s="2"/>
      <c r="C459" s="2"/>
      <c r="D459" s="2"/>
      <c r="E459" s="2"/>
      <c r="F459" s="22"/>
    </row>
    <row r="460" spans="1:6" ht="15.75" customHeight="1" x14ac:dyDescent="0.25">
      <c r="A460" s="2"/>
      <c r="B460" s="2"/>
      <c r="C460" s="2"/>
      <c r="D460" s="2"/>
      <c r="E460" s="2"/>
      <c r="F460" s="22"/>
    </row>
    <row r="461" spans="1:6" ht="15.75" customHeight="1" x14ac:dyDescent="0.25">
      <c r="A461" s="2"/>
      <c r="B461" s="2"/>
      <c r="C461" s="2"/>
      <c r="D461" s="2"/>
      <c r="E461" s="2"/>
      <c r="F461" s="22"/>
    </row>
    <row r="462" spans="1:6" ht="15.75" customHeight="1" x14ac:dyDescent="0.25">
      <c r="A462" s="2"/>
      <c r="B462" s="2"/>
      <c r="C462" s="2"/>
      <c r="D462" s="2"/>
      <c r="E462" s="2"/>
      <c r="F462" s="22"/>
    </row>
    <row r="463" spans="1:6" ht="15.75" customHeight="1" x14ac:dyDescent="0.25">
      <c r="A463" s="2"/>
      <c r="B463" s="2"/>
      <c r="C463" s="2"/>
      <c r="D463" s="2"/>
      <c r="E463" s="2"/>
      <c r="F463" s="22"/>
    </row>
    <row r="464" spans="1:6" ht="15.75" customHeight="1" x14ac:dyDescent="0.25">
      <c r="A464" s="2"/>
      <c r="B464" s="2"/>
      <c r="C464" s="2"/>
      <c r="D464" s="2"/>
      <c r="E464" s="2"/>
      <c r="F464" s="22"/>
    </row>
    <row r="465" spans="1:6" ht="15.75" customHeight="1" x14ac:dyDescent="0.25">
      <c r="A465" s="2"/>
      <c r="B465" s="2"/>
      <c r="C465" s="2"/>
      <c r="D465" s="2"/>
      <c r="E465" s="2"/>
      <c r="F465" s="22"/>
    </row>
    <row r="466" spans="1:6" ht="15.75" customHeight="1" x14ac:dyDescent="0.25">
      <c r="A466" s="2"/>
      <c r="B466" s="2"/>
      <c r="C466" s="2"/>
      <c r="D466" s="2"/>
      <c r="E466" s="2"/>
      <c r="F466" s="22"/>
    </row>
    <row r="467" spans="1:6" ht="15.75" customHeight="1" x14ac:dyDescent="0.25">
      <c r="A467" s="2"/>
      <c r="B467" s="2"/>
      <c r="C467" s="2"/>
      <c r="D467" s="2"/>
      <c r="E467" s="2"/>
      <c r="F467" s="22"/>
    </row>
    <row r="468" spans="1:6" ht="15.75" customHeight="1" x14ac:dyDescent="0.25">
      <c r="A468" s="2"/>
      <c r="B468" s="2"/>
      <c r="C468" s="2"/>
      <c r="D468" s="2"/>
      <c r="E468" s="2"/>
      <c r="F468" s="22"/>
    </row>
    <row r="469" spans="1:6" ht="15.75" customHeight="1" x14ac:dyDescent="0.25">
      <c r="A469" s="2"/>
      <c r="B469" s="2"/>
      <c r="C469" s="2"/>
      <c r="D469" s="2"/>
      <c r="E469" s="2"/>
      <c r="F469" s="22"/>
    </row>
    <row r="470" spans="1:6" ht="15.75" customHeight="1" x14ac:dyDescent="0.25">
      <c r="A470" s="2"/>
      <c r="B470" s="2"/>
      <c r="C470" s="2"/>
      <c r="D470" s="2"/>
      <c r="E470" s="2"/>
      <c r="F470" s="22"/>
    </row>
    <row r="471" spans="1:6" ht="15.75" customHeight="1" x14ac:dyDescent="0.25">
      <c r="A471" s="2"/>
      <c r="B471" s="2"/>
      <c r="C471" s="2"/>
      <c r="D471" s="2"/>
      <c r="E471" s="2"/>
      <c r="F471" s="22"/>
    </row>
    <row r="472" spans="1:6" ht="15.75" customHeight="1" x14ac:dyDescent="0.25">
      <c r="A472" s="2"/>
      <c r="B472" s="2"/>
      <c r="C472" s="2"/>
      <c r="D472" s="2"/>
      <c r="E472" s="2"/>
      <c r="F472" s="22"/>
    </row>
    <row r="473" spans="1:6" ht="15.75" customHeight="1" x14ac:dyDescent="0.25">
      <c r="A473" s="2"/>
      <c r="B473" s="2"/>
      <c r="C473" s="2"/>
      <c r="D473" s="2"/>
      <c r="E473" s="2"/>
      <c r="F473" s="22"/>
    </row>
    <row r="474" spans="1:6" ht="15.75" customHeight="1" x14ac:dyDescent="0.25">
      <c r="A474" s="2"/>
      <c r="B474" s="2"/>
      <c r="C474" s="2"/>
      <c r="D474" s="2"/>
      <c r="E474" s="2"/>
      <c r="F474" s="22"/>
    </row>
    <row r="475" spans="1:6" ht="15.75" customHeight="1" x14ac:dyDescent="0.25">
      <c r="A475" s="2"/>
      <c r="B475" s="2"/>
      <c r="C475" s="2"/>
      <c r="D475" s="2"/>
      <c r="E475" s="2"/>
      <c r="F475" s="22"/>
    </row>
    <row r="476" spans="1:6" ht="15.75" customHeight="1" x14ac:dyDescent="0.25">
      <c r="A476" s="2"/>
      <c r="B476" s="2"/>
      <c r="C476" s="2"/>
      <c r="D476" s="2"/>
      <c r="E476" s="2"/>
      <c r="F476" s="22"/>
    </row>
    <row r="477" spans="1:6" ht="15.75" customHeight="1" x14ac:dyDescent="0.25">
      <c r="A477" s="2"/>
      <c r="B477" s="2"/>
      <c r="C477" s="2"/>
      <c r="D477" s="2"/>
      <c r="E477" s="2"/>
      <c r="F477" s="22"/>
    </row>
    <row r="478" spans="1:6" ht="15.75" customHeight="1" x14ac:dyDescent="0.25">
      <c r="A478" s="2"/>
      <c r="B478" s="2"/>
      <c r="C478" s="2"/>
      <c r="D478" s="2"/>
      <c r="E478" s="2"/>
      <c r="F478" s="22"/>
    </row>
    <row r="479" spans="1:6" ht="15.75" customHeight="1" x14ac:dyDescent="0.25">
      <c r="A479" s="2"/>
      <c r="B479" s="2"/>
      <c r="C479" s="2"/>
      <c r="D479" s="2"/>
      <c r="E479" s="2"/>
      <c r="F479" s="22"/>
    </row>
    <row r="480" spans="1:6" ht="15.75" customHeight="1" x14ac:dyDescent="0.25">
      <c r="A480" s="2"/>
      <c r="B480" s="2"/>
      <c r="C480" s="2"/>
      <c r="D480" s="2"/>
      <c r="E480" s="2"/>
      <c r="F480" s="22"/>
    </row>
    <row r="481" spans="1:6" ht="15.75" customHeight="1" x14ac:dyDescent="0.25">
      <c r="A481" s="2"/>
      <c r="B481" s="2"/>
      <c r="C481" s="2"/>
      <c r="D481" s="2"/>
      <c r="E481" s="2"/>
      <c r="F481" s="22"/>
    </row>
    <row r="482" spans="1:6" ht="15.75" customHeight="1" x14ac:dyDescent="0.25">
      <c r="A482" s="2"/>
      <c r="B482" s="2"/>
      <c r="C482" s="2"/>
      <c r="D482" s="2"/>
      <c r="E482" s="2"/>
      <c r="F482" s="22"/>
    </row>
    <row r="483" spans="1:6" ht="15.75" customHeight="1" x14ac:dyDescent="0.25">
      <c r="A483" s="2"/>
      <c r="B483" s="2"/>
      <c r="C483" s="2"/>
      <c r="D483" s="2"/>
      <c r="E483" s="2"/>
      <c r="F483" s="22"/>
    </row>
    <row r="484" spans="1:6" ht="15.75" customHeight="1" x14ac:dyDescent="0.25">
      <c r="A484" s="2"/>
      <c r="B484" s="2"/>
      <c r="C484" s="2"/>
      <c r="D484" s="2"/>
      <c r="E484" s="2"/>
      <c r="F484" s="22"/>
    </row>
    <row r="485" spans="1:6" ht="15.75" customHeight="1" x14ac:dyDescent="0.25">
      <c r="A485" s="2"/>
      <c r="B485" s="2"/>
      <c r="C485" s="2"/>
      <c r="D485" s="2"/>
      <c r="E485" s="2"/>
      <c r="F485" s="22"/>
    </row>
    <row r="486" spans="1:6" ht="15.75" customHeight="1" x14ac:dyDescent="0.25">
      <c r="A486" s="2"/>
      <c r="B486" s="2"/>
      <c r="C486" s="2"/>
      <c r="D486" s="2"/>
      <c r="E486" s="2"/>
      <c r="F486" s="22"/>
    </row>
    <row r="487" spans="1:6" ht="15.75" customHeight="1" x14ac:dyDescent="0.25">
      <c r="A487" s="2"/>
      <c r="B487" s="2"/>
      <c r="C487" s="2"/>
      <c r="D487" s="2"/>
      <c r="E487" s="2"/>
      <c r="F487" s="22"/>
    </row>
    <row r="488" spans="1:6" ht="15.75" customHeight="1" x14ac:dyDescent="0.25">
      <c r="A488" s="2"/>
      <c r="B488" s="2"/>
      <c r="C488" s="2"/>
      <c r="D488" s="2"/>
      <c r="E488" s="2"/>
      <c r="F488" s="22"/>
    </row>
    <row r="489" spans="1:6" ht="15.75" customHeight="1" x14ac:dyDescent="0.25">
      <c r="A489" s="2"/>
      <c r="B489" s="2"/>
      <c r="C489" s="2"/>
      <c r="D489" s="2"/>
      <c r="E489" s="2"/>
      <c r="F489" s="22"/>
    </row>
    <row r="490" spans="1:6" ht="15.75" customHeight="1" x14ac:dyDescent="0.25">
      <c r="A490" s="2"/>
      <c r="B490" s="2"/>
      <c r="C490" s="2"/>
      <c r="D490" s="2"/>
      <c r="E490" s="2"/>
      <c r="F490" s="22"/>
    </row>
    <row r="491" spans="1:6" ht="15.75" customHeight="1" x14ac:dyDescent="0.25">
      <c r="A491" s="2"/>
      <c r="B491" s="2"/>
      <c r="C491" s="2"/>
      <c r="D491" s="2"/>
      <c r="E491" s="2"/>
      <c r="F491" s="22"/>
    </row>
    <row r="492" spans="1:6" ht="15.75" customHeight="1" x14ac:dyDescent="0.25">
      <c r="A492" s="2"/>
      <c r="B492" s="2"/>
      <c r="C492" s="2"/>
      <c r="D492" s="2"/>
      <c r="E492" s="2"/>
      <c r="F492" s="22"/>
    </row>
    <row r="493" spans="1:6" ht="15.75" customHeight="1" x14ac:dyDescent="0.25">
      <c r="A493" s="2"/>
      <c r="B493" s="2"/>
      <c r="C493" s="2"/>
      <c r="D493" s="2"/>
      <c r="E493" s="2"/>
      <c r="F493" s="22"/>
    </row>
    <row r="494" spans="1:6" ht="15.75" customHeight="1" x14ac:dyDescent="0.25">
      <c r="A494" s="2"/>
      <c r="B494" s="2"/>
      <c r="C494" s="2"/>
      <c r="D494" s="2"/>
      <c r="E494" s="2"/>
      <c r="F494" s="22"/>
    </row>
    <row r="495" spans="1:6" ht="15.75" customHeight="1" x14ac:dyDescent="0.25">
      <c r="A495" s="2"/>
      <c r="B495" s="2"/>
      <c r="C495" s="2"/>
      <c r="D495" s="2"/>
      <c r="E495" s="2"/>
      <c r="F495" s="22"/>
    </row>
    <row r="496" spans="1:6" ht="15.75" customHeight="1" x14ac:dyDescent="0.25">
      <c r="A496" s="2"/>
      <c r="B496" s="2"/>
      <c r="C496" s="2"/>
      <c r="D496" s="2"/>
      <c r="E496" s="2"/>
      <c r="F496" s="22"/>
    </row>
    <row r="497" spans="1:6" ht="15.75" customHeight="1" x14ac:dyDescent="0.25">
      <c r="A497" s="2"/>
      <c r="B497" s="2"/>
      <c r="C497" s="2"/>
      <c r="D497" s="2"/>
      <c r="E497" s="2"/>
      <c r="F497" s="22"/>
    </row>
    <row r="498" spans="1:6" ht="15.75" customHeight="1" x14ac:dyDescent="0.25">
      <c r="A498" s="2"/>
      <c r="B498" s="2"/>
      <c r="C498" s="2"/>
      <c r="D498" s="2"/>
      <c r="E498" s="2"/>
      <c r="F498" s="22"/>
    </row>
    <row r="499" spans="1:6" ht="15.75" customHeight="1" x14ac:dyDescent="0.25">
      <c r="A499" s="2"/>
      <c r="B499" s="2"/>
      <c r="C499" s="2"/>
      <c r="D499" s="2"/>
      <c r="E499" s="2"/>
      <c r="F499" s="22"/>
    </row>
    <row r="500" spans="1:6" ht="15.75" customHeight="1" x14ac:dyDescent="0.25">
      <c r="A500" s="2"/>
      <c r="B500" s="2"/>
      <c r="C500" s="2"/>
      <c r="D500" s="2"/>
      <c r="E500" s="2"/>
      <c r="F500" s="22"/>
    </row>
    <row r="501" spans="1:6" ht="15.75" customHeight="1" x14ac:dyDescent="0.25">
      <c r="A501" s="2"/>
      <c r="B501" s="2"/>
      <c r="C501" s="2"/>
      <c r="D501" s="2"/>
      <c r="E501" s="2"/>
      <c r="F501" s="22"/>
    </row>
    <row r="502" spans="1:6" ht="15.75" customHeight="1" x14ac:dyDescent="0.25">
      <c r="A502" s="2"/>
      <c r="B502" s="2"/>
      <c r="C502" s="2"/>
      <c r="D502" s="2"/>
      <c r="E502" s="2"/>
      <c r="F502" s="22"/>
    </row>
    <row r="503" spans="1:6" ht="15.75" customHeight="1" x14ac:dyDescent="0.25">
      <c r="A503" s="2"/>
      <c r="B503" s="2"/>
      <c r="C503" s="2"/>
      <c r="D503" s="2"/>
      <c r="E503" s="2"/>
      <c r="F503" s="22"/>
    </row>
    <row r="504" spans="1:6" ht="15.75" customHeight="1" x14ac:dyDescent="0.25">
      <c r="A504" s="2"/>
      <c r="B504" s="2"/>
      <c r="C504" s="2"/>
      <c r="D504" s="2"/>
      <c r="E504" s="2"/>
      <c r="F504" s="22"/>
    </row>
    <row r="505" spans="1:6" ht="15.75" customHeight="1" x14ac:dyDescent="0.25">
      <c r="A505" s="2"/>
      <c r="B505" s="2"/>
      <c r="C505" s="2"/>
      <c r="D505" s="2"/>
      <c r="E505" s="2"/>
      <c r="F505" s="22"/>
    </row>
    <row r="506" spans="1:6" ht="15.75" customHeight="1" x14ac:dyDescent="0.25">
      <c r="A506" s="2"/>
      <c r="B506" s="2"/>
      <c r="C506" s="2"/>
      <c r="D506" s="2"/>
      <c r="E506" s="2"/>
      <c r="F506" s="22"/>
    </row>
    <row r="507" spans="1:6" ht="15.75" customHeight="1" x14ac:dyDescent="0.25">
      <c r="A507" s="2"/>
      <c r="B507" s="2"/>
      <c r="C507" s="2"/>
      <c r="D507" s="2"/>
      <c r="E507" s="2"/>
      <c r="F507" s="22"/>
    </row>
    <row r="508" spans="1:6" ht="15.75" customHeight="1" x14ac:dyDescent="0.25">
      <c r="A508" s="2"/>
      <c r="B508" s="2"/>
      <c r="C508" s="2"/>
      <c r="D508" s="2"/>
      <c r="E508" s="2"/>
      <c r="F508" s="22"/>
    </row>
    <row r="509" spans="1:6" ht="15.75" customHeight="1" x14ac:dyDescent="0.25">
      <c r="A509" s="2"/>
      <c r="B509" s="2"/>
      <c r="C509" s="2"/>
      <c r="D509" s="2"/>
      <c r="E509" s="2"/>
      <c r="F509" s="22"/>
    </row>
    <row r="510" spans="1:6" ht="15.75" customHeight="1" x14ac:dyDescent="0.25">
      <c r="A510" s="2"/>
      <c r="B510" s="2"/>
      <c r="C510" s="2"/>
      <c r="D510" s="2"/>
      <c r="E510" s="2"/>
      <c r="F510" s="22"/>
    </row>
    <row r="511" spans="1:6" ht="15.75" customHeight="1" x14ac:dyDescent="0.25">
      <c r="A511" s="2"/>
      <c r="B511" s="2"/>
      <c r="C511" s="2"/>
      <c r="D511" s="2"/>
      <c r="E511" s="2"/>
      <c r="F511" s="22"/>
    </row>
    <row r="512" spans="1:6" ht="15.75" customHeight="1" x14ac:dyDescent="0.25">
      <c r="A512" s="2"/>
      <c r="B512" s="2"/>
      <c r="C512" s="2"/>
      <c r="D512" s="2"/>
      <c r="E512" s="2"/>
      <c r="F512" s="22"/>
    </row>
    <row r="513" spans="1:6" ht="15.75" customHeight="1" x14ac:dyDescent="0.25">
      <c r="A513" s="2"/>
      <c r="B513" s="2"/>
      <c r="C513" s="2"/>
      <c r="D513" s="2"/>
      <c r="E513" s="2"/>
      <c r="F513" s="22"/>
    </row>
    <row r="514" spans="1:6" ht="15.75" customHeight="1" x14ac:dyDescent="0.25">
      <c r="A514" s="2"/>
      <c r="B514" s="2"/>
      <c r="C514" s="2"/>
      <c r="D514" s="2"/>
      <c r="E514" s="2"/>
      <c r="F514" s="22"/>
    </row>
    <row r="515" spans="1:6" ht="15.75" customHeight="1" x14ac:dyDescent="0.25">
      <c r="A515" s="2"/>
      <c r="B515" s="2"/>
      <c r="C515" s="2"/>
      <c r="D515" s="2"/>
      <c r="E515" s="2"/>
      <c r="F515" s="22"/>
    </row>
    <row r="516" spans="1:6" ht="15.75" customHeight="1" x14ac:dyDescent="0.25">
      <c r="A516" s="2"/>
      <c r="B516" s="2"/>
      <c r="C516" s="2"/>
      <c r="D516" s="2"/>
      <c r="E516" s="2"/>
      <c r="F516" s="22"/>
    </row>
    <row r="517" spans="1:6" ht="15.75" customHeight="1" x14ac:dyDescent="0.25">
      <c r="A517" s="2"/>
      <c r="B517" s="2"/>
      <c r="C517" s="2"/>
      <c r="D517" s="2"/>
      <c r="E517" s="2"/>
      <c r="F517" s="22"/>
    </row>
    <row r="518" spans="1:6" ht="15.75" customHeight="1" x14ac:dyDescent="0.25">
      <c r="A518" s="2"/>
      <c r="B518" s="2"/>
      <c r="C518" s="2"/>
      <c r="D518" s="2"/>
      <c r="E518" s="2"/>
      <c r="F518" s="22"/>
    </row>
    <row r="519" spans="1:6" ht="15.75" customHeight="1" x14ac:dyDescent="0.25">
      <c r="A519" s="2"/>
      <c r="B519" s="2"/>
      <c r="C519" s="2"/>
      <c r="D519" s="2"/>
      <c r="E519" s="2"/>
      <c r="F519" s="22"/>
    </row>
    <row r="520" spans="1:6" ht="15.75" customHeight="1" x14ac:dyDescent="0.25">
      <c r="A520" s="2"/>
      <c r="B520" s="2"/>
      <c r="C520" s="2"/>
      <c r="D520" s="2"/>
      <c r="E520" s="2"/>
      <c r="F520" s="22"/>
    </row>
    <row r="521" spans="1:6" ht="15.75" customHeight="1" x14ac:dyDescent="0.25">
      <c r="A521" s="2"/>
      <c r="B521" s="2"/>
      <c r="C521" s="2"/>
      <c r="D521" s="2"/>
      <c r="E521" s="2"/>
      <c r="F521" s="22"/>
    </row>
    <row r="522" spans="1:6" ht="15.75" customHeight="1" x14ac:dyDescent="0.25">
      <c r="A522" s="2"/>
      <c r="B522" s="2"/>
      <c r="C522" s="2"/>
      <c r="D522" s="2"/>
      <c r="E522" s="2"/>
      <c r="F522" s="22"/>
    </row>
    <row r="523" spans="1:6" ht="15.75" customHeight="1" x14ac:dyDescent="0.25">
      <c r="A523" s="2"/>
      <c r="B523" s="2"/>
      <c r="C523" s="2"/>
      <c r="D523" s="2"/>
      <c r="E523" s="2"/>
      <c r="F523" s="22"/>
    </row>
    <row r="524" spans="1:6" ht="15.75" customHeight="1" x14ac:dyDescent="0.25">
      <c r="A524" s="2"/>
      <c r="B524" s="2"/>
      <c r="C524" s="2"/>
      <c r="D524" s="2"/>
      <c r="E524" s="2"/>
      <c r="F524" s="22"/>
    </row>
    <row r="525" spans="1:6" ht="15.75" customHeight="1" x14ac:dyDescent="0.25">
      <c r="A525" s="2"/>
      <c r="B525" s="2"/>
      <c r="C525" s="2"/>
      <c r="D525" s="2"/>
      <c r="E525" s="2"/>
      <c r="F525" s="22"/>
    </row>
    <row r="526" spans="1:6" ht="15.75" customHeight="1" x14ac:dyDescent="0.25">
      <c r="A526" s="2"/>
      <c r="B526" s="2"/>
      <c r="C526" s="2"/>
      <c r="D526" s="2"/>
      <c r="E526" s="2"/>
      <c r="F526" s="22"/>
    </row>
    <row r="527" spans="1:6" ht="15.75" customHeight="1" x14ac:dyDescent="0.25">
      <c r="A527" s="2"/>
      <c r="B527" s="2"/>
      <c r="C527" s="2"/>
      <c r="D527" s="2"/>
      <c r="E527" s="2"/>
      <c r="F527" s="22"/>
    </row>
    <row r="528" spans="1:6" ht="15.75" customHeight="1" x14ac:dyDescent="0.25">
      <c r="A528" s="2"/>
      <c r="B528" s="2"/>
      <c r="C528" s="2"/>
      <c r="D528" s="2"/>
      <c r="E528" s="2"/>
      <c r="F528" s="22"/>
    </row>
    <row r="529" spans="1:6" ht="15.75" customHeight="1" x14ac:dyDescent="0.25">
      <c r="A529" s="2"/>
      <c r="B529" s="2"/>
      <c r="C529" s="2"/>
      <c r="D529" s="2"/>
      <c r="E529" s="2"/>
      <c r="F529" s="22"/>
    </row>
    <row r="530" spans="1:6" ht="15.75" customHeight="1" x14ac:dyDescent="0.25">
      <c r="A530" s="2"/>
      <c r="B530" s="2"/>
      <c r="C530" s="2"/>
      <c r="D530" s="2"/>
      <c r="E530" s="2"/>
      <c r="F530" s="22"/>
    </row>
    <row r="531" spans="1:6" ht="15.75" customHeight="1" x14ac:dyDescent="0.25">
      <c r="A531" s="2"/>
      <c r="B531" s="2"/>
      <c r="C531" s="2"/>
      <c r="D531" s="2"/>
      <c r="E531" s="2"/>
      <c r="F531" s="22"/>
    </row>
    <row r="532" spans="1:6" ht="15.75" customHeight="1" x14ac:dyDescent="0.25">
      <c r="A532" s="2"/>
      <c r="B532" s="2"/>
      <c r="C532" s="2"/>
      <c r="D532" s="2"/>
      <c r="E532" s="2"/>
      <c r="F532" s="22"/>
    </row>
    <row r="533" spans="1:6" ht="15.75" customHeight="1" x14ac:dyDescent="0.25">
      <c r="A533" s="2"/>
      <c r="B533" s="2"/>
      <c r="C533" s="2"/>
      <c r="D533" s="2"/>
      <c r="E533" s="2"/>
      <c r="F533" s="22"/>
    </row>
    <row r="534" spans="1:6" ht="15.75" customHeight="1" x14ac:dyDescent="0.25">
      <c r="A534" s="2"/>
      <c r="B534" s="2"/>
      <c r="C534" s="2"/>
      <c r="D534" s="2"/>
      <c r="E534" s="2"/>
      <c r="F534" s="22"/>
    </row>
    <row r="535" spans="1:6" ht="15.75" customHeight="1" x14ac:dyDescent="0.25">
      <c r="A535" s="2"/>
      <c r="B535" s="2"/>
      <c r="C535" s="2"/>
      <c r="D535" s="2"/>
      <c r="E535" s="2"/>
      <c r="F535" s="22"/>
    </row>
    <row r="536" spans="1:6" ht="15.75" customHeight="1" x14ac:dyDescent="0.25">
      <c r="A536" s="2"/>
      <c r="B536" s="2"/>
      <c r="C536" s="2"/>
      <c r="D536" s="2"/>
      <c r="E536" s="2"/>
      <c r="F536" s="22"/>
    </row>
    <row r="537" spans="1:6" ht="15.75" customHeight="1" x14ac:dyDescent="0.25">
      <c r="A537" s="2"/>
      <c r="B537" s="2"/>
      <c r="C537" s="2"/>
      <c r="D537" s="2"/>
      <c r="E537" s="2"/>
      <c r="F537" s="22"/>
    </row>
    <row r="538" spans="1:6" ht="15.75" customHeight="1" x14ac:dyDescent="0.25">
      <c r="A538" s="2"/>
      <c r="B538" s="2"/>
      <c r="C538" s="2"/>
      <c r="D538" s="2"/>
      <c r="E538" s="2"/>
      <c r="F538" s="22"/>
    </row>
    <row r="539" spans="1:6" ht="15.75" customHeight="1" x14ac:dyDescent="0.25">
      <c r="A539" s="2"/>
      <c r="B539" s="2"/>
      <c r="C539" s="2"/>
      <c r="D539" s="2"/>
      <c r="E539" s="2"/>
      <c r="F539" s="22"/>
    </row>
    <row r="540" spans="1:6" ht="15.75" customHeight="1" x14ac:dyDescent="0.25">
      <c r="A540" s="2"/>
      <c r="B540" s="2"/>
      <c r="C540" s="2"/>
      <c r="D540" s="2"/>
      <c r="E540" s="2"/>
      <c r="F540" s="22"/>
    </row>
    <row r="541" spans="1:6" ht="15.75" customHeight="1" x14ac:dyDescent="0.25">
      <c r="A541" s="2"/>
      <c r="B541" s="2"/>
      <c r="C541" s="2"/>
      <c r="D541" s="2"/>
      <c r="E541" s="2"/>
      <c r="F541" s="22"/>
    </row>
    <row r="542" spans="1:6" ht="15.75" customHeight="1" x14ac:dyDescent="0.25">
      <c r="A542" s="2"/>
      <c r="B542" s="2"/>
      <c r="C542" s="2"/>
      <c r="D542" s="2"/>
      <c r="E542" s="2"/>
      <c r="F542" s="22"/>
    </row>
    <row r="543" spans="1:6" ht="15.75" customHeight="1" x14ac:dyDescent="0.25">
      <c r="A543" s="2"/>
      <c r="B543" s="2"/>
      <c r="C543" s="2"/>
      <c r="D543" s="2"/>
      <c r="E543" s="2"/>
      <c r="F543" s="22"/>
    </row>
    <row r="544" spans="1:6" ht="15.75" customHeight="1" x14ac:dyDescent="0.25">
      <c r="A544" s="2"/>
      <c r="B544" s="2"/>
      <c r="C544" s="2"/>
      <c r="D544" s="2"/>
      <c r="E544" s="2"/>
      <c r="F544" s="22"/>
    </row>
    <row r="545" spans="1:6" ht="15.75" customHeight="1" x14ac:dyDescent="0.25">
      <c r="A545" s="2"/>
      <c r="B545" s="2"/>
      <c r="C545" s="2"/>
      <c r="D545" s="2"/>
      <c r="E545" s="2"/>
      <c r="F545" s="22"/>
    </row>
    <row r="546" spans="1:6" ht="15.75" customHeight="1" x14ac:dyDescent="0.25">
      <c r="A546" s="2"/>
      <c r="B546" s="2"/>
      <c r="C546" s="2"/>
      <c r="D546" s="2"/>
      <c r="E546" s="2"/>
      <c r="F546" s="22"/>
    </row>
    <row r="547" spans="1:6" ht="15.75" customHeight="1" x14ac:dyDescent="0.25">
      <c r="A547" s="2"/>
      <c r="B547" s="2"/>
      <c r="C547" s="2"/>
      <c r="D547" s="2"/>
      <c r="E547" s="2"/>
      <c r="F547" s="22"/>
    </row>
    <row r="548" spans="1:6" ht="15.75" customHeight="1" x14ac:dyDescent="0.25">
      <c r="A548" s="2"/>
      <c r="B548" s="2"/>
      <c r="C548" s="2"/>
      <c r="D548" s="2"/>
      <c r="E548" s="2"/>
      <c r="F548" s="22"/>
    </row>
    <row r="549" spans="1:6" ht="15.75" customHeight="1" x14ac:dyDescent="0.25">
      <c r="A549" s="2"/>
      <c r="B549" s="2"/>
      <c r="C549" s="2"/>
      <c r="D549" s="2"/>
      <c r="E549" s="2"/>
      <c r="F549" s="22"/>
    </row>
    <row r="550" spans="1:6" ht="15.75" customHeight="1" x14ac:dyDescent="0.25">
      <c r="A550" s="2"/>
      <c r="B550" s="2"/>
      <c r="C550" s="2"/>
      <c r="D550" s="2"/>
      <c r="E550" s="2"/>
      <c r="F550" s="22"/>
    </row>
    <row r="551" spans="1:6" ht="15.75" customHeight="1" x14ac:dyDescent="0.25">
      <c r="A551" s="2"/>
      <c r="B551" s="2"/>
      <c r="C551" s="2"/>
      <c r="D551" s="2"/>
      <c r="E551" s="2"/>
      <c r="F551" s="22"/>
    </row>
    <row r="552" spans="1:6" ht="15.75" customHeight="1" x14ac:dyDescent="0.25">
      <c r="A552" s="2"/>
      <c r="B552" s="2"/>
      <c r="C552" s="2"/>
      <c r="D552" s="2"/>
      <c r="E552" s="2"/>
      <c r="F552" s="22"/>
    </row>
    <row r="553" spans="1:6" ht="15.75" customHeight="1" x14ac:dyDescent="0.25">
      <c r="A553" s="2"/>
      <c r="B553" s="2"/>
      <c r="C553" s="2"/>
      <c r="D553" s="2"/>
      <c r="E553" s="2"/>
      <c r="F553" s="22"/>
    </row>
    <row r="554" spans="1:6" ht="15.75" customHeight="1" x14ac:dyDescent="0.25">
      <c r="A554" s="2"/>
      <c r="B554" s="2"/>
      <c r="C554" s="2"/>
      <c r="D554" s="2"/>
      <c r="E554" s="2"/>
      <c r="F554" s="22"/>
    </row>
    <row r="555" spans="1:6" ht="15.75" customHeight="1" x14ac:dyDescent="0.25">
      <c r="A555" s="2"/>
      <c r="B555" s="2"/>
      <c r="C555" s="2"/>
      <c r="D555" s="2"/>
      <c r="E555" s="2"/>
      <c r="F555" s="22"/>
    </row>
    <row r="556" spans="1:6" ht="15.75" customHeight="1" x14ac:dyDescent="0.25">
      <c r="A556" s="2"/>
      <c r="B556" s="2"/>
      <c r="C556" s="2"/>
      <c r="D556" s="2"/>
      <c r="E556" s="2"/>
      <c r="F556" s="22"/>
    </row>
    <row r="557" spans="1:6" ht="15.75" customHeight="1" x14ac:dyDescent="0.25">
      <c r="A557" s="2"/>
      <c r="B557" s="2"/>
      <c r="C557" s="2"/>
      <c r="D557" s="2"/>
      <c r="E557" s="2"/>
      <c r="F557" s="22"/>
    </row>
    <row r="558" spans="1:6" ht="15.75" customHeight="1" x14ac:dyDescent="0.25">
      <c r="A558" s="2"/>
      <c r="B558" s="2"/>
      <c r="C558" s="2"/>
      <c r="D558" s="2"/>
      <c r="E558" s="2"/>
      <c r="F558" s="22"/>
    </row>
    <row r="559" spans="1:6" ht="15.75" customHeight="1" x14ac:dyDescent="0.25">
      <c r="A559" s="2"/>
      <c r="B559" s="2"/>
      <c r="C559" s="2"/>
      <c r="D559" s="2"/>
      <c r="E559" s="2"/>
      <c r="F559" s="22"/>
    </row>
    <row r="560" spans="1:6" ht="15.75" customHeight="1" x14ac:dyDescent="0.25">
      <c r="A560" s="2"/>
      <c r="B560" s="2"/>
      <c r="C560" s="2"/>
      <c r="D560" s="2"/>
      <c r="E560" s="2"/>
      <c r="F560" s="22"/>
    </row>
    <row r="561" spans="1:6" ht="15.75" customHeight="1" x14ac:dyDescent="0.25">
      <c r="A561" s="2"/>
      <c r="B561" s="2"/>
      <c r="C561" s="2"/>
      <c r="D561" s="2"/>
      <c r="E561" s="2"/>
      <c r="F561" s="22"/>
    </row>
    <row r="562" spans="1:6" ht="15.75" customHeight="1" x14ac:dyDescent="0.25">
      <c r="A562" s="2"/>
      <c r="B562" s="2"/>
      <c r="C562" s="2"/>
      <c r="D562" s="2"/>
      <c r="E562" s="2"/>
      <c r="F562" s="22"/>
    </row>
    <row r="563" spans="1:6" ht="15.75" customHeight="1" x14ac:dyDescent="0.25">
      <c r="A563" s="2"/>
      <c r="B563" s="2"/>
      <c r="C563" s="2"/>
      <c r="D563" s="2"/>
      <c r="E563" s="2"/>
      <c r="F563" s="22"/>
    </row>
    <row r="564" spans="1:6" ht="15.75" customHeight="1" x14ac:dyDescent="0.25">
      <c r="A564" s="2"/>
      <c r="B564" s="2"/>
      <c r="C564" s="2"/>
      <c r="D564" s="2"/>
      <c r="E564" s="2"/>
      <c r="F564" s="22"/>
    </row>
    <row r="565" spans="1:6" ht="15.75" customHeight="1" x14ac:dyDescent="0.25">
      <c r="A565" s="2"/>
      <c r="B565" s="2"/>
      <c r="C565" s="2"/>
      <c r="D565" s="2"/>
      <c r="E565" s="2"/>
      <c r="F565" s="22"/>
    </row>
    <row r="566" spans="1:6" ht="15.75" customHeight="1" x14ac:dyDescent="0.25">
      <c r="A566" s="2"/>
      <c r="B566" s="2"/>
      <c r="C566" s="2"/>
      <c r="D566" s="2"/>
      <c r="E566" s="2"/>
      <c r="F566" s="22"/>
    </row>
    <row r="567" spans="1:6" ht="15.75" customHeight="1" x14ac:dyDescent="0.25">
      <c r="A567" s="2"/>
      <c r="B567" s="2"/>
      <c r="C567" s="2"/>
      <c r="D567" s="2"/>
      <c r="E567" s="2"/>
      <c r="F567" s="22"/>
    </row>
    <row r="568" spans="1:6" ht="15.75" customHeight="1" x14ac:dyDescent="0.25">
      <c r="A568" s="2"/>
      <c r="B568" s="2"/>
      <c r="C568" s="2"/>
      <c r="D568" s="2"/>
      <c r="E568" s="2"/>
      <c r="F568" s="22"/>
    </row>
    <row r="569" spans="1:6" ht="15.75" customHeight="1" x14ac:dyDescent="0.25">
      <c r="A569" s="2"/>
      <c r="B569" s="2"/>
      <c r="C569" s="2"/>
      <c r="D569" s="2"/>
      <c r="E569" s="2"/>
      <c r="F569" s="22"/>
    </row>
    <row r="570" spans="1:6" ht="15.75" customHeight="1" x14ac:dyDescent="0.25">
      <c r="A570" s="2"/>
      <c r="B570" s="2"/>
      <c r="C570" s="2"/>
      <c r="D570" s="2"/>
      <c r="E570" s="2"/>
      <c r="F570" s="22"/>
    </row>
    <row r="571" spans="1:6" ht="15.75" customHeight="1" x14ac:dyDescent="0.25">
      <c r="A571" s="2"/>
      <c r="B571" s="2"/>
      <c r="C571" s="2"/>
      <c r="D571" s="2"/>
      <c r="E571" s="2"/>
      <c r="F571" s="22"/>
    </row>
    <row r="572" spans="1:6" ht="15.75" customHeight="1" x14ac:dyDescent="0.25">
      <c r="A572" s="2"/>
      <c r="B572" s="2"/>
      <c r="C572" s="2"/>
      <c r="D572" s="2"/>
      <c r="E572" s="2"/>
      <c r="F572" s="22"/>
    </row>
    <row r="573" spans="1:6" ht="15.75" customHeight="1" x14ac:dyDescent="0.25">
      <c r="A573" s="2"/>
      <c r="B573" s="2"/>
      <c r="C573" s="2"/>
      <c r="D573" s="2"/>
      <c r="E573" s="2"/>
      <c r="F573" s="22"/>
    </row>
    <row r="574" spans="1:6" ht="15.75" customHeight="1" x14ac:dyDescent="0.25">
      <c r="A574" s="2"/>
      <c r="B574" s="2"/>
      <c r="C574" s="2"/>
      <c r="D574" s="2"/>
      <c r="E574" s="2"/>
      <c r="F574" s="22"/>
    </row>
    <row r="575" spans="1:6" ht="15.75" customHeight="1" x14ac:dyDescent="0.25">
      <c r="A575" s="2"/>
      <c r="B575" s="2"/>
      <c r="C575" s="2"/>
      <c r="D575" s="2"/>
      <c r="E575" s="2"/>
      <c r="F575" s="22"/>
    </row>
    <row r="576" spans="1:6" ht="15.75" customHeight="1" x14ac:dyDescent="0.25">
      <c r="A576" s="2"/>
      <c r="B576" s="2"/>
      <c r="C576" s="2"/>
      <c r="D576" s="2"/>
      <c r="E576" s="2"/>
      <c r="F576" s="22"/>
    </row>
    <row r="577" spans="1:6" ht="15.75" customHeight="1" x14ac:dyDescent="0.25">
      <c r="A577" s="2"/>
      <c r="B577" s="2"/>
      <c r="C577" s="2"/>
      <c r="D577" s="2"/>
      <c r="E577" s="2"/>
      <c r="F577" s="22"/>
    </row>
    <row r="578" spans="1:6" ht="15.75" customHeight="1" x14ac:dyDescent="0.25">
      <c r="A578" s="2"/>
      <c r="B578" s="2"/>
      <c r="C578" s="2"/>
      <c r="D578" s="2"/>
      <c r="E578" s="2"/>
      <c r="F578" s="22"/>
    </row>
    <row r="579" spans="1:6" ht="15.75" customHeight="1" x14ac:dyDescent="0.25">
      <c r="A579" s="2"/>
      <c r="B579" s="2"/>
      <c r="C579" s="2"/>
      <c r="D579" s="2"/>
      <c r="E579" s="2"/>
      <c r="F579" s="22"/>
    </row>
    <row r="580" spans="1:6" ht="15.75" customHeight="1" x14ac:dyDescent="0.25">
      <c r="A580" s="2"/>
      <c r="B580" s="2"/>
      <c r="C580" s="2"/>
      <c r="D580" s="2"/>
      <c r="E580" s="2"/>
      <c r="F580" s="22"/>
    </row>
    <row r="581" spans="1:6" ht="15.75" customHeight="1" x14ac:dyDescent="0.25">
      <c r="A581" s="2"/>
      <c r="B581" s="2"/>
      <c r="C581" s="2"/>
      <c r="D581" s="2"/>
      <c r="E581" s="2"/>
      <c r="F581" s="22"/>
    </row>
    <row r="582" spans="1:6" ht="15.75" customHeight="1" x14ac:dyDescent="0.25">
      <c r="A582" s="2"/>
      <c r="B582" s="2"/>
      <c r="C582" s="2"/>
      <c r="D582" s="2"/>
      <c r="E582" s="2"/>
      <c r="F582" s="22"/>
    </row>
    <row r="583" spans="1:6" ht="15.75" customHeight="1" x14ac:dyDescent="0.25">
      <c r="A583" s="2"/>
      <c r="B583" s="2"/>
      <c r="C583" s="2"/>
      <c r="D583" s="2"/>
      <c r="E583" s="2"/>
      <c r="F583" s="22"/>
    </row>
    <row r="584" spans="1:6" ht="15.75" customHeight="1" x14ac:dyDescent="0.25">
      <c r="A584" s="2"/>
      <c r="B584" s="2"/>
      <c r="C584" s="2"/>
      <c r="D584" s="2"/>
      <c r="E584" s="2"/>
      <c r="F584" s="22"/>
    </row>
    <row r="585" spans="1:6" ht="15.75" customHeight="1" x14ac:dyDescent="0.25">
      <c r="A585" s="2"/>
      <c r="B585" s="2"/>
      <c r="C585" s="2"/>
      <c r="D585" s="2"/>
      <c r="E585" s="2"/>
      <c r="F585" s="22"/>
    </row>
    <row r="586" spans="1:6" ht="15.75" customHeight="1" x14ac:dyDescent="0.25">
      <c r="A586" s="2"/>
      <c r="B586" s="2"/>
      <c r="C586" s="2"/>
      <c r="D586" s="2"/>
      <c r="E586" s="2"/>
      <c r="F586" s="22"/>
    </row>
    <row r="587" spans="1:6" ht="15.75" customHeight="1" x14ac:dyDescent="0.25">
      <c r="A587" s="2"/>
      <c r="B587" s="2"/>
      <c r="C587" s="2"/>
      <c r="D587" s="2"/>
      <c r="E587" s="2"/>
      <c r="F587" s="22"/>
    </row>
    <row r="588" spans="1:6" ht="15.75" customHeight="1" x14ac:dyDescent="0.25">
      <c r="A588" s="2"/>
      <c r="B588" s="2"/>
      <c r="C588" s="2"/>
      <c r="D588" s="2"/>
      <c r="E588" s="2"/>
      <c r="F588" s="22"/>
    </row>
    <row r="589" spans="1:6" ht="15.75" customHeight="1" x14ac:dyDescent="0.25">
      <c r="A589" s="2"/>
      <c r="B589" s="2"/>
      <c r="C589" s="2"/>
      <c r="D589" s="2"/>
      <c r="E589" s="2"/>
      <c r="F589" s="22"/>
    </row>
    <row r="590" spans="1:6" ht="15.75" customHeight="1" x14ac:dyDescent="0.25">
      <c r="A590" s="2"/>
      <c r="B590" s="2"/>
      <c r="C590" s="2"/>
      <c r="D590" s="2"/>
      <c r="E590" s="2"/>
      <c r="F590" s="22"/>
    </row>
    <row r="591" spans="1:6" ht="15.75" customHeight="1" x14ac:dyDescent="0.25">
      <c r="A591" s="2"/>
      <c r="B591" s="2"/>
      <c r="C591" s="2"/>
      <c r="D591" s="2"/>
      <c r="E591" s="2"/>
      <c r="F591" s="22"/>
    </row>
    <row r="592" spans="1:6" ht="15.75" customHeight="1" x14ac:dyDescent="0.25">
      <c r="A592" s="2"/>
      <c r="B592" s="2"/>
      <c r="C592" s="2"/>
      <c r="D592" s="2"/>
      <c r="E592" s="2"/>
      <c r="F592" s="22"/>
    </row>
    <row r="593" spans="1:6" ht="15.75" customHeight="1" x14ac:dyDescent="0.25">
      <c r="A593" s="2"/>
      <c r="B593" s="2"/>
      <c r="C593" s="2"/>
      <c r="D593" s="2"/>
      <c r="E593" s="2"/>
      <c r="F593" s="22"/>
    </row>
    <row r="594" spans="1:6" ht="15.75" customHeight="1" x14ac:dyDescent="0.25">
      <c r="A594" s="2"/>
      <c r="B594" s="2"/>
      <c r="C594" s="2"/>
      <c r="D594" s="2"/>
      <c r="E594" s="2"/>
      <c r="F594" s="22"/>
    </row>
    <row r="595" spans="1:6" ht="15.75" customHeight="1" x14ac:dyDescent="0.25">
      <c r="A595" s="2"/>
      <c r="B595" s="2"/>
      <c r="C595" s="2"/>
      <c r="D595" s="2"/>
      <c r="E595" s="2"/>
      <c r="F595" s="22"/>
    </row>
    <row r="596" spans="1:6" ht="15.75" customHeight="1" x14ac:dyDescent="0.25">
      <c r="A596" s="2"/>
      <c r="B596" s="2"/>
      <c r="C596" s="2"/>
      <c r="D596" s="2"/>
      <c r="E596" s="2"/>
      <c r="F596" s="22"/>
    </row>
    <row r="597" spans="1:6" ht="15.75" customHeight="1" x14ac:dyDescent="0.25">
      <c r="A597" s="2"/>
      <c r="B597" s="2"/>
      <c r="C597" s="2"/>
      <c r="D597" s="2"/>
      <c r="E597" s="2"/>
      <c r="F597" s="22"/>
    </row>
    <row r="598" spans="1:6" ht="15.75" customHeight="1" x14ac:dyDescent="0.25">
      <c r="A598" s="2"/>
      <c r="B598" s="2"/>
      <c r="C598" s="2"/>
      <c r="D598" s="2"/>
      <c r="E598" s="2"/>
      <c r="F598" s="22"/>
    </row>
    <row r="599" spans="1:6" ht="15.75" customHeight="1" x14ac:dyDescent="0.25">
      <c r="A599" s="2"/>
      <c r="B599" s="2"/>
      <c r="C599" s="2"/>
      <c r="D599" s="2"/>
      <c r="E599" s="2"/>
      <c r="F599" s="22"/>
    </row>
    <row r="600" spans="1:6" ht="15.75" customHeight="1" x14ac:dyDescent="0.25">
      <c r="A600" s="2"/>
      <c r="B600" s="2"/>
      <c r="C600" s="2"/>
      <c r="D600" s="2"/>
      <c r="E600" s="2"/>
      <c r="F600" s="22"/>
    </row>
    <row r="601" spans="1:6" ht="15.75" customHeight="1" x14ac:dyDescent="0.25">
      <c r="A601" s="2"/>
      <c r="B601" s="2"/>
      <c r="C601" s="2"/>
      <c r="D601" s="2"/>
      <c r="E601" s="2"/>
      <c r="F601" s="22"/>
    </row>
    <row r="602" spans="1:6" ht="15.75" customHeight="1" x14ac:dyDescent="0.25">
      <c r="A602" s="2"/>
      <c r="B602" s="2"/>
      <c r="C602" s="2"/>
      <c r="D602" s="2"/>
      <c r="E602" s="2"/>
      <c r="F602" s="22"/>
    </row>
    <row r="603" spans="1:6" ht="15.75" customHeight="1" x14ac:dyDescent="0.25">
      <c r="A603" s="2"/>
      <c r="B603" s="2"/>
      <c r="C603" s="2"/>
      <c r="D603" s="2"/>
      <c r="E603" s="2"/>
      <c r="F603" s="22"/>
    </row>
    <row r="604" spans="1:6" ht="15.75" customHeight="1" x14ac:dyDescent="0.25">
      <c r="A604" s="2"/>
      <c r="B604" s="2"/>
      <c r="C604" s="2"/>
      <c r="D604" s="2"/>
      <c r="E604" s="2"/>
      <c r="F604" s="22"/>
    </row>
    <row r="605" spans="1:6" ht="15.75" customHeight="1" x14ac:dyDescent="0.25">
      <c r="A605" s="2"/>
      <c r="B605" s="2"/>
      <c r="C605" s="2"/>
      <c r="D605" s="2"/>
      <c r="E605" s="2"/>
      <c r="F605" s="22"/>
    </row>
    <row r="606" spans="1:6" ht="15.75" customHeight="1" x14ac:dyDescent="0.25">
      <c r="A606" s="2"/>
      <c r="B606" s="2"/>
      <c r="C606" s="2"/>
      <c r="D606" s="2"/>
      <c r="E606" s="2"/>
      <c r="F606" s="22"/>
    </row>
    <row r="607" spans="1:6" ht="15.75" customHeight="1" x14ac:dyDescent="0.25">
      <c r="A607" s="2"/>
      <c r="B607" s="2"/>
      <c r="C607" s="2"/>
      <c r="D607" s="2"/>
      <c r="E607" s="2"/>
      <c r="F607" s="22"/>
    </row>
    <row r="608" spans="1:6" ht="15.75" customHeight="1" x14ac:dyDescent="0.25">
      <c r="A608" s="2"/>
      <c r="B608" s="2"/>
      <c r="C608" s="2"/>
      <c r="D608" s="2"/>
      <c r="E608" s="2"/>
      <c r="F608" s="22"/>
    </row>
    <row r="609" spans="1:6" ht="15.75" customHeight="1" x14ac:dyDescent="0.25">
      <c r="A609" s="2"/>
      <c r="B609" s="2"/>
      <c r="C609" s="2"/>
      <c r="D609" s="2"/>
      <c r="E609" s="2"/>
      <c r="F609" s="22"/>
    </row>
    <row r="610" spans="1:6" ht="15.75" customHeight="1" x14ac:dyDescent="0.25">
      <c r="A610" s="2"/>
      <c r="B610" s="2"/>
      <c r="C610" s="2"/>
      <c r="D610" s="2"/>
      <c r="E610" s="2"/>
      <c r="F610" s="22"/>
    </row>
    <row r="611" spans="1:6" ht="15.75" customHeight="1" x14ac:dyDescent="0.25">
      <c r="A611" s="2"/>
      <c r="B611" s="2"/>
      <c r="C611" s="2"/>
      <c r="D611" s="2"/>
      <c r="E611" s="2"/>
      <c r="F611" s="22"/>
    </row>
    <row r="612" spans="1:6" ht="15.75" customHeight="1" x14ac:dyDescent="0.25">
      <c r="A612" s="2"/>
      <c r="B612" s="2"/>
      <c r="C612" s="2"/>
      <c r="D612" s="2"/>
      <c r="E612" s="2"/>
      <c r="F612" s="22"/>
    </row>
    <row r="613" spans="1:6" ht="15.75" customHeight="1" x14ac:dyDescent="0.25">
      <c r="A613" s="2"/>
      <c r="B613" s="2"/>
      <c r="C613" s="2"/>
      <c r="D613" s="2"/>
      <c r="E613" s="2"/>
      <c r="F613" s="22"/>
    </row>
    <row r="614" spans="1:6" ht="15.75" customHeight="1" x14ac:dyDescent="0.25">
      <c r="A614" s="2"/>
      <c r="B614" s="2"/>
      <c r="C614" s="2"/>
      <c r="D614" s="2"/>
      <c r="E614" s="2"/>
      <c r="F614" s="22"/>
    </row>
    <row r="615" spans="1:6" ht="15.75" customHeight="1" x14ac:dyDescent="0.25">
      <c r="A615" s="2"/>
      <c r="B615" s="2"/>
      <c r="C615" s="2"/>
      <c r="D615" s="2"/>
      <c r="E615" s="2"/>
      <c r="F615" s="22"/>
    </row>
    <row r="616" spans="1:6" ht="15.75" customHeight="1" x14ac:dyDescent="0.25">
      <c r="A616" s="2"/>
      <c r="B616" s="2"/>
      <c r="C616" s="2"/>
      <c r="D616" s="2"/>
      <c r="E616" s="2"/>
      <c r="F616" s="22"/>
    </row>
    <row r="617" spans="1:6" ht="15.75" customHeight="1" x14ac:dyDescent="0.25">
      <c r="A617" s="2"/>
      <c r="B617" s="2"/>
      <c r="C617" s="2"/>
      <c r="D617" s="2"/>
      <c r="E617" s="2"/>
      <c r="F617" s="22"/>
    </row>
    <row r="618" spans="1:6" ht="15.75" customHeight="1" x14ac:dyDescent="0.25">
      <c r="A618" s="2"/>
      <c r="B618" s="2"/>
      <c r="C618" s="2"/>
      <c r="D618" s="2"/>
      <c r="E618" s="2"/>
      <c r="F618" s="22"/>
    </row>
    <row r="619" spans="1:6" ht="15.75" customHeight="1" x14ac:dyDescent="0.25">
      <c r="A619" s="2"/>
      <c r="B619" s="2"/>
      <c r="C619" s="2"/>
      <c r="D619" s="2"/>
      <c r="E619" s="2"/>
      <c r="F619" s="22"/>
    </row>
    <row r="620" spans="1:6" ht="15.75" customHeight="1" x14ac:dyDescent="0.25">
      <c r="A620" s="2"/>
      <c r="B620" s="2"/>
      <c r="C620" s="2"/>
      <c r="D620" s="2"/>
      <c r="E620" s="2"/>
      <c r="F620" s="22"/>
    </row>
    <row r="621" spans="1:6" ht="15.75" customHeight="1" x14ac:dyDescent="0.25">
      <c r="A621" s="2"/>
      <c r="B621" s="2"/>
      <c r="C621" s="2"/>
      <c r="D621" s="2"/>
      <c r="E621" s="2"/>
      <c r="F621" s="22"/>
    </row>
    <row r="622" spans="1:6" ht="15.75" customHeight="1" x14ac:dyDescent="0.25">
      <c r="A622" s="2"/>
      <c r="B622" s="2"/>
      <c r="C622" s="2"/>
      <c r="D622" s="2"/>
      <c r="E622" s="2"/>
      <c r="F622" s="22"/>
    </row>
    <row r="623" spans="1:6" ht="15.75" customHeight="1" x14ac:dyDescent="0.25">
      <c r="A623" s="2"/>
      <c r="B623" s="2"/>
      <c r="C623" s="2"/>
      <c r="D623" s="2"/>
      <c r="E623" s="2"/>
      <c r="F623" s="22"/>
    </row>
    <row r="624" spans="1:6" ht="15.75" customHeight="1" x14ac:dyDescent="0.25">
      <c r="A624" s="2"/>
      <c r="B624" s="2"/>
      <c r="C624" s="2"/>
      <c r="D624" s="2"/>
      <c r="E624" s="2"/>
      <c r="F624" s="22"/>
    </row>
    <row r="625" spans="1:6" ht="15.75" customHeight="1" x14ac:dyDescent="0.25">
      <c r="A625" s="2"/>
      <c r="B625" s="2"/>
      <c r="C625" s="2"/>
      <c r="D625" s="2"/>
      <c r="E625" s="2"/>
      <c r="F625" s="22"/>
    </row>
    <row r="626" spans="1:6" ht="15.75" customHeight="1" x14ac:dyDescent="0.25">
      <c r="A626" s="2"/>
      <c r="B626" s="2"/>
      <c r="C626" s="2"/>
      <c r="D626" s="2"/>
      <c r="E626" s="2"/>
      <c r="F626" s="22"/>
    </row>
    <row r="627" spans="1:6" ht="15.75" customHeight="1" x14ac:dyDescent="0.25">
      <c r="A627" s="2"/>
      <c r="B627" s="2"/>
      <c r="C627" s="2"/>
      <c r="D627" s="2"/>
      <c r="E627" s="2"/>
      <c r="F627" s="22"/>
    </row>
    <row r="628" spans="1:6" ht="15.75" customHeight="1" x14ac:dyDescent="0.25">
      <c r="A628" s="2"/>
      <c r="B628" s="2"/>
      <c r="C628" s="2"/>
      <c r="D628" s="2"/>
      <c r="E628" s="2"/>
      <c r="F628" s="22"/>
    </row>
    <row r="629" spans="1:6" ht="15.75" customHeight="1" x14ac:dyDescent="0.25">
      <c r="A629" s="2"/>
      <c r="B629" s="2"/>
      <c r="C629" s="2"/>
      <c r="D629" s="2"/>
      <c r="E629" s="2"/>
      <c r="F629" s="22"/>
    </row>
    <row r="630" spans="1:6" ht="15.75" customHeight="1" x14ac:dyDescent="0.25">
      <c r="A630" s="2"/>
      <c r="B630" s="2"/>
      <c r="C630" s="2"/>
      <c r="D630" s="2"/>
      <c r="E630" s="2"/>
      <c r="F630" s="22"/>
    </row>
    <row r="631" spans="1:6" ht="15.75" customHeight="1" x14ac:dyDescent="0.25">
      <c r="A631" s="2"/>
      <c r="B631" s="2"/>
      <c r="C631" s="2"/>
      <c r="D631" s="2"/>
      <c r="E631" s="2"/>
      <c r="F631" s="22"/>
    </row>
    <row r="632" spans="1:6" ht="15.75" customHeight="1" x14ac:dyDescent="0.25">
      <c r="A632" s="2"/>
      <c r="B632" s="2"/>
      <c r="C632" s="2"/>
      <c r="D632" s="2"/>
      <c r="E632" s="2"/>
      <c r="F632" s="22"/>
    </row>
    <row r="633" spans="1:6" ht="15.75" customHeight="1" x14ac:dyDescent="0.25">
      <c r="A633" s="2"/>
      <c r="B633" s="2"/>
      <c r="C633" s="2"/>
      <c r="D633" s="2"/>
      <c r="E633" s="2"/>
      <c r="F633" s="22"/>
    </row>
    <row r="634" spans="1:6" ht="15.75" customHeight="1" x14ac:dyDescent="0.25">
      <c r="A634" s="2"/>
      <c r="B634" s="2"/>
      <c r="C634" s="2"/>
      <c r="D634" s="2"/>
      <c r="E634" s="2"/>
      <c r="F634" s="22"/>
    </row>
    <row r="635" spans="1:6" ht="15.75" customHeight="1" x14ac:dyDescent="0.25">
      <c r="A635" s="2"/>
      <c r="B635" s="2"/>
      <c r="C635" s="2"/>
      <c r="D635" s="2"/>
      <c r="E635" s="2"/>
      <c r="F635" s="22"/>
    </row>
    <row r="636" spans="1:6" ht="15.75" customHeight="1" x14ac:dyDescent="0.25">
      <c r="A636" s="2"/>
      <c r="B636" s="2"/>
      <c r="C636" s="2"/>
      <c r="D636" s="2"/>
      <c r="E636" s="2"/>
      <c r="F636" s="22"/>
    </row>
    <row r="637" spans="1:6" ht="15.75" customHeight="1" x14ac:dyDescent="0.25">
      <c r="A637" s="2"/>
      <c r="B637" s="2"/>
      <c r="C637" s="2"/>
      <c r="D637" s="2"/>
      <c r="E637" s="2"/>
      <c r="F637" s="22"/>
    </row>
    <row r="638" spans="1:6" ht="15.75" customHeight="1" x14ac:dyDescent="0.25">
      <c r="A638" s="2"/>
      <c r="B638" s="2"/>
      <c r="C638" s="2"/>
      <c r="D638" s="2"/>
      <c r="E638" s="2"/>
      <c r="F638" s="22"/>
    </row>
    <row r="639" spans="1:6" ht="15.75" customHeight="1" x14ac:dyDescent="0.25">
      <c r="A639" s="2"/>
      <c r="B639" s="2"/>
      <c r="C639" s="2"/>
      <c r="D639" s="2"/>
      <c r="E639" s="2"/>
      <c r="F639" s="22"/>
    </row>
    <row r="640" spans="1:6" ht="15.75" customHeight="1" x14ac:dyDescent="0.25">
      <c r="A640" s="2"/>
      <c r="B640" s="2"/>
      <c r="C640" s="2"/>
      <c r="D640" s="2"/>
      <c r="E640" s="2"/>
      <c r="F640" s="22"/>
    </row>
    <row r="641" spans="1:6" ht="15.75" customHeight="1" x14ac:dyDescent="0.25">
      <c r="A641" s="2"/>
      <c r="B641" s="2"/>
      <c r="C641" s="2"/>
      <c r="D641" s="2"/>
      <c r="E641" s="2"/>
      <c r="F641" s="22"/>
    </row>
    <row r="642" spans="1:6" ht="15.75" customHeight="1" x14ac:dyDescent="0.25">
      <c r="A642" s="2"/>
      <c r="B642" s="2"/>
      <c r="C642" s="2"/>
      <c r="D642" s="2"/>
      <c r="E642" s="2"/>
      <c r="F642" s="22"/>
    </row>
    <row r="643" spans="1:6" ht="15.75" customHeight="1" x14ac:dyDescent="0.25">
      <c r="A643" s="2"/>
      <c r="B643" s="2"/>
      <c r="C643" s="2"/>
      <c r="D643" s="2"/>
      <c r="E643" s="2"/>
      <c r="F643" s="22"/>
    </row>
    <row r="644" spans="1:6" ht="15.75" customHeight="1" x14ac:dyDescent="0.25">
      <c r="A644" s="2"/>
      <c r="B644" s="2"/>
      <c r="C644" s="2"/>
      <c r="D644" s="2"/>
      <c r="E644" s="2"/>
      <c r="F644" s="22"/>
    </row>
    <row r="645" spans="1:6" ht="15.75" customHeight="1" x14ac:dyDescent="0.25">
      <c r="A645" s="2"/>
      <c r="B645" s="2"/>
      <c r="C645" s="2"/>
      <c r="D645" s="2"/>
      <c r="E645" s="2"/>
      <c r="F645" s="22"/>
    </row>
    <row r="646" spans="1:6" ht="15.75" customHeight="1" x14ac:dyDescent="0.25">
      <c r="A646" s="2"/>
      <c r="B646" s="2"/>
      <c r="C646" s="2"/>
      <c r="D646" s="2"/>
      <c r="E646" s="2"/>
      <c r="F646" s="22"/>
    </row>
    <row r="647" spans="1:6" ht="15.75" customHeight="1" x14ac:dyDescent="0.25">
      <c r="A647" s="2"/>
      <c r="B647" s="2"/>
      <c r="C647" s="2"/>
      <c r="D647" s="2"/>
      <c r="E647" s="2"/>
      <c r="F647" s="22"/>
    </row>
    <row r="648" spans="1:6" ht="15.75" customHeight="1" x14ac:dyDescent="0.25">
      <c r="A648" s="2"/>
      <c r="B648" s="2"/>
      <c r="C648" s="2"/>
      <c r="D648" s="2"/>
      <c r="E648" s="2"/>
      <c r="F648" s="22"/>
    </row>
    <row r="649" spans="1:6" ht="15.75" customHeight="1" x14ac:dyDescent="0.25">
      <c r="A649" s="2"/>
      <c r="B649" s="2"/>
      <c r="C649" s="2"/>
      <c r="D649" s="2"/>
      <c r="E649" s="2"/>
      <c r="F649" s="22"/>
    </row>
    <row r="650" spans="1:6" ht="15.75" customHeight="1" x14ac:dyDescent="0.25">
      <c r="A650" s="2"/>
      <c r="B650" s="2"/>
      <c r="C650" s="2"/>
      <c r="D650" s="2"/>
      <c r="E650" s="2"/>
      <c r="F650" s="22"/>
    </row>
    <row r="651" spans="1:6" ht="15.75" customHeight="1" x14ac:dyDescent="0.25">
      <c r="A651" s="2"/>
      <c r="B651" s="2"/>
      <c r="C651" s="2"/>
      <c r="D651" s="2"/>
      <c r="E651" s="2"/>
      <c r="F651" s="22"/>
    </row>
    <row r="652" spans="1:6" ht="15.75" customHeight="1" x14ac:dyDescent="0.25">
      <c r="A652" s="2"/>
      <c r="B652" s="2"/>
      <c r="C652" s="2"/>
      <c r="D652" s="2"/>
      <c r="E652" s="2"/>
      <c r="F652" s="22"/>
    </row>
    <row r="653" spans="1:6" ht="15.75" customHeight="1" x14ac:dyDescent="0.25">
      <c r="A653" s="2"/>
      <c r="B653" s="2"/>
      <c r="C653" s="2"/>
      <c r="D653" s="2"/>
      <c r="E653" s="2"/>
      <c r="F653" s="22"/>
    </row>
    <row r="654" spans="1:6" ht="15.75" customHeight="1" x14ac:dyDescent="0.25">
      <c r="A654" s="2"/>
      <c r="B654" s="2"/>
      <c r="C654" s="2"/>
      <c r="D654" s="2"/>
      <c r="E654" s="2"/>
      <c r="F654" s="22"/>
    </row>
    <row r="655" spans="1:6" ht="15.75" customHeight="1" x14ac:dyDescent="0.25">
      <c r="A655" s="2"/>
      <c r="B655" s="2"/>
      <c r="C655" s="2"/>
      <c r="D655" s="2"/>
      <c r="E655" s="2"/>
      <c r="F655" s="22"/>
    </row>
    <row r="656" spans="1:6" ht="15.75" customHeight="1" x14ac:dyDescent="0.25">
      <c r="A656" s="2"/>
      <c r="B656" s="2"/>
      <c r="C656" s="2"/>
      <c r="D656" s="2"/>
      <c r="E656" s="2"/>
      <c r="F656" s="22"/>
    </row>
    <row r="657" spans="1:6" ht="15.75" customHeight="1" x14ac:dyDescent="0.25">
      <c r="A657" s="2"/>
      <c r="B657" s="2"/>
      <c r="C657" s="2"/>
      <c r="D657" s="2"/>
      <c r="E657" s="2"/>
      <c r="F657" s="22"/>
    </row>
    <row r="658" spans="1:6" ht="15.75" customHeight="1" x14ac:dyDescent="0.25">
      <c r="A658" s="2"/>
      <c r="B658" s="2"/>
      <c r="C658" s="2"/>
      <c r="D658" s="2"/>
      <c r="E658" s="2"/>
      <c r="F658" s="22"/>
    </row>
    <row r="659" spans="1:6" ht="15.75" customHeight="1" x14ac:dyDescent="0.25">
      <c r="A659" s="2"/>
      <c r="B659" s="2"/>
      <c r="C659" s="2"/>
      <c r="D659" s="2"/>
      <c r="E659" s="2"/>
      <c r="F659" s="22"/>
    </row>
    <row r="660" spans="1:6" ht="15.75" customHeight="1" x14ac:dyDescent="0.25">
      <c r="A660" s="2"/>
      <c r="B660" s="2"/>
      <c r="C660" s="2"/>
      <c r="D660" s="2"/>
      <c r="E660" s="2"/>
      <c r="F660" s="22"/>
    </row>
    <row r="661" spans="1:6" ht="15.75" customHeight="1" x14ac:dyDescent="0.25">
      <c r="A661" s="2"/>
      <c r="B661" s="2"/>
      <c r="C661" s="2"/>
      <c r="D661" s="2"/>
      <c r="E661" s="2"/>
      <c r="F661" s="22"/>
    </row>
    <row r="662" spans="1:6" ht="15.75" customHeight="1" x14ac:dyDescent="0.25">
      <c r="A662" s="2"/>
      <c r="B662" s="2"/>
      <c r="C662" s="2"/>
      <c r="D662" s="2"/>
      <c r="E662" s="2"/>
      <c r="F662" s="22"/>
    </row>
    <row r="663" spans="1:6" ht="15.75" customHeight="1" x14ac:dyDescent="0.25">
      <c r="A663" s="2"/>
      <c r="B663" s="2"/>
      <c r="C663" s="2"/>
      <c r="D663" s="2"/>
      <c r="E663" s="2"/>
      <c r="F663" s="22"/>
    </row>
    <row r="664" spans="1:6" ht="15.75" customHeight="1" x14ac:dyDescent="0.25">
      <c r="A664" s="2"/>
      <c r="B664" s="2"/>
      <c r="C664" s="2"/>
      <c r="D664" s="2"/>
      <c r="E664" s="2"/>
      <c r="F664" s="22"/>
    </row>
    <row r="665" spans="1:6" ht="15.75" customHeight="1" x14ac:dyDescent="0.25">
      <c r="A665" s="2"/>
      <c r="B665" s="2"/>
      <c r="C665" s="2"/>
      <c r="D665" s="2"/>
      <c r="E665" s="2"/>
      <c r="F665" s="22"/>
    </row>
    <row r="666" spans="1:6" ht="15.75" customHeight="1" x14ac:dyDescent="0.25">
      <c r="A666" s="2"/>
      <c r="B666" s="2"/>
      <c r="C666" s="2"/>
      <c r="D666" s="2"/>
      <c r="E666" s="2"/>
      <c r="F666" s="22"/>
    </row>
    <row r="667" spans="1:6" ht="15.75" customHeight="1" x14ac:dyDescent="0.25">
      <c r="A667" s="2"/>
      <c r="B667" s="2"/>
      <c r="C667" s="2"/>
      <c r="D667" s="2"/>
      <c r="E667" s="2"/>
      <c r="F667" s="22"/>
    </row>
    <row r="668" spans="1:6" ht="15.75" customHeight="1" x14ac:dyDescent="0.25">
      <c r="A668" s="2"/>
      <c r="B668" s="2"/>
      <c r="C668" s="2"/>
      <c r="D668" s="2"/>
      <c r="E668" s="2"/>
      <c r="F668" s="22"/>
    </row>
    <row r="669" spans="1:6" ht="15.75" customHeight="1" x14ac:dyDescent="0.25">
      <c r="A669" s="2"/>
      <c r="B669" s="2"/>
      <c r="C669" s="2"/>
      <c r="D669" s="2"/>
      <c r="E669" s="2"/>
      <c r="F669" s="22"/>
    </row>
    <row r="670" spans="1:6" ht="15.75" customHeight="1" x14ac:dyDescent="0.25">
      <c r="A670" s="2"/>
      <c r="B670" s="2"/>
      <c r="C670" s="2"/>
      <c r="D670" s="2"/>
      <c r="E670" s="2"/>
      <c r="F670" s="22"/>
    </row>
    <row r="671" spans="1:6" ht="15.75" customHeight="1" x14ac:dyDescent="0.25">
      <c r="A671" s="2"/>
      <c r="B671" s="2"/>
      <c r="C671" s="2"/>
      <c r="D671" s="2"/>
      <c r="E671" s="2"/>
      <c r="F671" s="22"/>
    </row>
    <row r="672" spans="1:6" ht="15.75" customHeight="1" x14ac:dyDescent="0.25">
      <c r="A672" s="2"/>
      <c r="B672" s="2"/>
      <c r="C672" s="2"/>
      <c r="D672" s="2"/>
      <c r="E672" s="2"/>
      <c r="F672" s="22"/>
    </row>
    <row r="673" spans="1:6" ht="15.75" customHeight="1" x14ac:dyDescent="0.25">
      <c r="A673" s="2"/>
      <c r="B673" s="2"/>
      <c r="C673" s="2"/>
      <c r="D673" s="2"/>
      <c r="E673" s="2"/>
      <c r="F673" s="22"/>
    </row>
    <row r="674" spans="1:6" ht="15.75" customHeight="1" x14ac:dyDescent="0.25">
      <c r="A674" s="2"/>
      <c r="B674" s="2"/>
      <c r="C674" s="2"/>
      <c r="D674" s="2"/>
      <c r="E674" s="2"/>
      <c r="F674" s="22"/>
    </row>
    <row r="675" spans="1:6" ht="15.75" customHeight="1" x14ac:dyDescent="0.25">
      <c r="A675" s="2"/>
      <c r="B675" s="2"/>
      <c r="C675" s="2"/>
      <c r="D675" s="2"/>
      <c r="E675" s="2"/>
      <c r="F675" s="22"/>
    </row>
    <row r="676" spans="1:6" ht="15.75" customHeight="1" x14ac:dyDescent="0.25">
      <c r="A676" s="2"/>
      <c r="B676" s="2"/>
      <c r="C676" s="2"/>
      <c r="D676" s="2"/>
      <c r="E676" s="2"/>
      <c r="F676" s="22"/>
    </row>
    <row r="677" spans="1:6" ht="15.75" customHeight="1" x14ac:dyDescent="0.25">
      <c r="A677" s="2"/>
      <c r="B677" s="2"/>
      <c r="C677" s="2"/>
      <c r="D677" s="2"/>
      <c r="E677" s="2"/>
      <c r="F677" s="22"/>
    </row>
    <row r="678" spans="1:6" ht="15.75" customHeight="1" x14ac:dyDescent="0.25">
      <c r="A678" s="2"/>
      <c r="B678" s="2"/>
      <c r="C678" s="2"/>
      <c r="D678" s="2"/>
      <c r="E678" s="2"/>
      <c r="F678" s="22"/>
    </row>
    <row r="679" spans="1:6" ht="15.75" customHeight="1" x14ac:dyDescent="0.25">
      <c r="A679" s="2"/>
      <c r="B679" s="2"/>
      <c r="C679" s="2"/>
      <c r="D679" s="2"/>
      <c r="E679" s="2"/>
      <c r="F679" s="22"/>
    </row>
    <row r="680" spans="1:6" ht="15.75" customHeight="1" x14ac:dyDescent="0.25">
      <c r="A680" s="2"/>
      <c r="B680" s="2"/>
      <c r="C680" s="2"/>
      <c r="D680" s="2"/>
      <c r="E680" s="2"/>
      <c r="F680" s="22"/>
    </row>
    <row r="681" spans="1:6" ht="15.75" customHeight="1" x14ac:dyDescent="0.25">
      <c r="A681" s="2"/>
      <c r="B681" s="2"/>
      <c r="C681" s="2"/>
      <c r="D681" s="2"/>
      <c r="E681" s="2"/>
      <c r="F681" s="22"/>
    </row>
    <row r="682" spans="1:6" ht="15.75" customHeight="1" x14ac:dyDescent="0.25">
      <c r="A682" s="2"/>
      <c r="B682" s="2"/>
      <c r="C682" s="2"/>
      <c r="D682" s="2"/>
      <c r="E682" s="2"/>
      <c r="F682" s="22"/>
    </row>
    <row r="683" spans="1:6" ht="15.75" customHeight="1" x14ac:dyDescent="0.25">
      <c r="A683" s="2"/>
      <c r="B683" s="2"/>
      <c r="C683" s="2"/>
      <c r="D683" s="2"/>
      <c r="E683" s="2"/>
      <c r="F683" s="22"/>
    </row>
    <row r="684" spans="1:6" ht="15.75" customHeight="1" x14ac:dyDescent="0.25">
      <c r="A684" s="2"/>
      <c r="B684" s="2"/>
      <c r="C684" s="2"/>
      <c r="D684" s="2"/>
      <c r="E684" s="2"/>
      <c r="F684" s="22"/>
    </row>
    <row r="685" spans="1:6" ht="15.75" customHeight="1" x14ac:dyDescent="0.25">
      <c r="A685" s="2"/>
      <c r="B685" s="2"/>
      <c r="C685" s="2"/>
      <c r="D685" s="2"/>
      <c r="E685" s="2"/>
      <c r="F685" s="22"/>
    </row>
    <row r="686" spans="1:6" ht="15.75" customHeight="1" x14ac:dyDescent="0.25">
      <c r="A686" s="2"/>
      <c r="B686" s="2"/>
      <c r="C686" s="2"/>
      <c r="D686" s="2"/>
      <c r="E686" s="2"/>
      <c r="F686" s="22"/>
    </row>
    <row r="687" spans="1:6" ht="15.75" customHeight="1" x14ac:dyDescent="0.25">
      <c r="A687" s="2"/>
      <c r="B687" s="2"/>
      <c r="C687" s="2"/>
      <c r="D687" s="2"/>
      <c r="E687" s="2"/>
      <c r="F687" s="22"/>
    </row>
    <row r="688" spans="1:6" ht="15.75" customHeight="1" x14ac:dyDescent="0.25">
      <c r="A688" s="2"/>
      <c r="B688" s="2"/>
      <c r="C688" s="2"/>
      <c r="D688" s="2"/>
      <c r="E688" s="2"/>
      <c r="F688" s="22"/>
    </row>
    <row r="689" spans="1:6" ht="15.75" customHeight="1" x14ac:dyDescent="0.25">
      <c r="A689" s="2"/>
      <c r="B689" s="2"/>
      <c r="C689" s="2"/>
      <c r="D689" s="2"/>
      <c r="E689" s="2"/>
      <c r="F689" s="22"/>
    </row>
    <row r="690" spans="1:6" ht="15.75" customHeight="1" x14ac:dyDescent="0.25">
      <c r="A690" s="2"/>
      <c r="B690" s="2"/>
      <c r="C690" s="2"/>
      <c r="D690" s="2"/>
      <c r="E690" s="2"/>
      <c r="F690" s="22"/>
    </row>
    <row r="691" spans="1:6" ht="15.75" customHeight="1" x14ac:dyDescent="0.25">
      <c r="A691" s="2"/>
      <c r="B691" s="2"/>
      <c r="C691" s="2"/>
      <c r="D691" s="2"/>
      <c r="E691" s="2"/>
      <c r="F691" s="22"/>
    </row>
    <row r="692" spans="1:6" ht="15.75" customHeight="1" x14ac:dyDescent="0.25">
      <c r="A692" s="2"/>
      <c r="B692" s="2"/>
      <c r="C692" s="2"/>
      <c r="D692" s="2"/>
      <c r="E692" s="2"/>
      <c r="F692" s="22"/>
    </row>
    <row r="693" spans="1:6" ht="15.75" customHeight="1" x14ac:dyDescent="0.25">
      <c r="A693" s="2"/>
      <c r="B693" s="2"/>
      <c r="C693" s="2"/>
      <c r="D693" s="2"/>
      <c r="E693" s="2"/>
      <c r="F693" s="22"/>
    </row>
    <row r="694" spans="1:6" ht="15.75" customHeight="1" x14ac:dyDescent="0.25">
      <c r="A694" s="2"/>
      <c r="B694" s="2"/>
      <c r="C694" s="2"/>
      <c r="D694" s="2"/>
      <c r="E694" s="2"/>
      <c r="F694" s="22"/>
    </row>
    <row r="695" spans="1:6" ht="15.75" customHeight="1" x14ac:dyDescent="0.25">
      <c r="A695" s="2"/>
      <c r="B695" s="2"/>
      <c r="C695" s="2"/>
      <c r="D695" s="2"/>
      <c r="E695" s="2"/>
      <c r="F695" s="22"/>
    </row>
    <row r="696" spans="1:6" ht="15.75" customHeight="1" x14ac:dyDescent="0.25">
      <c r="A696" s="2"/>
      <c r="B696" s="2"/>
      <c r="C696" s="2"/>
      <c r="D696" s="2"/>
      <c r="E696" s="2"/>
      <c r="F696" s="22"/>
    </row>
    <row r="697" spans="1:6" ht="15.75" customHeight="1" x14ac:dyDescent="0.25">
      <c r="A697" s="2"/>
      <c r="B697" s="2"/>
      <c r="C697" s="2"/>
      <c r="D697" s="2"/>
      <c r="E697" s="2"/>
      <c r="F697" s="22"/>
    </row>
    <row r="698" spans="1:6" ht="15.75" customHeight="1" x14ac:dyDescent="0.25">
      <c r="A698" s="2"/>
      <c r="B698" s="2"/>
      <c r="C698" s="2"/>
      <c r="D698" s="2"/>
      <c r="E698" s="2"/>
      <c r="F698" s="22"/>
    </row>
    <row r="699" spans="1:6" ht="15.75" customHeight="1" x14ac:dyDescent="0.25">
      <c r="A699" s="2"/>
      <c r="B699" s="2"/>
      <c r="C699" s="2"/>
      <c r="D699" s="2"/>
      <c r="E699" s="2"/>
      <c r="F699" s="22"/>
    </row>
    <row r="700" spans="1:6" ht="15.75" customHeight="1" x14ac:dyDescent="0.25">
      <c r="A700" s="2"/>
      <c r="B700" s="2"/>
      <c r="C700" s="2"/>
      <c r="D700" s="2"/>
      <c r="E700" s="2"/>
      <c r="F700" s="22"/>
    </row>
    <row r="701" spans="1:6" ht="15.75" customHeight="1" x14ac:dyDescent="0.25">
      <c r="A701" s="2"/>
      <c r="B701" s="2"/>
      <c r="C701" s="2"/>
      <c r="D701" s="2"/>
      <c r="E701" s="2"/>
      <c r="F701" s="22"/>
    </row>
    <row r="702" spans="1:6" ht="15.75" customHeight="1" x14ac:dyDescent="0.25">
      <c r="A702" s="2"/>
      <c r="B702" s="2"/>
      <c r="C702" s="2"/>
      <c r="D702" s="2"/>
      <c r="E702" s="2"/>
      <c r="F702" s="22"/>
    </row>
    <row r="703" spans="1:6" ht="15.75" customHeight="1" x14ac:dyDescent="0.25">
      <c r="A703" s="2"/>
      <c r="B703" s="2"/>
      <c r="C703" s="2"/>
      <c r="D703" s="2"/>
      <c r="E703" s="2"/>
      <c r="F703" s="22"/>
    </row>
    <row r="704" spans="1:6" ht="15.75" customHeight="1" x14ac:dyDescent="0.25">
      <c r="A704" s="2"/>
      <c r="B704" s="2"/>
      <c r="C704" s="2"/>
      <c r="D704" s="2"/>
      <c r="E704" s="2"/>
      <c r="F704" s="22"/>
    </row>
    <row r="705" spans="1:6" ht="15.75" customHeight="1" x14ac:dyDescent="0.25">
      <c r="A705" s="2"/>
      <c r="B705" s="2"/>
      <c r="C705" s="2"/>
      <c r="D705" s="2"/>
      <c r="E705" s="2"/>
      <c r="F705" s="22"/>
    </row>
    <row r="706" spans="1:6" ht="15.75" customHeight="1" x14ac:dyDescent="0.25">
      <c r="A706" s="2"/>
      <c r="B706" s="2"/>
      <c r="C706" s="2"/>
      <c r="D706" s="2"/>
      <c r="E706" s="2"/>
      <c r="F706" s="22"/>
    </row>
    <row r="707" spans="1:6" ht="15.75" customHeight="1" x14ac:dyDescent="0.25">
      <c r="A707" s="2"/>
      <c r="B707" s="2"/>
      <c r="C707" s="2"/>
      <c r="D707" s="2"/>
      <c r="E707" s="2"/>
      <c r="F707" s="22"/>
    </row>
    <row r="708" spans="1:6" ht="15.75" customHeight="1" x14ac:dyDescent="0.25">
      <c r="A708" s="2"/>
      <c r="B708" s="2"/>
      <c r="C708" s="2"/>
      <c r="D708" s="2"/>
      <c r="E708" s="2"/>
      <c r="F708" s="22"/>
    </row>
    <row r="709" spans="1:6" ht="15.75" customHeight="1" x14ac:dyDescent="0.25">
      <c r="A709" s="2"/>
      <c r="B709" s="2"/>
      <c r="C709" s="2"/>
      <c r="D709" s="2"/>
      <c r="E709" s="2"/>
      <c r="F709" s="22"/>
    </row>
    <row r="710" spans="1:6" ht="15.75" customHeight="1" x14ac:dyDescent="0.25">
      <c r="A710" s="2"/>
      <c r="B710" s="2"/>
      <c r="C710" s="2"/>
      <c r="D710" s="2"/>
      <c r="E710" s="2"/>
      <c r="F710" s="22"/>
    </row>
    <row r="711" spans="1:6" ht="15.75" customHeight="1" x14ac:dyDescent="0.25">
      <c r="A711" s="2"/>
      <c r="B711" s="2"/>
      <c r="C711" s="2"/>
      <c r="D711" s="2"/>
      <c r="E711" s="2"/>
      <c r="F711" s="22"/>
    </row>
    <row r="712" spans="1:6" ht="15.75" customHeight="1" x14ac:dyDescent="0.25">
      <c r="A712" s="2"/>
      <c r="B712" s="2"/>
      <c r="C712" s="2"/>
      <c r="D712" s="2"/>
      <c r="E712" s="2"/>
      <c r="F712" s="22"/>
    </row>
    <row r="713" spans="1:6" ht="15.75" customHeight="1" x14ac:dyDescent="0.25">
      <c r="A713" s="2"/>
      <c r="B713" s="2"/>
      <c r="C713" s="2"/>
      <c r="D713" s="2"/>
      <c r="E713" s="2"/>
      <c r="F713" s="22"/>
    </row>
    <row r="714" spans="1:6" ht="15.75" customHeight="1" x14ac:dyDescent="0.25">
      <c r="A714" s="2"/>
      <c r="B714" s="2"/>
      <c r="C714" s="2"/>
      <c r="D714" s="2"/>
      <c r="E714" s="2"/>
      <c r="F714" s="22"/>
    </row>
    <row r="715" spans="1:6" ht="15.75" customHeight="1" x14ac:dyDescent="0.25">
      <c r="A715" s="2"/>
      <c r="B715" s="2"/>
      <c r="C715" s="2"/>
      <c r="D715" s="2"/>
      <c r="E715" s="2"/>
      <c r="F715" s="22"/>
    </row>
    <row r="716" spans="1:6" ht="15.75" customHeight="1" x14ac:dyDescent="0.25">
      <c r="A716" s="2"/>
      <c r="B716" s="2"/>
      <c r="C716" s="2"/>
      <c r="D716" s="2"/>
      <c r="E716" s="2"/>
      <c r="F716" s="22"/>
    </row>
    <row r="717" spans="1:6" ht="15.75" customHeight="1" x14ac:dyDescent="0.25">
      <c r="A717" s="2"/>
      <c r="B717" s="2"/>
      <c r="C717" s="2"/>
      <c r="D717" s="2"/>
      <c r="E717" s="2"/>
      <c r="F717" s="22"/>
    </row>
    <row r="718" spans="1:6" ht="15.75" customHeight="1" x14ac:dyDescent="0.25">
      <c r="A718" s="2"/>
      <c r="B718" s="2"/>
      <c r="C718" s="2"/>
      <c r="D718" s="2"/>
      <c r="E718" s="2"/>
      <c r="F718" s="22"/>
    </row>
    <row r="719" spans="1:6" ht="15.75" customHeight="1" x14ac:dyDescent="0.25">
      <c r="A719" s="2"/>
      <c r="B719" s="2"/>
      <c r="C719" s="2"/>
      <c r="D719" s="2"/>
      <c r="E719" s="2"/>
      <c r="F719" s="22"/>
    </row>
    <row r="720" spans="1:6" ht="15.75" customHeight="1" x14ac:dyDescent="0.25">
      <c r="A720" s="2"/>
      <c r="B720" s="2"/>
      <c r="C720" s="2"/>
      <c r="D720" s="2"/>
      <c r="E720" s="2"/>
      <c r="F720" s="22"/>
    </row>
    <row r="721" spans="1:6" ht="15.75" customHeight="1" x14ac:dyDescent="0.25">
      <c r="A721" s="2"/>
      <c r="B721" s="2"/>
      <c r="C721" s="2"/>
      <c r="D721" s="2"/>
      <c r="E721" s="2"/>
      <c r="F721" s="22"/>
    </row>
    <row r="722" spans="1:6" ht="15.75" customHeight="1" x14ac:dyDescent="0.25">
      <c r="A722" s="2"/>
      <c r="B722" s="2"/>
      <c r="C722" s="2"/>
      <c r="D722" s="2"/>
      <c r="E722" s="2"/>
      <c r="F722" s="22"/>
    </row>
    <row r="723" spans="1:6" ht="15.75" customHeight="1" x14ac:dyDescent="0.25">
      <c r="A723" s="2"/>
      <c r="B723" s="2"/>
      <c r="C723" s="2"/>
      <c r="D723" s="2"/>
      <c r="E723" s="2"/>
      <c r="F723" s="22"/>
    </row>
    <row r="724" spans="1:6" ht="15.75" customHeight="1" x14ac:dyDescent="0.25">
      <c r="A724" s="2"/>
      <c r="B724" s="2"/>
      <c r="C724" s="2"/>
      <c r="D724" s="2"/>
      <c r="E724" s="2"/>
      <c r="F724" s="22"/>
    </row>
    <row r="725" spans="1:6" ht="15.75" customHeight="1" x14ac:dyDescent="0.25">
      <c r="A725" s="2"/>
      <c r="B725" s="2"/>
      <c r="C725" s="2"/>
      <c r="D725" s="2"/>
      <c r="E725" s="2"/>
      <c r="F725" s="22"/>
    </row>
    <row r="726" spans="1:6" ht="15.75" customHeight="1" x14ac:dyDescent="0.25">
      <c r="A726" s="2"/>
      <c r="B726" s="2"/>
      <c r="C726" s="2"/>
      <c r="D726" s="2"/>
      <c r="E726" s="2"/>
      <c r="F726" s="22"/>
    </row>
    <row r="727" spans="1:6" ht="15.75" customHeight="1" x14ac:dyDescent="0.25">
      <c r="A727" s="2"/>
      <c r="B727" s="2"/>
      <c r="C727" s="2"/>
      <c r="D727" s="2"/>
      <c r="E727" s="2"/>
      <c r="F727" s="22"/>
    </row>
    <row r="728" spans="1:6" ht="15.75" customHeight="1" x14ac:dyDescent="0.25">
      <c r="A728" s="2"/>
      <c r="B728" s="2"/>
      <c r="C728" s="2"/>
      <c r="D728" s="2"/>
      <c r="E728" s="2"/>
      <c r="F728" s="22"/>
    </row>
    <row r="729" spans="1:6" ht="15.75" customHeight="1" x14ac:dyDescent="0.25">
      <c r="A729" s="2"/>
      <c r="B729" s="2"/>
      <c r="C729" s="2"/>
      <c r="D729" s="2"/>
      <c r="E729" s="2"/>
      <c r="F729" s="22"/>
    </row>
    <row r="730" spans="1:6" ht="15.75" customHeight="1" x14ac:dyDescent="0.25">
      <c r="A730" s="2"/>
      <c r="B730" s="2"/>
      <c r="C730" s="2"/>
      <c r="D730" s="2"/>
      <c r="E730" s="2"/>
      <c r="F730" s="22"/>
    </row>
    <row r="731" spans="1:6" ht="15.75" customHeight="1" x14ac:dyDescent="0.25">
      <c r="A731" s="2"/>
      <c r="B731" s="2"/>
      <c r="C731" s="2"/>
      <c r="D731" s="2"/>
      <c r="E731" s="2"/>
      <c r="F731" s="22"/>
    </row>
    <row r="732" spans="1:6" ht="15.75" customHeight="1" x14ac:dyDescent="0.25">
      <c r="A732" s="2"/>
      <c r="B732" s="2"/>
      <c r="C732" s="2"/>
      <c r="D732" s="2"/>
      <c r="E732" s="2"/>
      <c r="F732" s="22"/>
    </row>
    <row r="733" spans="1:6" ht="15.75" customHeight="1" x14ac:dyDescent="0.25">
      <c r="A733" s="2"/>
      <c r="B733" s="2"/>
      <c r="C733" s="2"/>
      <c r="D733" s="2"/>
      <c r="E733" s="2"/>
      <c r="F733" s="22"/>
    </row>
    <row r="734" spans="1:6" ht="15.75" customHeight="1" x14ac:dyDescent="0.25">
      <c r="A734" s="2"/>
      <c r="B734" s="2"/>
      <c r="C734" s="2"/>
      <c r="D734" s="2"/>
      <c r="E734" s="2"/>
      <c r="F734" s="22"/>
    </row>
    <row r="735" spans="1:6" ht="15.75" customHeight="1" x14ac:dyDescent="0.25">
      <c r="A735" s="2"/>
      <c r="B735" s="2"/>
      <c r="C735" s="2"/>
      <c r="D735" s="2"/>
      <c r="E735" s="2"/>
      <c r="F735" s="22"/>
    </row>
    <row r="736" spans="1:6" ht="15.75" customHeight="1" x14ac:dyDescent="0.25">
      <c r="A736" s="2"/>
      <c r="B736" s="2"/>
      <c r="C736" s="2"/>
      <c r="D736" s="2"/>
      <c r="E736" s="2"/>
      <c r="F736" s="22"/>
    </row>
    <row r="737" spans="1:6" ht="15.75" customHeight="1" x14ac:dyDescent="0.25">
      <c r="A737" s="2"/>
      <c r="B737" s="2"/>
      <c r="C737" s="2"/>
      <c r="D737" s="2"/>
      <c r="E737" s="2"/>
      <c r="F737" s="22"/>
    </row>
    <row r="738" spans="1:6" ht="15.75" customHeight="1" x14ac:dyDescent="0.25">
      <c r="A738" s="2"/>
      <c r="B738" s="2"/>
      <c r="C738" s="2"/>
      <c r="D738" s="2"/>
      <c r="E738" s="2"/>
      <c r="F738" s="22"/>
    </row>
    <row r="739" spans="1:6" ht="15.75" customHeight="1" x14ac:dyDescent="0.25">
      <c r="A739" s="2"/>
      <c r="B739" s="2"/>
      <c r="C739" s="2"/>
      <c r="D739" s="2"/>
      <c r="E739" s="2"/>
      <c r="F739" s="22"/>
    </row>
    <row r="740" spans="1:6" ht="15.75" customHeight="1" x14ac:dyDescent="0.25">
      <c r="A740" s="2"/>
      <c r="B740" s="2"/>
      <c r="C740" s="2"/>
      <c r="D740" s="2"/>
      <c r="E740" s="2"/>
      <c r="F740" s="22"/>
    </row>
    <row r="741" spans="1:6" ht="15.75" customHeight="1" x14ac:dyDescent="0.25">
      <c r="A741" s="2"/>
      <c r="B741" s="2"/>
      <c r="C741" s="2"/>
      <c r="D741" s="2"/>
      <c r="E741" s="2"/>
      <c r="F741" s="22"/>
    </row>
    <row r="742" spans="1:6" ht="15.75" customHeight="1" x14ac:dyDescent="0.25">
      <c r="A742" s="2"/>
      <c r="B742" s="2"/>
      <c r="C742" s="2"/>
      <c r="D742" s="2"/>
      <c r="E742" s="2"/>
      <c r="F742" s="22"/>
    </row>
    <row r="743" spans="1:6" ht="15.75" customHeight="1" x14ac:dyDescent="0.25">
      <c r="A743" s="2"/>
      <c r="B743" s="2"/>
      <c r="C743" s="2"/>
      <c r="D743" s="2"/>
      <c r="E743" s="2"/>
      <c r="F743" s="22"/>
    </row>
    <row r="744" spans="1:6" ht="15.75" customHeight="1" x14ac:dyDescent="0.25">
      <c r="A744" s="2"/>
      <c r="B744" s="2"/>
      <c r="C744" s="2"/>
      <c r="D744" s="2"/>
      <c r="E744" s="2"/>
      <c r="F744" s="22"/>
    </row>
    <row r="745" spans="1:6" ht="15.75" customHeight="1" x14ac:dyDescent="0.25">
      <c r="A745" s="2"/>
      <c r="B745" s="2"/>
      <c r="C745" s="2"/>
      <c r="D745" s="2"/>
      <c r="E745" s="2"/>
      <c r="F745" s="22"/>
    </row>
    <row r="746" spans="1:6" ht="15.75" customHeight="1" x14ac:dyDescent="0.25">
      <c r="A746" s="2"/>
      <c r="B746" s="2"/>
      <c r="C746" s="2"/>
      <c r="D746" s="2"/>
      <c r="E746" s="2"/>
      <c r="F746" s="22"/>
    </row>
    <row r="747" spans="1:6" ht="15.75" customHeight="1" x14ac:dyDescent="0.25">
      <c r="A747" s="2"/>
      <c r="B747" s="2"/>
      <c r="C747" s="2"/>
      <c r="D747" s="2"/>
      <c r="E747" s="2"/>
      <c r="F747" s="22"/>
    </row>
    <row r="748" spans="1:6" ht="15.75" customHeight="1" x14ac:dyDescent="0.25">
      <c r="A748" s="2"/>
      <c r="B748" s="2"/>
      <c r="C748" s="2"/>
      <c r="D748" s="2"/>
      <c r="E748" s="2"/>
      <c r="F748" s="22"/>
    </row>
    <row r="749" spans="1:6" ht="15.75" customHeight="1" x14ac:dyDescent="0.25">
      <c r="A749" s="2"/>
      <c r="B749" s="2"/>
      <c r="C749" s="2"/>
      <c r="D749" s="2"/>
      <c r="E749" s="2"/>
      <c r="F749" s="22"/>
    </row>
    <row r="750" spans="1:6" ht="15.75" customHeight="1" x14ac:dyDescent="0.25">
      <c r="A750" s="2"/>
      <c r="B750" s="2"/>
      <c r="C750" s="2"/>
      <c r="D750" s="2"/>
      <c r="E750" s="2"/>
      <c r="F750" s="22"/>
    </row>
    <row r="751" spans="1:6" ht="15.75" customHeight="1" x14ac:dyDescent="0.25">
      <c r="A751" s="2"/>
      <c r="B751" s="2"/>
      <c r="C751" s="2"/>
      <c r="D751" s="2"/>
      <c r="E751" s="2"/>
      <c r="F751" s="22"/>
    </row>
    <row r="752" spans="1:6" ht="15.75" customHeight="1" x14ac:dyDescent="0.25">
      <c r="A752" s="2"/>
      <c r="B752" s="2"/>
      <c r="C752" s="2"/>
      <c r="D752" s="2"/>
      <c r="E752" s="2"/>
      <c r="F752" s="22"/>
    </row>
    <row r="753" spans="1:6" ht="15.75" customHeight="1" x14ac:dyDescent="0.25">
      <c r="A753" s="2"/>
      <c r="B753" s="2"/>
      <c r="C753" s="2"/>
      <c r="D753" s="2"/>
      <c r="E753" s="2"/>
      <c r="F753" s="22"/>
    </row>
    <row r="754" spans="1:6" ht="15.75" customHeight="1" x14ac:dyDescent="0.25">
      <c r="A754" s="2"/>
      <c r="B754" s="2"/>
      <c r="C754" s="2"/>
      <c r="D754" s="2"/>
      <c r="E754" s="2"/>
      <c r="F754" s="22"/>
    </row>
    <row r="755" spans="1:6" ht="15.75" customHeight="1" x14ac:dyDescent="0.25">
      <c r="A755" s="2"/>
      <c r="B755" s="2"/>
      <c r="C755" s="2"/>
      <c r="D755" s="2"/>
      <c r="E755" s="2"/>
      <c r="F755" s="22"/>
    </row>
    <row r="756" spans="1:6" ht="15.75" customHeight="1" x14ac:dyDescent="0.25">
      <c r="A756" s="2"/>
      <c r="B756" s="2"/>
      <c r="C756" s="2"/>
      <c r="D756" s="2"/>
      <c r="E756" s="2"/>
      <c r="F756" s="22"/>
    </row>
    <row r="757" spans="1:6" ht="15.75" customHeight="1" x14ac:dyDescent="0.25">
      <c r="A757" s="2"/>
      <c r="B757" s="2"/>
      <c r="C757" s="2"/>
      <c r="D757" s="2"/>
      <c r="E757" s="2"/>
      <c r="F757" s="22"/>
    </row>
    <row r="758" spans="1:6" ht="15.75" customHeight="1" x14ac:dyDescent="0.25">
      <c r="A758" s="2"/>
      <c r="B758" s="2"/>
      <c r="C758" s="2"/>
      <c r="D758" s="2"/>
      <c r="E758" s="2"/>
      <c r="F758" s="22"/>
    </row>
    <row r="759" spans="1:6" ht="15.75" customHeight="1" x14ac:dyDescent="0.25">
      <c r="A759" s="2"/>
      <c r="B759" s="2"/>
      <c r="C759" s="2"/>
      <c r="D759" s="2"/>
      <c r="E759" s="2"/>
      <c r="F759" s="22"/>
    </row>
    <row r="760" spans="1:6" ht="15.75" customHeight="1" x14ac:dyDescent="0.25">
      <c r="A760" s="2"/>
      <c r="B760" s="2"/>
      <c r="C760" s="2"/>
      <c r="D760" s="2"/>
      <c r="E760" s="2"/>
      <c r="F760" s="22"/>
    </row>
    <row r="761" spans="1:6" ht="15.75" customHeight="1" x14ac:dyDescent="0.25">
      <c r="A761" s="2"/>
      <c r="B761" s="2"/>
      <c r="C761" s="2"/>
      <c r="D761" s="2"/>
      <c r="E761" s="2"/>
      <c r="F761" s="22"/>
    </row>
    <row r="762" spans="1:6" ht="15.75" customHeight="1" x14ac:dyDescent="0.25">
      <c r="A762" s="2"/>
      <c r="B762" s="2"/>
      <c r="C762" s="2"/>
      <c r="D762" s="2"/>
      <c r="E762" s="2"/>
      <c r="F762" s="22"/>
    </row>
    <row r="763" spans="1:6" ht="15.75" customHeight="1" x14ac:dyDescent="0.25">
      <c r="A763" s="2"/>
      <c r="B763" s="2"/>
      <c r="C763" s="2"/>
      <c r="D763" s="2"/>
      <c r="E763" s="2"/>
      <c r="F763" s="22"/>
    </row>
    <row r="764" spans="1:6" ht="15.75" customHeight="1" x14ac:dyDescent="0.25">
      <c r="A764" s="2"/>
      <c r="B764" s="2"/>
      <c r="C764" s="2"/>
      <c r="D764" s="2"/>
      <c r="E764" s="2"/>
      <c r="F764" s="22"/>
    </row>
    <row r="765" spans="1:6" ht="15.75" customHeight="1" x14ac:dyDescent="0.25">
      <c r="A765" s="2"/>
      <c r="B765" s="2"/>
      <c r="C765" s="2"/>
      <c r="D765" s="2"/>
      <c r="E765" s="2"/>
      <c r="F765" s="22"/>
    </row>
    <row r="766" spans="1:6" ht="15.75" customHeight="1" x14ac:dyDescent="0.25">
      <c r="A766" s="2"/>
      <c r="B766" s="2"/>
      <c r="C766" s="2"/>
      <c r="D766" s="2"/>
      <c r="E766" s="2"/>
      <c r="F766" s="22"/>
    </row>
    <row r="767" spans="1:6" ht="15.75" customHeight="1" x14ac:dyDescent="0.25">
      <c r="A767" s="2"/>
      <c r="B767" s="2"/>
      <c r="C767" s="2"/>
      <c r="D767" s="2"/>
      <c r="E767" s="2"/>
      <c r="F767" s="22"/>
    </row>
    <row r="768" spans="1:6" ht="15.75" customHeight="1" x14ac:dyDescent="0.25">
      <c r="A768" s="2"/>
      <c r="B768" s="2"/>
      <c r="C768" s="2"/>
      <c r="D768" s="2"/>
      <c r="E768" s="2"/>
      <c r="F768" s="22"/>
    </row>
    <row r="769" spans="1:6" ht="15.75" customHeight="1" x14ac:dyDescent="0.25">
      <c r="A769" s="2"/>
      <c r="B769" s="2"/>
      <c r="C769" s="2"/>
      <c r="D769" s="2"/>
      <c r="E769" s="2"/>
      <c r="F769" s="22"/>
    </row>
    <row r="770" spans="1:6" ht="15.75" customHeight="1" x14ac:dyDescent="0.25">
      <c r="A770" s="2"/>
      <c r="B770" s="2"/>
      <c r="C770" s="2"/>
      <c r="D770" s="2"/>
      <c r="E770" s="2"/>
      <c r="F770" s="22"/>
    </row>
    <row r="771" spans="1:6" ht="15.75" customHeight="1" x14ac:dyDescent="0.25">
      <c r="A771" s="2"/>
      <c r="B771" s="2"/>
      <c r="C771" s="2"/>
      <c r="D771" s="2"/>
      <c r="E771" s="2"/>
      <c r="F771" s="22"/>
    </row>
    <row r="772" spans="1:6" ht="15.75" customHeight="1" x14ac:dyDescent="0.25">
      <c r="A772" s="2"/>
      <c r="B772" s="2"/>
      <c r="C772" s="2"/>
      <c r="D772" s="2"/>
      <c r="E772" s="2"/>
      <c r="F772" s="22"/>
    </row>
    <row r="773" spans="1:6" ht="15.75" customHeight="1" x14ac:dyDescent="0.25">
      <c r="A773" s="2"/>
      <c r="B773" s="2"/>
      <c r="C773" s="2"/>
      <c r="D773" s="2"/>
      <c r="E773" s="2"/>
      <c r="F773" s="22"/>
    </row>
    <row r="774" spans="1:6" ht="15.75" customHeight="1" x14ac:dyDescent="0.25">
      <c r="A774" s="2"/>
      <c r="B774" s="2"/>
      <c r="C774" s="2"/>
      <c r="D774" s="2"/>
      <c r="E774" s="2"/>
      <c r="F774" s="22"/>
    </row>
    <row r="775" spans="1:6" ht="15.75" customHeight="1" x14ac:dyDescent="0.25">
      <c r="A775" s="2"/>
      <c r="B775" s="2"/>
      <c r="C775" s="2"/>
      <c r="D775" s="2"/>
      <c r="E775" s="2"/>
      <c r="F775" s="22"/>
    </row>
    <row r="776" spans="1:6" ht="15.75" customHeight="1" x14ac:dyDescent="0.25">
      <c r="A776" s="2"/>
      <c r="B776" s="2"/>
      <c r="C776" s="2"/>
      <c r="D776" s="2"/>
      <c r="E776" s="2"/>
      <c r="F776" s="22"/>
    </row>
    <row r="777" spans="1:6" ht="15.75" customHeight="1" x14ac:dyDescent="0.25">
      <c r="A777" s="2"/>
      <c r="B777" s="2"/>
      <c r="C777" s="2"/>
      <c r="D777" s="2"/>
      <c r="E777" s="2"/>
      <c r="F777" s="22"/>
    </row>
    <row r="778" spans="1:6" ht="15.75" customHeight="1" x14ac:dyDescent="0.25">
      <c r="A778" s="2"/>
      <c r="B778" s="2"/>
      <c r="C778" s="2"/>
      <c r="D778" s="2"/>
      <c r="E778" s="2"/>
      <c r="F778" s="22"/>
    </row>
    <row r="779" spans="1:6" ht="15.75" customHeight="1" x14ac:dyDescent="0.25">
      <c r="A779" s="2"/>
      <c r="B779" s="2"/>
      <c r="C779" s="2"/>
      <c r="D779" s="2"/>
      <c r="E779" s="2"/>
      <c r="F779" s="22"/>
    </row>
    <row r="780" spans="1:6" ht="15.75" customHeight="1" x14ac:dyDescent="0.25">
      <c r="A780" s="2"/>
      <c r="B780" s="2"/>
      <c r="C780" s="2"/>
      <c r="D780" s="2"/>
      <c r="E780" s="2"/>
      <c r="F780" s="22"/>
    </row>
    <row r="781" spans="1:6" ht="15.75" customHeight="1" x14ac:dyDescent="0.25">
      <c r="A781" s="2"/>
      <c r="B781" s="2"/>
      <c r="C781" s="2"/>
      <c r="D781" s="2"/>
      <c r="E781" s="2"/>
      <c r="F781" s="22"/>
    </row>
    <row r="782" spans="1:6" ht="15.75" customHeight="1" x14ac:dyDescent="0.25">
      <c r="A782" s="2"/>
      <c r="B782" s="2"/>
      <c r="C782" s="2"/>
      <c r="D782" s="2"/>
      <c r="E782" s="2"/>
      <c r="F782" s="22"/>
    </row>
    <row r="783" spans="1:6" ht="15.75" customHeight="1" x14ac:dyDescent="0.25">
      <c r="A783" s="2"/>
      <c r="B783" s="2"/>
      <c r="C783" s="2"/>
      <c r="D783" s="2"/>
      <c r="E783" s="2"/>
      <c r="F783" s="22"/>
    </row>
    <row r="784" spans="1:6" ht="15.75" customHeight="1" x14ac:dyDescent="0.25">
      <c r="A784" s="2"/>
      <c r="B784" s="2"/>
      <c r="C784" s="2"/>
      <c r="D784" s="2"/>
      <c r="E784" s="2"/>
      <c r="F784" s="22"/>
    </row>
    <row r="785" spans="1:6" ht="15.75" customHeight="1" x14ac:dyDescent="0.25">
      <c r="A785" s="2"/>
      <c r="B785" s="2"/>
      <c r="C785" s="2"/>
      <c r="D785" s="2"/>
      <c r="E785" s="2"/>
      <c r="F785" s="22"/>
    </row>
    <row r="786" spans="1:6" ht="15.75" customHeight="1" x14ac:dyDescent="0.25">
      <c r="A786" s="2"/>
      <c r="B786" s="2"/>
      <c r="C786" s="2"/>
      <c r="D786" s="2"/>
      <c r="E786" s="2"/>
      <c r="F786" s="22"/>
    </row>
    <row r="787" spans="1:6" ht="15.75" customHeight="1" x14ac:dyDescent="0.25">
      <c r="A787" s="2"/>
      <c r="B787" s="2"/>
      <c r="C787" s="2"/>
      <c r="D787" s="2"/>
      <c r="E787" s="2"/>
      <c r="F787" s="22"/>
    </row>
    <row r="788" spans="1:6" ht="15.75" customHeight="1" x14ac:dyDescent="0.25">
      <c r="A788" s="2"/>
      <c r="B788" s="2"/>
      <c r="C788" s="2"/>
      <c r="D788" s="2"/>
      <c r="E788" s="2"/>
      <c r="F788" s="22"/>
    </row>
    <row r="789" spans="1:6" ht="15.75" customHeight="1" x14ac:dyDescent="0.25">
      <c r="A789" s="2"/>
      <c r="B789" s="2"/>
      <c r="C789" s="2"/>
      <c r="D789" s="2"/>
      <c r="E789" s="2"/>
      <c r="F789" s="22"/>
    </row>
    <row r="790" spans="1:6" ht="15.75" customHeight="1" x14ac:dyDescent="0.25">
      <c r="A790" s="2"/>
      <c r="B790" s="2"/>
      <c r="C790" s="2"/>
      <c r="D790" s="2"/>
      <c r="E790" s="2"/>
      <c r="F790" s="22"/>
    </row>
    <row r="791" spans="1:6" ht="15.75" customHeight="1" x14ac:dyDescent="0.25">
      <c r="A791" s="2"/>
      <c r="B791" s="2"/>
      <c r="C791" s="2"/>
      <c r="D791" s="2"/>
      <c r="E791" s="2"/>
      <c r="F791" s="22"/>
    </row>
    <row r="792" spans="1:6" ht="15.75" customHeight="1" x14ac:dyDescent="0.25">
      <c r="A792" s="2"/>
      <c r="B792" s="2"/>
      <c r="C792" s="2"/>
      <c r="D792" s="2"/>
      <c r="E792" s="2"/>
      <c r="F792" s="22"/>
    </row>
    <row r="793" spans="1:6" ht="15.75" customHeight="1" x14ac:dyDescent="0.25">
      <c r="A793" s="2"/>
      <c r="B793" s="2"/>
      <c r="C793" s="2"/>
      <c r="D793" s="2"/>
      <c r="E793" s="2"/>
      <c r="F793" s="22"/>
    </row>
    <row r="794" spans="1:6" ht="15.75" customHeight="1" x14ac:dyDescent="0.25">
      <c r="A794" s="2"/>
      <c r="B794" s="2"/>
      <c r="C794" s="2"/>
      <c r="D794" s="2"/>
      <c r="E794" s="2"/>
      <c r="F794" s="22"/>
    </row>
    <row r="795" spans="1:6" ht="15.75" customHeight="1" x14ac:dyDescent="0.25">
      <c r="A795" s="2"/>
      <c r="B795" s="2"/>
      <c r="C795" s="2"/>
      <c r="D795" s="2"/>
      <c r="E795" s="2"/>
      <c r="F795" s="22"/>
    </row>
    <row r="796" spans="1:6" ht="15.75" customHeight="1" x14ac:dyDescent="0.25">
      <c r="A796" s="2"/>
      <c r="B796" s="2"/>
      <c r="C796" s="2"/>
      <c r="D796" s="2"/>
      <c r="E796" s="2"/>
      <c r="F796" s="22"/>
    </row>
    <row r="797" spans="1:6" ht="15.75" customHeight="1" x14ac:dyDescent="0.25">
      <c r="A797" s="2"/>
      <c r="B797" s="2"/>
      <c r="C797" s="2"/>
      <c r="D797" s="2"/>
      <c r="E797" s="2"/>
      <c r="F797" s="22"/>
    </row>
    <row r="798" spans="1:6" ht="15.75" customHeight="1" x14ac:dyDescent="0.25">
      <c r="A798" s="2"/>
      <c r="B798" s="2"/>
      <c r="C798" s="2"/>
      <c r="D798" s="2"/>
      <c r="E798" s="2"/>
      <c r="F798" s="22"/>
    </row>
    <row r="799" spans="1:6" ht="15.75" customHeight="1" x14ac:dyDescent="0.25">
      <c r="A799" s="2"/>
      <c r="B799" s="2"/>
      <c r="C799" s="2"/>
      <c r="D799" s="2"/>
      <c r="E799" s="2"/>
      <c r="F799" s="22"/>
    </row>
    <row r="800" spans="1:6" ht="15.75" customHeight="1" x14ac:dyDescent="0.25">
      <c r="A800" s="2"/>
      <c r="B800" s="2"/>
      <c r="C800" s="2"/>
      <c r="D800" s="2"/>
      <c r="E800" s="2"/>
      <c r="F800" s="22"/>
    </row>
    <row r="801" spans="1:6" ht="15.75" customHeight="1" x14ac:dyDescent="0.25">
      <c r="A801" s="2"/>
      <c r="B801" s="2"/>
      <c r="C801" s="2"/>
      <c r="D801" s="2"/>
      <c r="E801" s="2"/>
      <c r="F801" s="22"/>
    </row>
    <row r="802" spans="1:6" ht="15.75" customHeight="1" x14ac:dyDescent="0.25">
      <c r="A802" s="2"/>
      <c r="B802" s="2"/>
      <c r="C802" s="2"/>
      <c r="D802" s="2"/>
      <c r="E802" s="2"/>
      <c r="F802" s="22"/>
    </row>
    <row r="803" spans="1:6" ht="15.75" customHeight="1" x14ac:dyDescent="0.25">
      <c r="A803" s="2"/>
      <c r="B803" s="2"/>
      <c r="C803" s="2"/>
      <c r="D803" s="2"/>
      <c r="E803" s="2"/>
      <c r="F803" s="22"/>
    </row>
    <row r="804" spans="1:6" ht="15.75" customHeight="1" x14ac:dyDescent="0.25">
      <c r="A804" s="2"/>
      <c r="B804" s="2"/>
      <c r="C804" s="2"/>
      <c r="D804" s="2"/>
      <c r="E804" s="2"/>
      <c r="F804" s="22"/>
    </row>
    <row r="805" spans="1:6" ht="15.75" customHeight="1" x14ac:dyDescent="0.25">
      <c r="A805" s="2"/>
      <c r="B805" s="2"/>
      <c r="C805" s="2"/>
      <c r="D805" s="2"/>
      <c r="E805" s="2"/>
      <c r="F805" s="22"/>
    </row>
    <row r="806" spans="1:6" ht="15.75" customHeight="1" x14ac:dyDescent="0.25">
      <c r="A806" s="2"/>
      <c r="B806" s="2"/>
      <c r="C806" s="2"/>
      <c r="D806" s="2"/>
      <c r="E806" s="2"/>
      <c r="F806" s="22"/>
    </row>
    <row r="807" spans="1:6" ht="15.75" customHeight="1" x14ac:dyDescent="0.25">
      <c r="A807" s="2"/>
      <c r="B807" s="2"/>
      <c r="C807" s="2"/>
      <c r="D807" s="2"/>
      <c r="E807" s="2"/>
      <c r="F807" s="22"/>
    </row>
    <row r="808" spans="1:6" ht="15.75" customHeight="1" x14ac:dyDescent="0.25">
      <c r="A808" s="2"/>
      <c r="B808" s="2"/>
      <c r="C808" s="2"/>
      <c r="D808" s="2"/>
      <c r="E808" s="2"/>
      <c r="F808" s="22"/>
    </row>
    <row r="809" spans="1:6" ht="15.75" customHeight="1" x14ac:dyDescent="0.25">
      <c r="A809" s="2"/>
      <c r="B809" s="2"/>
      <c r="C809" s="2"/>
      <c r="D809" s="2"/>
      <c r="E809" s="2"/>
      <c r="F809" s="22"/>
    </row>
    <row r="810" spans="1:6" ht="15.75" customHeight="1" x14ac:dyDescent="0.25">
      <c r="A810" s="2"/>
      <c r="B810" s="2"/>
      <c r="C810" s="2"/>
      <c r="D810" s="2"/>
      <c r="E810" s="2"/>
      <c r="F810" s="22"/>
    </row>
    <row r="811" spans="1:6" ht="15.75" customHeight="1" x14ac:dyDescent="0.25">
      <c r="A811" s="2"/>
      <c r="B811" s="2"/>
      <c r="C811" s="2"/>
      <c r="D811" s="2"/>
      <c r="E811" s="2"/>
      <c r="F811" s="22"/>
    </row>
    <row r="812" spans="1:6" ht="15.75" customHeight="1" x14ac:dyDescent="0.25">
      <c r="A812" s="2"/>
      <c r="B812" s="2"/>
      <c r="C812" s="2"/>
      <c r="D812" s="2"/>
      <c r="E812" s="2"/>
      <c r="F812" s="22"/>
    </row>
    <row r="813" spans="1:6" ht="15.75" customHeight="1" x14ac:dyDescent="0.25">
      <c r="A813" s="2"/>
      <c r="B813" s="2"/>
      <c r="C813" s="2"/>
      <c r="D813" s="2"/>
      <c r="E813" s="2"/>
      <c r="F813" s="22"/>
    </row>
    <row r="814" spans="1:6" ht="15.75" customHeight="1" x14ac:dyDescent="0.25">
      <c r="A814" s="2"/>
      <c r="B814" s="2"/>
      <c r="C814" s="2"/>
      <c r="D814" s="2"/>
      <c r="E814" s="2"/>
      <c r="F814" s="22"/>
    </row>
    <row r="815" spans="1:6" ht="15.75" customHeight="1" x14ac:dyDescent="0.25">
      <c r="A815" s="2"/>
      <c r="B815" s="2"/>
      <c r="C815" s="2"/>
      <c r="D815" s="2"/>
      <c r="E815" s="2"/>
      <c r="F815" s="22"/>
    </row>
    <row r="816" spans="1:6" ht="15.75" customHeight="1" x14ac:dyDescent="0.25">
      <c r="A816" s="2"/>
      <c r="B816" s="2"/>
      <c r="C816" s="2"/>
      <c r="D816" s="2"/>
      <c r="E816" s="2"/>
      <c r="F816" s="22"/>
    </row>
    <row r="817" spans="1:6" ht="15.75" customHeight="1" x14ac:dyDescent="0.25">
      <c r="A817" s="2"/>
      <c r="B817" s="2"/>
      <c r="C817" s="2"/>
      <c r="D817" s="2"/>
      <c r="E817" s="2"/>
      <c r="F817" s="22"/>
    </row>
    <row r="818" spans="1:6" ht="15.75" customHeight="1" x14ac:dyDescent="0.25">
      <c r="A818" s="2"/>
      <c r="B818" s="2"/>
      <c r="C818" s="2"/>
      <c r="D818" s="2"/>
      <c r="E818" s="2"/>
      <c r="F818" s="22"/>
    </row>
    <row r="819" spans="1:6" ht="15.75" customHeight="1" x14ac:dyDescent="0.25">
      <c r="A819" s="2"/>
      <c r="B819" s="2"/>
      <c r="C819" s="2"/>
      <c r="D819" s="2"/>
      <c r="E819" s="2"/>
      <c r="F819" s="22"/>
    </row>
    <row r="820" spans="1:6" ht="15.75" customHeight="1" x14ac:dyDescent="0.25">
      <c r="A820" s="2"/>
      <c r="B820" s="2"/>
      <c r="C820" s="2"/>
      <c r="D820" s="2"/>
      <c r="E820" s="2"/>
      <c r="F820" s="22"/>
    </row>
    <row r="821" spans="1:6" ht="15.75" customHeight="1" x14ac:dyDescent="0.25">
      <c r="A821" s="2"/>
      <c r="B821" s="2"/>
      <c r="C821" s="2"/>
      <c r="D821" s="2"/>
      <c r="E821" s="2"/>
      <c r="F821" s="22"/>
    </row>
    <row r="822" spans="1:6" ht="15.75" customHeight="1" x14ac:dyDescent="0.25">
      <c r="A822" s="2"/>
      <c r="B822" s="2"/>
      <c r="C822" s="2"/>
      <c r="D822" s="2"/>
      <c r="E822" s="2"/>
      <c r="F822" s="22"/>
    </row>
    <row r="823" spans="1:6" ht="15.75" customHeight="1" x14ac:dyDescent="0.25">
      <c r="A823" s="2"/>
      <c r="B823" s="2"/>
      <c r="C823" s="2"/>
      <c r="D823" s="2"/>
      <c r="E823" s="2"/>
      <c r="F823" s="22"/>
    </row>
    <row r="824" spans="1:6" ht="15.75" customHeight="1" x14ac:dyDescent="0.25">
      <c r="A824" s="2"/>
      <c r="B824" s="2"/>
      <c r="C824" s="2"/>
      <c r="D824" s="2"/>
      <c r="E824" s="2"/>
      <c r="F824" s="22"/>
    </row>
    <row r="825" spans="1:6" ht="15.75" customHeight="1" x14ac:dyDescent="0.25">
      <c r="A825" s="2"/>
      <c r="B825" s="2"/>
      <c r="C825" s="2"/>
      <c r="D825" s="2"/>
      <c r="E825" s="2"/>
      <c r="F825" s="22"/>
    </row>
    <row r="826" spans="1:6" ht="15.75" customHeight="1" x14ac:dyDescent="0.25">
      <c r="A826" s="2"/>
      <c r="B826" s="2"/>
      <c r="C826" s="2"/>
      <c r="D826" s="2"/>
      <c r="E826" s="2"/>
      <c r="F826" s="22"/>
    </row>
    <row r="827" spans="1:6" ht="15.75" customHeight="1" x14ac:dyDescent="0.25">
      <c r="A827" s="2"/>
      <c r="B827" s="2"/>
      <c r="C827" s="2"/>
      <c r="D827" s="2"/>
      <c r="E827" s="2"/>
      <c r="F827" s="22"/>
    </row>
    <row r="828" spans="1:6" ht="15.75" customHeight="1" x14ac:dyDescent="0.25">
      <c r="A828" s="2"/>
      <c r="B828" s="2"/>
      <c r="C828" s="2"/>
      <c r="D828" s="2"/>
      <c r="E828" s="2"/>
      <c r="F828" s="22"/>
    </row>
    <row r="829" spans="1:6" ht="15.75" customHeight="1" x14ac:dyDescent="0.25">
      <c r="A829" s="2"/>
      <c r="B829" s="2"/>
      <c r="C829" s="2"/>
      <c r="D829" s="2"/>
      <c r="E829" s="2"/>
      <c r="F829" s="22"/>
    </row>
    <row r="830" spans="1:6" ht="15.75" customHeight="1" x14ac:dyDescent="0.25">
      <c r="A830" s="2"/>
      <c r="B830" s="2"/>
      <c r="C830" s="2"/>
      <c r="D830" s="2"/>
      <c r="E830" s="2"/>
      <c r="F830" s="22"/>
    </row>
    <row r="831" spans="1:6" ht="15.75" customHeight="1" x14ac:dyDescent="0.25">
      <c r="A831" s="2"/>
      <c r="B831" s="2"/>
      <c r="C831" s="2"/>
      <c r="D831" s="2"/>
      <c r="E831" s="2"/>
      <c r="F831" s="22"/>
    </row>
    <row r="832" spans="1:6" ht="15.75" customHeight="1" x14ac:dyDescent="0.25">
      <c r="A832" s="2"/>
      <c r="B832" s="2"/>
      <c r="C832" s="2"/>
      <c r="D832" s="2"/>
      <c r="E832" s="2"/>
      <c r="F832" s="22"/>
    </row>
    <row r="833" spans="1:6" ht="15.75" customHeight="1" x14ac:dyDescent="0.25">
      <c r="A833" s="2"/>
      <c r="B833" s="2"/>
      <c r="C833" s="2"/>
      <c r="D833" s="2"/>
      <c r="E833" s="2"/>
      <c r="F833" s="22"/>
    </row>
    <row r="834" spans="1:6" ht="15.75" customHeight="1" x14ac:dyDescent="0.25">
      <c r="A834" s="2"/>
      <c r="B834" s="2"/>
      <c r="C834" s="2"/>
      <c r="D834" s="2"/>
      <c r="E834" s="2"/>
      <c r="F834" s="22"/>
    </row>
    <row r="835" spans="1:6" ht="15.75" customHeight="1" x14ac:dyDescent="0.25">
      <c r="A835" s="2"/>
      <c r="B835" s="2"/>
      <c r="C835" s="2"/>
      <c r="D835" s="2"/>
      <c r="E835" s="2"/>
      <c r="F835" s="22"/>
    </row>
    <row r="836" spans="1:6" ht="15.75" customHeight="1" x14ac:dyDescent="0.25">
      <c r="A836" s="2"/>
      <c r="B836" s="2"/>
      <c r="C836" s="2"/>
      <c r="D836" s="2"/>
      <c r="E836" s="2"/>
      <c r="F836" s="22"/>
    </row>
    <row r="837" spans="1:6" ht="15.75" customHeight="1" x14ac:dyDescent="0.25">
      <c r="A837" s="2"/>
      <c r="B837" s="2"/>
      <c r="C837" s="2"/>
      <c r="D837" s="2"/>
      <c r="E837" s="2"/>
      <c r="F837" s="22"/>
    </row>
    <row r="838" spans="1:6" ht="15.75" customHeight="1" x14ac:dyDescent="0.25">
      <c r="A838" s="2"/>
      <c r="B838" s="2"/>
      <c r="C838" s="2"/>
      <c r="D838" s="2"/>
      <c r="E838" s="2"/>
      <c r="F838" s="22"/>
    </row>
    <row r="839" spans="1:6" ht="15.75" customHeight="1" x14ac:dyDescent="0.25">
      <c r="A839" s="2"/>
      <c r="B839" s="2"/>
      <c r="C839" s="2"/>
      <c r="D839" s="2"/>
      <c r="E839" s="2"/>
      <c r="F839" s="22"/>
    </row>
    <row r="840" spans="1:6" ht="15.75" customHeight="1" x14ac:dyDescent="0.25">
      <c r="A840" s="2"/>
      <c r="B840" s="2"/>
      <c r="C840" s="2"/>
      <c r="D840" s="2"/>
      <c r="E840" s="2"/>
      <c r="F840" s="22"/>
    </row>
    <row r="841" spans="1:6" ht="15.75" customHeight="1" x14ac:dyDescent="0.25">
      <c r="A841" s="2"/>
      <c r="B841" s="2"/>
      <c r="C841" s="2"/>
      <c r="D841" s="2"/>
      <c r="E841" s="2"/>
      <c r="F841" s="22"/>
    </row>
    <row r="842" spans="1:6" ht="15.75" customHeight="1" x14ac:dyDescent="0.25">
      <c r="A842" s="2"/>
      <c r="B842" s="2"/>
      <c r="C842" s="2"/>
      <c r="D842" s="2"/>
      <c r="E842" s="2"/>
      <c r="F842" s="22"/>
    </row>
    <row r="843" spans="1:6" ht="15.75" customHeight="1" x14ac:dyDescent="0.25">
      <c r="A843" s="2"/>
      <c r="B843" s="2"/>
      <c r="C843" s="2"/>
      <c r="D843" s="2"/>
      <c r="E843" s="2"/>
      <c r="F843" s="22"/>
    </row>
    <row r="844" spans="1:6" ht="15.75" customHeight="1" x14ac:dyDescent="0.25">
      <c r="A844" s="2"/>
      <c r="B844" s="2"/>
      <c r="C844" s="2"/>
      <c r="D844" s="2"/>
      <c r="E844" s="2"/>
      <c r="F844" s="22"/>
    </row>
    <row r="845" spans="1:6" ht="15.75" customHeight="1" x14ac:dyDescent="0.25">
      <c r="A845" s="2"/>
      <c r="B845" s="2"/>
      <c r="C845" s="2"/>
      <c r="D845" s="2"/>
      <c r="E845" s="2"/>
      <c r="F845" s="22"/>
    </row>
    <row r="846" spans="1:6" ht="15.75" customHeight="1" x14ac:dyDescent="0.25">
      <c r="A846" s="2"/>
      <c r="B846" s="2"/>
      <c r="C846" s="2"/>
      <c r="D846" s="2"/>
      <c r="E846" s="2"/>
      <c r="F846" s="22"/>
    </row>
    <row r="847" spans="1:6" ht="15.75" customHeight="1" x14ac:dyDescent="0.25">
      <c r="A847" s="2"/>
      <c r="B847" s="2"/>
      <c r="C847" s="2"/>
      <c r="D847" s="2"/>
      <c r="E847" s="2"/>
      <c r="F847" s="22"/>
    </row>
    <row r="848" spans="1:6" ht="15.75" customHeight="1" x14ac:dyDescent="0.25">
      <c r="A848" s="2"/>
      <c r="B848" s="2"/>
      <c r="C848" s="2"/>
      <c r="D848" s="2"/>
      <c r="E848" s="2"/>
      <c r="F848" s="22"/>
    </row>
    <row r="849" spans="1:6" ht="15.75" customHeight="1" x14ac:dyDescent="0.25">
      <c r="A849" s="2"/>
      <c r="B849" s="2"/>
      <c r="C849" s="2"/>
      <c r="D849" s="2"/>
      <c r="E849" s="2"/>
      <c r="F849" s="22"/>
    </row>
    <row r="850" spans="1:6" ht="15.75" customHeight="1" x14ac:dyDescent="0.25">
      <c r="A850" s="2"/>
      <c r="B850" s="2"/>
      <c r="C850" s="2"/>
      <c r="D850" s="2"/>
      <c r="E850" s="2"/>
      <c r="F850" s="22"/>
    </row>
    <row r="851" spans="1:6" ht="15.75" customHeight="1" x14ac:dyDescent="0.25">
      <c r="A851" s="2"/>
      <c r="B851" s="2"/>
      <c r="C851" s="2"/>
      <c r="D851" s="2"/>
      <c r="E851" s="2"/>
      <c r="F851" s="22"/>
    </row>
    <row r="852" spans="1:6" ht="15.75" customHeight="1" x14ac:dyDescent="0.25">
      <c r="A852" s="2"/>
      <c r="B852" s="2"/>
      <c r="C852" s="2"/>
      <c r="D852" s="2"/>
      <c r="E852" s="2"/>
      <c r="F852" s="22"/>
    </row>
    <row r="853" spans="1:6" ht="15.75" customHeight="1" x14ac:dyDescent="0.25">
      <c r="A853" s="2"/>
      <c r="B853" s="2"/>
      <c r="C853" s="2"/>
      <c r="D853" s="2"/>
      <c r="E853" s="2"/>
      <c r="F853" s="22"/>
    </row>
    <row r="854" spans="1:6" ht="15.75" customHeight="1" x14ac:dyDescent="0.25">
      <c r="A854" s="2"/>
      <c r="B854" s="2"/>
      <c r="C854" s="2"/>
      <c r="D854" s="2"/>
      <c r="E854" s="2"/>
      <c r="F854" s="22"/>
    </row>
    <row r="855" spans="1:6" ht="15.75" customHeight="1" x14ac:dyDescent="0.25">
      <c r="A855" s="2"/>
      <c r="B855" s="2"/>
      <c r="C855" s="2"/>
      <c r="D855" s="2"/>
      <c r="E855" s="2"/>
      <c r="F855" s="22"/>
    </row>
    <row r="856" spans="1:6" ht="15.75" customHeight="1" x14ac:dyDescent="0.25">
      <c r="A856" s="2"/>
      <c r="B856" s="2"/>
      <c r="C856" s="2"/>
      <c r="D856" s="2"/>
      <c r="E856" s="2"/>
      <c r="F856" s="22"/>
    </row>
    <row r="857" spans="1:6" ht="15.75" customHeight="1" x14ac:dyDescent="0.25">
      <c r="A857" s="2"/>
      <c r="B857" s="2"/>
      <c r="C857" s="2"/>
      <c r="D857" s="2"/>
      <c r="E857" s="2"/>
      <c r="F857" s="22"/>
    </row>
    <row r="858" spans="1:6" ht="15.75" customHeight="1" x14ac:dyDescent="0.25">
      <c r="A858" s="2"/>
      <c r="B858" s="2"/>
      <c r="C858" s="2"/>
      <c r="D858" s="2"/>
      <c r="E858" s="2"/>
      <c r="F858" s="22"/>
    </row>
    <row r="859" spans="1:6" ht="15.75" customHeight="1" x14ac:dyDescent="0.25">
      <c r="A859" s="2"/>
      <c r="B859" s="2"/>
      <c r="C859" s="2"/>
      <c r="D859" s="2"/>
      <c r="E859" s="2"/>
      <c r="F859" s="22"/>
    </row>
    <row r="860" spans="1:6" ht="15.75" customHeight="1" x14ac:dyDescent="0.25">
      <c r="A860" s="2"/>
      <c r="B860" s="2"/>
      <c r="C860" s="2"/>
      <c r="D860" s="2"/>
      <c r="E860" s="2"/>
      <c r="F860" s="22"/>
    </row>
    <row r="861" spans="1:6" ht="15.75" customHeight="1" x14ac:dyDescent="0.25">
      <c r="A861" s="2"/>
      <c r="B861" s="2"/>
      <c r="C861" s="2"/>
      <c r="D861" s="2"/>
      <c r="E861" s="2"/>
      <c r="F861" s="22"/>
    </row>
    <row r="862" spans="1:6" ht="15.75" customHeight="1" x14ac:dyDescent="0.25">
      <c r="A862" s="2"/>
      <c r="B862" s="2"/>
      <c r="C862" s="2"/>
      <c r="D862" s="2"/>
      <c r="E862" s="2"/>
      <c r="F862" s="22"/>
    </row>
    <row r="863" spans="1:6" ht="15.75" customHeight="1" x14ac:dyDescent="0.25">
      <c r="A863" s="2"/>
      <c r="B863" s="2"/>
      <c r="C863" s="2"/>
      <c r="D863" s="2"/>
      <c r="E863" s="2"/>
      <c r="F863" s="22"/>
    </row>
    <row r="864" spans="1:6" ht="15.75" customHeight="1" x14ac:dyDescent="0.25">
      <c r="A864" s="2"/>
      <c r="B864" s="2"/>
      <c r="C864" s="2"/>
      <c r="D864" s="2"/>
      <c r="E864" s="2"/>
      <c r="F864" s="22"/>
    </row>
    <row r="865" spans="1:6" ht="15.75" customHeight="1" x14ac:dyDescent="0.25">
      <c r="A865" s="2"/>
      <c r="B865" s="2"/>
      <c r="C865" s="2"/>
      <c r="D865" s="2"/>
      <c r="E865" s="2"/>
      <c r="F865" s="22"/>
    </row>
    <row r="866" spans="1:6" ht="15.75" customHeight="1" x14ac:dyDescent="0.25">
      <c r="A866" s="2"/>
      <c r="B866" s="2"/>
      <c r="C866" s="2"/>
      <c r="D866" s="2"/>
      <c r="E866" s="2"/>
      <c r="F866" s="22"/>
    </row>
    <row r="867" spans="1:6" ht="15.75" customHeight="1" x14ac:dyDescent="0.25">
      <c r="A867" s="2"/>
      <c r="B867" s="2"/>
      <c r="C867" s="2"/>
      <c r="D867" s="2"/>
      <c r="E867" s="2"/>
      <c r="F867" s="22"/>
    </row>
    <row r="868" spans="1:6" ht="15.75" customHeight="1" x14ac:dyDescent="0.25">
      <c r="A868" s="2"/>
      <c r="B868" s="2"/>
      <c r="C868" s="2"/>
      <c r="D868" s="2"/>
      <c r="E868" s="2"/>
      <c r="F868" s="22"/>
    </row>
    <row r="869" spans="1:6" ht="15.75" customHeight="1" x14ac:dyDescent="0.25">
      <c r="A869" s="2"/>
      <c r="B869" s="2"/>
      <c r="C869" s="2"/>
      <c r="D869" s="2"/>
      <c r="E869" s="2"/>
      <c r="F869" s="22"/>
    </row>
    <row r="870" spans="1:6" ht="15.75" customHeight="1" x14ac:dyDescent="0.25">
      <c r="A870" s="2"/>
      <c r="B870" s="2"/>
      <c r="C870" s="2"/>
      <c r="D870" s="2"/>
      <c r="E870" s="2"/>
      <c r="F870" s="22"/>
    </row>
    <row r="871" spans="1:6" ht="15.75" customHeight="1" x14ac:dyDescent="0.25">
      <c r="A871" s="2"/>
      <c r="B871" s="2"/>
      <c r="C871" s="2"/>
      <c r="D871" s="2"/>
      <c r="E871" s="2"/>
      <c r="F871" s="22"/>
    </row>
    <row r="872" spans="1:6" ht="15.75" customHeight="1" x14ac:dyDescent="0.25">
      <c r="A872" s="2"/>
      <c r="B872" s="2"/>
      <c r="C872" s="2"/>
      <c r="D872" s="2"/>
      <c r="E872" s="2"/>
      <c r="F872" s="22"/>
    </row>
    <row r="873" spans="1:6" ht="15.75" customHeight="1" x14ac:dyDescent="0.25">
      <c r="A873" s="2"/>
      <c r="B873" s="2"/>
      <c r="C873" s="2"/>
      <c r="D873" s="2"/>
      <c r="E873" s="2"/>
      <c r="F873" s="22"/>
    </row>
    <row r="874" spans="1:6" ht="15.75" customHeight="1" x14ac:dyDescent="0.25">
      <c r="A874" s="2"/>
      <c r="B874" s="2"/>
      <c r="C874" s="2"/>
      <c r="D874" s="2"/>
      <c r="E874" s="2"/>
      <c r="F874" s="22"/>
    </row>
    <row r="875" spans="1:6" ht="15.75" customHeight="1" x14ac:dyDescent="0.25">
      <c r="A875" s="2"/>
      <c r="B875" s="2"/>
      <c r="C875" s="2"/>
      <c r="D875" s="2"/>
      <c r="E875" s="2"/>
      <c r="F875" s="22"/>
    </row>
    <row r="876" spans="1:6" ht="15.75" customHeight="1" x14ac:dyDescent="0.25">
      <c r="A876" s="2"/>
      <c r="B876" s="2"/>
      <c r="C876" s="2"/>
      <c r="D876" s="2"/>
      <c r="E876" s="2"/>
      <c r="F876" s="22"/>
    </row>
    <row r="877" spans="1:6" ht="15.75" customHeight="1" x14ac:dyDescent="0.25">
      <c r="A877" s="2"/>
      <c r="B877" s="2"/>
      <c r="C877" s="2"/>
      <c r="D877" s="2"/>
      <c r="E877" s="2"/>
      <c r="F877" s="22"/>
    </row>
    <row r="878" spans="1:6" ht="15.75" customHeight="1" x14ac:dyDescent="0.25">
      <c r="A878" s="2"/>
      <c r="B878" s="2"/>
      <c r="C878" s="2"/>
      <c r="D878" s="2"/>
      <c r="E878" s="2"/>
      <c r="F878" s="22"/>
    </row>
    <row r="879" spans="1:6" ht="15.75" customHeight="1" x14ac:dyDescent="0.25">
      <c r="A879" s="2"/>
      <c r="B879" s="2"/>
      <c r="C879" s="2"/>
      <c r="D879" s="2"/>
      <c r="E879" s="2"/>
      <c r="F879" s="22"/>
    </row>
    <row r="880" spans="1:6" ht="15.75" customHeight="1" x14ac:dyDescent="0.25">
      <c r="A880" s="2"/>
      <c r="B880" s="2"/>
      <c r="C880" s="2"/>
      <c r="D880" s="2"/>
      <c r="E880" s="2"/>
      <c r="F880" s="22"/>
    </row>
    <row r="881" spans="1:6" ht="15.75" customHeight="1" x14ac:dyDescent="0.25">
      <c r="A881" s="2"/>
      <c r="B881" s="2"/>
      <c r="C881" s="2"/>
      <c r="D881" s="2"/>
      <c r="E881" s="2"/>
      <c r="F881" s="22"/>
    </row>
    <row r="882" spans="1:6" ht="15.75" customHeight="1" x14ac:dyDescent="0.25">
      <c r="A882" s="2"/>
      <c r="B882" s="2"/>
      <c r="C882" s="2"/>
      <c r="D882" s="2"/>
      <c r="E882" s="2"/>
      <c r="F882" s="22"/>
    </row>
    <row r="883" spans="1:6" ht="15.75" customHeight="1" x14ac:dyDescent="0.25">
      <c r="A883" s="2"/>
      <c r="B883" s="2"/>
      <c r="C883" s="2"/>
      <c r="D883" s="2"/>
      <c r="E883" s="2"/>
      <c r="F883" s="22"/>
    </row>
    <row r="884" spans="1:6" ht="15.75" customHeight="1" x14ac:dyDescent="0.25">
      <c r="A884" s="2"/>
      <c r="B884" s="2"/>
      <c r="C884" s="2"/>
      <c r="D884" s="2"/>
      <c r="E884" s="2"/>
      <c r="F884" s="22"/>
    </row>
    <row r="885" spans="1:6" ht="15.75" customHeight="1" x14ac:dyDescent="0.25">
      <c r="A885" s="2"/>
      <c r="B885" s="2"/>
      <c r="C885" s="2"/>
      <c r="D885" s="2"/>
      <c r="E885" s="2"/>
      <c r="F885" s="22"/>
    </row>
    <row r="886" spans="1:6" ht="15.75" customHeight="1" x14ac:dyDescent="0.25">
      <c r="A886" s="2"/>
      <c r="B886" s="2"/>
      <c r="C886" s="2"/>
      <c r="D886" s="2"/>
      <c r="E886" s="2"/>
      <c r="F886" s="22"/>
    </row>
    <row r="887" spans="1:6" ht="15.75" customHeight="1" x14ac:dyDescent="0.25">
      <c r="A887" s="2"/>
      <c r="B887" s="2"/>
      <c r="C887" s="2"/>
      <c r="D887" s="2"/>
      <c r="E887" s="2"/>
      <c r="F887" s="22"/>
    </row>
    <row r="888" spans="1:6" ht="15.75" customHeight="1" x14ac:dyDescent="0.25">
      <c r="A888" s="2"/>
      <c r="B888" s="2"/>
      <c r="C888" s="2"/>
      <c r="D888" s="2"/>
      <c r="E888" s="2"/>
      <c r="F888" s="22"/>
    </row>
    <row r="889" spans="1:6" ht="15.75" customHeight="1" x14ac:dyDescent="0.25">
      <c r="A889" s="2"/>
      <c r="B889" s="2"/>
      <c r="C889" s="2"/>
      <c r="D889" s="2"/>
      <c r="E889" s="2"/>
      <c r="F889" s="22"/>
    </row>
    <row r="890" spans="1:6" ht="15.75" customHeight="1" x14ac:dyDescent="0.25">
      <c r="A890" s="2"/>
      <c r="B890" s="2"/>
      <c r="C890" s="2"/>
      <c r="D890" s="2"/>
      <c r="E890" s="2"/>
      <c r="F890" s="22"/>
    </row>
    <row r="891" spans="1:6" ht="15.75" customHeight="1" x14ac:dyDescent="0.25">
      <c r="A891" s="2"/>
      <c r="B891" s="2"/>
      <c r="C891" s="2"/>
      <c r="D891" s="2"/>
      <c r="E891" s="2"/>
      <c r="F891" s="22"/>
    </row>
    <row r="892" spans="1:6" ht="15.75" customHeight="1" x14ac:dyDescent="0.25">
      <c r="A892" s="2"/>
      <c r="B892" s="2"/>
      <c r="C892" s="2"/>
      <c r="D892" s="2"/>
      <c r="E892" s="2"/>
      <c r="F892" s="22"/>
    </row>
    <row r="893" spans="1:6" ht="15.75" customHeight="1" x14ac:dyDescent="0.25">
      <c r="A893" s="2"/>
      <c r="B893" s="2"/>
      <c r="C893" s="2"/>
      <c r="D893" s="2"/>
      <c r="E893" s="2"/>
      <c r="F893" s="22"/>
    </row>
    <row r="894" spans="1:6" ht="15.75" customHeight="1" x14ac:dyDescent="0.25">
      <c r="A894" s="2"/>
      <c r="B894" s="2"/>
      <c r="C894" s="2"/>
      <c r="D894" s="2"/>
      <c r="E894" s="2"/>
      <c r="F894" s="22"/>
    </row>
    <row r="895" spans="1:6" ht="15.75" customHeight="1" x14ac:dyDescent="0.25">
      <c r="A895" s="2"/>
      <c r="B895" s="2"/>
      <c r="C895" s="2"/>
      <c r="D895" s="2"/>
      <c r="E895" s="2"/>
      <c r="F895" s="22"/>
    </row>
    <row r="896" spans="1:6" ht="15.75" customHeight="1" x14ac:dyDescent="0.25">
      <c r="A896" s="2"/>
      <c r="B896" s="2"/>
      <c r="C896" s="2"/>
      <c r="D896" s="2"/>
      <c r="E896" s="2"/>
      <c r="F896" s="22"/>
    </row>
    <row r="897" spans="1:6" ht="15.75" customHeight="1" x14ac:dyDescent="0.25">
      <c r="A897" s="2"/>
      <c r="B897" s="2"/>
      <c r="C897" s="2"/>
      <c r="D897" s="2"/>
      <c r="E897" s="2"/>
      <c r="F897" s="22"/>
    </row>
    <row r="898" spans="1:6" ht="15.75" customHeight="1" x14ac:dyDescent="0.25">
      <c r="A898" s="2"/>
      <c r="B898" s="2"/>
      <c r="C898" s="2"/>
      <c r="D898" s="2"/>
      <c r="E898" s="2"/>
      <c r="F898" s="22"/>
    </row>
    <row r="899" spans="1:6" ht="15.75" customHeight="1" x14ac:dyDescent="0.25">
      <c r="A899" s="2"/>
      <c r="B899" s="2"/>
      <c r="C899" s="2"/>
      <c r="D899" s="2"/>
      <c r="E899" s="2"/>
      <c r="F899" s="22"/>
    </row>
    <row r="900" spans="1:6" ht="15.75" customHeight="1" x14ac:dyDescent="0.25">
      <c r="A900" s="2"/>
      <c r="B900" s="2"/>
      <c r="C900" s="2"/>
      <c r="D900" s="2"/>
      <c r="E900" s="2"/>
      <c r="F900" s="22"/>
    </row>
    <row r="901" spans="1:6" ht="15.75" customHeight="1" x14ac:dyDescent="0.25">
      <c r="A901" s="2"/>
      <c r="B901" s="2"/>
      <c r="C901" s="2"/>
      <c r="D901" s="2"/>
      <c r="E901" s="2"/>
      <c r="F901" s="22"/>
    </row>
    <row r="902" spans="1:6" ht="15.75" customHeight="1" x14ac:dyDescent="0.25">
      <c r="A902" s="2"/>
      <c r="B902" s="2"/>
      <c r="C902" s="2"/>
      <c r="D902" s="2"/>
      <c r="E902" s="2"/>
      <c r="F902" s="22"/>
    </row>
    <row r="903" spans="1:6" ht="15.75" customHeight="1" x14ac:dyDescent="0.25">
      <c r="A903" s="2"/>
      <c r="B903" s="2"/>
      <c r="C903" s="2"/>
      <c r="D903" s="2"/>
      <c r="E903" s="2"/>
      <c r="F903" s="22"/>
    </row>
    <row r="904" spans="1:6" ht="15.75" customHeight="1" x14ac:dyDescent="0.25">
      <c r="A904" s="2"/>
      <c r="B904" s="2"/>
      <c r="C904" s="2"/>
      <c r="D904" s="2"/>
      <c r="E904" s="2"/>
      <c r="F904" s="22"/>
    </row>
    <row r="905" spans="1:6" ht="15.75" customHeight="1" x14ac:dyDescent="0.25">
      <c r="A905" s="2"/>
      <c r="B905" s="2"/>
      <c r="C905" s="2"/>
      <c r="D905" s="2"/>
      <c r="E905" s="2"/>
      <c r="F905" s="22"/>
    </row>
    <row r="906" spans="1:6" ht="15.75" customHeight="1" x14ac:dyDescent="0.25">
      <c r="A906" s="2"/>
      <c r="B906" s="2"/>
      <c r="C906" s="2"/>
      <c r="D906" s="2"/>
      <c r="E906" s="2"/>
      <c r="F906" s="22"/>
    </row>
    <row r="907" spans="1:6" ht="15.75" customHeight="1" x14ac:dyDescent="0.25">
      <c r="A907" s="2"/>
      <c r="B907" s="2"/>
      <c r="C907" s="2"/>
      <c r="D907" s="2"/>
      <c r="E907" s="2"/>
      <c r="F907" s="22"/>
    </row>
    <row r="908" spans="1:6" ht="15.75" customHeight="1" x14ac:dyDescent="0.25">
      <c r="A908" s="2"/>
      <c r="B908" s="2"/>
      <c r="C908" s="2"/>
      <c r="D908" s="2"/>
      <c r="E908" s="2"/>
      <c r="F908" s="22"/>
    </row>
    <row r="909" spans="1:6" ht="15.75" customHeight="1" x14ac:dyDescent="0.25">
      <c r="A909" s="2"/>
      <c r="B909" s="2"/>
      <c r="C909" s="2"/>
      <c r="D909" s="2"/>
      <c r="E909" s="2"/>
      <c r="F909" s="22"/>
    </row>
    <row r="910" spans="1:6" ht="15.75" customHeight="1" x14ac:dyDescent="0.25">
      <c r="A910" s="2"/>
      <c r="B910" s="2"/>
      <c r="C910" s="2"/>
      <c r="D910" s="2"/>
      <c r="E910" s="2"/>
      <c r="F910" s="22"/>
    </row>
    <row r="911" spans="1:6" ht="15.75" customHeight="1" x14ac:dyDescent="0.25">
      <c r="A911" s="2"/>
      <c r="B911" s="2"/>
      <c r="C911" s="2"/>
      <c r="D911" s="2"/>
      <c r="E911" s="2"/>
      <c r="F911" s="22"/>
    </row>
    <row r="912" spans="1:6" ht="15.75" customHeight="1" x14ac:dyDescent="0.25">
      <c r="A912" s="2"/>
      <c r="B912" s="2"/>
      <c r="C912" s="2"/>
      <c r="D912" s="2"/>
      <c r="E912" s="2"/>
      <c r="F912" s="22"/>
    </row>
    <row r="913" spans="1:6" ht="15.75" customHeight="1" x14ac:dyDescent="0.25">
      <c r="A913" s="2"/>
      <c r="B913" s="2"/>
      <c r="C913" s="2"/>
      <c r="D913" s="2"/>
      <c r="E913" s="2"/>
      <c r="F913" s="22"/>
    </row>
    <row r="914" spans="1:6" ht="15.75" customHeight="1" x14ac:dyDescent="0.25">
      <c r="A914" s="2"/>
      <c r="B914" s="2"/>
      <c r="C914" s="2"/>
      <c r="D914" s="2"/>
      <c r="E914" s="2"/>
      <c r="F914" s="22"/>
    </row>
    <row r="915" spans="1:6" ht="15.75" customHeight="1" x14ac:dyDescent="0.25">
      <c r="A915" s="2"/>
      <c r="B915" s="2"/>
      <c r="C915" s="2"/>
      <c r="D915" s="2"/>
      <c r="E915" s="2"/>
      <c r="F915" s="22"/>
    </row>
    <row r="916" spans="1:6" ht="15.75" customHeight="1" x14ac:dyDescent="0.25">
      <c r="A916" s="2"/>
      <c r="B916" s="2"/>
      <c r="C916" s="2"/>
      <c r="D916" s="2"/>
      <c r="E916" s="2"/>
      <c r="F916" s="22"/>
    </row>
    <row r="917" spans="1:6" ht="15.75" customHeight="1" x14ac:dyDescent="0.25">
      <c r="A917" s="2"/>
      <c r="B917" s="2"/>
      <c r="C917" s="2"/>
      <c r="D917" s="2"/>
      <c r="E917" s="2"/>
      <c r="F917" s="22"/>
    </row>
    <row r="918" spans="1:6" ht="15.75" customHeight="1" x14ac:dyDescent="0.25">
      <c r="A918" s="2"/>
      <c r="B918" s="2"/>
      <c r="C918" s="2"/>
      <c r="D918" s="2"/>
      <c r="E918" s="2"/>
      <c r="F918" s="22"/>
    </row>
    <row r="919" spans="1:6" ht="15.75" customHeight="1" x14ac:dyDescent="0.25">
      <c r="A919" s="2"/>
      <c r="B919" s="2"/>
      <c r="C919" s="2"/>
      <c r="D919" s="2"/>
      <c r="E919" s="2"/>
      <c r="F919" s="22"/>
    </row>
    <row r="920" spans="1:6" ht="15.75" customHeight="1" x14ac:dyDescent="0.25">
      <c r="A920" s="2"/>
      <c r="B920" s="2"/>
      <c r="C920" s="2"/>
      <c r="D920" s="2"/>
      <c r="E920" s="2"/>
      <c r="F920" s="22"/>
    </row>
    <row r="921" spans="1:6" ht="15.75" customHeight="1" x14ac:dyDescent="0.25">
      <c r="A921" s="2"/>
      <c r="B921" s="2"/>
      <c r="C921" s="2"/>
      <c r="D921" s="2"/>
      <c r="E921" s="2"/>
      <c r="F921" s="22"/>
    </row>
    <row r="922" spans="1:6" ht="15.75" customHeight="1" x14ac:dyDescent="0.25">
      <c r="A922" s="2"/>
      <c r="B922" s="2"/>
      <c r="C922" s="2"/>
      <c r="D922" s="2"/>
      <c r="E922" s="2"/>
      <c r="F922" s="22"/>
    </row>
    <row r="923" spans="1:6" ht="15.75" customHeight="1" x14ac:dyDescent="0.25">
      <c r="A923" s="2"/>
      <c r="B923" s="2"/>
      <c r="C923" s="2"/>
      <c r="D923" s="2"/>
      <c r="E923" s="2"/>
      <c r="F923" s="22"/>
    </row>
    <row r="924" spans="1:6" ht="15.75" customHeight="1" x14ac:dyDescent="0.25">
      <c r="A924" s="2"/>
      <c r="B924" s="2"/>
      <c r="C924" s="2"/>
      <c r="D924" s="2"/>
      <c r="E924" s="2"/>
      <c r="F924" s="22"/>
    </row>
    <row r="925" spans="1:6" ht="15.75" customHeight="1" x14ac:dyDescent="0.25">
      <c r="A925" s="2"/>
      <c r="B925" s="2"/>
      <c r="C925" s="2"/>
      <c r="D925" s="2"/>
      <c r="E925" s="2"/>
      <c r="F925" s="22"/>
    </row>
    <row r="926" spans="1:6" ht="15.75" customHeight="1" x14ac:dyDescent="0.25">
      <c r="A926" s="2"/>
      <c r="B926" s="2"/>
      <c r="C926" s="2"/>
      <c r="D926" s="2"/>
      <c r="E926" s="2"/>
      <c r="F926" s="22"/>
    </row>
    <row r="927" spans="1:6" ht="15.75" customHeight="1" x14ac:dyDescent="0.25">
      <c r="A927" s="2"/>
      <c r="B927" s="2"/>
      <c r="C927" s="2"/>
      <c r="D927" s="2"/>
      <c r="E927" s="2"/>
      <c r="F927" s="22"/>
    </row>
    <row r="928" spans="1:6" ht="15.75" customHeight="1" x14ac:dyDescent="0.25">
      <c r="A928" s="2"/>
      <c r="B928" s="2"/>
      <c r="C928" s="2"/>
      <c r="D928" s="2"/>
      <c r="E928" s="2"/>
      <c r="F928" s="22"/>
    </row>
    <row r="929" spans="1:6" ht="15.75" customHeight="1" x14ac:dyDescent="0.25">
      <c r="A929" s="2"/>
      <c r="B929" s="2"/>
      <c r="C929" s="2"/>
      <c r="D929" s="2"/>
      <c r="E929" s="2"/>
      <c r="F929" s="22"/>
    </row>
    <row r="930" spans="1:6" ht="15.75" customHeight="1" x14ac:dyDescent="0.25">
      <c r="A930" s="2"/>
      <c r="B930" s="2"/>
      <c r="C930" s="2"/>
      <c r="D930" s="2"/>
      <c r="E930" s="2"/>
      <c r="F930" s="22"/>
    </row>
    <row r="931" spans="1:6" ht="15.75" customHeight="1" x14ac:dyDescent="0.25">
      <c r="A931" s="2"/>
      <c r="B931" s="2"/>
      <c r="C931" s="2"/>
      <c r="D931" s="2"/>
      <c r="E931" s="2"/>
      <c r="F931" s="22"/>
    </row>
    <row r="932" spans="1:6" ht="15.75" customHeight="1" x14ac:dyDescent="0.25">
      <c r="A932" s="2"/>
      <c r="B932" s="2"/>
      <c r="C932" s="2"/>
      <c r="D932" s="2"/>
      <c r="E932" s="2"/>
      <c r="F932" s="22"/>
    </row>
    <row r="933" spans="1:6" ht="15.75" customHeight="1" x14ac:dyDescent="0.25">
      <c r="A933" s="2"/>
      <c r="B933" s="2"/>
      <c r="C933" s="2"/>
      <c r="D933" s="2"/>
      <c r="E933" s="2"/>
      <c r="F933" s="22"/>
    </row>
    <row r="934" spans="1:6" ht="15.75" customHeight="1" x14ac:dyDescent="0.25">
      <c r="A934" s="2"/>
      <c r="B934" s="2"/>
      <c r="C934" s="2"/>
      <c r="D934" s="2"/>
      <c r="E934" s="2"/>
      <c r="F934" s="22"/>
    </row>
    <row r="935" spans="1:6" ht="15.75" customHeight="1" x14ac:dyDescent="0.25">
      <c r="A935" s="2"/>
      <c r="B935" s="2"/>
      <c r="C935" s="2"/>
      <c r="D935" s="2"/>
      <c r="E935" s="2"/>
      <c r="F935" s="22"/>
    </row>
    <row r="936" spans="1:6" ht="15.75" customHeight="1" x14ac:dyDescent="0.25">
      <c r="A936" s="2"/>
      <c r="B936" s="2"/>
      <c r="C936" s="2"/>
      <c r="D936" s="2"/>
      <c r="E936" s="2"/>
      <c r="F936" s="22"/>
    </row>
    <row r="937" spans="1:6" ht="15.75" customHeight="1" x14ac:dyDescent="0.25">
      <c r="A937" s="2"/>
      <c r="B937" s="2"/>
      <c r="C937" s="2"/>
      <c r="D937" s="2"/>
      <c r="E937" s="2"/>
      <c r="F937" s="22"/>
    </row>
    <row r="938" spans="1:6" ht="15.75" customHeight="1" x14ac:dyDescent="0.25">
      <c r="A938" s="2"/>
      <c r="B938" s="2"/>
      <c r="C938" s="2"/>
      <c r="D938" s="2"/>
      <c r="E938" s="2"/>
      <c r="F938" s="22"/>
    </row>
    <row r="939" spans="1:6" ht="15.75" customHeight="1" x14ac:dyDescent="0.25">
      <c r="A939" s="2"/>
      <c r="B939" s="2"/>
      <c r="C939" s="2"/>
      <c r="D939" s="2"/>
      <c r="E939" s="2"/>
      <c r="F939" s="22"/>
    </row>
    <row r="940" spans="1:6" ht="15.75" customHeight="1" x14ac:dyDescent="0.25">
      <c r="A940" s="2"/>
      <c r="B940" s="2"/>
      <c r="C940" s="2"/>
      <c r="D940" s="2"/>
      <c r="E940" s="2"/>
      <c r="F940" s="22"/>
    </row>
    <row r="941" spans="1:6" ht="15.75" customHeight="1" x14ac:dyDescent="0.25">
      <c r="A941" s="2"/>
      <c r="B941" s="2"/>
      <c r="C941" s="2"/>
      <c r="D941" s="2"/>
      <c r="E941" s="2"/>
      <c r="F941" s="22"/>
    </row>
    <row r="942" spans="1:6" ht="15.75" customHeight="1" x14ac:dyDescent="0.25">
      <c r="A942" s="2"/>
      <c r="B942" s="2"/>
      <c r="C942" s="2"/>
      <c r="D942" s="2"/>
      <c r="E942" s="2"/>
      <c r="F942" s="22"/>
    </row>
    <row r="943" spans="1:6" ht="15.75" customHeight="1" x14ac:dyDescent="0.25">
      <c r="A943" s="2"/>
      <c r="B943" s="2"/>
      <c r="C943" s="2"/>
      <c r="D943" s="2"/>
      <c r="E943" s="2"/>
      <c r="F943" s="22"/>
    </row>
    <row r="944" spans="1:6" ht="15.75" customHeight="1" x14ac:dyDescent="0.25">
      <c r="A944" s="2"/>
      <c r="B944" s="2"/>
      <c r="C944" s="2"/>
      <c r="D944" s="2"/>
      <c r="E944" s="2"/>
      <c r="F944" s="22"/>
    </row>
    <row r="945" spans="1:6" ht="15.75" customHeight="1" x14ac:dyDescent="0.25">
      <c r="A945" s="2"/>
      <c r="B945" s="2"/>
      <c r="C945" s="2"/>
      <c r="D945" s="2"/>
      <c r="E945" s="2"/>
      <c r="F945" s="22"/>
    </row>
    <row r="946" spans="1:6" ht="15.75" customHeight="1" x14ac:dyDescent="0.25">
      <c r="A946" s="2"/>
      <c r="B946" s="2"/>
      <c r="C946" s="2"/>
      <c r="D946" s="2"/>
      <c r="E946" s="2"/>
      <c r="F946" s="22"/>
    </row>
    <row r="947" spans="1:6" ht="15.75" customHeight="1" x14ac:dyDescent="0.25">
      <c r="A947" s="2"/>
      <c r="B947" s="2"/>
      <c r="C947" s="2"/>
      <c r="D947" s="2"/>
      <c r="E947" s="2"/>
      <c r="F947" s="22"/>
    </row>
    <row r="948" spans="1:6" ht="15.75" customHeight="1" x14ac:dyDescent="0.25">
      <c r="A948" s="2"/>
      <c r="B948" s="2"/>
      <c r="C948" s="2"/>
      <c r="D948" s="2"/>
      <c r="E948" s="2"/>
      <c r="F948" s="22"/>
    </row>
    <row r="949" spans="1:6" ht="15.75" customHeight="1" x14ac:dyDescent="0.25">
      <c r="A949" s="2"/>
      <c r="B949" s="2"/>
      <c r="C949" s="2"/>
      <c r="D949" s="2"/>
      <c r="E949" s="2"/>
      <c r="F949" s="22"/>
    </row>
    <row r="950" spans="1:6" ht="15.75" customHeight="1" x14ac:dyDescent="0.25">
      <c r="A950" s="2"/>
      <c r="B950" s="2"/>
      <c r="C950" s="2"/>
      <c r="D950" s="2"/>
      <c r="E950" s="2"/>
      <c r="F950" s="22"/>
    </row>
    <row r="951" spans="1:6" ht="15.75" customHeight="1" x14ac:dyDescent="0.25">
      <c r="A951" s="2"/>
      <c r="B951" s="2"/>
      <c r="C951" s="2"/>
      <c r="D951" s="2"/>
      <c r="E951" s="2"/>
      <c r="F951" s="22"/>
    </row>
    <row r="952" spans="1:6" ht="15.75" customHeight="1" x14ac:dyDescent="0.25">
      <c r="A952" s="2"/>
      <c r="B952" s="2"/>
      <c r="C952" s="2"/>
      <c r="D952" s="2"/>
      <c r="E952" s="2"/>
      <c r="F952" s="22"/>
    </row>
    <row r="953" spans="1:6" ht="15.75" customHeight="1" x14ac:dyDescent="0.25">
      <c r="A953" s="2"/>
      <c r="B953" s="2"/>
      <c r="C953" s="2"/>
      <c r="D953" s="2"/>
      <c r="E953" s="2"/>
      <c r="F953" s="22"/>
    </row>
    <row r="954" spans="1:6" ht="15.75" customHeight="1" x14ac:dyDescent="0.25">
      <c r="A954" s="2"/>
      <c r="B954" s="2"/>
      <c r="C954" s="2"/>
      <c r="D954" s="2"/>
      <c r="E954" s="2"/>
      <c r="F954" s="22"/>
    </row>
    <row r="955" spans="1:6" ht="15.75" customHeight="1" x14ac:dyDescent="0.25">
      <c r="A955" s="2"/>
      <c r="B955" s="2"/>
      <c r="C955" s="2"/>
      <c r="D955" s="2"/>
      <c r="E955" s="2"/>
      <c r="F955" s="22"/>
    </row>
    <row r="956" spans="1:6" ht="15.75" customHeight="1" x14ac:dyDescent="0.25">
      <c r="A956" s="2"/>
      <c r="B956" s="2"/>
      <c r="C956" s="2"/>
      <c r="D956" s="2"/>
      <c r="E956" s="2"/>
      <c r="F956" s="22"/>
    </row>
    <row r="957" spans="1:6" ht="15.75" customHeight="1" x14ac:dyDescent="0.25">
      <c r="A957" s="2"/>
      <c r="B957" s="2"/>
      <c r="C957" s="2"/>
      <c r="D957" s="2"/>
      <c r="E957" s="2"/>
      <c r="F957" s="22"/>
    </row>
    <row r="958" spans="1:6" ht="15.75" customHeight="1" x14ac:dyDescent="0.25">
      <c r="A958" s="2"/>
      <c r="B958" s="2"/>
      <c r="C958" s="2"/>
      <c r="D958" s="2"/>
      <c r="E958" s="2"/>
      <c r="F958" s="22"/>
    </row>
    <row r="959" spans="1:6" ht="15.75" customHeight="1" x14ac:dyDescent="0.25">
      <c r="A959" s="2"/>
      <c r="B959" s="2"/>
      <c r="C959" s="2"/>
      <c r="D959" s="2"/>
      <c r="E959" s="2"/>
      <c r="F959" s="22"/>
    </row>
    <row r="960" spans="1:6" ht="15.75" customHeight="1" x14ac:dyDescent="0.25">
      <c r="A960" s="2"/>
      <c r="B960" s="2"/>
      <c r="C960" s="2"/>
      <c r="D960" s="2"/>
      <c r="E960" s="2"/>
      <c r="F960" s="22"/>
    </row>
    <row r="961" spans="1:6" ht="15.75" customHeight="1" x14ac:dyDescent="0.25">
      <c r="A961" s="2"/>
      <c r="B961" s="2"/>
      <c r="C961" s="2"/>
      <c r="D961" s="2"/>
      <c r="E961" s="2"/>
      <c r="F961" s="22"/>
    </row>
    <row r="962" spans="1:6" ht="15.75" customHeight="1" x14ac:dyDescent="0.25">
      <c r="A962" s="2"/>
      <c r="B962" s="2"/>
      <c r="C962" s="2"/>
      <c r="D962" s="2"/>
      <c r="E962" s="2"/>
      <c r="F962" s="22"/>
    </row>
    <row r="963" spans="1:6" ht="15.75" customHeight="1" x14ac:dyDescent="0.25">
      <c r="A963" s="2"/>
      <c r="B963" s="2"/>
      <c r="C963" s="2"/>
      <c r="D963" s="2"/>
      <c r="E963" s="2"/>
      <c r="F963" s="22"/>
    </row>
    <row r="964" spans="1:6" ht="15.75" customHeight="1" x14ac:dyDescent="0.25">
      <c r="A964" s="2"/>
      <c r="B964" s="2"/>
      <c r="C964" s="2"/>
      <c r="D964" s="2"/>
      <c r="E964" s="2"/>
      <c r="F964" s="22"/>
    </row>
    <row r="965" spans="1:6" ht="15.75" customHeight="1" x14ac:dyDescent="0.25">
      <c r="A965" s="2"/>
      <c r="B965" s="2"/>
      <c r="C965" s="2"/>
      <c r="D965" s="2"/>
      <c r="E965" s="2"/>
      <c r="F965" s="22"/>
    </row>
    <row r="966" spans="1:6" ht="15.75" customHeight="1" x14ac:dyDescent="0.25">
      <c r="A966" s="2"/>
      <c r="B966" s="2"/>
      <c r="C966" s="2"/>
      <c r="D966" s="2"/>
      <c r="E966" s="2"/>
      <c r="F966" s="22"/>
    </row>
    <row r="967" spans="1:6" ht="15.75" customHeight="1" x14ac:dyDescent="0.25">
      <c r="A967" s="2"/>
      <c r="B967" s="2"/>
      <c r="C967" s="2"/>
      <c r="D967" s="2"/>
      <c r="E967" s="2"/>
      <c r="F967" s="22"/>
    </row>
    <row r="968" spans="1:6" ht="15.75" customHeight="1" x14ac:dyDescent="0.25">
      <c r="A968" s="2"/>
      <c r="B968" s="2"/>
      <c r="C968" s="2"/>
      <c r="D968" s="2"/>
      <c r="E968" s="2"/>
      <c r="F968" s="22"/>
    </row>
    <row r="969" spans="1:6" ht="15.75" customHeight="1" x14ac:dyDescent="0.25">
      <c r="A969" s="2"/>
      <c r="B969" s="2"/>
      <c r="C969" s="2"/>
      <c r="D969" s="2"/>
      <c r="E969" s="2"/>
      <c r="F969" s="22"/>
    </row>
    <row r="970" spans="1:6" ht="15.75" customHeight="1" x14ac:dyDescent="0.25">
      <c r="A970" s="2"/>
      <c r="B970" s="2"/>
      <c r="C970" s="2"/>
      <c r="D970" s="2"/>
      <c r="E970" s="2"/>
      <c r="F970" s="22"/>
    </row>
    <row r="971" spans="1:6" ht="15.75" customHeight="1" x14ac:dyDescent="0.25">
      <c r="A971" s="2"/>
      <c r="B971" s="2"/>
      <c r="C971" s="2"/>
      <c r="D971" s="2"/>
      <c r="E971" s="2"/>
      <c r="F971" s="22"/>
    </row>
    <row r="972" spans="1:6" ht="15.75" customHeight="1" x14ac:dyDescent="0.25">
      <c r="A972" s="2"/>
      <c r="B972" s="2"/>
      <c r="C972" s="2"/>
      <c r="D972" s="2"/>
      <c r="E972" s="2"/>
      <c r="F972" s="22"/>
    </row>
    <row r="973" spans="1:6" ht="15.75" customHeight="1" x14ac:dyDescent="0.25">
      <c r="A973" s="2"/>
      <c r="B973" s="2"/>
      <c r="C973" s="2"/>
      <c r="D973" s="2"/>
      <c r="E973" s="2"/>
      <c r="F973" s="22"/>
    </row>
    <row r="974" spans="1:6" ht="15.75" customHeight="1" x14ac:dyDescent="0.25">
      <c r="A974" s="2"/>
      <c r="B974" s="2"/>
      <c r="C974" s="2"/>
      <c r="D974" s="2"/>
      <c r="E974" s="2"/>
      <c r="F974" s="22"/>
    </row>
    <row r="975" spans="1:6" ht="15.75" customHeight="1" x14ac:dyDescent="0.25">
      <c r="A975" s="2"/>
      <c r="B975" s="2"/>
      <c r="C975" s="2"/>
      <c r="D975" s="2"/>
      <c r="E975" s="2"/>
      <c r="F975" s="22"/>
    </row>
    <row r="976" spans="1:6" ht="15.75" customHeight="1" x14ac:dyDescent="0.25">
      <c r="A976" s="2"/>
      <c r="B976" s="2"/>
      <c r="C976" s="2"/>
      <c r="D976" s="2"/>
      <c r="E976" s="2"/>
      <c r="F976" s="22"/>
    </row>
    <row r="977" spans="1:6" ht="15.75" customHeight="1" x14ac:dyDescent="0.25">
      <c r="A977" s="2"/>
      <c r="B977" s="2"/>
      <c r="C977" s="2"/>
      <c r="D977" s="2"/>
      <c r="E977" s="2"/>
      <c r="F977" s="22"/>
    </row>
    <row r="978" spans="1:6" ht="15.75" customHeight="1" x14ac:dyDescent="0.25">
      <c r="A978" s="2"/>
      <c r="B978" s="2"/>
      <c r="C978" s="2"/>
      <c r="D978" s="2"/>
      <c r="E978" s="2"/>
      <c r="F978" s="22"/>
    </row>
    <row r="979" spans="1:6" ht="15.75" customHeight="1" x14ac:dyDescent="0.25">
      <c r="A979" s="2"/>
      <c r="B979" s="2"/>
      <c r="C979" s="2"/>
      <c r="D979" s="2"/>
      <c r="E979" s="2"/>
      <c r="F979" s="22"/>
    </row>
    <row r="980" spans="1:6" ht="15.75" customHeight="1" x14ac:dyDescent="0.25">
      <c r="A980" s="2"/>
      <c r="B980" s="2"/>
      <c r="C980" s="2"/>
      <c r="D980" s="2"/>
      <c r="E980" s="2"/>
      <c r="F980" s="22"/>
    </row>
    <row r="981" spans="1:6" ht="15.75" customHeight="1" x14ac:dyDescent="0.25">
      <c r="A981" s="2"/>
      <c r="B981" s="2"/>
      <c r="C981" s="2"/>
      <c r="D981" s="2"/>
      <c r="E981" s="2"/>
      <c r="F981" s="22"/>
    </row>
    <row r="982" spans="1:6" ht="15.75" customHeight="1" x14ac:dyDescent="0.25">
      <c r="A982" s="2"/>
      <c r="B982" s="2"/>
      <c r="C982" s="2"/>
      <c r="D982" s="2"/>
      <c r="E982" s="2"/>
      <c r="F982" s="22"/>
    </row>
    <row r="983" spans="1:6" ht="15.75" customHeight="1" x14ac:dyDescent="0.25">
      <c r="A983" s="2"/>
      <c r="B983" s="2"/>
      <c r="C983" s="2"/>
      <c r="D983" s="2"/>
      <c r="E983" s="2"/>
      <c r="F983" s="22"/>
    </row>
    <row r="984" spans="1:6" ht="15.75" customHeight="1" x14ac:dyDescent="0.25">
      <c r="A984" s="2"/>
      <c r="B984" s="2"/>
      <c r="C984" s="2"/>
      <c r="D984" s="2"/>
      <c r="E984" s="2"/>
      <c r="F984" s="22"/>
    </row>
    <row r="985" spans="1:6" ht="15.75" customHeight="1" x14ac:dyDescent="0.25">
      <c r="A985" s="2"/>
      <c r="B985" s="2"/>
      <c r="C985" s="2"/>
      <c r="D985" s="2"/>
      <c r="E985" s="2"/>
      <c r="F985" s="22"/>
    </row>
    <row r="986" spans="1:6" ht="15.75" customHeight="1" x14ac:dyDescent="0.25">
      <c r="A986" s="2"/>
      <c r="B986" s="2"/>
      <c r="C986" s="2"/>
      <c r="D986" s="2"/>
      <c r="E986" s="2"/>
      <c r="F986" s="22"/>
    </row>
    <row r="987" spans="1:6" ht="15.75" customHeight="1" x14ac:dyDescent="0.25">
      <c r="A987" s="2"/>
      <c r="B987" s="2"/>
      <c r="C987" s="2"/>
      <c r="D987" s="2"/>
      <c r="E987" s="2"/>
      <c r="F987" s="22"/>
    </row>
    <row r="988" spans="1:6" ht="15.75" customHeight="1" x14ac:dyDescent="0.25">
      <c r="A988" s="2"/>
      <c r="B988" s="2"/>
      <c r="C988" s="2"/>
      <c r="D988" s="2"/>
      <c r="E988" s="2"/>
      <c r="F988" s="22"/>
    </row>
    <row r="989" spans="1:6" ht="15.75" customHeight="1" x14ac:dyDescent="0.25">
      <c r="A989" s="2"/>
      <c r="B989" s="2"/>
      <c r="C989" s="2"/>
      <c r="D989" s="2"/>
      <c r="E989" s="2"/>
      <c r="F989" s="22"/>
    </row>
    <row r="990" spans="1:6" ht="15.75" customHeight="1" x14ac:dyDescent="0.25">
      <c r="A990" s="2"/>
      <c r="B990" s="2"/>
      <c r="C990" s="2"/>
      <c r="D990" s="2"/>
      <c r="E990" s="2"/>
      <c r="F990" s="22"/>
    </row>
    <row r="991" spans="1:6" ht="15.75" customHeight="1" x14ac:dyDescent="0.25">
      <c r="A991" s="2"/>
      <c r="B991" s="2"/>
      <c r="C991" s="2"/>
      <c r="D991" s="2"/>
      <c r="E991" s="2"/>
      <c r="F991" s="22"/>
    </row>
    <row r="992" spans="1:6" ht="15.75" customHeight="1" x14ac:dyDescent="0.25">
      <c r="A992" s="2"/>
      <c r="B992" s="2"/>
      <c r="C992" s="2"/>
      <c r="D992" s="2"/>
      <c r="E992" s="2"/>
      <c r="F992" s="22"/>
    </row>
    <row r="993" spans="1:6" ht="15.75" customHeight="1" x14ac:dyDescent="0.25">
      <c r="A993" s="2"/>
      <c r="B993" s="2"/>
      <c r="C993" s="2"/>
      <c r="D993" s="2"/>
      <c r="E993" s="2"/>
      <c r="F993" s="22"/>
    </row>
    <row r="994" spans="1:6" ht="15.75" customHeight="1" x14ac:dyDescent="0.25">
      <c r="A994" s="2"/>
      <c r="B994" s="2"/>
      <c r="C994" s="2"/>
      <c r="D994" s="2"/>
      <c r="E994" s="2"/>
      <c r="F994" s="22"/>
    </row>
    <row r="995" spans="1:6" ht="15.75" customHeight="1" x14ac:dyDescent="0.25">
      <c r="A995" s="2"/>
      <c r="B995" s="2"/>
      <c r="C995" s="2"/>
      <c r="D995" s="2"/>
      <c r="E995" s="2"/>
      <c r="F995" s="22"/>
    </row>
    <row r="996" spans="1:6" ht="15.75" customHeight="1" x14ac:dyDescent="0.25">
      <c r="A996" s="2"/>
      <c r="B996" s="2"/>
      <c r="C996" s="2"/>
      <c r="D996" s="2"/>
      <c r="E996" s="2"/>
      <c r="F996" s="22"/>
    </row>
    <row r="997" spans="1:6" ht="15.75" customHeight="1" x14ac:dyDescent="0.25">
      <c r="A997" s="2"/>
      <c r="B997" s="2"/>
      <c r="C997" s="2"/>
      <c r="D997" s="2"/>
      <c r="E997" s="2"/>
      <c r="F997" s="22"/>
    </row>
    <row r="998" spans="1:6" ht="15.75" customHeight="1" x14ac:dyDescent="0.25">
      <c r="A998" s="2"/>
      <c r="B998" s="2"/>
      <c r="C998" s="2"/>
      <c r="D998" s="2"/>
      <c r="E998" s="2"/>
      <c r="F998" s="22"/>
    </row>
    <row r="999" spans="1:6" ht="15.75" customHeight="1" x14ac:dyDescent="0.25">
      <c r="A999" s="2"/>
      <c r="B999" s="2"/>
      <c r="C999" s="2"/>
      <c r="D999" s="2"/>
      <c r="E999" s="2"/>
      <c r="F999" s="22"/>
    </row>
    <row r="1000" spans="1:6" ht="15.75" customHeight="1" x14ac:dyDescent="0.25">
      <c r="A1000" s="2"/>
      <c r="B1000" s="2"/>
      <c r="C1000" s="2"/>
      <c r="D1000" s="2"/>
      <c r="E1000" s="2"/>
      <c r="F1000" s="22"/>
    </row>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election sqref="A1:L746"/>
    </sheetView>
  </sheetViews>
  <sheetFormatPr defaultColWidth="12.625" defaultRowHeight="15" customHeight="1" x14ac:dyDescent="0.2"/>
  <cols>
    <col min="1" max="1" width="7.625" customWidth="1"/>
    <col min="2" max="2" width="7.875" customWidth="1"/>
    <col min="3" max="3" width="9.875" customWidth="1"/>
    <col min="4" max="4" width="21.875" customWidth="1"/>
    <col min="5" max="6" width="7.625" customWidth="1"/>
    <col min="7" max="7" width="9.75" customWidth="1"/>
    <col min="8" max="8" width="7.625" customWidth="1"/>
    <col min="9" max="9" width="14.875" customWidth="1"/>
    <col min="10" max="11" width="7.625" customWidth="1"/>
    <col min="12" max="12" width="9.875" customWidth="1"/>
    <col min="13" max="26" width="7.625" customWidth="1"/>
  </cols>
  <sheetData>
    <row r="1" spans="1:12" ht="14.25" x14ac:dyDescent="0.2">
      <c r="A1" s="31" t="s">
        <v>2039</v>
      </c>
      <c r="B1" s="31" t="s">
        <v>2040</v>
      </c>
      <c r="C1" s="32" t="s">
        <v>2041</v>
      </c>
      <c r="D1" s="33" t="s">
        <v>25</v>
      </c>
      <c r="E1" s="31" t="s">
        <v>2042</v>
      </c>
      <c r="F1" s="31" t="s">
        <v>3</v>
      </c>
      <c r="G1" s="31" t="s">
        <v>2043</v>
      </c>
      <c r="H1" s="31" t="s">
        <v>2044</v>
      </c>
      <c r="I1" s="33" t="s">
        <v>2045</v>
      </c>
      <c r="J1" s="33" t="s">
        <v>2046</v>
      </c>
      <c r="K1" s="33" t="s">
        <v>2047</v>
      </c>
      <c r="L1" s="33" t="s">
        <v>2048</v>
      </c>
    </row>
    <row r="2" spans="1:12" hidden="1" x14ac:dyDescent="0.25">
      <c r="A2" s="34">
        <v>1</v>
      </c>
      <c r="B2" s="92" t="s">
        <v>2049</v>
      </c>
      <c r="C2" s="93" t="s">
        <v>2050</v>
      </c>
      <c r="D2" s="94" t="s">
        <v>2051</v>
      </c>
      <c r="E2" s="95" t="s">
        <v>2052</v>
      </c>
      <c r="F2" s="96"/>
      <c r="G2" s="97">
        <v>1</v>
      </c>
      <c r="H2" s="96"/>
      <c r="I2" s="98" t="s">
        <v>2053</v>
      </c>
      <c r="J2" s="99" t="s">
        <v>2054</v>
      </c>
      <c r="K2" s="98" t="s">
        <v>2055</v>
      </c>
      <c r="L2" s="98" t="s">
        <v>2050</v>
      </c>
    </row>
    <row r="3" spans="1:12" hidden="1" x14ac:dyDescent="0.25">
      <c r="A3" s="34">
        <v>2</v>
      </c>
      <c r="B3" s="92" t="s">
        <v>2049</v>
      </c>
      <c r="C3" s="93" t="s">
        <v>2056</v>
      </c>
      <c r="D3" s="94" t="s">
        <v>2057</v>
      </c>
      <c r="E3" s="95" t="s">
        <v>2052</v>
      </c>
      <c r="F3" s="35"/>
      <c r="G3" s="97">
        <v>2</v>
      </c>
      <c r="H3" s="35"/>
      <c r="I3" s="98" t="s">
        <v>2058</v>
      </c>
      <c r="J3" s="98" t="s">
        <v>2059</v>
      </c>
      <c r="K3" s="98" t="s">
        <v>2060</v>
      </c>
      <c r="L3" s="98" t="s">
        <v>2056</v>
      </c>
    </row>
    <row r="4" spans="1:12" hidden="1" x14ac:dyDescent="0.25">
      <c r="A4" s="34">
        <v>3</v>
      </c>
      <c r="B4" s="92" t="s">
        <v>2049</v>
      </c>
      <c r="C4" s="93" t="s">
        <v>2061</v>
      </c>
      <c r="D4" s="94" t="s">
        <v>2062</v>
      </c>
      <c r="E4" s="95" t="s">
        <v>2052</v>
      </c>
      <c r="F4" s="35"/>
      <c r="G4" s="97">
        <v>3</v>
      </c>
      <c r="H4" s="35"/>
      <c r="I4" s="98" t="s">
        <v>2063</v>
      </c>
      <c r="J4" s="98" t="s">
        <v>2064</v>
      </c>
      <c r="K4" s="98" t="s">
        <v>2065</v>
      </c>
      <c r="L4" s="98" t="s">
        <v>2061</v>
      </c>
    </row>
    <row r="5" spans="1:12" hidden="1" x14ac:dyDescent="0.25">
      <c r="A5" s="34">
        <v>4</v>
      </c>
      <c r="B5" s="92" t="s">
        <v>2049</v>
      </c>
      <c r="C5" s="93" t="s">
        <v>2066</v>
      </c>
      <c r="D5" s="94" t="s">
        <v>2067</v>
      </c>
      <c r="E5" s="95" t="s">
        <v>2052</v>
      </c>
      <c r="F5" s="35"/>
      <c r="G5" s="97">
        <v>4</v>
      </c>
      <c r="H5" s="35"/>
      <c r="I5" s="98" t="s">
        <v>2068</v>
      </c>
      <c r="J5" s="98" t="s">
        <v>2069</v>
      </c>
      <c r="K5" s="98" t="s">
        <v>2070</v>
      </c>
      <c r="L5" s="98" t="s">
        <v>2066</v>
      </c>
    </row>
    <row r="6" spans="1:12" hidden="1" x14ac:dyDescent="0.25">
      <c r="A6" s="34">
        <v>5</v>
      </c>
      <c r="B6" s="92" t="s">
        <v>2049</v>
      </c>
      <c r="C6" s="93" t="s">
        <v>2071</v>
      </c>
      <c r="D6" s="94" t="s">
        <v>2072</v>
      </c>
      <c r="E6" s="95" t="s">
        <v>2052</v>
      </c>
      <c r="F6" s="35"/>
      <c r="G6" s="97">
        <v>5</v>
      </c>
      <c r="H6" s="35"/>
      <c r="I6" s="98" t="s">
        <v>2073</v>
      </c>
      <c r="J6" s="98" t="s">
        <v>2074</v>
      </c>
      <c r="K6" s="98" t="s">
        <v>2075</v>
      </c>
      <c r="L6" s="98" t="s">
        <v>2071</v>
      </c>
    </row>
    <row r="7" spans="1:12" hidden="1" x14ac:dyDescent="0.25">
      <c r="A7" s="34">
        <v>6</v>
      </c>
      <c r="B7" s="92" t="s">
        <v>2049</v>
      </c>
      <c r="C7" s="93" t="s">
        <v>2076</v>
      </c>
      <c r="D7" s="94" t="s">
        <v>2077</v>
      </c>
      <c r="E7" s="95" t="s">
        <v>2052</v>
      </c>
      <c r="F7" s="35"/>
      <c r="G7" s="97">
        <v>6</v>
      </c>
      <c r="H7" s="35"/>
      <c r="I7" s="98" t="s">
        <v>2078</v>
      </c>
      <c r="J7" s="98" t="s">
        <v>2079</v>
      </c>
      <c r="K7" s="98" t="s">
        <v>2080</v>
      </c>
      <c r="L7" s="98" t="s">
        <v>2076</v>
      </c>
    </row>
    <row r="8" spans="1:12" hidden="1" x14ac:dyDescent="0.25">
      <c r="A8" s="34">
        <v>7</v>
      </c>
      <c r="B8" s="92" t="s">
        <v>2049</v>
      </c>
      <c r="C8" s="93" t="s">
        <v>2081</v>
      </c>
      <c r="D8" s="94" t="s">
        <v>2082</v>
      </c>
      <c r="E8" s="95" t="s">
        <v>2052</v>
      </c>
      <c r="F8" s="35"/>
      <c r="G8" s="97">
        <v>7</v>
      </c>
      <c r="H8" s="35"/>
      <c r="I8" s="98" t="s">
        <v>2083</v>
      </c>
      <c r="J8" s="98" t="s">
        <v>2084</v>
      </c>
      <c r="K8" s="98" t="s">
        <v>2085</v>
      </c>
      <c r="L8" s="98" t="s">
        <v>2081</v>
      </c>
    </row>
    <row r="9" spans="1:12" hidden="1" x14ac:dyDescent="0.25">
      <c r="A9" s="34">
        <v>8</v>
      </c>
      <c r="B9" s="92" t="s">
        <v>2049</v>
      </c>
      <c r="C9" s="93" t="s">
        <v>2086</v>
      </c>
      <c r="D9" s="94" t="s">
        <v>2087</v>
      </c>
      <c r="E9" s="95" t="s">
        <v>2052</v>
      </c>
      <c r="F9" s="35"/>
      <c r="G9" s="97">
        <v>8</v>
      </c>
      <c r="H9" s="35"/>
      <c r="I9" s="98" t="s">
        <v>2088</v>
      </c>
      <c r="J9" s="98" t="s">
        <v>2089</v>
      </c>
      <c r="K9" s="98" t="s">
        <v>2090</v>
      </c>
      <c r="L9" s="98" t="s">
        <v>2086</v>
      </c>
    </row>
    <row r="10" spans="1:12" ht="14.25" hidden="1" x14ac:dyDescent="0.2">
      <c r="A10" s="36">
        <v>9</v>
      </c>
      <c r="B10" s="100" t="s">
        <v>1516</v>
      </c>
      <c r="C10" s="101" t="s">
        <v>2091</v>
      </c>
      <c r="D10" s="102" t="s">
        <v>2092</v>
      </c>
      <c r="E10" s="103">
        <v>0</v>
      </c>
      <c r="F10" s="103"/>
      <c r="G10" s="104"/>
      <c r="H10" s="104"/>
      <c r="I10" s="105" t="s">
        <v>2093</v>
      </c>
      <c r="J10" s="105" t="s">
        <v>2094</v>
      </c>
      <c r="K10" s="105" t="s">
        <v>2095</v>
      </c>
      <c r="L10" s="105" t="s">
        <v>2096</v>
      </c>
    </row>
    <row r="11" spans="1:12" ht="14.25" hidden="1" x14ac:dyDescent="0.2">
      <c r="A11" s="37">
        <v>10</v>
      </c>
      <c r="B11" s="106" t="s">
        <v>1516</v>
      </c>
      <c r="C11" s="107" t="s">
        <v>2097</v>
      </c>
      <c r="D11" s="108" t="s">
        <v>2098</v>
      </c>
      <c r="E11" s="109" t="s">
        <v>45</v>
      </c>
      <c r="F11" s="109">
        <v>0</v>
      </c>
      <c r="G11" s="110"/>
      <c r="H11" s="110"/>
      <c r="I11" s="111" t="s">
        <v>2099</v>
      </c>
      <c r="J11" s="111" t="s">
        <v>2100</v>
      </c>
      <c r="K11" s="111" t="s">
        <v>2101</v>
      </c>
      <c r="L11" s="111" t="s">
        <v>44</v>
      </c>
    </row>
    <row r="12" spans="1:12" ht="14.25" hidden="1" x14ac:dyDescent="0.2">
      <c r="A12" s="38">
        <v>11</v>
      </c>
      <c r="B12" s="112" t="s">
        <v>1516</v>
      </c>
      <c r="C12" s="113" t="s">
        <v>2102</v>
      </c>
      <c r="D12" s="114" t="s">
        <v>48</v>
      </c>
      <c r="E12" s="115" t="s">
        <v>45</v>
      </c>
      <c r="F12" s="115" t="s">
        <v>21</v>
      </c>
      <c r="G12" s="115">
        <v>0</v>
      </c>
      <c r="H12" s="116"/>
      <c r="I12" s="117" t="s">
        <v>2103</v>
      </c>
      <c r="J12" s="117" t="s">
        <v>2104</v>
      </c>
      <c r="K12" s="117" t="s">
        <v>2105</v>
      </c>
      <c r="L12" s="117" t="s">
        <v>49</v>
      </c>
    </row>
    <row r="13" spans="1:12" hidden="1" x14ac:dyDescent="0.25">
      <c r="A13" s="34">
        <v>12</v>
      </c>
      <c r="B13" s="92" t="s">
        <v>1516</v>
      </c>
      <c r="C13" s="93" t="s">
        <v>2106</v>
      </c>
      <c r="D13" s="94" t="s">
        <v>1523</v>
      </c>
      <c r="E13" s="95" t="s">
        <v>45</v>
      </c>
      <c r="F13" s="95" t="s">
        <v>21</v>
      </c>
      <c r="G13" s="97">
        <v>1</v>
      </c>
      <c r="H13" s="96"/>
      <c r="I13" s="98" t="s">
        <v>2107</v>
      </c>
      <c r="J13" s="98" t="s">
        <v>2108</v>
      </c>
      <c r="K13" s="98" t="s">
        <v>2109</v>
      </c>
      <c r="L13" s="98" t="s">
        <v>53</v>
      </c>
    </row>
    <row r="14" spans="1:12" hidden="1" x14ac:dyDescent="0.25">
      <c r="A14" s="34">
        <v>13</v>
      </c>
      <c r="B14" s="92" t="s">
        <v>1516</v>
      </c>
      <c r="C14" s="93" t="s">
        <v>2110</v>
      </c>
      <c r="D14" s="94" t="s">
        <v>1524</v>
      </c>
      <c r="E14" s="95" t="s">
        <v>45</v>
      </c>
      <c r="F14" s="95" t="s">
        <v>21</v>
      </c>
      <c r="G14" s="97">
        <v>2</v>
      </c>
      <c r="H14" s="35"/>
      <c r="I14" s="98" t="s">
        <v>2111</v>
      </c>
      <c r="J14" s="98" t="s">
        <v>2112</v>
      </c>
      <c r="K14" s="98" t="s">
        <v>2113</v>
      </c>
      <c r="L14" s="98" t="s">
        <v>2114</v>
      </c>
    </row>
    <row r="15" spans="1:12" hidden="1" x14ac:dyDescent="0.25">
      <c r="A15" s="34">
        <v>14</v>
      </c>
      <c r="B15" s="92" t="s">
        <v>1516</v>
      </c>
      <c r="C15" s="93" t="s">
        <v>2115</v>
      </c>
      <c r="D15" s="94" t="s">
        <v>1526</v>
      </c>
      <c r="E15" s="95" t="s">
        <v>45</v>
      </c>
      <c r="F15" s="95" t="s">
        <v>21</v>
      </c>
      <c r="G15" s="97">
        <v>3</v>
      </c>
      <c r="H15" s="35"/>
      <c r="I15" s="98" t="s">
        <v>2116</v>
      </c>
      <c r="J15" s="98" t="s">
        <v>2117</v>
      </c>
      <c r="K15" s="98" t="s">
        <v>2118</v>
      </c>
      <c r="L15" s="98" t="s">
        <v>61</v>
      </c>
    </row>
    <row r="16" spans="1:12" ht="14.25" hidden="1" x14ac:dyDescent="0.2">
      <c r="A16" s="38">
        <v>15</v>
      </c>
      <c r="B16" s="112" t="s">
        <v>1516</v>
      </c>
      <c r="C16" s="113" t="s">
        <v>2119</v>
      </c>
      <c r="D16" s="114" t="s">
        <v>65</v>
      </c>
      <c r="E16" s="115" t="s">
        <v>45</v>
      </c>
      <c r="F16" s="115" t="s">
        <v>63</v>
      </c>
      <c r="G16" s="115">
        <v>0</v>
      </c>
      <c r="H16" s="116"/>
      <c r="I16" s="117" t="s">
        <v>2120</v>
      </c>
      <c r="J16" s="117" t="s">
        <v>2121</v>
      </c>
      <c r="K16" s="117" t="s">
        <v>2122</v>
      </c>
      <c r="L16" s="117" t="s">
        <v>66</v>
      </c>
    </row>
    <row r="17" spans="1:12" hidden="1" x14ac:dyDescent="0.25">
      <c r="A17" s="34">
        <v>16</v>
      </c>
      <c r="B17" s="92" t="s">
        <v>1516</v>
      </c>
      <c r="C17" s="93" t="s">
        <v>2123</v>
      </c>
      <c r="D17" s="94" t="s">
        <v>2124</v>
      </c>
      <c r="E17" s="95" t="s">
        <v>45</v>
      </c>
      <c r="F17" s="95" t="s">
        <v>63</v>
      </c>
      <c r="G17" s="97">
        <v>4</v>
      </c>
      <c r="H17" s="96"/>
      <c r="I17" s="98" t="s">
        <v>2125</v>
      </c>
      <c r="J17" s="98" t="s">
        <v>2126</v>
      </c>
      <c r="K17" s="98" t="s">
        <v>2127</v>
      </c>
      <c r="L17" s="98" t="s">
        <v>70</v>
      </c>
    </row>
    <row r="18" spans="1:12" hidden="1" x14ac:dyDescent="0.25">
      <c r="A18" s="34">
        <v>17</v>
      </c>
      <c r="B18" s="92" t="s">
        <v>1516</v>
      </c>
      <c r="C18" s="93" t="s">
        <v>2128</v>
      </c>
      <c r="D18" s="94" t="s">
        <v>2129</v>
      </c>
      <c r="E18" s="95" t="s">
        <v>45</v>
      </c>
      <c r="F18" s="95" t="s">
        <v>63</v>
      </c>
      <c r="G18" s="97" t="s">
        <v>2130</v>
      </c>
      <c r="H18" s="35"/>
      <c r="I18" s="98" t="s">
        <v>2131</v>
      </c>
      <c r="J18" s="98" t="s">
        <v>2132</v>
      </c>
      <c r="K18" s="98" t="s">
        <v>2133</v>
      </c>
      <c r="L18" s="98" t="s">
        <v>2134</v>
      </c>
    </row>
    <row r="19" spans="1:12" hidden="1" x14ac:dyDescent="0.25">
      <c r="A19" s="34">
        <v>18</v>
      </c>
      <c r="B19" s="92" t="s">
        <v>1516</v>
      </c>
      <c r="C19" s="93" t="s">
        <v>2135</v>
      </c>
      <c r="D19" s="94" t="s">
        <v>2136</v>
      </c>
      <c r="E19" s="95" t="s">
        <v>45</v>
      </c>
      <c r="F19" s="95" t="s">
        <v>63</v>
      </c>
      <c r="G19" s="97" t="s">
        <v>2137</v>
      </c>
      <c r="H19" s="35"/>
      <c r="I19" s="98" t="s">
        <v>2138</v>
      </c>
      <c r="J19" s="98" t="s">
        <v>2139</v>
      </c>
      <c r="K19" s="98" t="s">
        <v>2140</v>
      </c>
      <c r="L19" s="98" t="s">
        <v>2141</v>
      </c>
    </row>
    <row r="20" spans="1:12" hidden="1" x14ac:dyDescent="0.25">
      <c r="A20" s="34">
        <v>19</v>
      </c>
      <c r="B20" s="92" t="s">
        <v>1516</v>
      </c>
      <c r="C20" s="93" t="s">
        <v>2142</v>
      </c>
      <c r="D20" s="94" t="s">
        <v>2143</v>
      </c>
      <c r="E20" s="95" t="s">
        <v>45</v>
      </c>
      <c r="F20" s="95" t="s">
        <v>63</v>
      </c>
      <c r="G20" s="97" t="s">
        <v>2144</v>
      </c>
      <c r="H20" s="35"/>
      <c r="I20" s="98" t="s">
        <v>2145</v>
      </c>
      <c r="J20" s="98" t="s">
        <v>2146</v>
      </c>
      <c r="K20" s="98" t="s">
        <v>2147</v>
      </c>
      <c r="L20" s="98" t="s">
        <v>2148</v>
      </c>
    </row>
    <row r="21" spans="1:12" ht="15.75" hidden="1" customHeight="1" x14ac:dyDescent="0.25">
      <c r="A21" s="34">
        <v>20</v>
      </c>
      <c r="B21" s="92" t="s">
        <v>1516</v>
      </c>
      <c r="C21" s="93" t="s">
        <v>2149</v>
      </c>
      <c r="D21" s="94" t="s">
        <v>1530</v>
      </c>
      <c r="E21" s="95" t="s">
        <v>45</v>
      </c>
      <c r="F21" s="95" t="s">
        <v>63</v>
      </c>
      <c r="G21" s="97">
        <v>5</v>
      </c>
      <c r="H21" s="35"/>
      <c r="I21" s="98" t="s">
        <v>2150</v>
      </c>
      <c r="J21" s="98" t="s">
        <v>2151</v>
      </c>
      <c r="K21" s="98" t="s">
        <v>2152</v>
      </c>
      <c r="L21" s="98" t="s">
        <v>74</v>
      </c>
    </row>
    <row r="22" spans="1:12" ht="15.75" hidden="1" customHeight="1" x14ac:dyDescent="0.2">
      <c r="A22" s="38">
        <v>21</v>
      </c>
      <c r="B22" s="112" t="s">
        <v>1516</v>
      </c>
      <c r="C22" s="113" t="s">
        <v>2153</v>
      </c>
      <c r="D22" s="114" t="s">
        <v>1531</v>
      </c>
      <c r="E22" s="115" t="s">
        <v>45</v>
      </c>
      <c r="F22" s="115" t="s">
        <v>76</v>
      </c>
      <c r="G22" s="115">
        <v>0</v>
      </c>
      <c r="H22" s="116"/>
      <c r="I22" s="117" t="s">
        <v>2154</v>
      </c>
      <c r="J22" s="117" t="s">
        <v>2155</v>
      </c>
      <c r="K22" s="117" t="s">
        <v>2156</v>
      </c>
      <c r="L22" s="117" t="s">
        <v>2157</v>
      </c>
    </row>
    <row r="23" spans="1:12" ht="15.75" hidden="1" customHeight="1" x14ac:dyDescent="0.25">
      <c r="A23" s="34">
        <v>22</v>
      </c>
      <c r="B23" s="92" t="s">
        <v>1516</v>
      </c>
      <c r="C23" s="93" t="s">
        <v>2158</v>
      </c>
      <c r="D23" s="94" t="s">
        <v>1534</v>
      </c>
      <c r="E23" s="95" t="s">
        <v>45</v>
      </c>
      <c r="F23" s="95" t="s">
        <v>76</v>
      </c>
      <c r="G23" s="97">
        <v>6</v>
      </c>
      <c r="H23" s="96"/>
      <c r="I23" s="98" t="s">
        <v>2159</v>
      </c>
      <c r="J23" s="98" t="s">
        <v>2160</v>
      </c>
      <c r="K23" s="98" t="s">
        <v>2161</v>
      </c>
      <c r="L23" s="98" t="s">
        <v>83</v>
      </c>
    </row>
    <row r="24" spans="1:12" ht="15.75" hidden="1" customHeight="1" x14ac:dyDescent="0.25">
      <c r="A24" s="34">
        <v>23</v>
      </c>
      <c r="B24" s="92" t="s">
        <v>1516</v>
      </c>
      <c r="C24" s="93" t="s">
        <v>2162</v>
      </c>
      <c r="D24" s="94" t="s">
        <v>86</v>
      </c>
      <c r="E24" s="95" t="s">
        <v>45</v>
      </c>
      <c r="F24" s="95" t="s">
        <v>76</v>
      </c>
      <c r="G24" s="97">
        <v>7</v>
      </c>
      <c r="H24" s="35"/>
      <c r="I24" s="98" t="s">
        <v>2163</v>
      </c>
      <c r="J24" s="98" t="s">
        <v>2164</v>
      </c>
      <c r="K24" s="98" t="s">
        <v>2165</v>
      </c>
      <c r="L24" s="98" t="s">
        <v>87</v>
      </c>
    </row>
    <row r="25" spans="1:12" ht="15.75" hidden="1" customHeight="1" x14ac:dyDescent="0.2">
      <c r="A25" s="37">
        <v>24</v>
      </c>
      <c r="B25" s="106" t="s">
        <v>1516</v>
      </c>
      <c r="C25" s="107" t="s">
        <v>2166</v>
      </c>
      <c r="D25" s="108" t="s">
        <v>19</v>
      </c>
      <c r="E25" s="109" t="s">
        <v>16</v>
      </c>
      <c r="F25" s="109">
        <v>0</v>
      </c>
      <c r="G25" s="110"/>
      <c r="H25" s="110"/>
      <c r="I25" s="111" t="s">
        <v>2167</v>
      </c>
      <c r="J25" s="111" t="s">
        <v>2168</v>
      </c>
      <c r="K25" s="111" t="s">
        <v>2169</v>
      </c>
      <c r="L25" s="111" t="s">
        <v>17</v>
      </c>
    </row>
    <row r="26" spans="1:12" ht="15.75" hidden="1" customHeight="1" x14ac:dyDescent="0.2">
      <c r="A26" s="38">
        <v>25</v>
      </c>
      <c r="B26" s="112" t="s">
        <v>1516</v>
      </c>
      <c r="C26" s="113" t="s">
        <v>2170</v>
      </c>
      <c r="D26" s="114" t="s">
        <v>1879</v>
      </c>
      <c r="E26" s="115" t="s">
        <v>16</v>
      </c>
      <c r="F26" s="115" t="s">
        <v>21</v>
      </c>
      <c r="G26" s="115">
        <v>0</v>
      </c>
      <c r="H26" s="116"/>
      <c r="I26" s="117" t="s">
        <v>2171</v>
      </c>
      <c r="J26" s="117" t="s">
        <v>2172</v>
      </c>
      <c r="K26" s="117" t="s">
        <v>2173</v>
      </c>
      <c r="L26" s="117" t="s">
        <v>2174</v>
      </c>
    </row>
    <row r="27" spans="1:12" ht="15.75" hidden="1" customHeight="1" x14ac:dyDescent="0.25">
      <c r="A27" s="34">
        <v>26</v>
      </c>
      <c r="B27" s="92" t="s">
        <v>1516</v>
      </c>
      <c r="C27" s="93" t="s">
        <v>2175</v>
      </c>
      <c r="D27" s="94" t="s">
        <v>28</v>
      </c>
      <c r="E27" s="95" t="s">
        <v>16</v>
      </c>
      <c r="F27" s="95" t="s">
        <v>21</v>
      </c>
      <c r="G27" s="97">
        <v>1</v>
      </c>
      <c r="H27" s="96"/>
      <c r="I27" s="98" t="s">
        <v>2176</v>
      </c>
      <c r="J27" s="98" t="s">
        <v>2177</v>
      </c>
      <c r="K27" s="98" t="s">
        <v>2178</v>
      </c>
      <c r="L27" s="98" t="s">
        <v>26</v>
      </c>
    </row>
    <row r="28" spans="1:12" ht="15.75" hidden="1" customHeight="1" x14ac:dyDescent="0.25">
      <c r="A28" s="34">
        <v>27</v>
      </c>
      <c r="B28" s="92" t="s">
        <v>1516</v>
      </c>
      <c r="C28" s="93" t="s">
        <v>2179</v>
      </c>
      <c r="D28" s="94" t="s">
        <v>31</v>
      </c>
      <c r="E28" s="95" t="s">
        <v>16</v>
      </c>
      <c r="F28" s="95" t="s">
        <v>21</v>
      </c>
      <c r="G28" s="97">
        <v>2</v>
      </c>
      <c r="H28" s="35"/>
      <c r="I28" s="98" t="s">
        <v>2180</v>
      </c>
      <c r="J28" s="98" t="s">
        <v>2181</v>
      </c>
      <c r="K28" s="98" t="s">
        <v>2182</v>
      </c>
      <c r="L28" s="98" t="s">
        <v>2183</v>
      </c>
    </row>
    <row r="29" spans="1:12" ht="15.75" hidden="1" customHeight="1" x14ac:dyDescent="0.25">
      <c r="A29" s="34">
        <v>28</v>
      </c>
      <c r="B29" s="92" t="s">
        <v>1516</v>
      </c>
      <c r="C29" s="93" t="s">
        <v>2184</v>
      </c>
      <c r="D29" s="94" t="s">
        <v>34</v>
      </c>
      <c r="E29" s="95" t="s">
        <v>16</v>
      </c>
      <c r="F29" s="95" t="s">
        <v>21</v>
      </c>
      <c r="G29" s="97">
        <v>3</v>
      </c>
      <c r="H29" s="35"/>
      <c r="I29" s="98" t="s">
        <v>2185</v>
      </c>
      <c r="J29" s="98" t="s">
        <v>2186</v>
      </c>
      <c r="K29" s="98" t="s">
        <v>2187</v>
      </c>
      <c r="L29" s="98" t="s">
        <v>32</v>
      </c>
    </row>
    <row r="30" spans="1:12" ht="15.75" hidden="1" customHeight="1" x14ac:dyDescent="0.25">
      <c r="A30" s="34">
        <v>29</v>
      </c>
      <c r="B30" s="92" t="s">
        <v>1516</v>
      </c>
      <c r="C30" s="93" t="s">
        <v>2188</v>
      </c>
      <c r="D30" s="94" t="s">
        <v>37</v>
      </c>
      <c r="E30" s="95" t="s">
        <v>16</v>
      </c>
      <c r="F30" s="95" t="s">
        <v>21</v>
      </c>
      <c r="G30" s="97">
        <v>4</v>
      </c>
      <c r="H30" s="35"/>
      <c r="I30" s="98" t="s">
        <v>2189</v>
      </c>
      <c r="J30" s="98" t="s">
        <v>2190</v>
      </c>
      <c r="K30" s="98" t="s">
        <v>2191</v>
      </c>
      <c r="L30" s="98" t="s">
        <v>35</v>
      </c>
    </row>
    <row r="31" spans="1:12" ht="15.75" hidden="1" customHeight="1" x14ac:dyDescent="0.25">
      <c r="A31" s="34">
        <v>30</v>
      </c>
      <c r="B31" s="92" t="s">
        <v>1516</v>
      </c>
      <c r="C31" s="93" t="s">
        <v>2192</v>
      </c>
      <c r="D31" s="94" t="s">
        <v>40</v>
      </c>
      <c r="E31" s="95" t="s">
        <v>16</v>
      </c>
      <c r="F31" s="95" t="s">
        <v>21</v>
      </c>
      <c r="G31" s="97">
        <v>5</v>
      </c>
      <c r="H31" s="35"/>
      <c r="I31" s="98" t="s">
        <v>2193</v>
      </c>
      <c r="J31" s="98" t="s">
        <v>2194</v>
      </c>
      <c r="K31" s="98" t="s">
        <v>2195</v>
      </c>
      <c r="L31" s="98" t="s">
        <v>38</v>
      </c>
    </row>
    <row r="32" spans="1:12" ht="15.75" hidden="1" customHeight="1" x14ac:dyDescent="0.2">
      <c r="A32" s="37">
        <v>31</v>
      </c>
      <c r="B32" s="106" t="s">
        <v>1516</v>
      </c>
      <c r="C32" s="107" t="s">
        <v>2196</v>
      </c>
      <c r="D32" s="108" t="s">
        <v>305</v>
      </c>
      <c r="E32" s="109" t="s">
        <v>89</v>
      </c>
      <c r="F32" s="109">
        <v>0</v>
      </c>
      <c r="G32" s="110"/>
      <c r="H32" s="110"/>
      <c r="I32" s="111" t="s">
        <v>2197</v>
      </c>
      <c r="J32" s="111" t="s">
        <v>2198</v>
      </c>
      <c r="K32" s="111" t="s">
        <v>2199</v>
      </c>
      <c r="L32" s="111" t="s">
        <v>2200</v>
      </c>
    </row>
    <row r="33" spans="1:12" ht="15.75" hidden="1" customHeight="1" x14ac:dyDescent="0.2">
      <c r="A33" s="38">
        <v>32</v>
      </c>
      <c r="B33" s="112" t="s">
        <v>1516</v>
      </c>
      <c r="C33" s="113" t="s">
        <v>2201</v>
      </c>
      <c r="D33" s="114" t="s">
        <v>1535</v>
      </c>
      <c r="E33" s="115" t="s">
        <v>89</v>
      </c>
      <c r="F33" s="115" t="s">
        <v>21</v>
      </c>
      <c r="G33" s="115">
        <v>0</v>
      </c>
      <c r="H33" s="116"/>
      <c r="I33" s="117" t="s">
        <v>2202</v>
      </c>
      <c r="J33" s="117" t="s">
        <v>2203</v>
      </c>
      <c r="K33" s="117" t="s">
        <v>2204</v>
      </c>
      <c r="L33" s="117" t="s">
        <v>2205</v>
      </c>
    </row>
    <row r="34" spans="1:12" ht="15.75" hidden="1" customHeight="1" x14ac:dyDescent="0.2">
      <c r="A34" s="34">
        <v>33</v>
      </c>
      <c r="B34" s="92" t="s">
        <v>1516</v>
      </c>
      <c r="C34" s="93" t="s">
        <v>2206</v>
      </c>
      <c r="D34" s="94" t="s">
        <v>1537</v>
      </c>
      <c r="E34" s="118" t="s">
        <v>89</v>
      </c>
      <c r="F34" s="118" t="s">
        <v>21</v>
      </c>
      <c r="G34" s="118">
        <v>1</v>
      </c>
      <c r="H34" s="118"/>
      <c r="I34" s="98" t="s">
        <v>2207</v>
      </c>
      <c r="J34" s="98" t="s">
        <v>2208</v>
      </c>
      <c r="K34" s="98" t="s">
        <v>2209</v>
      </c>
      <c r="L34" s="98" t="s">
        <v>96</v>
      </c>
    </row>
    <row r="35" spans="1:12" ht="15.75" hidden="1" customHeight="1" x14ac:dyDescent="0.2">
      <c r="A35" s="37">
        <v>34</v>
      </c>
      <c r="B35" s="106" t="s">
        <v>1516</v>
      </c>
      <c r="C35" s="107" t="s">
        <v>2210</v>
      </c>
      <c r="D35" s="108" t="s">
        <v>2211</v>
      </c>
      <c r="E35" s="119" t="s">
        <v>141</v>
      </c>
      <c r="F35" s="119" t="s">
        <v>104</v>
      </c>
      <c r="G35" s="119"/>
      <c r="H35" s="119"/>
      <c r="I35" s="111" t="s">
        <v>2212</v>
      </c>
      <c r="J35" s="111" t="s">
        <v>2213</v>
      </c>
      <c r="K35" s="111" t="s">
        <v>2214</v>
      </c>
      <c r="L35" s="111" t="s">
        <v>154</v>
      </c>
    </row>
    <row r="36" spans="1:12" ht="15.75" hidden="1" customHeight="1" x14ac:dyDescent="0.2">
      <c r="A36" s="38">
        <v>35</v>
      </c>
      <c r="B36" s="112" t="s">
        <v>1516</v>
      </c>
      <c r="C36" s="113" t="s">
        <v>2215</v>
      </c>
      <c r="D36" s="114" t="s">
        <v>139</v>
      </c>
      <c r="E36" s="115" t="s">
        <v>141</v>
      </c>
      <c r="F36" s="115" t="s">
        <v>21</v>
      </c>
      <c r="G36" s="115">
        <v>0</v>
      </c>
      <c r="H36" s="116"/>
      <c r="I36" s="117" t="s">
        <v>2216</v>
      </c>
      <c r="J36" s="117" t="s">
        <v>2217</v>
      </c>
      <c r="K36" s="117" t="s">
        <v>2218</v>
      </c>
      <c r="L36" s="117" t="s">
        <v>140</v>
      </c>
    </row>
    <row r="37" spans="1:12" ht="15.75" hidden="1" customHeight="1" x14ac:dyDescent="0.2">
      <c r="A37" s="34">
        <v>36</v>
      </c>
      <c r="B37" s="92" t="s">
        <v>1516</v>
      </c>
      <c r="C37" s="93" t="s">
        <v>2219</v>
      </c>
      <c r="D37" s="94" t="s">
        <v>1547</v>
      </c>
      <c r="E37" s="118" t="s">
        <v>141</v>
      </c>
      <c r="F37" s="118" t="s">
        <v>21</v>
      </c>
      <c r="G37" s="118">
        <v>1</v>
      </c>
      <c r="H37" s="118"/>
      <c r="I37" s="98" t="s">
        <v>2220</v>
      </c>
      <c r="J37" s="98" t="s">
        <v>2221</v>
      </c>
      <c r="K37" s="98" t="s">
        <v>2222</v>
      </c>
      <c r="L37" s="98" t="s">
        <v>145</v>
      </c>
    </row>
    <row r="38" spans="1:12" ht="15.75" hidden="1" customHeight="1" x14ac:dyDescent="0.2">
      <c r="A38" s="34">
        <v>37</v>
      </c>
      <c r="B38" s="92" t="s">
        <v>1516</v>
      </c>
      <c r="C38" s="93" t="s">
        <v>2223</v>
      </c>
      <c r="D38" s="94" t="s">
        <v>1549</v>
      </c>
      <c r="E38" s="118" t="s">
        <v>141</v>
      </c>
      <c r="F38" s="118" t="s">
        <v>21</v>
      </c>
      <c r="G38" s="118">
        <v>2</v>
      </c>
      <c r="H38" s="118"/>
      <c r="I38" s="98" t="s">
        <v>2224</v>
      </c>
      <c r="J38" s="98" t="s">
        <v>2225</v>
      </c>
      <c r="K38" s="98" t="s">
        <v>2226</v>
      </c>
      <c r="L38" s="98" t="s">
        <v>149</v>
      </c>
    </row>
    <row r="39" spans="1:12" ht="15.75" hidden="1" customHeight="1" x14ac:dyDescent="0.2">
      <c r="A39" s="38">
        <v>38</v>
      </c>
      <c r="B39" s="112" t="s">
        <v>1516</v>
      </c>
      <c r="C39" s="113" t="s">
        <v>2227</v>
      </c>
      <c r="D39" s="114" t="s">
        <v>2228</v>
      </c>
      <c r="E39" s="115" t="s">
        <v>141</v>
      </c>
      <c r="F39" s="115" t="s">
        <v>63</v>
      </c>
      <c r="G39" s="115">
        <v>0</v>
      </c>
      <c r="H39" s="116"/>
      <c r="I39" s="117" t="s">
        <v>2229</v>
      </c>
      <c r="J39" s="117" t="s">
        <v>2230</v>
      </c>
      <c r="K39" s="117" t="s">
        <v>2231</v>
      </c>
      <c r="L39" s="117" t="s">
        <v>2232</v>
      </c>
    </row>
    <row r="40" spans="1:12" ht="15.75" hidden="1" customHeight="1" x14ac:dyDescent="0.2">
      <c r="A40" s="34">
        <v>39</v>
      </c>
      <c r="B40" s="92" t="s">
        <v>1516</v>
      </c>
      <c r="C40" s="93" t="s">
        <v>2233</v>
      </c>
      <c r="D40" s="94" t="s">
        <v>1551</v>
      </c>
      <c r="E40" s="118" t="s">
        <v>141</v>
      </c>
      <c r="F40" s="118" t="s">
        <v>63</v>
      </c>
      <c r="G40" s="118">
        <v>3</v>
      </c>
      <c r="H40" s="118"/>
      <c r="I40" s="98" t="s">
        <v>2234</v>
      </c>
      <c r="J40" s="98" t="s">
        <v>2235</v>
      </c>
      <c r="K40" s="98" t="s">
        <v>2236</v>
      </c>
      <c r="L40" s="98" t="s">
        <v>165</v>
      </c>
    </row>
    <row r="41" spans="1:12" ht="15.75" hidden="1" customHeight="1" x14ac:dyDescent="0.2">
      <c r="A41" s="37">
        <v>40</v>
      </c>
      <c r="B41" s="106" t="s">
        <v>1516</v>
      </c>
      <c r="C41" s="107" t="s">
        <v>2237</v>
      </c>
      <c r="D41" s="108" t="s">
        <v>334</v>
      </c>
      <c r="E41" s="119" t="s">
        <v>103</v>
      </c>
      <c r="F41" s="119" t="s">
        <v>104</v>
      </c>
      <c r="G41" s="119"/>
      <c r="H41" s="119"/>
      <c r="I41" s="111" t="s">
        <v>2238</v>
      </c>
      <c r="J41" s="111" t="s">
        <v>2239</v>
      </c>
      <c r="K41" s="111" t="s">
        <v>2240</v>
      </c>
      <c r="L41" s="111" t="s">
        <v>102</v>
      </c>
    </row>
    <row r="42" spans="1:12" ht="15.75" hidden="1" customHeight="1" x14ac:dyDescent="0.2">
      <c r="A42" s="38">
        <v>41</v>
      </c>
      <c r="B42" s="112" t="s">
        <v>1516</v>
      </c>
      <c r="C42" s="113" t="s">
        <v>2241</v>
      </c>
      <c r="D42" s="114" t="s">
        <v>107</v>
      </c>
      <c r="E42" s="115" t="s">
        <v>103</v>
      </c>
      <c r="F42" s="115" t="s">
        <v>21</v>
      </c>
      <c r="G42" s="115">
        <v>0</v>
      </c>
      <c r="H42" s="116"/>
      <c r="I42" s="117" t="s">
        <v>2242</v>
      </c>
      <c r="J42" s="117" t="s">
        <v>2243</v>
      </c>
      <c r="K42" s="117" t="s">
        <v>2244</v>
      </c>
      <c r="L42" s="117" t="s">
        <v>108</v>
      </c>
    </row>
    <row r="43" spans="1:12" ht="15.75" hidden="1" customHeight="1" x14ac:dyDescent="0.2">
      <c r="A43" s="34">
        <v>42</v>
      </c>
      <c r="B43" s="92" t="s">
        <v>1516</v>
      </c>
      <c r="C43" s="93" t="s">
        <v>2245</v>
      </c>
      <c r="D43" s="94" t="s">
        <v>1539</v>
      </c>
      <c r="E43" s="118" t="s">
        <v>103</v>
      </c>
      <c r="F43" s="118" t="s">
        <v>21</v>
      </c>
      <c r="G43" s="118">
        <v>1</v>
      </c>
      <c r="H43" s="118"/>
      <c r="I43" s="98" t="s">
        <v>2246</v>
      </c>
      <c r="J43" s="98" t="s">
        <v>2247</v>
      </c>
      <c r="K43" s="98" t="s">
        <v>2248</v>
      </c>
      <c r="L43" s="98" t="s">
        <v>112</v>
      </c>
    </row>
    <row r="44" spans="1:12" ht="15.75" hidden="1" customHeight="1" x14ac:dyDescent="0.2">
      <c r="A44" s="34">
        <v>43</v>
      </c>
      <c r="B44" s="92" t="s">
        <v>1516</v>
      </c>
      <c r="C44" s="93" t="s">
        <v>2249</v>
      </c>
      <c r="D44" s="94" t="s">
        <v>1540</v>
      </c>
      <c r="E44" s="118" t="s">
        <v>103</v>
      </c>
      <c r="F44" s="118" t="s">
        <v>21</v>
      </c>
      <c r="G44" s="118">
        <v>2</v>
      </c>
      <c r="H44" s="118"/>
      <c r="I44" s="98" t="s">
        <v>2250</v>
      </c>
      <c r="J44" s="98" t="s">
        <v>2251</v>
      </c>
      <c r="K44" s="98" t="s">
        <v>2252</v>
      </c>
      <c r="L44" s="98" t="s">
        <v>116</v>
      </c>
    </row>
    <row r="45" spans="1:12" ht="15.75" hidden="1" customHeight="1" x14ac:dyDescent="0.2">
      <c r="A45" s="34">
        <v>44</v>
      </c>
      <c r="B45" s="92" t="s">
        <v>1516</v>
      </c>
      <c r="C45" s="93" t="s">
        <v>2253</v>
      </c>
      <c r="D45" s="94" t="s">
        <v>1541</v>
      </c>
      <c r="E45" s="118" t="s">
        <v>103</v>
      </c>
      <c r="F45" s="118" t="s">
        <v>21</v>
      </c>
      <c r="G45" s="118">
        <v>3</v>
      </c>
      <c r="H45" s="118"/>
      <c r="I45" s="98" t="s">
        <v>2254</v>
      </c>
      <c r="J45" s="98" t="s">
        <v>2255</v>
      </c>
      <c r="K45" s="98" t="s">
        <v>2256</v>
      </c>
      <c r="L45" s="98" t="s">
        <v>120</v>
      </c>
    </row>
    <row r="46" spans="1:12" ht="15.75" hidden="1" customHeight="1" x14ac:dyDescent="0.2">
      <c r="A46" s="38">
        <v>45</v>
      </c>
      <c r="B46" s="112" t="s">
        <v>1516</v>
      </c>
      <c r="C46" s="113" t="s">
        <v>2257</v>
      </c>
      <c r="D46" s="114" t="s">
        <v>123</v>
      </c>
      <c r="E46" s="115" t="s">
        <v>103</v>
      </c>
      <c r="F46" s="115" t="s">
        <v>63</v>
      </c>
      <c r="G46" s="115">
        <v>0</v>
      </c>
      <c r="H46" s="116"/>
      <c r="I46" s="117" t="s">
        <v>2258</v>
      </c>
      <c r="J46" s="117" t="s">
        <v>2259</v>
      </c>
      <c r="K46" s="117" t="s">
        <v>2260</v>
      </c>
      <c r="L46" s="117" t="s">
        <v>124</v>
      </c>
    </row>
    <row r="47" spans="1:12" ht="15.75" hidden="1" customHeight="1" x14ac:dyDescent="0.2">
      <c r="A47" s="34">
        <v>46</v>
      </c>
      <c r="B47" s="92" t="s">
        <v>1516</v>
      </c>
      <c r="C47" s="93" t="s">
        <v>2261</v>
      </c>
      <c r="D47" s="94" t="s">
        <v>1543</v>
      </c>
      <c r="E47" s="118" t="s">
        <v>103</v>
      </c>
      <c r="F47" s="118" t="s">
        <v>63</v>
      </c>
      <c r="G47" s="118">
        <v>4</v>
      </c>
      <c r="H47" s="118"/>
      <c r="I47" s="98" t="s">
        <v>2262</v>
      </c>
      <c r="J47" s="98" t="s">
        <v>2263</v>
      </c>
      <c r="K47" s="98" t="s">
        <v>2264</v>
      </c>
      <c r="L47" s="98" t="s">
        <v>128</v>
      </c>
    </row>
    <row r="48" spans="1:12" ht="15.75" hidden="1" customHeight="1" x14ac:dyDescent="0.2">
      <c r="A48" s="34">
        <v>47</v>
      </c>
      <c r="B48" s="92" t="s">
        <v>1516</v>
      </c>
      <c r="C48" s="93" t="s">
        <v>2265</v>
      </c>
      <c r="D48" s="94" t="s">
        <v>1544</v>
      </c>
      <c r="E48" s="118" t="s">
        <v>103</v>
      </c>
      <c r="F48" s="118" t="s">
        <v>63</v>
      </c>
      <c r="G48" s="118">
        <v>5</v>
      </c>
      <c r="H48" s="118"/>
      <c r="I48" s="98" t="s">
        <v>2266</v>
      </c>
      <c r="J48" s="98" t="s">
        <v>2267</v>
      </c>
      <c r="K48" s="98" t="s">
        <v>2268</v>
      </c>
      <c r="L48" s="98" t="s">
        <v>132</v>
      </c>
    </row>
    <row r="49" spans="1:12" ht="15.75" hidden="1" customHeight="1" x14ac:dyDescent="0.2">
      <c r="A49" s="34">
        <v>48</v>
      </c>
      <c r="B49" s="92" t="s">
        <v>1516</v>
      </c>
      <c r="C49" s="93" t="s">
        <v>2269</v>
      </c>
      <c r="D49" s="94" t="s">
        <v>1545</v>
      </c>
      <c r="E49" s="118" t="s">
        <v>103</v>
      </c>
      <c r="F49" s="118" t="s">
        <v>63</v>
      </c>
      <c r="G49" s="118">
        <v>6</v>
      </c>
      <c r="H49" s="118"/>
      <c r="I49" s="98" t="s">
        <v>2270</v>
      </c>
      <c r="J49" s="98" t="s">
        <v>2271</v>
      </c>
      <c r="K49" s="98" t="s">
        <v>2272</v>
      </c>
      <c r="L49" s="98" t="s">
        <v>136</v>
      </c>
    </row>
    <row r="50" spans="1:12" ht="15.75" hidden="1" customHeight="1" x14ac:dyDescent="0.2">
      <c r="A50" s="36">
        <v>49</v>
      </c>
      <c r="B50" s="100">
        <v>1</v>
      </c>
      <c r="C50" s="101" t="s">
        <v>2273</v>
      </c>
      <c r="D50" s="102" t="s">
        <v>2274</v>
      </c>
      <c r="E50" s="103">
        <v>0</v>
      </c>
      <c r="F50" s="103"/>
      <c r="G50" s="103"/>
      <c r="H50" s="103"/>
      <c r="I50" s="105" t="s">
        <v>2275</v>
      </c>
      <c r="J50" s="105" t="s">
        <v>2276</v>
      </c>
      <c r="K50" s="105" t="s">
        <v>2277</v>
      </c>
      <c r="L50" s="105" t="s">
        <v>2278</v>
      </c>
    </row>
    <row r="51" spans="1:12" ht="15.75" hidden="1" customHeight="1" x14ac:dyDescent="0.2">
      <c r="A51" s="37">
        <v>50</v>
      </c>
      <c r="B51" s="106">
        <v>1</v>
      </c>
      <c r="C51" s="107" t="s">
        <v>2279</v>
      </c>
      <c r="D51" s="108" t="s">
        <v>19</v>
      </c>
      <c r="E51" s="109" t="s">
        <v>16</v>
      </c>
      <c r="F51" s="109" t="s">
        <v>104</v>
      </c>
      <c r="G51" s="109"/>
      <c r="H51" s="109"/>
      <c r="I51" s="111" t="s">
        <v>2280</v>
      </c>
      <c r="J51" s="111" t="s">
        <v>2281</v>
      </c>
      <c r="K51" s="111" t="s">
        <v>2282</v>
      </c>
      <c r="L51" s="111" t="s">
        <v>168</v>
      </c>
    </row>
    <row r="52" spans="1:12" ht="15.75" hidden="1" customHeight="1" x14ac:dyDescent="0.2">
      <c r="A52" s="38">
        <v>51</v>
      </c>
      <c r="B52" s="112">
        <v>1</v>
      </c>
      <c r="C52" s="113" t="s">
        <v>2283</v>
      </c>
      <c r="D52" s="114" t="s">
        <v>171</v>
      </c>
      <c r="E52" s="115" t="s">
        <v>16</v>
      </c>
      <c r="F52" s="115" t="s">
        <v>21</v>
      </c>
      <c r="G52" s="115">
        <v>0</v>
      </c>
      <c r="H52" s="115"/>
      <c r="I52" s="117" t="s">
        <v>2284</v>
      </c>
      <c r="J52" s="117" t="s">
        <v>2285</v>
      </c>
      <c r="K52" s="117" t="s">
        <v>2286</v>
      </c>
      <c r="L52" s="117" t="s">
        <v>170</v>
      </c>
    </row>
    <row r="53" spans="1:12" ht="15.75" hidden="1" customHeight="1" x14ac:dyDescent="0.2">
      <c r="A53" s="34">
        <v>52</v>
      </c>
      <c r="B53" s="92">
        <v>1</v>
      </c>
      <c r="C53" s="93" t="s">
        <v>2287</v>
      </c>
      <c r="D53" s="94" t="s">
        <v>1555</v>
      </c>
      <c r="E53" s="95" t="s">
        <v>16</v>
      </c>
      <c r="F53" s="95" t="s">
        <v>21</v>
      </c>
      <c r="G53" s="95">
        <v>1</v>
      </c>
      <c r="H53" s="95"/>
      <c r="I53" s="98" t="s">
        <v>2288</v>
      </c>
      <c r="J53" s="98" t="s">
        <v>2289</v>
      </c>
      <c r="K53" s="98" t="s">
        <v>2290</v>
      </c>
      <c r="L53" s="98" t="s">
        <v>173</v>
      </c>
    </row>
    <row r="54" spans="1:12" ht="15.75" hidden="1" customHeight="1" x14ac:dyDescent="0.2">
      <c r="A54" s="34">
        <v>53</v>
      </c>
      <c r="B54" s="92">
        <v>1</v>
      </c>
      <c r="C54" s="93" t="s">
        <v>2291</v>
      </c>
      <c r="D54" s="94" t="s">
        <v>1556</v>
      </c>
      <c r="E54" s="95" t="s">
        <v>16</v>
      </c>
      <c r="F54" s="95" t="s">
        <v>21</v>
      </c>
      <c r="G54" s="95">
        <v>2</v>
      </c>
      <c r="H54" s="95"/>
      <c r="I54" s="98" t="s">
        <v>2292</v>
      </c>
      <c r="J54" s="98" t="s">
        <v>2293</v>
      </c>
      <c r="K54" s="98" t="s">
        <v>2294</v>
      </c>
      <c r="L54" s="98" t="s">
        <v>176</v>
      </c>
    </row>
    <row r="55" spans="1:12" ht="15.75" hidden="1" customHeight="1" x14ac:dyDescent="0.2">
      <c r="A55" s="38">
        <v>54</v>
      </c>
      <c r="B55" s="112">
        <v>1</v>
      </c>
      <c r="C55" s="113" t="s">
        <v>2295</v>
      </c>
      <c r="D55" s="114" t="s">
        <v>180</v>
      </c>
      <c r="E55" s="115" t="s">
        <v>16</v>
      </c>
      <c r="F55" s="115" t="s">
        <v>63</v>
      </c>
      <c r="G55" s="115">
        <v>0</v>
      </c>
      <c r="H55" s="115"/>
      <c r="I55" s="117" t="s">
        <v>2296</v>
      </c>
      <c r="J55" s="117" t="s">
        <v>2297</v>
      </c>
      <c r="K55" s="117" t="s">
        <v>2298</v>
      </c>
      <c r="L55" s="117" t="s">
        <v>179</v>
      </c>
    </row>
    <row r="56" spans="1:12" ht="15.75" hidden="1" customHeight="1" x14ac:dyDescent="0.2">
      <c r="A56" s="34">
        <v>55</v>
      </c>
      <c r="B56" s="92">
        <v>1</v>
      </c>
      <c r="C56" s="93" t="s">
        <v>2299</v>
      </c>
      <c r="D56" s="94" t="s">
        <v>1558</v>
      </c>
      <c r="E56" s="95" t="s">
        <v>16</v>
      </c>
      <c r="F56" s="95" t="s">
        <v>63</v>
      </c>
      <c r="G56" s="95">
        <v>3</v>
      </c>
      <c r="H56" s="95"/>
      <c r="I56" s="98" t="s">
        <v>2300</v>
      </c>
      <c r="J56" s="98" t="s">
        <v>2301</v>
      </c>
      <c r="K56" s="98" t="s">
        <v>2302</v>
      </c>
      <c r="L56" s="98" t="s">
        <v>182</v>
      </c>
    </row>
    <row r="57" spans="1:12" ht="15.75" hidden="1" customHeight="1" x14ac:dyDescent="0.2">
      <c r="A57" s="34">
        <v>56</v>
      </c>
      <c r="B57" s="92">
        <v>1</v>
      </c>
      <c r="C57" s="93" t="s">
        <v>2303</v>
      </c>
      <c r="D57" s="94" t="s">
        <v>1559</v>
      </c>
      <c r="E57" s="95" t="s">
        <v>16</v>
      </c>
      <c r="F57" s="95" t="s">
        <v>63</v>
      </c>
      <c r="G57" s="95">
        <v>4</v>
      </c>
      <c r="H57" s="95"/>
      <c r="I57" s="98" t="s">
        <v>2304</v>
      </c>
      <c r="J57" s="98" t="s">
        <v>2305</v>
      </c>
      <c r="K57" s="98" t="s">
        <v>2306</v>
      </c>
      <c r="L57" s="98" t="s">
        <v>185</v>
      </c>
    </row>
    <row r="58" spans="1:12" ht="15.75" hidden="1" customHeight="1" x14ac:dyDescent="0.2">
      <c r="A58" s="38">
        <v>57</v>
      </c>
      <c r="B58" s="112">
        <v>1</v>
      </c>
      <c r="C58" s="113" t="s">
        <v>2307</v>
      </c>
      <c r="D58" s="114" t="s">
        <v>189</v>
      </c>
      <c r="E58" s="115" t="s">
        <v>16</v>
      </c>
      <c r="F58" s="115" t="s">
        <v>76</v>
      </c>
      <c r="G58" s="115">
        <v>0</v>
      </c>
      <c r="H58" s="115"/>
      <c r="I58" s="117" t="s">
        <v>2308</v>
      </c>
      <c r="J58" s="117" t="s">
        <v>2309</v>
      </c>
      <c r="K58" s="117" t="s">
        <v>2310</v>
      </c>
      <c r="L58" s="117" t="s">
        <v>188</v>
      </c>
    </row>
    <row r="59" spans="1:12" ht="15.75" hidden="1" customHeight="1" x14ac:dyDescent="0.2">
      <c r="A59" s="34">
        <v>58</v>
      </c>
      <c r="B59" s="92">
        <v>1</v>
      </c>
      <c r="C59" s="93" t="s">
        <v>2311</v>
      </c>
      <c r="D59" s="94" t="s">
        <v>1560</v>
      </c>
      <c r="E59" s="95" t="s">
        <v>16</v>
      </c>
      <c r="F59" s="95" t="s">
        <v>76</v>
      </c>
      <c r="G59" s="95">
        <v>5</v>
      </c>
      <c r="H59" s="95"/>
      <c r="I59" s="98" t="s">
        <v>2312</v>
      </c>
      <c r="J59" s="98" t="s">
        <v>2313</v>
      </c>
      <c r="K59" s="98" t="s">
        <v>2314</v>
      </c>
      <c r="L59" s="98" t="s">
        <v>191</v>
      </c>
    </row>
    <row r="60" spans="1:12" ht="15.75" hidden="1" customHeight="1" x14ac:dyDescent="0.2">
      <c r="A60" s="34">
        <v>59</v>
      </c>
      <c r="B60" s="92">
        <v>1</v>
      </c>
      <c r="C60" s="93" t="s">
        <v>2315</v>
      </c>
      <c r="D60" s="94" t="s">
        <v>1562</v>
      </c>
      <c r="E60" s="95" t="s">
        <v>16</v>
      </c>
      <c r="F60" s="95" t="s">
        <v>76</v>
      </c>
      <c r="G60" s="95">
        <v>6</v>
      </c>
      <c r="H60" s="95"/>
      <c r="I60" s="98" t="s">
        <v>2316</v>
      </c>
      <c r="J60" s="98" t="s">
        <v>2317</v>
      </c>
      <c r="K60" s="98" t="s">
        <v>2318</v>
      </c>
      <c r="L60" s="98" t="s">
        <v>194</v>
      </c>
    </row>
    <row r="61" spans="1:12" ht="15.75" hidden="1" customHeight="1" x14ac:dyDescent="0.2">
      <c r="A61" s="38">
        <v>60</v>
      </c>
      <c r="B61" s="112">
        <v>1</v>
      </c>
      <c r="C61" s="113" t="s">
        <v>2319</v>
      </c>
      <c r="D61" s="114" t="s">
        <v>199</v>
      </c>
      <c r="E61" s="115" t="s">
        <v>16</v>
      </c>
      <c r="F61" s="115" t="s">
        <v>197</v>
      </c>
      <c r="G61" s="115">
        <v>0</v>
      </c>
      <c r="H61" s="115"/>
      <c r="I61" s="117" t="s">
        <v>2320</v>
      </c>
      <c r="J61" s="117" t="s">
        <v>2321</v>
      </c>
      <c r="K61" s="117" t="s">
        <v>2322</v>
      </c>
      <c r="L61" s="117" t="s">
        <v>198</v>
      </c>
    </row>
    <row r="62" spans="1:12" ht="15.75" hidden="1" customHeight="1" x14ac:dyDescent="0.2">
      <c r="A62" s="34">
        <v>61</v>
      </c>
      <c r="B62" s="92">
        <v>1</v>
      </c>
      <c r="C62" s="93" t="s">
        <v>2323</v>
      </c>
      <c r="D62" s="94" t="s">
        <v>1565</v>
      </c>
      <c r="E62" s="95" t="s">
        <v>16</v>
      </c>
      <c r="F62" s="95" t="s">
        <v>197</v>
      </c>
      <c r="G62" s="95">
        <v>7</v>
      </c>
      <c r="H62" s="95"/>
      <c r="I62" s="98" t="s">
        <v>2324</v>
      </c>
      <c r="J62" s="98" t="s">
        <v>2325</v>
      </c>
      <c r="K62" s="98" t="s">
        <v>2326</v>
      </c>
      <c r="L62" s="98" t="s">
        <v>201</v>
      </c>
    </row>
    <row r="63" spans="1:12" ht="15.75" hidden="1" customHeight="1" x14ac:dyDescent="0.2">
      <c r="A63" s="34">
        <v>62</v>
      </c>
      <c r="B63" s="92">
        <v>1</v>
      </c>
      <c r="C63" s="93" t="s">
        <v>2327</v>
      </c>
      <c r="D63" s="94" t="s">
        <v>1566</v>
      </c>
      <c r="E63" s="95" t="s">
        <v>16</v>
      </c>
      <c r="F63" s="95" t="s">
        <v>197</v>
      </c>
      <c r="G63" s="95">
        <v>8</v>
      </c>
      <c r="H63" s="95"/>
      <c r="I63" s="98" t="s">
        <v>2328</v>
      </c>
      <c r="J63" s="98" t="s">
        <v>2329</v>
      </c>
      <c r="K63" s="98" t="s">
        <v>2330</v>
      </c>
      <c r="L63" s="98" t="s">
        <v>204</v>
      </c>
    </row>
    <row r="64" spans="1:12" ht="15.75" hidden="1" customHeight="1" x14ac:dyDescent="0.2">
      <c r="A64" s="37">
        <v>63</v>
      </c>
      <c r="B64" s="106">
        <v>1</v>
      </c>
      <c r="C64" s="107" t="s">
        <v>2331</v>
      </c>
      <c r="D64" s="108" t="s">
        <v>305</v>
      </c>
      <c r="E64" s="109" t="s">
        <v>89</v>
      </c>
      <c r="F64" s="109">
        <v>0</v>
      </c>
      <c r="G64" s="109"/>
      <c r="H64" s="109"/>
      <c r="I64" s="111" t="s">
        <v>2332</v>
      </c>
      <c r="J64" s="111" t="s">
        <v>2333</v>
      </c>
      <c r="K64" s="111" t="s">
        <v>2334</v>
      </c>
      <c r="L64" s="111" t="s">
        <v>207</v>
      </c>
    </row>
    <row r="65" spans="1:12" ht="15.75" hidden="1" customHeight="1" x14ac:dyDescent="0.2">
      <c r="A65" s="38">
        <v>64</v>
      </c>
      <c r="B65" s="112">
        <v>1</v>
      </c>
      <c r="C65" s="113" t="s">
        <v>2335</v>
      </c>
      <c r="D65" s="117" t="s">
        <v>210</v>
      </c>
      <c r="E65" s="115" t="s">
        <v>89</v>
      </c>
      <c r="F65" s="115" t="s">
        <v>21</v>
      </c>
      <c r="G65" s="115">
        <v>0</v>
      </c>
      <c r="H65" s="115"/>
      <c r="I65" s="117" t="s">
        <v>2336</v>
      </c>
      <c r="J65" s="117" t="s">
        <v>2337</v>
      </c>
      <c r="K65" s="117" t="s">
        <v>2338</v>
      </c>
      <c r="L65" s="117" t="s">
        <v>209</v>
      </c>
    </row>
    <row r="66" spans="1:12" ht="15.75" hidden="1" customHeight="1" x14ac:dyDescent="0.2">
      <c r="A66" s="34">
        <v>65</v>
      </c>
      <c r="B66" s="92">
        <v>1</v>
      </c>
      <c r="C66" s="93" t="s">
        <v>2339</v>
      </c>
      <c r="D66" s="94" t="s">
        <v>213</v>
      </c>
      <c r="E66" s="95" t="s">
        <v>89</v>
      </c>
      <c r="F66" s="95" t="s">
        <v>21</v>
      </c>
      <c r="G66" s="95">
        <v>1</v>
      </c>
      <c r="H66" s="95"/>
      <c r="I66" s="98" t="s">
        <v>2340</v>
      </c>
      <c r="J66" s="98" t="s">
        <v>2341</v>
      </c>
      <c r="K66" s="98" t="s">
        <v>2342</v>
      </c>
      <c r="L66" s="98" t="s">
        <v>212</v>
      </c>
    </row>
    <row r="67" spans="1:12" ht="15.75" hidden="1" customHeight="1" x14ac:dyDescent="0.2">
      <c r="A67" s="38">
        <v>66</v>
      </c>
      <c r="B67" s="112">
        <v>1</v>
      </c>
      <c r="C67" s="113" t="s">
        <v>2343</v>
      </c>
      <c r="D67" s="114" t="s">
        <v>216</v>
      </c>
      <c r="E67" s="115" t="s">
        <v>89</v>
      </c>
      <c r="F67" s="115" t="s">
        <v>63</v>
      </c>
      <c r="G67" s="115">
        <v>0</v>
      </c>
      <c r="H67" s="115"/>
      <c r="I67" s="117" t="s">
        <v>2344</v>
      </c>
      <c r="J67" s="117" t="s">
        <v>2345</v>
      </c>
      <c r="K67" s="117" t="s">
        <v>2346</v>
      </c>
      <c r="L67" s="117" t="s">
        <v>215</v>
      </c>
    </row>
    <row r="68" spans="1:12" ht="15.75" hidden="1" customHeight="1" x14ac:dyDescent="0.2">
      <c r="A68" s="34">
        <v>67</v>
      </c>
      <c r="B68" s="92">
        <v>1</v>
      </c>
      <c r="C68" s="93" t="s">
        <v>2347</v>
      </c>
      <c r="D68" s="94" t="s">
        <v>1570</v>
      </c>
      <c r="E68" s="95" t="s">
        <v>89</v>
      </c>
      <c r="F68" s="95" t="s">
        <v>63</v>
      </c>
      <c r="G68" s="95">
        <v>2</v>
      </c>
      <c r="H68" s="95"/>
      <c r="I68" s="98" t="s">
        <v>2348</v>
      </c>
      <c r="J68" s="98" t="s">
        <v>2349</v>
      </c>
      <c r="K68" s="98" t="s">
        <v>2350</v>
      </c>
      <c r="L68" s="98" t="s">
        <v>218</v>
      </c>
    </row>
    <row r="69" spans="1:12" ht="15.75" hidden="1" customHeight="1" x14ac:dyDescent="0.2">
      <c r="A69" s="34">
        <v>68</v>
      </c>
      <c r="B69" s="92">
        <v>1</v>
      </c>
      <c r="C69" s="93" t="s">
        <v>2351</v>
      </c>
      <c r="D69" s="94" t="s">
        <v>2352</v>
      </c>
      <c r="E69" s="95" t="s">
        <v>89</v>
      </c>
      <c r="F69" s="95" t="s">
        <v>63</v>
      </c>
      <c r="G69" s="95" t="s">
        <v>2353</v>
      </c>
      <c r="H69" s="95"/>
      <c r="I69" s="98" t="s">
        <v>2354</v>
      </c>
      <c r="J69" s="98" t="s">
        <v>2355</v>
      </c>
      <c r="K69" s="98" t="s">
        <v>2356</v>
      </c>
      <c r="L69" s="98" t="s">
        <v>2357</v>
      </c>
    </row>
    <row r="70" spans="1:12" ht="15.75" hidden="1" customHeight="1" x14ac:dyDescent="0.2">
      <c r="A70" s="34">
        <v>69</v>
      </c>
      <c r="B70" s="92">
        <v>1</v>
      </c>
      <c r="C70" s="93" t="s">
        <v>2358</v>
      </c>
      <c r="D70" s="94" t="s">
        <v>2359</v>
      </c>
      <c r="E70" s="95" t="s">
        <v>89</v>
      </c>
      <c r="F70" s="95" t="s">
        <v>63</v>
      </c>
      <c r="G70" s="95" t="s">
        <v>2360</v>
      </c>
      <c r="H70" s="95"/>
      <c r="I70" s="98" t="s">
        <v>2361</v>
      </c>
      <c r="J70" s="98" t="s">
        <v>2362</v>
      </c>
      <c r="K70" s="98" t="s">
        <v>2363</v>
      </c>
      <c r="L70" s="98" t="s">
        <v>2364</v>
      </c>
    </row>
    <row r="71" spans="1:12" ht="15.75" hidden="1" customHeight="1" x14ac:dyDescent="0.2">
      <c r="A71" s="34">
        <v>70</v>
      </c>
      <c r="B71" s="92">
        <v>1</v>
      </c>
      <c r="C71" s="93" t="s">
        <v>2365</v>
      </c>
      <c r="D71" s="94" t="s">
        <v>2366</v>
      </c>
      <c r="E71" s="95" t="s">
        <v>89</v>
      </c>
      <c r="F71" s="95" t="s">
        <v>63</v>
      </c>
      <c r="G71" s="95" t="s">
        <v>2367</v>
      </c>
      <c r="H71" s="95"/>
      <c r="I71" s="98" t="s">
        <v>2368</v>
      </c>
      <c r="J71" s="98" t="s">
        <v>2369</v>
      </c>
      <c r="K71" s="98" t="s">
        <v>2370</v>
      </c>
      <c r="L71" s="98" t="s">
        <v>2371</v>
      </c>
    </row>
    <row r="72" spans="1:12" ht="15.75" hidden="1" customHeight="1" x14ac:dyDescent="0.2">
      <c r="A72" s="34">
        <v>71</v>
      </c>
      <c r="B72" s="92">
        <v>1</v>
      </c>
      <c r="C72" s="93" t="s">
        <v>2372</v>
      </c>
      <c r="D72" s="94" t="s">
        <v>1572</v>
      </c>
      <c r="E72" s="95" t="s">
        <v>89</v>
      </c>
      <c r="F72" s="95" t="s">
        <v>63</v>
      </c>
      <c r="G72" s="95">
        <v>3</v>
      </c>
      <c r="H72" s="95"/>
      <c r="I72" s="98" t="s">
        <v>2373</v>
      </c>
      <c r="J72" s="98" t="s">
        <v>2374</v>
      </c>
      <c r="K72" s="98" t="s">
        <v>2375</v>
      </c>
      <c r="L72" s="98" t="s">
        <v>221</v>
      </c>
    </row>
    <row r="73" spans="1:12" ht="15.75" hidden="1" customHeight="1" x14ac:dyDescent="0.2">
      <c r="A73" s="38">
        <v>72</v>
      </c>
      <c r="B73" s="112">
        <v>1</v>
      </c>
      <c r="C73" s="113" t="s">
        <v>2376</v>
      </c>
      <c r="D73" s="114" t="s">
        <v>225</v>
      </c>
      <c r="E73" s="115" t="s">
        <v>89</v>
      </c>
      <c r="F73" s="115" t="s">
        <v>76</v>
      </c>
      <c r="G73" s="115">
        <v>0</v>
      </c>
      <c r="H73" s="115"/>
      <c r="I73" s="117" t="s">
        <v>2377</v>
      </c>
      <c r="J73" s="117" t="s">
        <v>2378</v>
      </c>
      <c r="K73" s="117" t="s">
        <v>2379</v>
      </c>
      <c r="L73" s="117" t="s">
        <v>224</v>
      </c>
    </row>
    <row r="74" spans="1:12" ht="15.75" hidden="1" customHeight="1" x14ac:dyDescent="0.2">
      <c r="A74" s="34">
        <v>73</v>
      </c>
      <c r="B74" s="92">
        <v>1</v>
      </c>
      <c r="C74" s="93" t="s">
        <v>2380</v>
      </c>
      <c r="D74" s="94" t="s">
        <v>1574</v>
      </c>
      <c r="E74" s="95" t="s">
        <v>89</v>
      </c>
      <c r="F74" s="95" t="s">
        <v>76</v>
      </c>
      <c r="G74" s="95">
        <v>4</v>
      </c>
      <c r="H74" s="95"/>
      <c r="I74" s="98" t="s">
        <v>2381</v>
      </c>
      <c r="J74" s="98" t="s">
        <v>2382</v>
      </c>
      <c r="K74" s="98" t="s">
        <v>2383</v>
      </c>
      <c r="L74" s="98" t="s">
        <v>227</v>
      </c>
    </row>
    <row r="75" spans="1:12" ht="15.75" hidden="1" customHeight="1" x14ac:dyDescent="0.2">
      <c r="A75" s="34">
        <v>74</v>
      </c>
      <c r="B75" s="92">
        <v>1</v>
      </c>
      <c r="C75" s="93" t="s">
        <v>2384</v>
      </c>
      <c r="D75" s="94" t="s">
        <v>1575</v>
      </c>
      <c r="E75" s="95" t="s">
        <v>89</v>
      </c>
      <c r="F75" s="95" t="s">
        <v>76</v>
      </c>
      <c r="G75" s="95">
        <v>5</v>
      </c>
      <c r="H75" s="95"/>
      <c r="I75" s="98" t="s">
        <v>2385</v>
      </c>
      <c r="J75" s="98" t="s">
        <v>2386</v>
      </c>
      <c r="K75" s="98" t="s">
        <v>2387</v>
      </c>
      <c r="L75" s="98" t="s">
        <v>230</v>
      </c>
    </row>
    <row r="76" spans="1:12" ht="15.75" hidden="1" customHeight="1" x14ac:dyDescent="0.2">
      <c r="A76" s="34">
        <v>75</v>
      </c>
      <c r="B76" s="92">
        <v>1</v>
      </c>
      <c r="C76" s="93" t="s">
        <v>2388</v>
      </c>
      <c r="D76" s="94" t="s">
        <v>1576</v>
      </c>
      <c r="E76" s="95" t="s">
        <v>89</v>
      </c>
      <c r="F76" s="95" t="s">
        <v>76</v>
      </c>
      <c r="G76" s="95">
        <v>6</v>
      </c>
      <c r="H76" s="95"/>
      <c r="I76" s="98" t="s">
        <v>2389</v>
      </c>
      <c r="J76" s="98" t="s">
        <v>2390</v>
      </c>
      <c r="K76" s="98" t="s">
        <v>2391</v>
      </c>
      <c r="L76" s="98" t="s">
        <v>233</v>
      </c>
    </row>
    <row r="77" spans="1:12" ht="15.75" hidden="1" customHeight="1" x14ac:dyDescent="0.2">
      <c r="A77" s="37">
        <v>76</v>
      </c>
      <c r="B77" s="106">
        <v>1</v>
      </c>
      <c r="C77" s="107" t="s">
        <v>2392</v>
      </c>
      <c r="D77" s="108" t="s">
        <v>2211</v>
      </c>
      <c r="E77" s="109" t="s">
        <v>141</v>
      </c>
      <c r="F77" s="109">
        <v>0</v>
      </c>
      <c r="G77" s="109"/>
      <c r="H77" s="109"/>
      <c r="I77" s="111" t="s">
        <v>2393</v>
      </c>
      <c r="J77" s="111" t="s">
        <v>2394</v>
      </c>
      <c r="K77" s="111" t="s">
        <v>2395</v>
      </c>
      <c r="L77" s="111" t="s">
        <v>2396</v>
      </c>
    </row>
    <row r="78" spans="1:12" ht="15.75" hidden="1" customHeight="1" x14ac:dyDescent="0.2">
      <c r="A78" s="38">
        <v>77</v>
      </c>
      <c r="B78" s="112">
        <v>1</v>
      </c>
      <c r="C78" s="113" t="s">
        <v>2397</v>
      </c>
      <c r="D78" s="117" t="s">
        <v>139</v>
      </c>
      <c r="E78" s="115" t="s">
        <v>141</v>
      </c>
      <c r="F78" s="115" t="s">
        <v>21</v>
      </c>
      <c r="G78" s="115">
        <v>0</v>
      </c>
      <c r="H78" s="115"/>
      <c r="I78" s="117" t="s">
        <v>2398</v>
      </c>
      <c r="J78" s="117" t="s">
        <v>2399</v>
      </c>
      <c r="K78" s="117" t="s">
        <v>2400</v>
      </c>
      <c r="L78" s="117" t="s">
        <v>257</v>
      </c>
    </row>
    <row r="79" spans="1:12" ht="15.75" hidden="1" customHeight="1" x14ac:dyDescent="0.25">
      <c r="A79" s="34">
        <v>78</v>
      </c>
      <c r="B79" s="92">
        <v>1</v>
      </c>
      <c r="C79" s="93" t="s">
        <v>2401</v>
      </c>
      <c r="D79" s="94" t="s">
        <v>1582</v>
      </c>
      <c r="E79" s="95" t="s">
        <v>141</v>
      </c>
      <c r="F79" s="95" t="s">
        <v>21</v>
      </c>
      <c r="G79" s="97">
        <v>1</v>
      </c>
      <c r="H79" s="96"/>
      <c r="I79" s="98" t="s">
        <v>2402</v>
      </c>
      <c r="J79" s="98" t="s">
        <v>2403</v>
      </c>
      <c r="K79" s="98" t="s">
        <v>2404</v>
      </c>
      <c r="L79" s="98" t="s">
        <v>261</v>
      </c>
    </row>
    <row r="80" spans="1:12" ht="15.75" hidden="1" customHeight="1" x14ac:dyDescent="0.25">
      <c r="A80" s="34">
        <v>79</v>
      </c>
      <c r="B80" s="92">
        <v>1</v>
      </c>
      <c r="C80" s="93" t="s">
        <v>2405</v>
      </c>
      <c r="D80" s="94" t="s">
        <v>1583</v>
      </c>
      <c r="E80" s="95" t="s">
        <v>141</v>
      </c>
      <c r="F80" s="95" t="s">
        <v>21</v>
      </c>
      <c r="G80" s="97">
        <v>2</v>
      </c>
      <c r="H80" s="35"/>
      <c r="I80" s="98" t="s">
        <v>2406</v>
      </c>
      <c r="J80" s="98" t="s">
        <v>2407</v>
      </c>
      <c r="K80" s="98" t="s">
        <v>2408</v>
      </c>
      <c r="L80" s="98" t="s">
        <v>265</v>
      </c>
    </row>
    <row r="81" spans="1:12" ht="15.75" hidden="1" customHeight="1" x14ac:dyDescent="0.2">
      <c r="A81" s="38">
        <v>80</v>
      </c>
      <c r="B81" s="112">
        <v>1</v>
      </c>
      <c r="C81" s="113" t="s">
        <v>2409</v>
      </c>
      <c r="D81" s="117" t="s">
        <v>268</v>
      </c>
      <c r="E81" s="115" t="s">
        <v>141</v>
      </c>
      <c r="F81" s="115" t="s">
        <v>63</v>
      </c>
      <c r="G81" s="115">
        <v>0</v>
      </c>
      <c r="H81" s="115"/>
      <c r="I81" s="117" t="s">
        <v>2410</v>
      </c>
      <c r="J81" s="117" t="s">
        <v>2411</v>
      </c>
      <c r="K81" s="117" t="s">
        <v>2412</v>
      </c>
      <c r="L81" s="117" t="s">
        <v>269</v>
      </c>
    </row>
    <row r="82" spans="1:12" ht="15.75" hidden="1" customHeight="1" x14ac:dyDescent="0.25">
      <c r="A82" s="34">
        <v>81</v>
      </c>
      <c r="B82" s="92">
        <v>1</v>
      </c>
      <c r="C82" s="93" t="s">
        <v>2413</v>
      </c>
      <c r="D82" s="94" t="s">
        <v>272</v>
      </c>
      <c r="E82" s="95" t="s">
        <v>141</v>
      </c>
      <c r="F82" s="95" t="s">
        <v>63</v>
      </c>
      <c r="G82" s="97">
        <v>3</v>
      </c>
      <c r="H82" s="96"/>
      <c r="I82" s="98" t="s">
        <v>2414</v>
      </c>
      <c r="J82" s="98" t="s">
        <v>2415</v>
      </c>
      <c r="K82" s="98" t="s">
        <v>2416</v>
      </c>
      <c r="L82" s="98" t="s">
        <v>273</v>
      </c>
    </row>
    <row r="83" spans="1:12" ht="15.75" hidden="1" customHeight="1" x14ac:dyDescent="0.2">
      <c r="A83" s="38">
        <v>82</v>
      </c>
      <c r="B83" s="112">
        <v>1</v>
      </c>
      <c r="C83" s="113" t="s">
        <v>2417</v>
      </c>
      <c r="D83" s="117" t="s">
        <v>393</v>
      </c>
      <c r="E83" s="115" t="s">
        <v>141</v>
      </c>
      <c r="F83" s="115" t="s">
        <v>76</v>
      </c>
      <c r="G83" s="115">
        <v>0</v>
      </c>
      <c r="H83" s="115"/>
      <c r="I83" s="117" t="s">
        <v>2418</v>
      </c>
      <c r="J83" s="117" t="s">
        <v>2419</v>
      </c>
      <c r="K83" s="117" t="s">
        <v>2420</v>
      </c>
      <c r="L83" s="117" t="s">
        <v>2421</v>
      </c>
    </row>
    <row r="84" spans="1:12" ht="15.75" hidden="1" customHeight="1" x14ac:dyDescent="0.25">
      <c r="A84" s="34">
        <v>83</v>
      </c>
      <c r="B84" s="92">
        <v>1</v>
      </c>
      <c r="C84" s="93" t="s">
        <v>2422</v>
      </c>
      <c r="D84" s="94" t="s">
        <v>1586</v>
      </c>
      <c r="E84" s="95" t="s">
        <v>141</v>
      </c>
      <c r="F84" s="95" t="s">
        <v>76</v>
      </c>
      <c r="G84" s="97">
        <v>4</v>
      </c>
      <c r="H84" s="96"/>
      <c r="I84" s="98" t="s">
        <v>2423</v>
      </c>
      <c r="J84" s="98" t="s">
        <v>2424</v>
      </c>
      <c r="K84" s="98" t="s">
        <v>2425</v>
      </c>
      <c r="L84" s="98" t="s">
        <v>282</v>
      </c>
    </row>
    <row r="85" spans="1:12" ht="15.75" hidden="1" customHeight="1" x14ac:dyDescent="0.2">
      <c r="A85" s="37">
        <v>84</v>
      </c>
      <c r="B85" s="106">
        <v>1</v>
      </c>
      <c r="C85" s="107" t="s">
        <v>2426</v>
      </c>
      <c r="D85" s="108" t="s">
        <v>334</v>
      </c>
      <c r="E85" s="109" t="s">
        <v>103</v>
      </c>
      <c r="F85" s="109">
        <v>0</v>
      </c>
      <c r="G85" s="109"/>
      <c r="H85" s="109"/>
      <c r="I85" s="111" t="s">
        <v>2427</v>
      </c>
      <c r="J85" s="111" t="s">
        <v>2428</v>
      </c>
      <c r="K85" s="111" t="s">
        <v>2429</v>
      </c>
      <c r="L85" s="111" t="s">
        <v>238</v>
      </c>
    </row>
    <row r="86" spans="1:12" ht="15.75" hidden="1" customHeight="1" x14ac:dyDescent="0.2">
      <c r="A86" s="38">
        <v>85</v>
      </c>
      <c r="B86" s="112">
        <v>1</v>
      </c>
      <c r="C86" s="113" t="s">
        <v>2430</v>
      </c>
      <c r="D86" s="117" t="s">
        <v>241</v>
      </c>
      <c r="E86" s="115" t="s">
        <v>103</v>
      </c>
      <c r="F86" s="115" t="s">
        <v>21</v>
      </c>
      <c r="G86" s="115">
        <v>0</v>
      </c>
      <c r="H86" s="115"/>
      <c r="I86" s="117" t="s">
        <v>2431</v>
      </c>
      <c r="J86" s="117" t="s">
        <v>2432</v>
      </c>
      <c r="K86" s="117" t="s">
        <v>2433</v>
      </c>
      <c r="L86" s="117" t="s">
        <v>242</v>
      </c>
    </row>
    <row r="87" spans="1:12" ht="15.75" hidden="1" customHeight="1" x14ac:dyDescent="0.25">
      <c r="A87" s="34">
        <v>86</v>
      </c>
      <c r="B87" s="92">
        <v>1</v>
      </c>
      <c r="C87" s="93" t="s">
        <v>2434</v>
      </c>
      <c r="D87" s="94" t="s">
        <v>1578</v>
      </c>
      <c r="E87" s="95" t="s">
        <v>103</v>
      </c>
      <c r="F87" s="95" t="s">
        <v>21</v>
      </c>
      <c r="G87" s="97">
        <v>1</v>
      </c>
      <c r="H87" s="96"/>
      <c r="I87" s="98" t="s">
        <v>2435</v>
      </c>
      <c r="J87" s="98" t="s">
        <v>2436</v>
      </c>
      <c r="K87" s="98" t="s">
        <v>2437</v>
      </c>
      <c r="L87" s="98" t="s">
        <v>246</v>
      </c>
    </row>
    <row r="88" spans="1:12" ht="15.75" hidden="1" customHeight="1" x14ac:dyDescent="0.25">
      <c r="A88" s="34">
        <v>87</v>
      </c>
      <c r="B88" s="92">
        <v>1</v>
      </c>
      <c r="C88" s="93" t="s">
        <v>2438</v>
      </c>
      <c r="D88" s="94" t="s">
        <v>1580</v>
      </c>
      <c r="E88" s="95" t="s">
        <v>103</v>
      </c>
      <c r="F88" s="95" t="s">
        <v>21</v>
      </c>
      <c r="G88" s="97">
        <v>2</v>
      </c>
      <c r="H88" s="35"/>
      <c r="I88" s="98" t="s">
        <v>2439</v>
      </c>
      <c r="J88" s="98" t="s">
        <v>2440</v>
      </c>
      <c r="K88" s="98" t="s">
        <v>2441</v>
      </c>
      <c r="L88" s="98" t="s">
        <v>250</v>
      </c>
    </row>
    <row r="89" spans="1:12" ht="15.75" hidden="1" customHeight="1" x14ac:dyDescent="0.25">
      <c r="A89" s="34">
        <v>88</v>
      </c>
      <c r="B89" s="92">
        <v>1</v>
      </c>
      <c r="C89" s="93" t="s">
        <v>2442</v>
      </c>
      <c r="D89" s="94" t="s">
        <v>1581</v>
      </c>
      <c r="E89" s="95" t="s">
        <v>103</v>
      </c>
      <c r="F89" s="95" t="s">
        <v>21</v>
      </c>
      <c r="G89" s="97">
        <v>3</v>
      </c>
      <c r="H89" s="35"/>
      <c r="I89" s="98" t="s">
        <v>2443</v>
      </c>
      <c r="J89" s="98" t="s">
        <v>2444</v>
      </c>
      <c r="K89" s="98" t="s">
        <v>2445</v>
      </c>
      <c r="L89" s="98" t="s">
        <v>254</v>
      </c>
    </row>
    <row r="90" spans="1:12" ht="15.75" hidden="1" customHeight="1" x14ac:dyDescent="0.2">
      <c r="A90" s="36">
        <v>89</v>
      </c>
      <c r="B90" s="100">
        <v>2</v>
      </c>
      <c r="C90" s="101" t="s">
        <v>2446</v>
      </c>
      <c r="D90" s="102" t="s">
        <v>2447</v>
      </c>
      <c r="E90" s="103" t="s">
        <v>16</v>
      </c>
      <c r="F90" s="103"/>
      <c r="G90" s="103"/>
      <c r="H90" s="103"/>
      <c r="I90" s="105" t="s">
        <v>2448</v>
      </c>
      <c r="J90" s="105" t="s">
        <v>2449</v>
      </c>
      <c r="K90" s="105" t="s">
        <v>2450</v>
      </c>
      <c r="L90" s="105" t="s">
        <v>2451</v>
      </c>
    </row>
    <row r="91" spans="1:12" ht="15.75" hidden="1" customHeight="1" x14ac:dyDescent="0.2">
      <c r="A91" s="37">
        <v>90</v>
      </c>
      <c r="B91" s="106">
        <v>2</v>
      </c>
      <c r="C91" s="107" t="s">
        <v>2452</v>
      </c>
      <c r="D91" s="108" t="s">
        <v>19</v>
      </c>
      <c r="E91" s="109" t="s">
        <v>16</v>
      </c>
      <c r="F91" s="109">
        <v>0</v>
      </c>
      <c r="G91" s="109"/>
      <c r="H91" s="109"/>
      <c r="I91" s="111" t="s">
        <v>2453</v>
      </c>
      <c r="J91" s="111" t="s">
        <v>2454</v>
      </c>
      <c r="K91" s="111" t="s">
        <v>2455</v>
      </c>
      <c r="L91" s="111" t="s">
        <v>287</v>
      </c>
    </row>
    <row r="92" spans="1:12" ht="15.75" hidden="1" customHeight="1" x14ac:dyDescent="0.2">
      <c r="A92" s="38">
        <v>91</v>
      </c>
      <c r="B92" s="112">
        <v>2</v>
      </c>
      <c r="C92" s="113" t="s">
        <v>2456</v>
      </c>
      <c r="D92" s="117" t="s">
        <v>171</v>
      </c>
      <c r="E92" s="115" t="s">
        <v>16</v>
      </c>
      <c r="F92" s="115" t="s">
        <v>21</v>
      </c>
      <c r="G92" s="115">
        <v>0</v>
      </c>
      <c r="H92" s="115"/>
      <c r="I92" s="117" t="s">
        <v>2457</v>
      </c>
      <c r="J92" s="117" t="s">
        <v>2458</v>
      </c>
      <c r="K92" s="117" t="s">
        <v>2459</v>
      </c>
      <c r="L92" s="117" t="s">
        <v>289</v>
      </c>
    </row>
    <row r="93" spans="1:12" ht="15.75" hidden="1" customHeight="1" x14ac:dyDescent="0.25">
      <c r="A93" s="34">
        <v>92</v>
      </c>
      <c r="B93" s="92">
        <v>2</v>
      </c>
      <c r="C93" s="93" t="s">
        <v>2460</v>
      </c>
      <c r="D93" s="94" t="s">
        <v>292</v>
      </c>
      <c r="E93" s="95" t="s">
        <v>16</v>
      </c>
      <c r="F93" s="95" t="s">
        <v>21</v>
      </c>
      <c r="G93" s="97">
        <v>1</v>
      </c>
      <c r="H93" s="96"/>
      <c r="I93" s="98" t="s">
        <v>2461</v>
      </c>
      <c r="J93" s="98" t="s">
        <v>2462</v>
      </c>
      <c r="K93" s="98" t="s">
        <v>2463</v>
      </c>
      <c r="L93" s="98" t="s">
        <v>290</v>
      </c>
    </row>
    <row r="94" spans="1:12" ht="15.75" hidden="1" customHeight="1" x14ac:dyDescent="0.2">
      <c r="A94" s="38">
        <v>93</v>
      </c>
      <c r="B94" s="112">
        <v>2</v>
      </c>
      <c r="C94" s="113" t="s">
        <v>2464</v>
      </c>
      <c r="D94" s="117" t="s">
        <v>189</v>
      </c>
      <c r="E94" s="115" t="s">
        <v>16</v>
      </c>
      <c r="F94" s="115" t="s">
        <v>63</v>
      </c>
      <c r="G94" s="115">
        <v>0</v>
      </c>
      <c r="H94" s="115"/>
      <c r="I94" s="117" t="s">
        <v>2465</v>
      </c>
      <c r="J94" s="117" t="s">
        <v>2466</v>
      </c>
      <c r="K94" s="117" t="s">
        <v>2467</v>
      </c>
      <c r="L94" s="117" t="s">
        <v>293</v>
      </c>
    </row>
    <row r="95" spans="1:12" ht="15.75" hidden="1" customHeight="1" x14ac:dyDescent="0.25">
      <c r="A95" s="34">
        <v>94</v>
      </c>
      <c r="B95" s="92">
        <v>2</v>
      </c>
      <c r="C95" s="93" t="s">
        <v>2468</v>
      </c>
      <c r="D95" s="94" t="s">
        <v>296</v>
      </c>
      <c r="E95" s="95" t="s">
        <v>16</v>
      </c>
      <c r="F95" s="95" t="s">
        <v>63</v>
      </c>
      <c r="G95" s="97">
        <v>2</v>
      </c>
      <c r="H95" s="96"/>
      <c r="I95" s="98" t="s">
        <v>2469</v>
      </c>
      <c r="J95" s="98" t="s">
        <v>2470</v>
      </c>
      <c r="K95" s="98" t="s">
        <v>2471</v>
      </c>
      <c r="L95" s="98" t="s">
        <v>294</v>
      </c>
    </row>
    <row r="96" spans="1:12" ht="15.75" hidden="1" customHeight="1" x14ac:dyDescent="0.2">
      <c r="A96" s="38">
        <v>95</v>
      </c>
      <c r="B96" s="112">
        <v>2</v>
      </c>
      <c r="C96" s="113" t="s">
        <v>2472</v>
      </c>
      <c r="D96" s="117" t="s">
        <v>298</v>
      </c>
      <c r="E96" s="115" t="s">
        <v>16</v>
      </c>
      <c r="F96" s="115" t="s">
        <v>76</v>
      </c>
      <c r="G96" s="115">
        <v>0</v>
      </c>
      <c r="H96" s="115"/>
      <c r="I96" s="117" t="s">
        <v>2473</v>
      </c>
      <c r="J96" s="117" t="s">
        <v>2474</v>
      </c>
      <c r="K96" s="117" t="s">
        <v>2475</v>
      </c>
      <c r="L96" s="117" t="s">
        <v>297</v>
      </c>
    </row>
    <row r="97" spans="1:12" ht="15.75" hidden="1" customHeight="1" x14ac:dyDescent="0.25">
      <c r="A97" s="34">
        <v>96</v>
      </c>
      <c r="B97" s="92">
        <v>2</v>
      </c>
      <c r="C97" s="93" t="s">
        <v>2476</v>
      </c>
      <c r="D97" s="94" t="s">
        <v>301</v>
      </c>
      <c r="E97" s="95" t="s">
        <v>16</v>
      </c>
      <c r="F97" s="95" t="s">
        <v>76</v>
      </c>
      <c r="G97" s="97">
        <v>3</v>
      </c>
      <c r="H97" s="96"/>
      <c r="I97" s="98" t="s">
        <v>2477</v>
      </c>
      <c r="J97" s="98" t="s">
        <v>2478</v>
      </c>
      <c r="K97" s="98" t="s">
        <v>2479</v>
      </c>
      <c r="L97" s="98" t="s">
        <v>299</v>
      </c>
    </row>
    <row r="98" spans="1:12" ht="15.75" hidden="1" customHeight="1" x14ac:dyDescent="0.25">
      <c r="A98" s="34">
        <v>97</v>
      </c>
      <c r="B98" s="92">
        <v>2</v>
      </c>
      <c r="C98" s="93" t="s">
        <v>2480</v>
      </c>
      <c r="D98" s="94" t="s">
        <v>303</v>
      </c>
      <c r="E98" s="95" t="s">
        <v>16</v>
      </c>
      <c r="F98" s="95" t="s">
        <v>76</v>
      </c>
      <c r="G98" s="97">
        <v>4</v>
      </c>
      <c r="H98" s="35"/>
      <c r="I98" s="98" t="s">
        <v>2481</v>
      </c>
      <c r="J98" s="98" t="s">
        <v>2482</v>
      </c>
      <c r="K98" s="98" t="s">
        <v>2483</v>
      </c>
      <c r="L98" s="98" t="s">
        <v>302</v>
      </c>
    </row>
    <row r="99" spans="1:12" ht="15.75" hidden="1" customHeight="1" x14ac:dyDescent="0.2">
      <c r="A99" s="37">
        <v>98</v>
      </c>
      <c r="B99" s="106">
        <v>2</v>
      </c>
      <c r="C99" s="107" t="s">
        <v>2484</v>
      </c>
      <c r="D99" s="108" t="s">
        <v>305</v>
      </c>
      <c r="E99" s="109" t="s">
        <v>89</v>
      </c>
      <c r="F99" s="109">
        <v>0</v>
      </c>
      <c r="G99" s="109"/>
      <c r="H99" s="109"/>
      <c r="I99" s="111" t="s">
        <v>2485</v>
      </c>
      <c r="J99" s="111" t="s">
        <v>2486</v>
      </c>
      <c r="K99" s="111" t="s">
        <v>2487</v>
      </c>
      <c r="L99" s="111" t="s">
        <v>304</v>
      </c>
    </row>
    <row r="100" spans="1:12" ht="15.75" hidden="1" customHeight="1" x14ac:dyDescent="0.2">
      <c r="A100" s="38">
        <v>99</v>
      </c>
      <c r="B100" s="112">
        <v>2</v>
      </c>
      <c r="C100" s="113" t="s">
        <v>2488</v>
      </c>
      <c r="D100" s="117" t="s">
        <v>216</v>
      </c>
      <c r="E100" s="115" t="s">
        <v>89</v>
      </c>
      <c r="F100" s="115" t="s">
        <v>21</v>
      </c>
      <c r="G100" s="115">
        <v>0</v>
      </c>
      <c r="H100" s="115"/>
      <c r="I100" s="117" t="s">
        <v>2489</v>
      </c>
      <c r="J100" s="117" t="s">
        <v>2490</v>
      </c>
      <c r="K100" s="117" t="s">
        <v>2491</v>
      </c>
      <c r="L100" s="117" t="s">
        <v>306</v>
      </c>
    </row>
    <row r="101" spans="1:12" ht="15.75" hidden="1" customHeight="1" x14ac:dyDescent="0.25">
      <c r="A101" s="34">
        <v>100</v>
      </c>
      <c r="B101" s="92">
        <v>2</v>
      </c>
      <c r="C101" s="93" t="s">
        <v>2492</v>
      </c>
      <c r="D101" s="94" t="s">
        <v>2493</v>
      </c>
      <c r="E101" s="95" t="s">
        <v>89</v>
      </c>
      <c r="F101" s="95" t="s">
        <v>21</v>
      </c>
      <c r="G101" s="97">
        <v>1</v>
      </c>
      <c r="H101" s="96"/>
      <c r="I101" s="98" t="s">
        <v>2494</v>
      </c>
      <c r="J101" s="98" t="s">
        <v>2495</v>
      </c>
      <c r="K101" s="98" t="s">
        <v>2496</v>
      </c>
      <c r="L101" s="98" t="s">
        <v>307</v>
      </c>
    </row>
    <row r="102" spans="1:12" ht="15.75" hidden="1" customHeight="1" x14ac:dyDescent="0.25">
      <c r="A102" s="34">
        <v>101</v>
      </c>
      <c r="B102" s="92">
        <v>2</v>
      </c>
      <c r="C102" s="93" t="s">
        <v>2497</v>
      </c>
      <c r="D102" s="94" t="s">
        <v>2498</v>
      </c>
      <c r="E102" s="95" t="s">
        <v>89</v>
      </c>
      <c r="F102" s="95" t="s">
        <v>21</v>
      </c>
      <c r="G102" s="97" t="s">
        <v>2499</v>
      </c>
      <c r="H102" s="35"/>
      <c r="I102" s="98" t="s">
        <v>2500</v>
      </c>
      <c r="J102" s="98" t="s">
        <v>2501</v>
      </c>
      <c r="K102" s="98" t="s">
        <v>2502</v>
      </c>
      <c r="L102" s="98" t="s">
        <v>2503</v>
      </c>
    </row>
    <row r="103" spans="1:12" ht="15.75" hidden="1" customHeight="1" x14ac:dyDescent="0.25">
      <c r="A103" s="34">
        <v>102</v>
      </c>
      <c r="B103" s="92">
        <v>2</v>
      </c>
      <c r="C103" s="93" t="s">
        <v>2504</v>
      </c>
      <c r="D103" s="94" t="s">
        <v>2505</v>
      </c>
      <c r="E103" s="95" t="s">
        <v>89</v>
      </c>
      <c r="F103" s="95" t="s">
        <v>21</v>
      </c>
      <c r="G103" s="97" t="s">
        <v>2506</v>
      </c>
      <c r="H103" s="35"/>
      <c r="I103" s="98" t="s">
        <v>2507</v>
      </c>
      <c r="J103" s="98" t="s">
        <v>2508</v>
      </c>
      <c r="K103" s="98" t="s">
        <v>2509</v>
      </c>
      <c r="L103" s="98" t="s">
        <v>2510</v>
      </c>
    </row>
    <row r="104" spans="1:12" ht="15.75" hidden="1" customHeight="1" x14ac:dyDescent="0.25">
      <c r="A104" s="34">
        <v>103</v>
      </c>
      <c r="B104" s="92">
        <v>2</v>
      </c>
      <c r="C104" s="93" t="s">
        <v>2511</v>
      </c>
      <c r="D104" s="94" t="s">
        <v>312</v>
      </c>
      <c r="E104" s="95" t="s">
        <v>89</v>
      </c>
      <c r="F104" s="95" t="s">
        <v>21</v>
      </c>
      <c r="G104" s="97">
        <v>2</v>
      </c>
      <c r="H104" s="35"/>
      <c r="I104" s="98" t="s">
        <v>2512</v>
      </c>
      <c r="J104" s="98" t="s">
        <v>2513</v>
      </c>
      <c r="K104" s="98" t="s">
        <v>2514</v>
      </c>
      <c r="L104" s="98" t="s">
        <v>310</v>
      </c>
    </row>
    <row r="105" spans="1:12" ht="15.75" hidden="1" customHeight="1" x14ac:dyDescent="0.25">
      <c r="A105" s="34">
        <v>104</v>
      </c>
      <c r="B105" s="92">
        <v>2</v>
      </c>
      <c r="C105" s="93" t="s">
        <v>2515</v>
      </c>
      <c r="D105" s="94" t="s">
        <v>314</v>
      </c>
      <c r="E105" s="95" t="s">
        <v>89</v>
      </c>
      <c r="F105" s="95" t="s">
        <v>21</v>
      </c>
      <c r="G105" s="97">
        <v>3</v>
      </c>
      <c r="H105" s="35"/>
      <c r="I105" s="98" t="s">
        <v>2516</v>
      </c>
      <c r="J105" s="98" t="s">
        <v>2517</v>
      </c>
      <c r="K105" s="98" t="s">
        <v>2518</v>
      </c>
      <c r="L105" s="98" t="s">
        <v>313</v>
      </c>
    </row>
    <row r="106" spans="1:12" ht="15.75" hidden="1" customHeight="1" x14ac:dyDescent="0.25">
      <c r="A106" s="34">
        <v>105</v>
      </c>
      <c r="B106" s="92">
        <v>2</v>
      </c>
      <c r="C106" s="93" t="s">
        <v>2519</v>
      </c>
      <c r="D106" s="94" t="s">
        <v>316</v>
      </c>
      <c r="E106" s="95" t="s">
        <v>89</v>
      </c>
      <c r="F106" s="95" t="s">
        <v>21</v>
      </c>
      <c r="G106" s="97">
        <v>4</v>
      </c>
      <c r="H106" s="35"/>
      <c r="I106" s="98" t="s">
        <v>2520</v>
      </c>
      <c r="J106" s="98" t="s">
        <v>2521</v>
      </c>
      <c r="K106" s="98" t="s">
        <v>2522</v>
      </c>
      <c r="L106" s="98" t="s">
        <v>315</v>
      </c>
    </row>
    <row r="107" spans="1:12" ht="15.75" hidden="1" customHeight="1" x14ac:dyDescent="0.2">
      <c r="A107" s="38">
        <v>106</v>
      </c>
      <c r="B107" s="112">
        <v>2</v>
      </c>
      <c r="C107" s="113" t="s">
        <v>2523</v>
      </c>
      <c r="D107" s="117" t="s">
        <v>225</v>
      </c>
      <c r="E107" s="115" t="s">
        <v>89</v>
      </c>
      <c r="F107" s="115" t="s">
        <v>63</v>
      </c>
      <c r="G107" s="115">
        <v>0</v>
      </c>
      <c r="H107" s="115"/>
      <c r="I107" s="117" t="s">
        <v>2524</v>
      </c>
      <c r="J107" s="117" t="s">
        <v>2525</v>
      </c>
      <c r="K107" s="117" t="s">
        <v>2526</v>
      </c>
      <c r="L107" s="117" t="s">
        <v>317</v>
      </c>
    </row>
    <row r="108" spans="1:12" ht="15.75" hidden="1" customHeight="1" x14ac:dyDescent="0.25">
      <c r="A108" s="34">
        <v>107</v>
      </c>
      <c r="B108" s="92">
        <v>2</v>
      </c>
      <c r="C108" s="93" t="s">
        <v>2527</v>
      </c>
      <c r="D108" s="94" t="s">
        <v>320</v>
      </c>
      <c r="E108" s="95" t="s">
        <v>89</v>
      </c>
      <c r="F108" s="95" t="s">
        <v>63</v>
      </c>
      <c r="G108" s="97">
        <v>5</v>
      </c>
      <c r="H108" s="96"/>
      <c r="I108" s="98" t="s">
        <v>2528</v>
      </c>
      <c r="J108" s="98" t="s">
        <v>2529</v>
      </c>
      <c r="K108" s="98" t="s">
        <v>2530</v>
      </c>
      <c r="L108" s="98" t="s">
        <v>318</v>
      </c>
    </row>
    <row r="109" spans="1:12" ht="15.75" hidden="1" customHeight="1" x14ac:dyDescent="0.25">
      <c r="A109" s="34">
        <v>108</v>
      </c>
      <c r="B109" s="92">
        <v>2</v>
      </c>
      <c r="C109" s="93" t="s">
        <v>2531</v>
      </c>
      <c r="D109" s="94" t="s">
        <v>323</v>
      </c>
      <c r="E109" s="95" t="s">
        <v>89</v>
      </c>
      <c r="F109" s="95" t="s">
        <v>63</v>
      </c>
      <c r="G109" s="97">
        <v>6</v>
      </c>
      <c r="H109" s="35"/>
      <c r="I109" s="98" t="s">
        <v>2532</v>
      </c>
      <c r="J109" s="98" t="s">
        <v>2533</v>
      </c>
      <c r="K109" s="98" t="s">
        <v>2534</v>
      </c>
      <c r="L109" s="98" t="s">
        <v>321</v>
      </c>
    </row>
    <row r="110" spans="1:12" ht="15.75" hidden="1" customHeight="1" x14ac:dyDescent="0.25">
      <c r="A110" s="34">
        <v>109</v>
      </c>
      <c r="B110" s="92">
        <v>2</v>
      </c>
      <c r="C110" s="93" t="s">
        <v>2535</v>
      </c>
      <c r="D110" s="94" t="s">
        <v>326</v>
      </c>
      <c r="E110" s="95" t="s">
        <v>89</v>
      </c>
      <c r="F110" s="95" t="s">
        <v>63</v>
      </c>
      <c r="G110" s="97">
        <v>7</v>
      </c>
      <c r="H110" s="35"/>
      <c r="I110" s="98" t="s">
        <v>2536</v>
      </c>
      <c r="J110" s="98" t="s">
        <v>2537</v>
      </c>
      <c r="K110" s="98" t="s">
        <v>2538</v>
      </c>
      <c r="L110" s="98" t="s">
        <v>324</v>
      </c>
    </row>
    <row r="111" spans="1:12" ht="15.75" hidden="1" customHeight="1" x14ac:dyDescent="0.25">
      <c r="A111" s="34">
        <v>110</v>
      </c>
      <c r="B111" s="92">
        <v>2</v>
      </c>
      <c r="C111" s="93" t="s">
        <v>2539</v>
      </c>
      <c r="D111" s="94" t="s">
        <v>329</v>
      </c>
      <c r="E111" s="95" t="s">
        <v>89</v>
      </c>
      <c r="F111" s="95" t="s">
        <v>63</v>
      </c>
      <c r="G111" s="97">
        <v>8</v>
      </c>
      <c r="H111" s="35"/>
      <c r="I111" s="98" t="s">
        <v>2540</v>
      </c>
      <c r="J111" s="98" t="s">
        <v>2541</v>
      </c>
      <c r="K111" s="98" t="s">
        <v>2542</v>
      </c>
      <c r="L111" s="98" t="s">
        <v>327</v>
      </c>
    </row>
    <row r="112" spans="1:12" ht="15.75" hidden="1" customHeight="1" x14ac:dyDescent="0.25">
      <c r="A112" s="34">
        <v>111</v>
      </c>
      <c r="B112" s="92">
        <v>2</v>
      </c>
      <c r="C112" s="93" t="s">
        <v>2543</v>
      </c>
      <c r="D112" s="94" t="s">
        <v>332</v>
      </c>
      <c r="E112" s="95" t="s">
        <v>89</v>
      </c>
      <c r="F112" s="95" t="s">
        <v>63</v>
      </c>
      <c r="G112" s="97">
        <v>9</v>
      </c>
      <c r="H112" s="35"/>
      <c r="I112" s="98" t="s">
        <v>2544</v>
      </c>
      <c r="J112" s="98" t="s">
        <v>2545</v>
      </c>
      <c r="K112" s="98" t="s">
        <v>2546</v>
      </c>
      <c r="L112" s="98" t="s">
        <v>330</v>
      </c>
    </row>
    <row r="113" spans="1:12" ht="15.75" hidden="1" customHeight="1" x14ac:dyDescent="0.2">
      <c r="A113" s="37">
        <v>112</v>
      </c>
      <c r="B113" s="106">
        <v>2</v>
      </c>
      <c r="C113" s="107" t="s">
        <v>2547</v>
      </c>
      <c r="D113" s="108" t="s">
        <v>2211</v>
      </c>
      <c r="E113" s="109" t="s">
        <v>141</v>
      </c>
      <c r="F113" s="109">
        <v>0</v>
      </c>
      <c r="G113" s="109"/>
      <c r="H113" s="109"/>
      <c r="I113" s="111" t="s">
        <v>2548</v>
      </c>
      <c r="J113" s="111" t="s">
        <v>2549</v>
      </c>
      <c r="K113" s="111" t="s">
        <v>2550</v>
      </c>
      <c r="L113" s="111" t="s">
        <v>2551</v>
      </c>
    </row>
    <row r="114" spans="1:12" ht="15.75" hidden="1" customHeight="1" x14ac:dyDescent="0.2">
      <c r="A114" s="38">
        <v>113</v>
      </c>
      <c r="B114" s="112">
        <v>2</v>
      </c>
      <c r="C114" s="113" t="s">
        <v>2552</v>
      </c>
      <c r="D114" s="117" t="s">
        <v>350</v>
      </c>
      <c r="E114" s="115" t="s">
        <v>141</v>
      </c>
      <c r="F114" s="115" t="s">
        <v>21</v>
      </c>
      <c r="G114" s="115">
        <v>0</v>
      </c>
      <c r="H114" s="115"/>
      <c r="I114" s="117" t="s">
        <v>2553</v>
      </c>
      <c r="J114" s="117" t="s">
        <v>2554</v>
      </c>
      <c r="K114" s="117" t="s">
        <v>2555</v>
      </c>
      <c r="L114" s="117" t="s">
        <v>351</v>
      </c>
    </row>
    <row r="115" spans="1:12" ht="15.75" hidden="1" customHeight="1" x14ac:dyDescent="0.25">
      <c r="A115" s="34">
        <v>114</v>
      </c>
      <c r="B115" s="92">
        <v>2</v>
      </c>
      <c r="C115" s="93" t="s">
        <v>2556</v>
      </c>
      <c r="D115" s="94" t="s">
        <v>355</v>
      </c>
      <c r="E115" s="95" t="s">
        <v>141</v>
      </c>
      <c r="F115" s="95" t="s">
        <v>21</v>
      </c>
      <c r="G115" s="97">
        <v>1</v>
      </c>
      <c r="H115" s="96"/>
      <c r="I115" s="98" t="s">
        <v>2557</v>
      </c>
      <c r="J115" s="98" t="s">
        <v>2558</v>
      </c>
      <c r="K115" s="98" t="s">
        <v>2559</v>
      </c>
      <c r="L115" s="98" t="s">
        <v>351</v>
      </c>
    </row>
    <row r="116" spans="1:12" ht="15.75" hidden="1" customHeight="1" x14ac:dyDescent="0.25">
      <c r="A116" s="34">
        <v>115</v>
      </c>
      <c r="B116" s="92">
        <v>2</v>
      </c>
      <c r="C116" s="93" t="s">
        <v>2560</v>
      </c>
      <c r="D116" s="94" t="s">
        <v>359</v>
      </c>
      <c r="E116" s="95" t="s">
        <v>141</v>
      </c>
      <c r="F116" s="95" t="s">
        <v>21</v>
      </c>
      <c r="G116" s="97">
        <v>2</v>
      </c>
      <c r="H116" s="35"/>
      <c r="I116" s="98" t="s">
        <v>2561</v>
      </c>
      <c r="J116" s="98" t="s">
        <v>2562</v>
      </c>
      <c r="K116" s="98" t="s">
        <v>2563</v>
      </c>
      <c r="L116" s="98" t="s">
        <v>351</v>
      </c>
    </row>
    <row r="117" spans="1:12" ht="15.75" hidden="1" customHeight="1" x14ac:dyDescent="0.25">
      <c r="A117" s="34">
        <v>116</v>
      </c>
      <c r="B117" s="92">
        <v>2</v>
      </c>
      <c r="C117" s="93" t="s">
        <v>2564</v>
      </c>
      <c r="D117" s="94" t="s">
        <v>363</v>
      </c>
      <c r="E117" s="95" t="s">
        <v>141</v>
      </c>
      <c r="F117" s="95" t="s">
        <v>21</v>
      </c>
      <c r="G117" s="97">
        <v>3</v>
      </c>
      <c r="H117" s="35"/>
      <c r="I117" s="98" t="s">
        <v>2565</v>
      </c>
      <c r="J117" s="98" t="s">
        <v>2566</v>
      </c>
      <c r="K117" s="98" t="s">
        <v>2567</v>
      </c>
      <c r="L117" s="98" t="s">
        <v>351</v>
      </c>
    </row>
    <row r="118" spans="1:12" ht="15.75" hidden="1" customHeight="1" x14ac:dyDescent="0.25">
      <c r="A118" s="34">
        <v>117</v>
      </c>
      <c r="B118" s="92">
        <v>2</v>
      </c>
      <c r="C118" s="93" t="s">
        <v>2568</v>
      </c>
      <c r="D118" s="94" t="s">
        <v>367</v>
      </c>
      <c r="E118" s="95" t="s">
        <v>141</v>
      </c>
      <c r="F118" s="95" t="s">
        <v>21</v>
      </c>
      <c r="G118" s="97">
        <v>4</v>
      </c>
      <c r="H118" s="35"/>
      <c r="I118" s="98" t="s">
        <v>2569</v>
      </c>
      <c r="J118" s="98" t="s">
        <v>2570</v>
      </c>
      <c r="K118" s="98" t="s">
        <v>2571</v>
      </c>
      <c r="L118" s="98" t="s">
        <v>351</v>
      </c>
    </row>
    <row r="119" spans="1:12" ht="15.75" hidden="1" customHeight="1" x14ac:dyDescent="0.2">
      <c r="A119" s="38">
        <v>118</v>
      </c>
      <c r="B119" s="112">
        <v>2</v>
      </c>
      <c r="C119" s="113" t="s">
        <v>2572</v>
      </c>
      <c r="D119" s="117" t="s">
        <v>369</v>
      </c>
      <c r="E119" s="115" t="s">
        <v>141</v>
      </c>
      <c r="F119" s="115" t="s">
        <v>63</v>
      </c>
      <c r="G119" s="115">
        <v>0</v>
      </c>
      <c r="H119" s="115"/>
      <c r="I119" s="117" t="s">
        <v>2573</v>
      </c>
      <c r="J119" s="117" t="s">
        <v>2574</v>
      </c>
      <c r="K119" s="117" t="s">
        <v>2575</v>
      </c>
      <c r="L119" s="117" t="s">
        <v>370</v>
      </c>
    </row>
    <row r="120" spans="1:12" ht="15.75" hidden="1" customHeight="1" x14ac:dyDescent="0.25">
      <c r="A120" s="34">
        <v>119</v>
      </c>
      <c r="B120" s="92">
        <v>2</v>
      </c>
      <c r="C120" s="93" t="s">
        <v>2576</v>
      </c>
      <c r="D120" s="94" t="s">
        <v>374</v>
      </c>
      <c r="E120" s="95" t="s">
        <v>141</v>
      </c>
      <c r="F120" s="95" t="s">
        <v>63</v>
      </c>
      <c r="G120" s="97">
        <v>5</v>
      </c>
      <c r="H120" s="96"/>
      <c r="I120" s="98" t="s">
        <v>2577</v>
      </c>
      <c r="J120" s="98" t="s">
        <v>2578</v>
      </c>
      <c r="K120" s="98" t="s">
        <v>2579</v>
      </c>
      <c r="L120" s="98" t="s">
        <v>370</v>
      </c>
    </row>
    <row r="121" spans="1:12" ht="15.75" hidden="1" customHeight="1" x14ac:dyDescent="0.25">
      <c r="A121" s="34">
        <v>120</v>
      </c>
      <c r="B121" s="92">
        <v>2</v>
      </c>
      <c r="C121" s="93" t="s">
        <v>2580</v>
      </c>
      <c r="D121" s="94" t="s">
        <v>378</v>
      </c>
      <c r="E121" s="95" t="s">
        <v>141</v>
      </c>
      <c r="F121" s="95" t="s">
        <v>63</v>
      </c>
      <c r="G121" s="97">
        <v>6</v>
      </c>
      <c r="H121" s="35"/>
      <c r="I121" s="98" t="s">
        <v>2581</v>
      </c>
      <c r="J121" s="98" t="s">
        <v>2582</v>
      </c>
      <c r="K121" s="98" t="s">
        <v>2583</v>
      </c>
      <c r="L121" s="98" t="s">
        <v>370</v>
      </c>
    </row>
    <row r="122" spans="1:12" ht="15.75" hidden="1" customHeight="1" x14ac:dyDescent="0.2">
      <c r="A122" s="38">
        <v>121</v>
      </c>
      <c r="B122" s="112">
        <v>2</v>
      </c>
      <c r="C122" s="113" t="s">
        <v>2584</v>
      </c>
      <c r="D122" s="117" t="s">
        <v>380</v>
      </c>
      <c r="E122" s="115" t="s">
        <v>141</v>
      </c>
      <c r="F122" s="115" t="s">
        <v>76</v>
      </c>
      <c r="G122" s="115">
        <v>0</v>
      </c>
      <c r="H122" s="115"/>
      <c r="I122" s="117" t="s">
        <v>2585</v>
      </c>
      <c r="J122" s="117" t="s">
        <v>2586</v>
      </c>
      <c r="K122" s="117" t="s">
        <v>2587</v>
      </c>
      <c r="L122" s="117" t="s">
        <v>381</v>
      </c>
    </row>
    <row r="123" spans="1:12" ht="15.75" hidden="1" customHeight="1" x14ac:dyDescent="0.25">
      <c r="A123" s="34">
        <v>122</v>
      </c>
      <c r="B123" s="92">
        <v>2</v>
      </c>
      <c r="C123" s="93" t="s">
        <v>2588</v>
      </c>
      <c r="D123" s="94" t="s">
        <v>385</v>
      </c>
      <c r="E123" s="95" t="s">
        <v>141</v>
      </c>
      <c r="F123" s="95" t="s">
        <v>76</v>
      </c>
      <c r="G123" s="97">
        <v>7</v>
      </c>
      <c r="H123" s="96"/>
      <c r="I123" s="98" t="s">
        <v>2589</v>
      </c>
      <c r="J123" s="98" t="s">
        <v>2590</v>
      </c>
      <c r="K123" s="98" t="s">
        <v>2591</v>
      </c>
      <c r="L123" s="98" t="s">
        <v>381</v>
      </c>
    </row>
    <row r="124" spans="1:12" ht="15.75" hidden="1" customHeight="1" x14ac:dyDescent="0.25">
      <c r="A124" s="34">
        <v>123</v>
      </c>
      <c r="B124" s="92">
        <v>2</v>
      </c>
      <c r="C124" s="93" t="s">
        <v>2592</v>
      </c>
      <c r="D124" s="94" t="s">
        <v>389</v>
      </c>
      <c r="E124" s="95" t="s">
        <v>141</v>
      </c>
      <c r="F124" s="95" t="s">
        <v>76</v>
      </c>
      <c r="G124" s="97">
        <v>8</v>
      </c>
      <c r="H124" s="35"/>
      <c r="I124" s="98" t="s">
        <v>2593</v>
      </c>
      <c r="J124" s="98" t="s">
        <v>2594</v>
      </c>
      <c r="K124" s="98" t="s">
        <v>2595</v>
      </c>
      <c r="L124" s="98" t="s">
        <v>381</v>
      </c>
    </row>
    <row r="125" spans="1:12" ht="15.75" hidden="1" customHeight="1" x14ac:dyDescent="0.2">
      <c r="A125" s="38">
        <v>124</v>
      </c>
      <c r="B125" s="112">
        <v>2</v>
      </c>
      <c r="C125" s="113" t="s">
        <v>2596</v>
      </c>
      <c r="D125" s="117" t="s">
        <v>393</v>
      </c>
      <c r="E125" s="115" t="s">
        <v>141</v>
      </c>
      <c r="F125" s="115" t="s">
        <v>197</v>
      </c>
      <c r="G125" s="115">
        <v>0</v>
      </c>
      <c r="H125" s="115"/>
      <c r="I125" s="117" t="s">
        <v>2597</v>
      </c>
      <c r="J125" s="117" t="s">
        <v>2598</v>
      </c>
      <c r="K125" s="117" t="s">
        <v>2599</v>
      </c>
      <c r="L125" s="117" t="s">
        <v>392</v>
      </c>
    </row>
    <row r="126" spans="1:12" ht="15.75" hidden="1" customHeight="1" x14ac:dyDescent="0.25">
      <c r="A126" s="34">
        <v>125</v>
      </c>
      <c r="B126" s="92">
        <v>2</v>
      </c>
      <c r="C126" s="93" t="s">
        <v>2600</v>
      </c>
      <c r="D126" s="94" t="s">
        <v>397</v>
      </c>
      <c r="E126" s="95" t="s">
        <v>141</v>
      </c>
      <c r="F126" s="95" t="s">
        <v>197</v>
      </c>
      <c r="G126" s="97">
        <v>9</v>
      </c>
      <c r="H126" s="96"/>
      <c r="I126" s="98" t="s">
        <v>2601</v>
      </c>
      <c r="J126" s="98" t="s">
        <v>2602</v>
      </c>
      <c r="K126" s="98" t="s">
        <v>2603</v>
      </c>
      <c r="L126" s="98" t="s">
        <v>392</v>
      </c>
    </row>
    <row r="127" spans="1:12" ht="15.75" hidden="1" customHeight="1" x14ac:dyDescent="0.25">
      <c r="A127" s="34">
        <v>126</v>
      </c>
      <c r="B127" s="92">
        <v>2</v>
      </c>
      <c r="C127" s="93" t="s">
        <v>2604</v>
      </c>
      <c r="D127" s="94" t="s">
        <v>402</v>
      </c>
      <c r="E127" s="95" t="s">
        <v>141</v>
      </c>
      <c r="F127" s="95" t="s">
        <v>197</v>
      </c>
      <c r="G127" s="97">
        <v>10</v>
      </c>
      <c r="H127" s="35"/>
      <c r="I127" s="98" t="s">
        <v>2605</v>
      </c>
      <c r="J127" s="98" t="s">
        <v>2606</v>
      </c>
      <c r="K127" s="120" t="s">
        <v>2607</v>
      </c>
      <c r="L127" s="98" t="s">
        <v>392</v>
      </c>
    </row>
    <row r="128" spans="1:12" ht="15.75" hidden="1" customHeight="1" x14ac:dyDescent="0.2">
      <c r="A128" s="37">
        <v>127</v>
      </c>
      <c r="B128" s="106">
        <v>2</v>
      </c>
      <c r="C128" s="107" t="s">
        <v>2608</v>
      </c>
      <c r="D128" s="108" t="s">
        <v>334</v>
      </c>
      <c r="E128" s="109" t="s">
        <v>103</v>
      </c>
      <c r="F128" s="109">
        <v>0</v>
      </c>
      <c r="G128" s="109"/>
      <c r="H128" s="109"/>
      <c r="I128" s="111" t="s">
        <v>2609</v>
      </c>
      <c r="J128" s="111" t="s">
        <v>2610</v>
      </c>
      <c r="K128" s="111" t="s">
        <v>2611</v>
      </c>
      <c r="L128" s="111" t="s">
        <v>2612</v>
      </c>
    </row>
    <row r="129" spans="1:12" ht="15.75" hidden="1" customHeight="1" x14ac:dyDescent="0.2">
      <c r="A129" s="38">
        <v>128</v>
      </c>
      <c r="B129" s="112">
        <v>2</v>
      </c>
      <c r="C129" s="113" t="s">
        <v>2613</v>
      </c>
      <c r="D129" s="117" t="s">
        <v>241</v>
      </c>
      <c r="E129" s="115" t="s">
        <v>103</v>
      </c>
      <c r="F129" s="115" t="s">
        <v>21</v>
      </c>
      <c r="G129" s="115">
        <v>0</v>
      </c>
      <c r="H129" s="115"/>
      <c r="I129" s="117" t="s">
        <v>2614</v>
      </c>
      <c r="J129" s="117" t="s">
        <v>2615</v>
      </c>
      <c r="K129" s="117" t="s">
        <v>2616</v>
      </c>
      <c r="L129" s="117" t="s">
        <v>336</v>
      </c>
    </row>
    <row r="130" spans="1:12" ht="15.75" hidden="1" customHeight="1" x14ac:dyDescent="0.25">
      <c r="A130" s="34">
        <v>129</v>
      </c>
      <c r="B130" s="92">
        <v>2</v>
      </c>
      <c r="C130" s="93" t="s">
        <v>2617</v>
      </c>
      <c r="D130" s="94" t="s">
        <v>340</v>
      </c>
      <c r="E130" s="95" t="s">
        <v>103</v>
      </c>
      <c r="F130" s="95" t="s">
        <v>21</v>
      </c>
      <c r="G130" s="97">
        <v>1</v>
      </c>
      <c r="H130" s="96"/>
      <c r="I130" s="98" t="s">
        <v>2618</v>
      </c>
      <c r="J130" s="98" t="s">
        <v>2619</v>
      </c>
      <c r="K130" s="98" t="s">
        <v>2620</v>
      </c>
      <c r="L130" s="98" t="s">
        <v>339</v>
      </c>
    </row>
    <row r="131" spans="1:12" ht="15.75" hidden="1" customHeight="1" x14ac:dyDescent="0.25">
      <c r="A131" s="34">
        <v>130</v>
      </c>
      <c r="B131" s="92">
        <v>2</v>
      </c>
      <c r="C131" s="93" t="s">
        <v>2621</v>
      </c>
      <c r="D131" s="94" t="s">
        <v>344</v>
      </c>
      <c r="E131" s="95" t="s">
        <v>103</v>
      </c>
      <c r="F131" s="95" t="s">
        <v>21</v>
      </c>
      <c r="G131" s="97">
        <v>2</v>
      </c>
      <c r="H131" s="35"/>
      <c r="I131" s="98" t="s">
        <v>2622</v>
      </c>
      <c r="J131" s="98" t="s">
        <v>2623</v>
      </c>
      <c r="K131" s="98" t="s">
        <v>2624</v>
      </c>
      <c r="L131" s="98" t="s">
        <v>343</v>
      </c>
    </row>
    <row r="132" spans="1:12" ht="15.75" hidden="1" customHeight="1" x14ac:dyDescent="0.25">
      <c r="A132" s="34">
        <v>131</v>
      </c>
      <c r="B132" s="92">
        <v>2</v>
      </c>
      <c r="C132" s="93" t="s">
        <v>2625</v>
      </c>
      <c r="D132" s="94" t="s">
        <v>348</v>
      </c>
      <c r="E132" s="95" t="s">
        <v>103</v>
      </c>
      <c r="F132" s="95" t="s">
        <v>21</v>
      </c>
      <c r="G132" s="97">
        <v>3</v>
      </c>
      <c r="H132" s="35"/>
      <c r="I132" s="98" t="s">
        <v>2626</v>
      </c>
      <c r="J132" s="98" t="s">
        <v>2627</v>
      </c>
      <c r="K132" s="98" t="s">
        <v>2628</v>
      </c>
      <c r="L132" s="98" t="s">
        <v>347</v>
      </c>
    </row>
    <row r="133" spans="1:12" ht="15.75" hidden="1" customHeight="1" x14ac:dyDescent="0.2">
      <c r="A133" s="36">
        <v>132</v>
      </c>
      <c r="B133" s="100">
        <v>3</v>
      </c>
      <c r="C133" s="101" t="s">
        <v>2629</v>
      </c>
      <c r="D133" s="102" t="s">
        <v>2630</v>
      </c>
      <c r="E133" s="103">
        <v>0</v>
      </c>
      <c r="F133" s="103"/>
      <c r="G133" s="103"/>
      <c r="H133" s="103"/>
      <c r="I133" s="105" t="s">
        <v>2631</v>
      </c>
      <c r="J133" s="105" t="s">
        <v>2632</v>
      </c>
      <c r="K133" s="105" t="s">
        <v>2633</v>
      </c>
      <c r="L133" s="105" t="s">
        <v>2634</v>
      </c>
    </row>
    <row r="134" spans="1:12" ht="15.75" hidden="1" customHeight="1" x14ac:dyDescent="0.2">
      <c r="A134" s="37">
        <v>133</v>
      </c>
      <c r="B134" s="106">
        <v>3</v>
      </c>
      <c r="C134" s="107" t="s">
        <v>2635</v>
      </c>
      <c r="D134" s="108" t="s">
        <v>19</v>
      </c>
      <c r="E134" s="109" t="s">
        <v>16</v>
      </c>
      <c r="F134" s="109">
        <v>0</v>
      </c>
      <c r="G134" s="109"/>
      <c r="H134" s="109"/>
      <c r="I134" s="111" t="s">
        <v>2636</v>
      </c>
      <c r="J134" s="111" t="s">
        <v>2637</v>
      </c>
      <c r="K134" s="111" t="s">
        <v>2638</v>
      </c>
      <c r="L134" s="111" t="s">
        <v>403</v>
      </c>
    </row>
    <row r="135" spans="1:12" ht="15.75" hidden="1" customHeight="1" x14ac:dyDescent="0.2">
      <c r="A135" s="38">
        <v>134</v>
      </c>
      <c r="B135" s="112">
        <v>3</v>
      </c>
      <c r="C135" s="113" t="s">
        <v>2639</v>
      </c>
      <c r="D135" s="117" t="s">
        <v>405</v>
      </c>
      <c r="E135" s="115" t="s">
        <v>16</v>
      </c>
      <c r="F135" s="115" t="s">
        <v>21</v>
      </c>
      <c r="G135" s="115">
        <v>0</v>
      </c>
      <c r="H135" s="115"/>
      <c r="I135" s="117" t="s">
        <v>2640</v>
      </c>
      <c r="J135" s="117" t="s">
        <v>2641</v>
      </c>
      <c r="K135" s="117" t="s">
        <v>2642</v>
      </c>
      <c r="L135" s="117" t="s">
        <v>404</v>
      </c>
    </row>
    <row r="136" spans="1:12" ht="15.75" hidden="1" customHeight="1" x14ac:dyDescent="0.25">
      <c r="A136" s="34">
        <v>135</v>
      </c>
      <c r="B136" s="92">
        <v>3</v>
      </c>
      <c r="C136" s="93" t="s">
        <v>2643</v>
      </c>
      <c r="D136" s="94" t="s">
        <v>408</v>
      </c>
      <c r="E136" s="95" t="s">
        <v>16</v>
      </c>
      <c r="F136" s="95" t="s">
        <v>21</v>
      </c>
      <c r="G136" s="97">
        <v>1</v>
      </c>
      <c r="H136" s="96"/>
      <c r="I136" s="98" t="s">
        <v>2644</v>
      </c>
      <c r="J136" s="98" t="s">
        <v>2645</v>
      </c>
      <c r="K136" s="98" t="s">
        <v>2646</v>
      </c>
      <c r="L136" s="98" t="s">
        <v>406</v>
      </c>
    </row>
    <row r="137" spans="1:12" ht="15.75" hidden="1" customHeight="1" x14ac:dyDescent="0.25">
      <c r="A137" s="34">
        <v>136</v>
      </c>
      <c r="B137" s="92">
        <v>3</v>
      </c>
      <c r="C137" s="93" t="s">
        <v>2647</v>
      </c>
      <c r="D137" s="94" t="s">
        <v>411</v>
      </c>
      <c r="E137" s="95" t="s">
        <v>16</v>
      </c>
      <c r="F137" s="95" t="s">
        <v>21</v>
      </c>
      <c r="G137" s="97">
        <v>2</v>
      </c>
      <c r="H137" s="35"/>
      <c r="I137" s="98" t="s">
        <v>2648</v>
      </c>
      <c r="J137" s="98" t="s">
        <v>2649</v>
      </c>
      <c r="K137" s="98" t="s">
        <v>2650</v>
      </c>
      <c r="L137" s="98" t="s">
        <v>409</v>
      </c>
    </row>
    <row r="138" spans="1:12" ht="15.75" hidden="1" customHeight="1" x14ac:dyDescent="0.25">
      <c r="A138" s="34">
        <v>137</v>
      </c>
      <c r="B138" s="92">
        <v>3</v>
      </c>
      <c r="C138" s="93" t="s">
        <v>2651</v>
      </c>
      <c r="D138" s="94" t="s">
        <v>414</v>
      </c>
      <c r="E138" s="95" t="s">
        <v>16</v>
      </c>
      <c r="F138" s="95" t="s">
        <v>21</v>
      </c>
      <c r="G138" s="97">
        <v>3</v>
      </c>
      <c r="H138" s="35"/>
      <c r="I138" s="98" t="s">
        <v>2652</v>
      </c>
      <c r="J138" s="98" t="s">
        <v>2653</v>
      </c>
      <c r="K138" s="98" t="s">
        <v>2654</v>
      </c>
      <c r="L138" s="98" t="s">
        <v>412</v>
      </c>
    </row>
    <row r="139" spans="1:12" ht="15.75" hidden="1" customHeight="1" x14ac:dyDescent="0.25">
      <c r="A139" s="34">
        <v>138</v>
      </c>
      <c r="B139" s="92">
        <v>3</v>
      </c>
      <c r="C139" s="93" t="s">
        <v>2655</v>
      </c>
      <c r="D139" s="94" t="s">
        <v>417</v>
      </c>
      <c r="E139" s="95" t="s">
        <v>16</v>
      </c>
      <c r="F139" s="95" t="s">
        <v>21</v>
      </c>
      <c r="G139" s="97">
        <v>4</v>
      </c>
      <c r="H139" s="35"/>
      <c r="I139" s="98" t="s">
        <v>2656</v>
      </c>
      <c r="J139" s="98" t="s">
        <v>2657</v>
      </c>
      <c r="K139" s="98" t="s">
        <v>2658</v>
      </c>
      <c r="L139" s="98" t="s">
        <v>415</v>
      </c>
    </row>
    <row r="140" spans="1:12" ht="15.75" hidden="1" customHeight="1" x14ac:dyDescent="0.2">
      <c r="A140" s="38">
        <v>139</v>
      </c>
      <c r="B140" s="112">
        <v>3</v>
      </c>
      <c r="C140" s="113" t="s">
        <v>2659</v>
      </c>
      <c r="D140" s="117" t="s">
        <v>419</v>
      </c>
      <c r="E140" s="115" t="s">
        <v>16</v>
      </c>
      <c r="F140" s="115" t="s">
        <v>63</v>
      </c>
      <c r="G140" s="115">
        <v>0</v>
      </c>
      <c r="H140" s="115"/>
      <c r="I140" s="117" t="s">
        <v>2660</v>
      </c>
      <c r="J140" s="117" t="s">
        <v>2661</v>
      </c>
      <c r="K140" s="117" t="s">
        <v>2662</v>
      </c>
      <c r="L140" s="117" t="s">
        <v>418</v>
      </c>
    </row>
    <row r="141" spans="1:12" ht="15.75" hidden="1" customHeight="1" x14ac:dyDescent="0.25">
      <c r="A141" s="34">
        <v>140</v>
      </c>
      <c r="B141" s="92">
        <v>3</v>
      </c>
      <c r="C141" s="93" t="s">
        <v>2663</v>
      </c>
      <c r="D141" s="94" t="s">
        <v>422</v>
      </c>
      <c r="E141" s="95" t="s">
        <v>16</v>
      </c>
      <c r="F141" s="95" t="s">
        <v>63</v>
      </c>
      <c r="G141" s="97">
        <v>5</v>
      </c>
      <c r="H141" s="96"/>
      <c r="I141" s="98" t="s">
        <v>2664</v>
      </c>
      <c r="J141" s="98" t="s">
        <v>2665</v>
      </c>
      <c r="K141" s="98" t="s">
        <v>2666</v>
      </c>
      <c r="L141" s="98" t="s">
        <v>420</v>
      </c>
    </row>
    <row r="142" spans="1:12" ht="15.75" hidden="1" customHeight="1" x14ac:dyDescent="0.25">
      <c r="A142" s="34">
        <v>141</v>
      </c>
      <c r="B142" s="92">
        <v>3</v>
      </c>
      <c r="C142" s="93" t="s">
        <v>2667</v>
      </c>
      <c r="D142" s="94" t="s">
        <v>425</v>
      </c>
      <c r="E142" s="95" t="s">
        <v>16</v>
      </c>
      <c r="F142" s="95" t="s">
        <v>63</v>
      </c>
      <c r="G142" s="97">
        <v>6</v>
      </c>
      <c r="H142" s="35"/>
      <c r="I142" s="98" t="s">
        <v>2668</v>
      </c>
      <c r="J142" s="98" t="s">
        <v>2669</v>
      </c>
      <c r="K142" s="98" t="s">
        <v>2670</v>
      </c>
      <c r="L142" s="98" t="s">
        <v>423</v>
      </c>
    </row>
    <row r="143" spans="1:12" ht="15.75" hidden="1" customHeight="1" x14ac:dyDescent="0.2">
      <c r="A143" s="38">
        <v>142</v>
      </c>
      <c r="B143" s="112">
        <v>3</v>
      </c>
      <c r="C143" s="113" t="s">
        <v>2671</v>
      </c>
      <c r="D143" s="117" t="s">
        <v>427</v>
      </c>
      <c r="E143" s="115" t="s">
        <v>16</v>
      </c>
      <c r="F143" s="115" t="s">
        <v>76</v>
      </c>
      <c r="G143" s="115">
        <v>0</v>
      </c>
      <c r="H143" s="115"/>
      <c r="I143" s="117" t="s">
        <v>2672</v>
      </c>
      <c r="J143" s="117" t="s">
        <v>2673</v>
      </c>
      <c r="K143" s="117" t="s">
        <v>2674</v>
      </c>
      <c r="L143" s="117" t="s">
        <v>426</v>
      </c>
    </row>
    <row r="144" spans="1:12" ht="15.75" hidden="1" customHeight="1" x14ac:dyDescent="0.25">
      <c r="A144" s="34">
        <v>143</v>
      </c>
      <c r="B144" s="92">
        <v>3</v>
      </c>
      <c r="C144" s="93" t="s">
        <v>2675</v>
      </c>
      <c r="D144" s="94" t="s">
        <v>430</v>
      </c>
      <c r="E144" s="95" t="s">
        <v>16</v>
      </c>
      <c r="F144" s="95" t="s">
        <v>76</v>
      </c>
      <c r="G144" s="97">
        <v>7</v>
      </c>
      <c r="H144" s="96"/>
      <c r="I144" s="98" t="s">
        <v>2676</v>
      </c>
      <c r="J144" s="98" t="s">
        <v>2677</v>
      </c>
      <c r="K144" s="98" t="s">
        <v>2678</v>
      </c>
      <c r="L144" s="98" t="s">
        <v>428</v>
      </c>
    </row>
    <row r="145" spans="1:12" ht="15.75" hidden="1" customHeight="1" x14ac:dyDescent="0.2">
      <c r="A145" s="38">
        <v>144</v>
      </c>
      <c r="B145" s="112">
        <v>3</v>
      </c>
      <c r="C145" s="113" t="s">
        <v>2679</v>
      </c>
      <c r="D145" s="117" t="s">
        <v>433</v>
      </c>
      <c r="E145" s="115" t="s">
        <v>16</v>
      </c>
      <c r="F145" s="115" t="s">
        <v>197</v>
      </c>
      <c r="G145" s="115">
        <v>0</v>
      </c>
      <c r="H145" s="115"/>
      <c r="I145" s="117" t="s">
        <v>2680</v>
      </c>
      <c r="J145" s="117" t="s">
        <v>2681</v>
      </c>
      <c r="K145" s="117" t="s">
        <v>2682</v>
      </c>
      <c r="L145" s="117" t="s">
        <v>431</v>
      </c>
    </row>
    <row r="146" spans="1:12" ht="15.75" hidden="1" customHeight="1" x14ac:dyDescent="0.25">
      <c r="A146" s="34">
        <v>145</v>
      </c>
      <c r="B146" s="92">
        <v>3</v>
      </c>
      <c r="C146" s="93" t="s">
        <v>2683</v>
      </c>
      <c r="D146" s="94" t="s">
        <v>436</v>
      </c>
      <c r="E146" s="95" t="s">
        <v>16</v>
      </c>
      <c r="F146" s="95" t="s">
        <v>197</v>
      </c>
      <c r="G146" s="97">
        <v>8</v>
      </c>
      <c r="H146" s="96"/>
      <c r="I146" s="98" t="s">
        <v>2684</v>
      </c>
      <c r="J146" s="98" t="s">
        <v>2685</v>
      </c>
      <c r="K146" s="98" t="s">
        <v>2686</v>
      </c>
      <c r="L146" s="98" t="s">
        <v>434</v>
      </c>
    </row>
    <row r="147" spans="1:12" ht="15.75" hidden="1" customHeight="1" x14ac:dyDescent="0.25">
      <c r="A147" s="34">
        <v>146</v>
      </c>
      <c r="B147" s="92">
        <v>3</v>
      </c>
      <c r="C147" s="93" t="s">
        <v>2687</v>
      </c>
      <c r="D147" s="94" t="s">
        <v>439</v>
      </c>
      <c r="E147" s="95" t="s">
        <v>16</v>
      </c>
      <c r="F147" s="95" t="s">
        <v>197</v>
      </c>
      <c r="G147" s="97">
        <v>9</v>
      </c>
      <c r="H147" s="35"/>
      <c r="I147" s="98" t="s">
        <v>2688</v>
      </c>
      <c r="J147" s="98" t="s">
        <v>2689</v>
      </c>
      <c r="K147" s="98" t="s">
        <v>2690</v>
      </c>
      <c r="L147" s="98" t="s">
        <v>437</v>
      </c>
    </row>
    <row r="148" spans="1:12" ht="15.75" hidden="1" customHeight="1" x14ac:dyDescent="0.2">
      <c r="A148" s="37">
        <v>147</v>
      </c>
      <c r="B148" s="106">
        <v>3</v>
      </c>
      <c r="C148" s="107" t="s">
        <v>2691</v>
      </c>
      <c r="D148" s="108" t="s">
        <v>305</v>
      </c>
      <c r="E148" s="109" t="s">
        <v>89</v>
      </c>
      <c r="F148" s="109">
        <v>0</v>
      </c>
      <c r="G148" s="109"/>
      <c r="H148" s="109"/>
      <c r="I148" s="111" t="s">
        <v>2692</v>
      </c>
      <c r="J148" s="111" t="s">
        <v>2693</v>
      </c>
      <c r="K148" s="111" t="s">
        <v>2694</v>
      </c>
      <c r="L148" s="111" t="s">
        <v>440</v>
      </c>
    </row>
    <row r="149" spans="1:12" ht="15.75" hidden="1" customHeight="1" x14ac:dyDescent="0.2">
      <c r="A149" s="38">
        <v>148</v>
      </c>
      <c r="B149" s="112">
        <v>3</v>
      </c>
      <c r="C149" s="113" t="s">
        <v>2695</v>
      </c>
      <c r="D149" s="117" t="s">
        <v>443</v>
      </c>
      <c r="E149" s="115" t="s">
        <v>89</v>
      </c>
      <c r="F149" s="115" t="s">
        <v>21</v>
      </c>
      <c r="G149" s="115">
        <v>0</v>
      </c>
      <c r="H149" s="115"/>
      <c r="I149" s="117" t="s">
        <v>2696</v>
      </c>
      <c r="J149" s="117" t="s">
        <v>2697</v>
      </c>
      <c r="K149" s="117" t="s">
        <v>2698</v>
      </c>
      <c r="L149" s="117" t="s">
        <v>441</v>
      </c>
    </row>
    <row r="150" spans="1:12" ht="15.75" hidden="1" customHeight="1" x14ac:dyDescent="0.25">
      <c r="A150" s="34">
        <v>149</v>
      </c>
      <c r="B150" s="92">
        <v>3</v>
      </c>
      <c r="C150" s="93" t="s">
        <v>2699</v>
      </c>
      <c r="D150" s="94" t="s">
        <v>446</v>
      </c>
      <c r="E150" s="95" t="s">
        <v>89</v>
      </c>
      <c r="F150" s="95" t="s">
        <v>21</v>
      </c>
      <c r="G150" s="97">
        <v>1</v>
      </c>
      <c r="H150" s="96"/>
      <c r="I150" s="98" t="s">
        <v>2700</v>
      </c>
      <c r="J150" s="98" t="s">
        <v>2701</v>
      </c>
      <c r="K150" s="98" t="s">
        <v>2702</v>
      </c>
      <c r="L150" s="98" t="s">
        <v>444</v>
      </c>
    </row>
    <row r="151" spans="1:12" ht="15.75" hidden="1" customHeight="1" x14ac:dyDescent="0.25">
      <c r="A151" s="34">
        <v>150</v>
      </c>
      <c r="B151" s="92">
        <v>3</v>
      </c>
      <c r="C151" s="93" t="s">
        <v>2703</v>
      </c>
      <c r="D151" s="94" t="s">
        <v>449</v>
      </c>
      <c r="E151" s="95" t="s">
        <v>89</v>
      </c>
      <c r="F151" s="95" t="s">
        <v>21</v>
      </c>
      <c r="G151" s="97">
        <v>2</v>
      </c>
      <c r="H151" s="35"/>
      <c r="I151" s="98" t="s">
        <v>2704</v>
      </c>
      <c r="J151" s="98" t="s">
        <v>2705</v>
      </c>
      <c r="K151" s="98" t="s">
        <v>2706</v>
      </c>
      <c r="L151" s="98" t="s">
        <v>447</v>
      </c>
    </row>
    <row r="152" spans="1:12" ht="15.75" hidden="1" customHeight="1" x14ac:dyDescent="0.25">
      <c r="A152" s="34">
        <v>151</v>
      </c>
      <c r="B152" s="92">
        <v>3</v>
      </c>
      <c r="C152" s="93" t="s">
        <v>2707</v>
      </c>
      <c r="D152" s="94" t="s">
        <v>452</v>
      </c>
      <c r="E152" s="95" t="s">
        <v>89</v>
      </c>
      <c r="F152" s="95" t="s">
        <v>21</v>
      </c>
      <c r="G152" s="97">
        <v>3</v>
      </c>
      <c r="H152" s="35"/>
      <c r="I152" s="98" t="s">
        <v>2708</v>
      </c>
      <c r="J152" s="98" t="s">
        <v>2709</v>
      </c>
      <c r="K152" s="98" t="s">
        <v>2710</v>
      </c>
      <c r="L152" s="98" t="s">
        <v>450</v>
      </c>
    </row>
    <row r="153" spans="1:12" ht="15.75" hidden="1" customHeight="1" x14ac:dyDescent="0.2">
      <c r="A153" s="37">
        <v>152</v>
      </c>
      <c r="B153" s="106">
        <v>3</v>
      </c>
      <c r="C153" s="107" t="s">
        <v>2711</v>
      </c>
      <c r="D153" s="108" t="s">
        <v>456</v>
      </c>
      <c r="E153" s="109" t="s">
        <v>454</v>
      </c>
      <c r="F153" s="109">
        <v>0</v>
      </c>
      <c r="G153" s="109"/>
      <c r="H153" s="109"/>
      <c r="I153" s="111" t="s">
        <v>2712</v>
      </c>
      <c r="J153" s="111" t="s">
        <v>2713</v>
      </c>
      <c r="K153" s="111" t="s">
        <v>2714</v>
      </c>
      <c r="L153" s="111" t="s">
        <v>453</v>
      </c>
    </row>
    <row r="154" spans="1:12" ht="15.75" hidden="1" customHeight="1" x14ac:dyDescent="0.2">
      <c r="A154" s="38">
        <v>153</v>
      </c>
      <c r="B154" s="112">
        <v>3</v>
      </c>
      <c r="C154" s="113" t="s">
        <v>2715</v>
      </c>
      <c r="D154" s="117" t="s">
        <v>458</v>
      </c>
      <c r="E154" s="115" t="s">
        <v>454</v>
      </c>
      <c r="F154" s="115" t="s">
        <v>21</v>
      </c>
      <c r="G154" s="115">
        <v>0</v>
      </c>
      <c r="H154" s="115"/>
      <c r="I154" s="117" t="s">
        <v>2716</v>
      </c>
      <c r="J154" s="117" t="s">
        <v>2717</v>
      </c>
      <c r="K154" s="117" t="s">
        <v>2718</v>
      </c>
      <c r="L154" s="117" t="s">
        <v>457</v>
      </c>
    </row>
    <row r="155" spans="1:12" ht="15.75" hidden="1" customHeight="1" x14ac:dyDescent="0.25">
      <c r="A155" s="34">
        <v>154</v>
      </c>
      <c r="B155" s="92">
        <v>3</v>
      </c>
      <c r="C155" s="93" t="s">
        <v>2719</v>
      </c>
      <c r="D155" s="94" t="s">
        <v>461</v>
      </c>
      <c r="E155" s="95" t="s">
        <v>454</v>
      </c>
      <c r="F155" s="95" t="s">
        <v>21</v>
      </c>
      <c r="G155" s="97">
        <v>1</v>
      </c>
      <c r="H155" s="96"/>
      <c r="I155" s="98" t="s">
        <v>2720</v>
      </c>
      <c r="J155" s="98" t="s">
        <v>2721</v>
      </c>
      <c r="K155" s="98" t="s">
        <v>2722</v>
      </c>
      <c r="L155" s="98" t="s">
        <v>459</v>
      </c>
    </row>
    <row r="156" spans="1:12" ht="15.75" hidden="1" customHeight="1" x14ac:dyDescent="0.25">
      <c r="A156" s="34">
        <v>155</v>
      </c>
      <c r="B156" s="92">
        <v>3</v>
      </c>
      <c r="C156" s="93" t="s">
        <v>2723</v>
      </c>
      <c r="D156" s="94" t="s">
        <v>2724</v>
      </c>
      <c r="E156" s="95" t="s">
        <v>454</v>
      </c>
      <c r="F156" s="95" t="s">
        <v>21</v>
      </c>
      <c r="G156" s="97">
        <v>2</v>
      </c>
      <c r="H156" s="35"/>
      <c r="I156" s="98" t="s">
        <v>2725</v>
      </c>
      <c r="J156" s="98" t="s">
        <v>2726</v>
      </c>
      <c r="K156" s="98" t="s">
        <v>2727</v>
      </c>
      <c r="L156" s="98" t="s">
        <v>462</v>
      </c>
    </row>
    <row r="157" spans="1:12" ht="15.75" hidden="1" customHeight="1" x14ac:dyDescent="0.25">
      <c r="A157" s="34">
        <v>156</v>
      </c>
      <c r="B157" s="92">
        <v>3</v>
      </c>
      <c r="C157" s="93" t="s">
        <v>2728</v>
      </c>
      <c r="D157" s="94" t="s">
        <v>2729</v>
      </c>
      <c r="E157" s="95" t="s">
        <v>454</v>
      </c>
      <c r="F157" s="95" t="s">
        <v>21</v>
      </c>
      <c r="G157" s="97" t="s">
        <v>2353</v>
      </c>
      <c r="H157" s="35"/>
      <c r="I157" s="98" t="s">
        <v>2730</v>
      </c>
      <c r="J157" s="98" t="s">
        <v>2731</v>
      </c>
      <c r="K157" s="98" t="s">
        <v>2732</v>
      </c>
      <c r="L157" s="98" t="s">
        <v>2733</v>
      </c>
    </row>
    <row r="158" spans="1:12" ht="15.75" hidden="1" customHeight="1" x14ac:dyDescent="0.25">
      <c r="A158" s="34">
        <v>157</v>
      </c>
      <c r="B158" s="92">
        <v>3</v>
      </c>
      <c r="C158" s="93" t="s">
        <v>2734</v>
      </c>
      <c r="D158" s="94" t="s">
        <v>2735</v>
      </c>
      <c r="E158" s="95" t="s">
        <v>454</v>
      </c>
      <c r="F158" s="95" t="s">
        <v>21</v>
      </c>
      <c r="G158" s="97" t="s">
        <v>2360</v>
      </c>
      <c r="H158" s="35"/>
      <c r="I158" s="98" t="s">
        <v>2736</v>
      </c>
      <c r="J158" s="98" t="s">
        <v>2737</v>
      </c>
      <c r="K158" s="98" t="s">
        <v>2738</v>
      </c>
      <c r="L158" s="98" t="s">
        <v>2739</v>
      </c>
    </row>
    <row r="159" spans="1:12" ht="15.75" hidden="1" customHeight="1" x14ac:dyDescent="0.25">
      <c r="A159" s="34">
        <v>158</v>
      </c>
      <c r="B159" s="92">
        <v>3</v>
      </c>
      <c r="C159" s="93" t="s">
        <v>2740</v>
      </c>
      <c r="D159" s="94" t="s">
        <v>2741</v>
      </c>
      <c r="E159" s="95" t="s">
        <v>454</v>
      </c>
      <c r="F159" s="95" t="s">
        <v>21</v>
      </c>
      <c r="G159" s="97">
        <v>3</v>
      </c>
      <c r="H159" s="35"/>
      <c r="I159" s="98" t="s">
        <v>2742</v>
      </c>
      <c r="J159" s="98" t="s">
        <v>2743</v>
      </c>
      <c r="K159" s="98" t="s">
        <v>2744</v>
      </c>
      <c r="L159" s="98" t="s">
        <v>457</v>
      </c>
    </row>
    <row r="160" spans="1:12" ht="15.75" hidden="1" customHeight="1" x14ac:dyDescent="0.25">
      <c r="A160" s="34">
        <v>159</v>
      </c>
      <c r="B160" s="92">
        <v>3</v>
      </c>
      <c r="C160" s="93" t="s">
        <v>2745</v>
      </c>
      <c r="D160" s="94" t="s">
        <v>2746</v>
      </c>
      <c r="E160" s="95" t="s">
        <v>454</v>
      </c>
      <c r="F160" s="95" t="s">
        <v>21</v>
      </c>
      <c r="G160" s="97" t="s">
        <v>2747</v>
      </c>
      <c r="H160" s="35"/>
      <c r="I160" s="98" t="s">
        <v>2748</v>
      </c>
      <c r="J160" s="98" t="s">
        <v>2749</v>
      </c>
      <c r="K160" s="98" t="s">
        <v>2750</v>
      </c>
      <c r="L160" s="98" t="s">
        <v>2751</v>
      </c>
    </row>
    <row r="161" spans="1:12" ht="15.75" hidden="1" customHeight="1" x14ac:dyDescent="0.25">
      <c r="A161" s="34">
        <v>160</v>
      </c>
      <c r="B161" s="92">
        <v>3</v>
      </c>
      <c r="C161" s="93" t="s">
        <v>2752</v>
      </c>
      <c r="D161" s="94" t="s">
        <v>2753</v>
      </c>
      <c r="E161" s="95" t="s">
        <v>454</v>
      </c>
      <c r="F161" s="95" t="s">
        <v>21</v>
      </c>
      <c r="G161" s="97" t="s">
        <v>2754</v>
      </c>
      <c r="H161" s="35"/>
      <c r="I161" s="98" t="s">
        <v>2755</v>
      </c>
      <c r="J161" s="98" t="s">
        <v>2756</v>
      </c>
      <c r="K161" s="98" t="s">
        <v>2757</v>
      </c>
      <c r="L161" s="98" t="s">
        <v>2758</v>
      </c>
    </row>
    <row r="162" spans="1:12" ht="15.75" hidden="1" customHeight="1" x14ac:dyDescent="0.25">
      <c r="A162" s="34">
        <v>161</v>
      </c>
      <c r="B162" s="92">
        <v>3</v>
      </c>
      <c r="C162" s="93" t="s">
        <v>2759</v>
      </c>
      <c r="D162" s="94" t="s">
        <v>2760</v>
      </c>
      <c r="E162" s="95" t="s">
        <v>454</v>
      </c>
      <c r="F162" s="95" t="s">
        <v>21</v>
      </c>
      <c r="G162" s="97" t="s">
        <v>2761</v>
      </c>
      <c r="H162" s="35"/>
      <c r="I162" s="98" t="s">
        <v>2762</v>
      </c>
      <c r="J162" s="98" t="s">
        <v>2763</v>
      </c>
      <c r="K162" s="98" t="s">
        <v>2764</v>
      </c>
      <c r="L162" s="98" t="s">
        <v>2765</v>
      </c>
    </row>
    <row r="163" spans="1:12" ht="15.75" hidden="1" customHeight="1" x14ac:dyDescent="0.25">
      <c r="A163" s="34">
        <v>162</v>
      </c>
      <c r="B163" s="92">
        <v>3</v>
      </c>
      <c r="C163" s="93" t="s">
        <v>2766</v>
      </c>
      <c r="D163" s="94" t="s">
        <v>2767</v>
      </c>
      <c r="E163" s="95" t="s">
        <v>454</v>
      </c>
      <c r="F163" s="95" t="s">
        <v>21</v>
      </c>
      <c r="G163" s="97" t="s">
        <v>2768</v>
      </c>
      <c r="H163" s="35"/>
      <c r="I163" s="98" t="s">
        <v>2769</v>
      </c>
      <c r="J163" s="98" t="s">
        <v>2770</v>
      </c>
      <c r="K163" s="98" t="s">
        <v>2771</v>
      </c>
      <c r="L163" s="98" t="s">
        <v>2772</v>
      </c>
    </row>
    <row r="164" spans="1:12" ht="15.75" hidden="1" customHeight="1" x14ac:dyDescent="0.2">
      <c r="A164" s="37">
        <v>163</v>
      </c>
      <c r="B164" s="106">
        <v>3</v>
      </c>
      <c r="C164" s="107" t="s">
        <v>2773</v>
      </c>
      <c r="D164" s="108" t="s">
        <v>2211</v>
      </c>
      <c r="E164" s="109" t="s">
        <v>141</v>
      </c>
      <c r="F164" s="109">
        <v>0</v>
      </c>
      <c r="G164" s="109"/>
      <c r="H164" s="109"/>
      <c r="I164" s="111" t="s">
        <v>2774</v>
      </c>
      <c r="J164" s="111" t="s">
        <v>2775</v>
      </c>
      <c r="K164" s="111" t="s">
        <v>2776</v>
      </c>
      <c r="L164" s="111" t="s">
        <v>2777</v>
      </c>
    </row>
    <row r="165" spans="1:12" ht="15.75" hidden="1" customHeight="1" x14ac:dyDescent="0.2">
      <c r="A165" s="38">
        <v>164</v>
      </c>
      <c r="B165" s="112">
        <v>3</v>
      </c>
      <c r="C165" s="113" t="s">
        <v>2778</v>
      </c>
      <c r="D165" s="117" t="s">
        <v>481</v>
      </c>
      <c r="E165" s="115" t="s">
        <v>141</v>
      </c>
      <c r="F165" s="115" t="s">
        <v>21</v>
      </c>
      <c r="G165" s="115">
        <v>0</v>
      </c>
      <c r="H165" s="115"/>
      <c r="I165" s="117" t="s">
        <v>2779</v>
      </c>
      <c r="J165" s="117" t="s">
        <v>2780</v>
      </c>
      <c r="K165" s="117" t="s">
        <v>2781</v>
      </c>
      <c r="L165" s="117" t="s">
        <v>482</v>
      </c>
    </row>
    <row r="166" spans="1:12" ht="15.75" hidden="1" customHeight="1" x14ac:dyDescent="0.25">
      <c r="A166" s="34">
        <v>165</v>
      </c>
      <c r="B166" s="92">
        <v>3</v>
      </c>
      <c r="C166" s="93" t="s">
        <v>2782</v>
      </c>
      <c r="D166" s="94" t="s">
        <v>486</v>
      </c>
      <c r="E166" s="95" t="s">
        <v>141</v>
      </c>
      <c r="F166" s="95" t="s">
        <v>21</v>
      </c>
      <c r="G166" s="97">
        <v>1</v>
      </c>
      <c r="H166" s="96"/>
      <c r="I166" s="98" t="s">
        <v>2783</v>
      </c>
      <c r="J166" s="98" t="s">
        <v>2784</v>
      </c>
      <c r="K166" s="98" t="s">
        <v>2785</v>
      </c>
      <c r="L166" s="98" t="s">
        <v>485</v>
      </c>
    </row>
    <row r="167" spans="1:12" ht="15.75" hidden="1" customHeight="1" x14ac:dyDescent="0.25">
      <c r="A167" s="34">
        <v>166</v>
      </c>
      <c r="B167" s="92">
        <v>3</v>
      </c>
      <c r="C167" s="93" t="s">
        <v>2786</v>
      </c>
      <c r="D167" s="94" t="s">
        <v>490</v>
      </c>
      <c r="E167" s="95" t="s">
        <v>141</v>
      </c>
      <c r="F167" s="95" t="s">
        <v>21</v>
      </c>
      <c r="G167" s="97">
        <v>2</v>
      </c>
      <c r="H167" s="35"/>
      <c r="I167" s="98" t="s">
        <v>2787</v>
      </c>
      <c r="J167" s="98" t="s">
        <v>2788</v>
      </c>
      <c r="K167" s="98" t="s">
        <v>2789</v>
      </c>
      <c r="L167" s="98" t="s">
        <v>489</v>
      </c>
    </row>
    <row r="168" spans="1:12" ht="15.75" hidden="1" customHeight="1" x14ac:dyDescent="0.2">
      <c r="A168" s="38">
        <v>167</v>
      </c>
      <c r="B168" s="112">
        <v>3</v>
      </c>
      <c r="C168" s="113" t="s">
        <v>2790</v>
      </c>
      <c r="D168" s="117" t="s">
        <v>393</v>
      </c>
      <c r="E168" s="115" t="s">
        <v>141</v>
      </c>
      <c r="F168" s="115" t="s">
        <v>63</v>
      </c>
      <c r="G168" s="115">
        <v>0</v>
      </c>
      <c r="H168" s="115"/>
      <c r="I168" s="117" t="s">
        <v>2791</v>
      </c>
      <c r="J168" s="117" t="s">
        <v>2792</v>
      </c>
      <c r="K168" s="117" t="s">
        <v>2793</v>
      </c>
      <c r="L168" s="117" t="s">
        <v>2794</v>
      </c>
    </row>
    <row r="169" spans="1:12" ht="15.75" hidden="1" customHeight="1" x14ac:dyDescent="0.25">
      <c r="A169" s="34">
        <v>168</v>
      </c>
      <c r="B169" s="92">
        <v>3</v>
      </c>
      <c r="C169" s="93" t="s">
        <v>2795</v>
      </c>
      <c r="D169" s="94" t="s">
        <v>522</v>
      </c>
      <c r="E169" s="95" t="s">
        <v>141</v>
      </c>
      <c r="F169" s="95" t="s">
        <v>63</v>
      </c>
      <c r="G169" s="97">
        <v>3</v>
      </c>
      <c r="H169" s="96"/>
      <c r="I169" s="98" t="s">
        <v>2796</v>
      </c>
      <c r="J169" s="98" t="s">
        <v>2797</v>
      </c>
      <c r="K169" s="98" t="s">
        <v>2798</v>
      </c>
      <c r="L169" s="98" t="s">
        <v>521</v>
      </c>
    </row>
    <row r="170" spans="1:12" ht="15.75" hidden="1" customHeight="1" x14ac:dyDescent="0.25">
      <c r="A170" s="34">
        <v>169</v>
      </c>
      <c r="B170" s="92">
        <v>3</v>
      </c>
      <c r="C170" s="93" t="s">
        <v>2799</v>
      </c>
      <c r="D170" s="94" t="s">
        <v>517</v>
      </c>
      <c r="E170" s="95" t="s">
        <v>141</v>
      </c>
      <c r="F170" s="95" t="s">
        <v>63</v>
      </c>
      <c r="G170" s="97">
        <v>4</v>
      </c>
      <c r="H170" s="35"/>
      <c r="I170" s="98" t="s">
        <v>2800</v>
      </c>
      <c r="J170" s="98" t="s">
        <v>2801</v>
      </c>
      <c r="K170" s="98" t="s">
        <v>2802</v>
      </c>
      <c r="L170" s="98" t="s">
        <v>516</v>
      </c>
    </row>
    <row r="171" spans="1:12" ht="15.75" hidden="1" customHeight="1" x14ac:dyDescent="0.2">
      <c r="A171" s="38">
        <v>170</v>
      </c>
      <c r="B171" s="112">
        <v>3</v>
      </c>
      <c r="C171" s="113" t="s">
        <v>2803</v>
      </c>
      <c r="D171" s="117" t="s">
        <v>492</v>
      </c>
      <c r="E171" s="115" t="s">
        <v>141</v>
      </c>
      <c r="F171" s="115" t="s">
        <v>76</v>
      </c>
      <c r="G171" s="115">
        <v>0</v>
      </c>
      <c r="H171" s="115"/>
      <c r="I171" s="117" t="s">
        <v>2804</v>
      </c>
      <c r="J171" s="117" t="s">
        <v>2805</v>
      </c>
      <c r="K171" s="117" t="s">
        <v>2806</v>
      </c>
      <c r="L171" s="117" t="s">
        <v>493</v>
      </c>
    </row>
    <row r="172" spans="1:12" ht="15.75" hidden="1" customHeight="1" x14ac:dyDescent="0.25">
      <c r="A172" s="34">
        <v>171</v>
      </c>
      <c r="B172" s="92">
        <v>3</v>
      </c>
      <c r="C172" s="93" t="s">
        <v>2807</v>
      </c>
      <c r="D172" s="94" t="s">
        <v>2808</v>
      </c>
      <c r="E172" s="95" t="s">
        <v>141</v>
      </c>
      <c r="F172" s="95" t="s">
        <v>76</v>
      </c>
      <c r="G172" s="97">
        <v>5</v>
      </c>
      <c r="H172" s="96"/>
      <c r="I172" s="98" t="s">
        <v>2809</v>
      </c>
      <c r="J172" s="98" t="s">
        <v>2810</v>
      </c>
      <c r="K172" s="98" t="s">
        <v>2811</v>
      </c>
      <c r="L172" s="98" t="s">
        <v>496</v>
      </c>
    </row>
    <row r="173" spans="1:12" ht="15.75" hidden="1" customHeight="1" x14ac:dyDescent="0.25">
      <c r="A173" s="34">
        <v>172</v>
      </c>
      <c r="B173" s="92">
        <v>3</v>
      </c>
      <c r="C173" s="93" t="s">
        <v>2812</v>
      </c>
      <c r="D173" s="94" t="s">
        <v>2813</v>
      </c>
      <c r="E173" s="95" t="s">
        <v>141</v>
      </c>
      <c r="F173" s="95" t="s">
        <v>76</v>
      </c>
      <c r="G173" s="97" t="s">
        <v>2814</v>
      </c>
      <c r="H173" s="35"/>
      <c r="I173" s="98" t="s">
        <v>2815</v>
      </c>
      <c r="J173" s="98" t="s">
        <v>2816</v>
      </c>
      <c r="K173" s="98" t="s">
        <v>2817</v>
      </c>
      <c r="L173" s="98" t="s">
        <v>2818</v>
      </c>
    </row>
    <row r="174" spans="1:12" ht="15.75" hidden="1" customHeight="1" x14ac:dyDescent="0.25">
      <c r="A174" s="34">
        <v>173</v>
      </c>
      <c r="B174" s="92">
        <v>3</v>
      </c>
      <c r="C174" s="93" t="s">
        <v>2819</v>
      </c>
      <c r="D174" s="94" t="s">
        <v>2820</v>
      </c>
      <c r="E174" s="95" t="s">
        <v>141</v>
      </c>
      <c r="F174" s="95" t="s">
        <v>76</v>
      </c>
      <c r="G174" s="97" t="s">
        <v>2821</v>
      </c>
      <c r="H174" s="35"/>
      <c r="I174" s="98" t="s">
        <v>2822</v>
      </c>
      <c r="J174" s="98" t="s">
        <v>2823</v>
      </c>
      <c r="K174" s="98" t="s">
        <v>2824</v>
      </c>
      <c r="L174" s="98" t="s">
        <v>2825</v>
      </c>
    </row>
    <row r="175" spans="1:12" ht="15.75" hidden="1" customHeight="1" x14ac:dyDescent="0.25">
      <c r="A175" s="34">
        <v>174</v>
      </c>
      <c r="B175" s="92">
        <v>3</v>
      </c>
      <c r="C175" s="93" t="s">
        <v>2826</v>
      </c>
      <c r="D175" s="94" t="s">
        <v>501</v>
      </c>
      <c r="E175" s="95" t="s">
        <v>141</v>
      </c>
      <c r="F175" s="95" t="s">
        <v>76</v>
      </c>
      <c r="G175" s="97">
        <v>6</v>
      </c>
      <c r="H175" s="35"/>
      <c r="I175" s="98" t="s">
        <v>2827</v>
      </c>
      <c r="J175" s="98" t="s">
        <v>2828</v>
      </c>
      <c r="K175" s="98" t="s">
        <v>2829</v>
      </c>
      <c r="L175" s="98" t="s">
        <v>500</v>
      </c>
    </row>
    <row r="176" spans="1:12" ht="15.75" hidden="1" customHeight="1" x14ac:dyDescent="0.25">
      <c r="A176" s="34">
        <v>175</v>
      </c>
      <c r="B176" s="92">
        <v>3</v>
      </c>
      <c r="C176" s="93" t="s">
        <v>2830</v>
      </c>
      <c r="D176" s="94" t="s">
        <v>2831</v>
      </c>
      <c r="E176" s="95" t="s">
        <v>141</v>
      </c>
      <c r="F176" s="95" t="s">
        <v>76</v>
      </c>
      <c r="G176" s="97">
        <v>7</v>
      </c>
      <c r="H176" s="35"/>
      <c r="I176" s="98" t="s">
        <v>2832</v>
      </c>
      <c r="J176" s="98" t="s">
        <v>2833</v>
      </c>
      <c r="K176" s="98" t="s">
        <v>2834</v>
      </c>
      <c r="L176" s="98" t="s">
        <v>503</v>
      </c>
    </row>
    <row r="177" spans="1:12" ht="15.75" hidden="1" customHeight="1" x14ac:dyDescent="0.25">
      <c r="A177" s="34">
        <v>176</v>
      </c>
      <c r="B177" s="92">
        <v>3</v>
      </c>
      <c r="C177" s="93" t="s">
        <v>2835</v>
      </c>
      <c r="D177" s="94" t="s">
        <v>2836</v>
      </c>
      <c r="E177" s="95" t="s">
        <v>141</v>
      </c>
      <c r="F177" s="95" t="s">
        <v>76</v>
      </c>
      <c r="G177" s="97" t="s">
        <v>2837</v>
      </c>
      <c r="H177" s="35"/>
      <c r="I177" s="98" t="s">
        <v>2838</v>
      </c>
      <c r="J177" s="98" t="s">
        <v>2839</v>
      </c>
      <c r="K177" s="98" t="s">
        <v>2840</v>
      </c>
      <c r="L177" s="98" t="s">
        <v>2841</v>
      </c>
    </row>
    <row r="178" spans="1:12" ht="15.75" hidden="1" customHeight="1" x14ac:dyDescent="0.25">
      <c r="A178" s="34">
        <v>177</v>
      </c>
      <c r="B178" s="92">
        <v>3</v>
      </c>
      <c r="C178" s="93" t="s">
        <v>2842</v>
      </c>
      <c r="D178" s="94" t="s">
        <v>2843</v>
      </c>
      <c r="E178" s="95" t="s">
        <v>141</v>
      </c>
      <c r="F178" s="95" t="s">
        <v>76</v>
      </c>
      <c r="G178" s="97" t="s">
        <v>2844</v>
      </c>
      <c r="H178" s="35"/>
      <c r="I178" s="98" t="s">
        <v>2845</v>
      </c>
      <c r="J178" s="98" t="s">
        <v>2846</v>
      </c>
      <c r="K178" s="98" t="s">
        <v>2847</v>
      </c>
      <c r="L178" s="98" t="s">
        <v>2848</v>
      </c>
    </row>
    <row r="179" spans="1:12" ht="15.75" hidden="1" customHeight="1" x14ac:dyDescent="0.25">
      <c r="A179" s="34">
        <v>178</v>
      </c>
      <c r="B179" s="92">
        <v>3</v>
      </c>
      <c r="C179" s="93" t="s">
        <v>2849</v>
      </c>
      <c r="D179" s="94" t="s">
        <v>2850</v>
      </c>
      <c r="E179" s="95" t="s">
        <v>141</v>
      </c>
      <c r="F179" s="95" t="s">
        <v>76</v>
      </c>
      <c r="G179" s="97" t="s">
        <v>2851</v>
      </c>
      <c r="H179" s="35"/>
      <c r="I179" s="98" t="s">
        <v>2852</v>
      </c>
      <c r="J179" s="98" t="s">
        <v>2853</v>
      </c>
      <c r="K179" s="120" t="s">
        <v>2854</v>
      </c>
      <c r="L179" s="98" t="s">
        <v>2855</v>
      </c>
    </row>
    <row r="180" spans="1:12" ht="15.75" hidden="1" customHeight="1" x14ac:dyDescent="0.25">
      <c r="A180" s="34">
        <v>179</v>
      </c>
      <c r="B180" s="92">
        <v>3</v>
      </c>
      <c r="C180" s="93" t="s">
        <v>2856</v>
      </c>
      <c r="D180" s="94" t="s">
        <v>2857</v>
      </c>
      <c r="E180" s="95" t="s">
        <v>141</v>
      </c>
      <c r="F180" s="95" t="s">
        <v>76</v>
      </c>
      <c r="G180" s="97" t="s">
        <v>2858</v>
      </c>
      <c r="H180" s="35"/>
      <c r="I180" s="98" t="s">
        <v>2859</v>
      </c>
      <c r="J180" s="98" t="s">
        <v>2860</v>
      </c>
      <c r="K180" s="98" t="s">
        <v>2861</v>
      </c>
      <c r="L180" s="98" t="s">
        <v>2862</v>
      </c>
    </row>
    <row r="181" spans="1:12" ht="15.75" hidden="1" customHeight="1" x14ac:dyDescent="0.2">
      <c r="A181" s="38">
        <v>180</v>
      </c>
      <c r="B181" s="112">
        <v>3</v>
      </c>
      <c r="C181" s="113" t="s">
        <v>2863</v>
      </c>
      <c r="D181" s="117" t="s">
        <v>506</v>
      </c>
      <c r="E181" s="115" t="s">
        <v>141</v>
      </c>
      <c r="F181" s="115" t="s">
        <v>197</v>
      </c>
      <c r="G181" s="115">
        <v>0</v>
      </c>
      <c r="H181" s="115"/>
      <c r="I181" s="117" t="s">
        <v>2864</v>
      </c>
      <c r="J181" s="117" t="s">
        <v>2865</v>
      </c>
      <c r="K181" s="117" t="s">
        <v>2866</v>
      </c>
      <c r="L181" s="117" t="s">
        <v>507</v>
      </c>
    </row>
    <row r="182" spans="1:12" ht="15.75" hidden="1" customHeight="1" x14ac:dyDescent="0.25">
      <c r="A182" s="34">
        <v>181</v>
      </c>
      <c r="B182" s="92">
        <v>3</v>
      </c>
      <c r="C182" s="93" t="s">
        <v>2867</v>
      </c>
      <c r="D182" s="94" t="s">
        <v>511</v>
      </c>
      <c r="E182" s="95" t="s">
        <v>141</v>
      </c>
      <c r="F182" s="95" t="s">
        <v>197</v>
      </c>
      <c r="G182" s="97">
        <v>8</v>
      </c>
      <c r="H182" s="96"/>
      <c r="I182" s="98" t="s">
        <v>2868</v>
      </c>
      <c r="J182" s="98" t="s">
        <v>2869</v>
      </c>
      <c r="K182" s="98" t="s">
        <v>2870</v>
      </c>
      <c r="L182" s="98" t="s">
        <v>510</v>
      </c>
    </row>
    <row r="183" spans="1:12" ht="15.75" hidden="1" customHeight="1" x14ac:dyDescent="0.2">
      <c r="A183" s="37">
        <v>182</v>
      </c>
      <c r="B183" s="106">
        <v>3</v>
      </c>
      <c r="C183" s="107" t="s">
        <v>2871</v>
      </c>
      <c r="D183" s="108" t="s">
        <v>334</v>
      </c>
      <c r="E183" s="109" t="s">
        <v>103</v>
      </c>
      <c r="F183" s="109">
        <v>0</v>
      </c>
      <c r="G183" s="109"/>
      <c r="H183" s="109"/>
      <c r="I183" s="111" t="s">
        <v>2872</v>
      </c>
      <c r="J183" s="111" t="s">
        <v>2873</v>
      </c>
      <c r="K183" s="111" t="s">
        <v>2874</v>
      </c>
      <c r="L183" s="111" t="s">
        <v>469</v>
      </c>
    </row>
    <row r="184" spans="1:12" ht="15.75" hidden="1" customHeight="1" x14ac:dyDescent="0.2">
      <c r="A184" s="38">
        <v>183</v>
      </c>
      <c r="B184" s="112">
        <v>3</v>
      </c>
      <c r="C184" s="113" t="s">
        <v>2875</v>
      </c>
      <c r="D184" s="117" t="s">
        <v>241</v>
      </c>
      <c r="E184" s="115" t="s">
        <v>103</v>
      </c>
      <c r="F184" s="115" t="s">
        <v>21</v>
      </c>
      <c r="G184" s="115">
        <v>0</v>
      </c>
      <c r="H184" s="115"/>
      <c r="I184" s="117" t="s">
        <v>2876</v>
      </c>
      <c r="J184" s="117" t="s">
        <v>2877</v>
      </c>
      <c r="K184" s="117" t="s">
        <v>2878</v>
      </c>
      <c r="L184" s="117" t="s">
        <v>471</v>
      </c>
    </row>
    <row r="185" spans="1:12" ht="15.75" hidden="1" customHeight="1" x14ac:dyDescent="0.25">
      <c r="A185" s="34">
        <v>184</v>
      </c>
      <c r="B185" s="92">
        <v>3</v>
      </c>
      <c r="C185" s="93" t="s">
        <v>2879</v>
      </c>
      <c r="D185" s="94" t="s">
        <v>475</v>
      </c>
      <c r="E185" s="95" t="s">
        <v>103</v>
      </c>
      <c r="F185" s="95" t="s">
        <v>21</v>
      </c>
      <c r="G185" s="95">
        <v>1</v>
      </c>
      <c r="H185" s="96"/>
      <c r="I185" s="98" t="s">
        <v>2880</v>
      </c>
      <c r="J185" s="98" t="s">
        <v>2881</v>
      </c>
      <c r="K185" s="98" t="s">
        <v>2882</v>
      </c>
      <c r="L185" s="98" t="s">
        <v>474</v>
      </c>
    </row>
    <row r="186" spans="1:12" ht="15.75" hidden="1" customHeight="1" x14ac:dyDescent="0.25">
      <c r="A186" s="34">
        <v>185</v>
      </c>
      <c r="B186" s="92">
        <v>3</v>
      </c>
      <c r="C186" s="93" t="s">
        <v>2883</v>
      </c>
      <c r="D186" s="94" t="s">
        <v>479</v>
      </c>
      <c r="E186" s="95" t="s">
        <v>103</v>
      </c>
      <c r="F186" s="95" t="s">
        <v>21</v>
      </c>
      <c r="G186" s="97">
        <v>2</v>
      </c>
      <c r="H186" s="35"/>
      <c r="I186" s="98" t="s">
        <v>2884</v>
      </c>
      <c r="J186" s="98" t="s">
        <v>2885</v>
      </c>
      <c r="K186" s="98" t="s">
        <v>2886</v>
      </c>
      <c r="L186" s="98" t="s">
        <v>478</v>
      </c>
    </row>
    <row r="187" spans="1:12" ht="15.75" hidden="1" customHeight="1" x14ac:dyDescent="0.2">
      <c r="A187" s="36">
        <v>186</v>
      </c>
      <c r="B187" s="100">
        <v>4</v>
      </c>
      <c r="C187" s="101" t="s">
        <v>2887</v>
      </c>
      <c r="D187" s="102" t="s">
        <v>2888</v>
      </c>
      <c r="E187" s="103"/>
      <c r="F187" s="103"/>
      <c r="G187" s="103"/>
      <c r="H187" s="103"/>
      <c r="I187" s="105" t="s">
        <v>2889</v>
      </c>
      <c r="J187" s="105" t="s">
        <v>2890</v>
      </c>
      <c r="K187" s="105" t="s">
        <v>2891</v>
      </c>
      <c r="L187" s="105" t="s">
        <v>2892</v>
      </c>
    </row>
    <row r="188" spans="1:12" ht="15.75" hidden="1" customHeight="1" x14ac:dyDescent="0.2">
      <c r="A188" s="37">
        <v>187</v>
      </c>
      <c r="B188" s="106">
        <v>4</v>
      </c>
      <c r="C188" s="107" t="s">
        <v>2893</v>
      </c>
      <c r="D188" s="108" t="s">
        <v>19</v>
      </c>
      <c r="E188" s="109" t="s">
        <v>16</v>
      </c>
      <c r="F188" s="109">
        <v>0</v>
      </c>
      <c r="G188" s="109"/>
      <c r="H188" s="109"/>
      <c r="I188" s="111" t="s">
        <v>2894</v>
      </c>
      <c r="J188" s="111" t="s">
        <v>2895</v>
      </c>
      <c r="K188" s="111" t="s">
        <v>2896</v>
      </c>
      <c r="L188" s="111" t="s">
        <v>523</v>
      </c>
    </row>
    <row r="189" spans="1:12" ht="15.75" hidden="1" customHeight="1" x14ac:dyDescent="0.2">
      <c r="A189" s="38">
        <v>188</v>
      </c>
      <c r="B189" s="112">
        <v>4</v>
      </c>
      <c r="C189" s="113" t="s">
        <v>2897</v>
      </c>
      <c r="D189" s="117" t="s">
        <v>525</v>
      </c>
      <c r="E189" s="115" t="s">
        <v>16</v>
      </c>
      <c r="F189" s="115" t="s">
        <v>21</v>
      </c>
      <c r="G189" s="115">
        <v>0</v>
      </c>
      <c r="H189" s="115"/>
      <c r="I189" s="117" t="s">
        <v>2898</v>
      </c>
      <c r="J189" s="117" t="s">
        <v>2899</v>
      </c>
      <c r="K189" s="117" t="s">
        <v>2900</v>
      </c>
      <c r="L189" s="117" t="s">
        <v>524</v>
      </c>
    </row>
    <row r="190" spans="1:12" ht="15.75" hidden="1" customHeight="1" x14ac:dyDescent="0.25">
      <c r="A190" s="34">
        <v>189</v>
      </c>
      <c r="B190" s="92">
        <v>4</v>
      </c>
      <c r="C190" s="93" t="s">
        <v>2901</v>
      </c>
      <c r="D190" s="94" t="s">
        <v>528</v>
      </c>
      <c r="E190" s="95" t="s">
        <v>16</v>
      </c>
      <c r="F190" s="95" t="s">
        <v>21</v>
      </c>
      <c r="G190" s="97">
        <v>1</v>
      </c>
      <c r="H190" s="96"/>
      <c r="I190" s="98" t="s">
        <v>2902</v>
      </c>
      <c r="J190" s="98" t="s">
        <v>2903</v>
      </c>
      <c r="K190" s="98" t="s">
        <v>2904</v>
      </c>
      <c r="L190" s="98" t="s">
        <v>526</v>
      </c>
    </row>
    <row r="191" spans="1:12" ht="15.75" hidden="1" customHeight="1" x14ac:dyDescent="0.25">
      <c r="A191" s="34">
        <v>190</v>
      </c>
      <c r="B191" s="92">
        <v>4</v>
      </c>
      <c r="C191" s="93" t="s">
        <v>2905</v>
      </c>
      <c r="D191" s="94" t="s">
        <v>531</v>
      </c>
      <c r="E191" s="95" t="s">
        <v>16</v>
      </c>
      <c r="F191" s="95" t="s">
        <v>21</v>
      </c>
      <c r="G191" s="97">
        <v>2</v>
      </c>
      <c r="H191" s="35"/>
      <c r="I191" s="98" t="s">
        <v>2906</v>
      </c>
      <c r="J191" s="98" t="s">
        <v>2907</v>
      </c>
      <c r="K191" s="98" t="s">
        <v>2908</v>
      </c>
      <c r="L191" s="98" t="s">
        <v>529</v>
      </c>
    </row>
    <row r="192" spans="1:12" ht="15.75" hidden="1" customHeight="1" x14ac:dyDescent="0.25">
      <c r="A192" s="34">
        <v>191</v>
      </c>
      <c r="B192" s="92">
        <v>4</v>
      </c>
      <c r="C192" s="93" t="s">
        <v>2909</v>
      </c>
      <c r="D192" s="94" t="s">
        <v>534</v>
      </c>
      <c r="E192" s="95" t="s">
        <v>16</v>
      </c>
      <c r="F192" s="95" t="s">
        <v>21</v>
      </c>
      <c r="G192" s="97">
        <v>3</v>
      </c>
      <c r="H192" s="35"/>
      <c r="I192" s="98" t="s">
        <v>2910</v>
      </c>
      <c r="J192" s="98" t="s">
        <v>2911</v>
      </c>
      <c r="K192" s="98" t="s">
        <v>2912</v>
      </c>
      <c r="L192" s="98" t="s">
        <v>532</v>
      </c>
    </row>
    <row r="193" spans="1:12" ht="15.75" hidden="1" customHeight="1" x14ac:dyDescent="0.2">
      <c r="A193" s="38">
        <v>192</v>
      </c>
      <c r="B193" s="112">
        <v>4</v>
      </c>
      <c r="C193" s="113" t="s">
        <v>2913</v>
      </c>
      <c r="D193" s="117" t="s">
        <v>536</v>
      </c>
      <c r="E193" s="115" t="s">
        <v>16</v>
      </c>
      <c r="F193" s="115" t="s">
        <v>63</v>
      </c>
      <c r="G193" s="115">
        <v>0</v>
      </c>
      <c r="H193" s="115"/>
      <c r="I193" s="117" t="s">
        <v>2914</v>
      </c>
      <c r="J193" s="117" t="s">
        <v>2915</v>
      </c>
      <c r="K193" s="117" t="s">
        <v>2916</v>
      </c>
      <c r="L193" s="117" t="s">
        <v>535</v>
      </c>
    </row>
    <row r="194" spans="1:12" ht="15.75" hidden="1" customHeight="1" x14ac:dyDescent="0.25">
      <c r="A194" s="34">
        <v>193</v>
      </c>
      <c r="B194" s="92">
        <v>4</v>
      </c>
      <c r="C194" s="93" t="s">
        <v>2917</v>
      </c>
      <c r="D194" s="94" t="s">
        <v>539</v>
      </c>
      <c r="E194" s="95" t="s">
        <v>16</v>
      </c>
      <c r="F194" s="95" t="s">
        <v>63</v>
      </c>
      <c r="G194" s="97">
        <v>4</v>
      </c>
      <c r="H194" s="96"/>
      <c r="I194" s="98" t="s">
        <v>2918</v>
      </c>
      <c r="J194" s="98" t="s">
        <v>2919</v>
      </c>
      <c r="K194" s="98" t="s">
        <v>2920</v>
      </c>
      <c r="L194" s="98" t="s">
        <v>537</v>
      </c>
    </row>
    <row r="195" spans="1:12" ht="15.75" hidden="1" customHeight="1" x14ac:dyDescent="0.2">
      <c r="A195" s="38">
        <v>194</v>
      </c>
      <c r="B195" s="112">
        <v>4</v>
      </c>
      <c r="C195" s="113" t="s">
        <v>2921</v>
      </c>
      <c r="D195" s="117" t="s">
        <v>541</v>
      </c>
      <c r="E195" s="115" t="s">
        <v>16</v>
      </c>
      <c r="F195" s="115" t="s">
        <v>76</v>
      </c>
      <c r="G195" s="115">
        <v>0</v>
      </c>
      <c r="H195" s="115"/>
      <c r="I195" s="117" t="s">
        <v>2922</v>
      </c>
      <c r="J195" s="117" t="s">
        <v>2923</v>
      </c>
      <c r="K195" s="117" t="s">
        <v>2924</v>
      </c>
      <c r="L195" s="117" t="s">
        <v>540</v>
      </c>
    </row>
    <row r="196" spans="1:12" ht="15.75" hidden="1" customHeight="1" x14ac:dyDescent="0.25">
      <c r="A196" s="34">
        <v>195</v>
      </c>
      <c r="B196" s="92">
        <v>4</v>
      </c>
      <c r="C196" s="93" t="s">
        <v>2925</v>
      </c>
      <c r="D196" s="94" t="s">
        <v>544</v>
      </c>
      <c r="E196" s="95" t="s">
        <v>16</v>
      </c>
      <c r="F196" s="95" t="s">
        <v>76</v>
      </c>
      <c r="G196" s="97">
        <v>5</v>
      </c>
      <c r="H196" s="96"/>
      <c r="I196" s="98" t="s">
        <v>2926</v>
      </c>
      <c r="J196" s="98" t="s">
        <v>2927</v>
      </c>
      <c r="K196" s="98" t="s">
        <v>2928</v>
      </c>
      <c r="L196" s="98" t="s">
        <v>542</v>
      </c>
    </row>
    <row r="197" spans="1:12" ht="15.75" hidden="1" customHeight="1" x14ac:dyDescent="0.2">
      <c r="A197" s="37">
        <v>196</v>
      </c>
      <c r="B197" s="106">
        <v>4</v>
      </c>
      <c r="C197" s="107" t="s">
        <v>2929</v>
      </c>
      <c r="D197" s="108" t="s">
        <v>305</v>
      </c>
      <c r="E197" s="109" t="s">
        <v>89</v>
      </c>
      <c r="F197" s="109">
        <v>0</v>
      </c>
      <c r="G197" s="109"/>
      <c r="H197" s="109"/>
      <c r="I197" s="111" t="s">
        <v>2930</v>
      </c>
      <c r="J197" s="111" t="s">
        <v>2931</v>
      </c>
      <c r="K197" s="111" t="s">
        <v>2932</v>
      </c>
      <c r="L197" s="111" t="s">
        <v>545</v>
      </c>
    </row>
    <row r="198" spans="1:12" ht="15.75" hidden="1" customHeight="1" x14ac:dyDescent="0.2">
      <c r="A198" s="38">
        <v>197</v>
      </c>
      <c r="B198" s="112">
        <v>4</v>
      </c>
      <c r="C198" s="113" t="s">
        <v>2933</v>
      </c>
      <c r="D198" s="117" t="s">
        <v>548</v>
      </c>
      <c r="E198" s="115" t="s">
        <v>89</v>
      </c>
      <c r="F198" s="115" t="s">
        <v>21</v>
      </c>
      <c r="G198" s="115">
        <v>0</v>
      </c>
      <c r="H198" s="115"/>
      <c r="I198" s="117" t="s">
        <v>2934</v>
      </c>
      <c r="J198" s="117" t="s">
        <v>2935</v>
      </c>
      <c r="K198" s="117" t="s">
        <v>2936</v>
      </c>
      <c r="L198" s="117" t="s">
        <v>547</v>
      </c>
    </row>
    <row r="199" spans="1:12" ht="15.75" hidden="1" customHeight="1" x14ac:dyDescent="0.25">
      <c r="A199" s="34">
        <v>198</v>
      </c>
      <c r="B199" s="92">
        <v>4</v>
      </c>
      <c r="C199" s="93" t="s">
        <v>2937</v>
      </c>
      <c r="D199" s="94" t="s">
        <v>551</v>
      </c>
      <c r="E199" s="95" t="s">
        <v>89</v>
      </c>
      <c r="F199" s="95" t="s">
        <v>21</v>
      </c>
      <c r="G199" s="97">
        <v>1</v>
      </c>
      <c r="H199" s="96"/>
      <c r="I199" s="98" t="s">
        <v>2938</v>
      </c>
      <c r="J199" s="98" t="s">
        <v>2939</v>
      </c>
      <c r="K199" s="98" t="s">
        <v>2940</v>
      </c>
      <c r="L199" s="98" t="s">
        <v>549</v>
      </c>
    </row>
    <row r="200" spans="1:12" ht="15.75" hidden="1" customHeight="1" x14ac:dyDescent="0.25">
      <c r="A200" s="34">
        <v>199</v>
      </c>
      <c r="B200" s="92">
        <v>4</v>
      </c>
      <c r="C200" s="93" t="s">
        <v>2941</v>
      </c>
      <c r="D200" s="94" t="s">
        <v>554</v>
      </c>
      <c r="E200" s="95" t="s">
        <v>89</v>
      </c>
      <c r="F200" s="95" t="s">
        <v>21</v>
      </c>
      <c r="G200" s="97">
        <v>2</v>
      </c>
      <c r="H200" s="35"/>
      <c r="I200" s="98" t="s">
        <v>2942</v>
      </c>
      <c r="J200" s="98" t="s">
        <v>2943</v>
      </c>
      <c r="K200" s="98" t="s">
        <v>2944</v>
      </c>
      <c r="L200" s="98" t="s">
        <v>552</v>
      </c>
    </row>
    <row r="201" spans="1:12" ht="15.75" hidden="1" customHeight="1" x14ac:dyDescent="0.25">
      <c r="A201" s="34">
        <v>200</v>
      </c>
      <c r="B201" s="92">
        <v>4</v>
      </c>
      <c r="C201" s="93" t="s">
        <v>2945</v>
      </c>
      <c r="D201" s="94" t="s">
        <v>557</v>
      </c>
      <c r="E201" s="95" t="s">
        <v>89</v>
      </c>
      <c r="F201" s="95" t="s">
        <v>21</v>
      </c>
      <c r="G201" s="97">
        <v>3</v>
      </c>
      <c r="H201" s="35"/>
      <c r="I201" s="98" t="s">
        <v>2946</v>
      </c>
      <c r="J201" s="98" t="s">
        <v>2947</v>
      </c>
      <c r="K201" s="98" t="s">
        <v>2948</v>
      </c>
      <c r="L201" s="98" t="s">
        <v>555</v>
      </c>
    </row>
    <row r="202" spans="1:12" ht="15.75" hidden="1" customHeight="1" x14ac:dyDescent="0.2">
      <c r="A202" s="38">
        <v>201</v>
      </c>
      <c r="B202" s="112">
        <v>4</v>
      </c>
      <c r="C202" s="113" t="s">
        <v>2949</v>
      </c>
      <c r="D202" s="117" t="s">
        <v>442</v>
      </c>
      <c r="E202" s="115" t="s">
        <v>89</v>
      </c>
      <c r="F202" s="115" t="s">
        <v>63</v>
      </c>
      <c r="G202" s="115">
        <v>0</v>
      </c>
      <c r="H202" s="115"/>
      <c r="I202" s="117" t="s">
        <v>2950</v>
      </c>
      <c r="J202" s="117" t="s">
        <v>2951</v>
      </c>
      <c r="K202" s="117" t="s">
        <v>2952</v>
      </c>
      <c r="L202" s="117" t="s">
        <v>558</v>
      </c>
    </row>
    <row r="203" spans="1:12" ht="15.75" hidden="1" customHeight="1" x14ac:dyDescent="0.25">
      <c r="A203" s="34">
        <v>202</v>
      </c>
      <c r="B203" s="92">
        <v>4</v>
      </c>
      <c r="C203" s="93" t="s">
        <v>2953</v>
      </c>
      <c r="D203" s="94" t="s">
        <v>561</v>
      </c>
      <c r="E203" s="95" t="s">
        <v>89</v>
      </c>
      <c r="F203" s="95" t="s">
        <v>63</v>
      </c>
      <c r="G203" s="97">
        <v>4</v>
      </c>
      <c r="H203" s="96"/>
      <c r="I203" s="98" t="s">
        <v>2954</v>
      </c>
      <c r="J203" s="98" t="s">
        <v>2955</v>
      </c>
      <c r="K203" s="98" t="s">
        <v>2956</v>
      </c>
      <c r="L203" s="98" t="s">
        <v>559</v>
      </c>
    </row>
    <row r="204" spans="1:12" ht="15.75" hidden="1" customHeight="1" x14ac:dyDescent="0.25">
      <c r="A204" s="34">
        <v>203</v>
      </c>
      <c r="B204" s="92">
        <v>4</v>
      </c>
      <c r="C204" s="93" t="s">
        <v>2957</v>
      </c>
      <c r="D204" s="94" t="s">
        <v>564</v>
      </c>
      <c r="E204" s="95" t="s">
        <v>89</v>
      </c>
      <c r="F204" s="95" t="s">
        <v>63</v>
      </c>
      <c r="G204" s="97">
        <v>5</v>
      </c>
      <c r="H204" s="35"/>
      <c r="I204" s="98" t="s">
        <v>2958</v>
      </c>
      <c r="J204" s="98" t="s">
        <v>2959</v>
      </c>
      <c r="K204" s="98" t="s">
        <v>2960</v>
      </c>
      <c r="L204" s="98" t="s">
        <v>562</v>
      </c>
    </row>
    <row r="205" spans="1:12" ht="15.75" hidden="1" customHeight="1" x14ac:dyDescent="0.25">
      <c r="A205" s="34">
        <v>204</v>
      </c>
      <c r="B205" s="92">
        <v>4</v>
      </c>
      <c r="C205" s="93" t="s">
        <v>2961</v>
      </c>
      <c r="D205" s="94" t="s">
        <v>567</v>
      </c>
      <c r="E205" s="95" t="s">
        <v>89</v>
      </c>
      <c r="F205" s="95" t="s">
        <v>63</v>
      </c>
      <c r="G205" s="97">
        <v>6</v>
      </c>
      <c r="H205" s="35"/>
      <c r="I205" s="98" t="s">
        <v>2962</v>
      </c>
      <c r="J205" s="98" t="s">
        <v>2963</v>
      </c>
      <c r="K205" s="98" t="s">
        <v>2964</v>
      </c>
      <c r="L205" s="98" t="s">
        <v>565</v>
      </c>
    </row>
    <row r="206" spans="1:12" ht="15.75" hidden="1" customHeight="1" x14ac:dyDescent="0.2">
      <c r="A206" s="37">
        <v>205</v>
      </c>
      <c r="B206" s="106">
        <v>4</v>
      </c>
      <c r="C206" s="107" t="s">
        <v>2965</v>
      </c>
      <c r="D206" s="108" t="s">
        <v>456</v>
      </c>
      <c r="E206" s="109" t="s">
        <v>454</v>
      </c>
      <c r="F206" s="109">
        <v>0</v>
      </c>
      <c r="G206" s="109"/>
      <c r="H206" s="109"/>
      <c r="I206" s="111" t="s">
        <v>2966</v>
      </c>
      <c r="J206" s="111" t="s">
        <v>2967</v>
      </c>
      <c r="K206" s="111" t="s">
        <v>2968</v>
      </c>
      <c r="L206" s="111" t="s">
        <v>568</v>
      </c>
    </row>
    <row r="207" spans="1:12" ht="15.75" hidden="1" customHeight="1" x14ac:dyDescent="0.2">
      <c r="A207" s="38">
        <v>206</v>
      </c>
      <c r="B207" s="112">
        <v>4</v>
      </c>
      <c r="C207" s="113" t="s">
        <v>2969</v>
      </c>
      <c r="D207" s="117" t="s">
        <v>570</v>
      </c>
      <c r="E207" s="115" t="s">
        <v>454</v>
      </c>
      <c r="F207" s="115" t="s">
        <v>21</v>
      </c>
      <c r="G207" s="115">
        <v>0</v>
      </c>
      <c r="H207" s="115"/>
      <c r="I207" s="117" t="s">
        <v>2970</v>
      </c>
      <c r="J207" s="117" t="s">
        <v>2971</v>
      </c>
      <c r="K207" s="117" t="s">
        <v>2972</v>
      </c>
      <c r="L207" s="117" t="s">
        <v>569</v>
      </c>
    </row>
    <row r="208" spans="1:12" ht="15.75" hidden="1" customHeight="1" x14ac:dyDescent="0.25">
      <c r="A208" s="34">
        <v>207</v>
      </c>
      <c r="B208" s="92">
        <v>4</v>
      </c>
      <c r="C208" s="93" t="s">
        <v>2973</v>
      </c>
      <c r="D208" s="94" t="s">
        <v>573</v>
      </c>
      <c r="E208" s="95" t="s">
        <v>454</v>
      </c>
      <c r="F208" s="95" t="s">
        <v>21</v>
      </c>
      <c r="G208" s="97">
        <v>1</v>
      </c>
      <c r="H208" s="96"/>
      <c r="I208" s="98" t="s">
        <v>2974</v>
      </c>
      <c r="J208" s="98" t="s">
        <v>2975</v>
      </c>
      <c r="K208" s="98" t="s">
        <v>2976</v>
      </c>
      <c r="L208" s="98" t="s">
        <v>571</v>
      </c>
    </row>
    <row r="209" spans="1:12" ht="15.75" hidden="1" customHeight="1" x14ac:dyDescent="0.25">
      <c r="A209" s="34">
        <v>208</v>
      </c>
      <c r="B209" s="92">
        <v>4</v>
      </c>
      <c r="C209" s="93" t="s">
        <v>2977</v>
      </c>
      <c r="D209" s="94" t="s">
        <v>576</v>
      </c>
      <c r="E209" s="95" t="s">
        <v>454</v>
      </c>
      <c r="F209" s="95" t="s">
        <v>21</v>
      </c>
      <c r="G209" s="97">
        <v>2</v>
      </c>
      <c r="H209" s="35"/>
      <c r="I209" s="98" t="s">
        <v>2978</v>
      </c>
      <c r="J209" s="98" t="s">
        <v>2979</v>
      </c>
      <c r="K209" s="98" t="s">
        <v>2980</v>
      </c>
      <c r="L209" s="98" t="s">
        <v>574</v>
      </c>
    </row>
    <row r="210" spans="1:12" ht="15.75" hidden="1" customHeight="1" x14ac:dyDescent="0.2">
      <c r="A210" s="38">
        <v>209</v>
      </c>
      <c r="B210" s="112">
        <v>4</v>
      </c>
      <c r="C210" s="113" t="s">
        <v>2981</v>
      </c>
      <c r="D210" s="117" t="s">
        <v>578</v>
      </c>
      <c r="E210" s="115" t="s">
        <v>454</v>
      </c>
      <c r="F210" s="115" t="s">
        <v>63</v>
      </c>
      <c r="G210" s="115">
        <v>0</v>
      </c>
      <c r="H210" s="115"/>
      <c r="I210" s="117" t="s">
        <v>2982</v>
      </c>
      <c r="J210" s="117" t="s">
        <v>2983</v>
      </c>
      <c r="K210" s="117" t="s">
        <v>2984</v>
      </c>
      <c r="L210" s="117" t="s">
        <v>577</v>
      </c>
    </row>
    <row r="211" spans="1:12" ht="15.75" hidden="1" customHeight="1" x14ac:dyDescent="0.25">
      <c r="A211" s="34">
        <v>210</v>
      </c>
      <c r="B211" s="92">
        <v>4</v>
      </c>
      <c r="C211" s="93" t="s">
        <v>2985</v>
      </c>
      <c r="D211" s="94" t="s">
        <v>2986</v>
      </c>
      <c r="E211" s="95" t="s">
        <v>454</v>
      </c>
      <c r="F211" s="95" t="s">
        <v>63</v>
      </c>
      <c r="G211" s="97">
        <v>3</v>
      </c>
      <c r="H211" s="96"/>
      <c r="I211" s="98" t="s">
        <v>2987</v>
      </c>
      <c r="J211" s="98" t="s">
        <v>2988</v>
      </c>
      <c r="K211" s="120" t="s">
        <v>2989</v>
      </c>
      <c r="L211" s="98" t="s">
        <v>579</v>
      </c>
    </row>
    <row r="212" spans="1:12" ht="15.75" hidden="1" customHeight="1" x14ac:dyDescent="0.25">
      <c r="A212" s="34">
        <v>211</v>
      </c>
      <c r="B212" s="92">
        <v>4</v>
      </c>
      <c r="C212" s="93" t="s">
        <v>2990</v>
      </c>
      <c r="D212" s="94" t="s">
        <v>2991</v>
      </c>
      <c r="E212" s="95" t="s">
        <v>454</v>
      </c>
      <c r="F212" s="95" t="s">
        <v>63</v>
      </c>
      <c r="G212" s="97" t="s">
        <v>2747</v>
      </c>
      <c r="H212" s="35"/>
      <c r="I212" s="98" t="s">
        <v>2992</v>
      </c>
      <c r="J212" s="98" t="s">
        <v>2993</v>
      </c>
      <c r="K212" s="98" t="s">
        <v>2994</v>
      </c>
      <c r="L212" s="98" t="s">
        <v>2995</v>
      </c>
    </row>
    <row r="213" spans="1:12" ht="15.75" hidden="1" customHeight="1" x14ac:dyDescent="0.25">
      <c r="A213" s="34">
        <v>212</v>
      </c>
      <c r="B213" s="92">
        <v>4</v>
      </c>
      <c r="C213" s="93" t="s">
        <v>2996</v>
      </c>
      <c r="D213" s="94" t="s">
        <v>2997</v>
      </c>
      <c r="E213" s="95" t="s">
        <v>454</v>
      </c>
      <c r="F213" s="95" t="s">
        <v>63</v>
      </c>
      <c r="G213" s="97" t="s">
        <v>2754</v>
      </c>
      <c r="H213" s="35"/>
      <c r="I213" s="98" t="s">
        <v>2998</v>
      </c>
      <c r="J213" s="98" t="s">
        <v>2999</v>
      </c>
      <c r="K213" s="98" t="s">
        <v>3000</v>
      </c>
      <c r="L213" s="98" t="s">
        <v>3001</v>
      </c>
    </row>
    <row r="214" spans="1:12" ht="15.75" hidden="1" customHeight="1" x14ac:dyDescent="0.25">
      <c r="A214" s="34">
        <v>213</v>
      </c>
      <c r="B214" s="92">
        <v>4</v>
      </c>
      <c r="C214" s="93" t="s">
        <v>3002</v>
      </c>
      <c r="D214" s="94" t="s">
        <v>3003</v>
      </c>
      <c r="E214" s="95" t="s">
        <v>454</v>
      </c>
      <c r="F214" s="95" t="s">
        <v>63</v>
      </c>
      <c r="G214" s="97" t="s">
        <v>2761</v>
      </c>
      <c r="H214" s="35"/>
      <c r="I214" s="98" t="s">
        <v>3004</v>
      </c>
      <c r="J214" s="98" t="s">
        <v>3005</v>
      </c>
      <c r="K214" s="120" t="s">
        <v>3006</v>
      </c>
      <c r="L214" s="98" t="s">
        <v>3007</v>
      </c>
    </row>
    <row r="215" spans="1:12" ht="15.75" hidden="1" customHeight="1" x14ac:dyDescent="0.25">
      <c r="A215" s="34">
        <v>214</v>
      </c>
      <c r="B215" s="92">
        <v>4</v>
      </c>
      <c r="C215" s="93" t="s">
        <v>3008</v>
      </c>
      <c r="D215" s="94" t="s">
        <v>3009</v>
      </c>
      <c r="E215" s="95" t="s">
        <v>454</v>
      </c>
      <c r="F215" s="95" t="s">
        <v>63</v>
      </c>
      <c r="G215" s="97" t="s">
        <v>2768</v>
      </c>
      <c r="H215" s="35"/>
      <c r="I215" s="98" t="s">
        <v>3010</v>
      </c>
      <c r="J215" s="98" t="s">
        <v>3011</v>
      </c>
      <c r="K215" s="98" t="s">
        <v>3012</v>
      </c>
      <c r="L215" s="98" t="s">
        <v>3013</v>
      </c>
    </row>
    <row r="216" spans="1:12" ht="15.75" hidden="1" customHeight="1" x14ac:dyDescent="0.25">
      <c r="A216" s="34">
        <v>215</v>
      </c>
      <c r="B216" s="92">
        <v>4</v>
      </c>
      <c r="C216" s="93" t="s">
        <v>3014</v>
      </c>
      <c r="D216" s="94" t="s">
        <v>3015</v>
      </c>
      <c r="E216" s="95" t="s">
        <v>454</v>
      </c>
      <c r="F216" s="95" t="s">
        <v>63</v>
      </c>
      <c r="G216" s="97">
        <v>4</v>
      </c>
      <c r="H216" s="35"/>
      <c r="I216" s="98" t="s">
        <v>3016</v>
      </c>
      <c r="J216" s="98" t="s">
        <v>3017</v>
      </c>
      <c r="K216" s="98" t="s">
        <v>3018</v>
      </c>
      <c r="L216" s="98" t="s">
        <v>582</v>
      </c>
    </row>
    <row r="217" spans="1:12" ht="15.75" hidden="1" customHeight="1" x14ac:dyDescent="0.25">
      <c r="A217" s="34">
        <v>216</v>
      </c>
      <c r="B217" s="92">
        <v>4</v>
      </c>
      <c r="C217" s="93" t="s">
        <v>3019</v>
      </c>
      <c r="D217" s="94" t="s">
        <v>3020</v>
      </c>
      <c r="E217" s="95" t="s">
        <v>454</v>
      </c>
      <c r="F217" s="95" t="s">
        <v>63</v>
      </c>
      <c r="G217" s="97" t="s">
        <v>2130</v>
      </c>
      <c r="H217" s="35"/>
      <c r="I217" s="98" t="s">
        <v>3021</v>
      </c>
      <c r="J217" s="98" t="s">
        <v>3022</v>
      </c>
      <c r="K217" s="98" t="s">
        <v>3023</v>
      </c>
      <c r="L217" s="98" t="s">
        <v>3024</v>
      </c>
    </row>
    <row r="218" spans="1:12" ht="15.75" hidden="1" customHeight="1" x14ac:dyDescent="0.25">
      <c r="A218" s="34">
        <v>217</v>
      </c>
      <c r="B218" s="92">
        <v>4</v>
      </c>
      <c r="C218" s="93" t="s">
        <v>3025</v>
      </c>
      <c r="D218" s="94" t="s">
        <v>3026</v>
      </c>
      <c r="E218" s="95" t="s">
        <v>454</v>
      </c>
      <c r="F218" s="95" t="s">
        <v>63</v>
      </c>
      <c r="G218" s="97" t="s">
        <v>2137</v>
      </c>
      <c r="H218" s="35"/>
      <c r="I218" s="98" t="s">
        <v>3027</v>
      </c>
      <c r="J218" s="98" t="s">
        <v>3028</v>
      </c>
      <c r="K218" s="98" t="s">
        <v>3029</v>
      </c>
      <c r="L218" s="98" t="s">
        <v>3030</v>
      </c>
    </row>
    <row r="219" spans="1:12" ht="15.75" hidden="1" customHeight="1" x14ac:dyDescent="0.25">
      <c r="A219" s="34">
        <v>218</v>
      </c>
      <c r="B219" s="92">
        <v>4</v>
      </c>
      <c r="C219" s="93" t="s">
        <v>3031</v>
      </c>
      <c r="D219" s="94" t="s">
        <v>3032</v>
      </c>
      <c r="E219" s="95" t="s">
        <v>454</v>
      </c>
      <c r="F219" s="95" t="s">
        <v>63</v>
      </c>
      <c r="G219" s="97" t="s">
        <v>2144</v>
      </c>
      <c r="H219" s="35"/>
      <c r="I219" s="98" t="s">
        <v>3033</v>
      </c>
      <c r="J219" s="98" t="s">
        <v>3034</v>
      </c>
      <c r="K219" s="98" t="s">
        <v>3035</v>
      </c>
      <c r="L219" s="98" t="s">
        <v>3036</v>
      </c>
    </row>
    <row r="220" spans="1:12" ht="15.75" hidden="1" customHeight="1" x14ac:dyDescent="0.2">
      <c r="A220" s="38">
        <v>219</v>
      </c>
      <c r="B220" s="112">
        <v>4</v>
      </c>
      <c r="C220" s="113" t="s">
        <v>3037</v>
      </c>
      <c r="D220" s="117" t="s">
        <v>586</v>
      </c>
      <c r="E220" s="115" t="s">
        <v>454</v>
      </c>
      <c r="F220" s="115" t="s">
        <v>76</v>
      </c>
      <c r="G220" s="115">
        <v>0</v>
      </c>
      <c r="H220" s="115"/>
      <c r="I220" s="117" t="s">
        <v>3038</v>
      </c>
      <c r="J220" s="117" t="s">
        <v>3039</v>
      </c>
      <c r="K220" s="117" t="s">
        <v>3040</v>
      </c>
      <c r="L220" s="117" t="s">
        <v>585</v>
      </c>
    </row>
    <row r="221" spans="1:12" ht="15.75" hidden="1" customHeight="1" x14ac:dyDescent="0.25">
      <c r="A221" s="34">
        <v>220</v>
      </c>
      <c r="B221" s="92">
        <v>4</v>
      </c>
      <c r="C221" s="93" t="s">
        <v>3041</v>
      </c>
      <c r="D221" s="94" t="s">
        <v>589</v>
      </c>
      <c r="E221" s="95" t="s">
        <v>454</v>
      </c>
      <c r="F221" s="95" t="s">
        <v>76</v>
      </c>
      <c r="G221" s="97">
        <v>5</v>
      </c>
      <c r="H221" s="96"/>
      <c r="I221" s="98" t="s">
        <v>3042</v>
      </c>
      <c r="J221" s="98" t="s">
        <v>3043</v>
      </c>
      <c r="K221" s="98" t="s">
        <v>3044</v>
      </c>
      <c r="L221" s="98" t="s">
        <v>587</v>
      </c>
    </row>
    <row r="222" spans="1:12" ht="15.75" hidden="1" customHeight="1" x14ac:dyDescent="0.25">
      <c r="A222" s="34">
        <v>221</v>
      </c>
      <c r="B222" s="92">
        <v>4</v>
      </c>
      <c r="C222" s="93" t="s">
        <v>3045</v>
      </c>
      <c r="D222" s="94" t="s">
        <v>592</v>
      </c>
      <c r="E222" s="95" t="s">
        <v>454</v>
      </c>
      <c r="F222" s="95" t="s">
        <v>76</v>
      </c>
      <c r="G222" s="97">
        <v>6</v>
      </c>
      <c r="H222" s="35"/>
      <c r="I222" s="98" t="s">
        <v>3046</v>
      </c>
      <c r="J222" s="98" t="s">
        <v>3047</v>
      </c>
      <c r="K222" s="98" t="s">
        <v>3048</v>
      </c>
      <c r="L222" s="98" t="s">
        <v>590</v>
      </c>
    </row>
    <row r="223" spans="1:12" ht="15.75" hidden="1" customHeight="1" x14ac:dyDescent="0.25">
      <c r="A223" s="34">
        <v>222</v>
      </c>
      <c r="B223" s="92">
        <v>4</v>
      </c>
      <c r="C223" s="93" t="s">
        <v>3049</v>
      </c>
      <c r="D223" s="94" t="s">
        <v>1880</v>
      </c>
      <c r="E223" s="95" t="s">
        <v>454</v>
      </c>
      <c r="F223" s="95" t="s">
        <v>76</v>
      </c>
      <c r="G223" s="97">
        <v>7</v>
      </c>
      <c r="H223" s="35"/>
      <c r="I223" s="98" t="s">
        <v>3050</v>
      </c>
      <c r="J223" s="98" t="s">
        <v>3051</v>
      </c>
      <c r="K223" s="98" t="s">
        <v>3052</v>
      </c>
      <c r="L223" s="98" t="s">
        <v>593</v>
      </c>
    </row>
    <row r="224" spans="1:12" ht="15.75" hidden="1" customHeight="1" x14ac:dyDescent="0.2">
      <c r="A224" s="37">
        <v>223</v>
      </c>
      <c r="B224" s="106">
        <v>4</v>
      </c>
      <c r="C224" s="107" t="s">
        <v>3053</v>
      </c>
      <c r="D224" s="108" t="s">
        <v>2211</v>
      </c>
      <c r="E224" s="109" t="s">
        <v>141</v>
      </c>
      <c r="F224" s="109">
        <v>0</v>
      </c>
      <c r="G224" s="109"/>
      <c r="H224" s="109"/>
      <c r="I224" s="111" t="s">
        <v>3054</v>
      </c>
      <c r="J224" s="111" t="s">
        <v>3055</v>
      </c>
      <c r="K224" s="111" t="s">
        <v>3056</v>
      </c>
      <c r="L224" s="111" t="s">
        <v>3057</v>
      </c>
    </row>
    <row r="225" spans="1:12" ht="15.75" hidden="1" customHeight="1" x14ac:dyDescent="0.2">
      <c r="A225" s="38">
        <v>224</v>
      </c>
      <c r="B225" s="112">
        <v>4</v>
      </c>
      <c r="C225" s="113" t="s">
        <v>3058</v>
      </c>
      <c r="D225" s="117" t="s">
        <v>614</v>
      </c>
      <c r="E225" s="115" t="s">
        <v>141</v>
      </c>
      <c r="F225" s="115" t="s">
        <v>21</v>
      </c>
      <c r="G225" s="115">
        <v>0</v>
      </c>
      <c r="H225" s="115"/>
      <c r="I225" s="117" t="s">
        <v>3059</v>
      </c>
      <c r="J225" s="117" t="s">
        <v>3060</v>
      </c>
      <c r="K225" s="117" t="s">
        <v>3061</v>
      </c>
      <c r="L225" s="117" t="s">
        <v>615</v>
      </c>
    </row>
    <row r="226" spans="1:12" ht="15.75" hidden="1" customHeight="1" x14ac:dyDescent="0.25">
      <c r="A226" s="34">
        <v>225</v>
      </c>
      <c r="B226" s="92">
        <v>4</v>
      </c>
      <c r="C226" s="93" t="s">
        <v>3062</v>
      </c>
      <c r="D226" s="94" t="s">
        <v>619</v>
      </c>
      <c r="E226" s="95" t="s">
        <v>141</v>
      </c>
      <c r="F226" s="95" t="s">
        <v>21</v>
      </c>
      <c r="G226" s="97">
        <v>1</v>
      </c>
      <c r="H226" s="96"/>
      <c r="I226" s="98" t="s">
        <v>3063</v>
      </c>
      <c r="J226" s="98" t="s">
        <v>3064</v>
      </c>
      <c r="K226" s="98" t="s">
        <v>3065</v>
      </c>
      <c r="L226" s="98" t="s">
        <v>618</v>
      </c>
    </row>
    <row r="227" spans="1:12" ht="15.75" hidden="1" customHeight="1" x14ac:dyDescent="0.25">
      <c r="A227" s="34">
        <v>226</v>
      </c>
      <c r="B227" s="92">
        <v>4</v>
      </c>
      <c r="C227" s="93" t="s">
        <v>3066</v>
      </c>
      <c r="D227" s="94" t="s">
        <v>623</v>
      </c>
      <c r="E227" s="95" t="s">
        <v>141</v>
      </c>
      <c r="F227" s="95" t="s">
        <v>21</v>
      </c>
      <c r="G227" s="97">
        <v>2</v>
      </c>
      <c r="H227" s="35"/>
      <c r="I227" s="98" t="s">
        <v>3067</v>
      </c>
      <c r="J227" s="98" t="s">
        <v>3068</v>
      </c>
      <c r="K227" s="98" t="s">
        <v>3069</v>
      </c>
      <c r="L227" s="98" t="s">
        <v>622</v>
      </c>
    </row>
    <row r="228" spans="1:12" ht="15.75" hidden="1" customHeight="1" x14ac:dyDescent="0.25">
      <c r="A228" s="34">
        <v>227</v>
      </c>
      <c r="B228" s="92">
        <v>4</v>
      </c>
      <c r="C228" s="93" t="s">
        <v>3070</v>
      </c>
      <c r="D228" s="94" t="s">
        <v>627</v>
      </c>
      <c r="E228" s="95" t="s">
        <v>141</v>
      </c>
      <c r="F228" s="95" t="s">
        <v>21</v>
      </c>
      <c r="G228" s="97">
        <v>3</v>
      </c>
      <c r="H228" s="35"/>
      <c r="I228" s="98" t="s">
        <v>3071</v>
      </c>
      <c r="J228" s="98" t="s">
        <v>3072</v>
      </c>
      <c r="K228" s="98" t="s">
        <v>3073</v>
      </c>
      <c r="L228" s="98" t="s">
        <v>626</v>
      </c>
    </row>
    <row r="229" spans="1:12" ht="15.75" hidden="1" customHeight="1" x14ac:dyDescent="0.2">
      <c r="A229" s="38">
        <v>228</v>
      </c>
      <c r="B229" s="112">
        <v>4</v>
      </c>
      <c r="C229" s="113" t="s">
        <v>3074</v>
      </c>
      <c r="D229" s="117" t="s">
        <v>393</v>
      </c>
      <c r="E229" s="115" t="s">
        <v>141</v>
      </c>
      <c r="F229" s="115" t="s">
        <v>63</v>
      </c>
      <c r="G229" s="115">
        <v>0</v>
      </c>
      <c r="H229" s="115"/>
      <c r="I229" s="117" t="s">
        <v>3075</v>
      </c>
      <c r="J229" s="117" t="s">
        <v>3076</v>
      </c>
      <c r="K229" s="117" t="s">
        <v>3077</v>
      </c>
      <c r="L229" s="117" t="s">
        <v>647</v>
      </c>
    </row>
    <row r="230" spans="1:12" ht="15.75" hidden="1" customHeight="1" x14ac:dyDescent="0.25">
      <c r="A230" s="34">
        <v>229</v>
      </c>
      <c r="B230" s="92">
        <v>4</v>
      </c>
      <c r="C230" s="93" t="s">
        <v>3078</v>
      </c>
      <c r="D230" s="94" t="s">
        <v>651</v>
      </c>
      <c r="E230" s="95" t="s">
        <v>141</v>
      </c>
      <c r="F230" s="95" t="s">
        <v>63</v>
      </c>
      <c r="G230" s="97">
        <v>4</v>
      </c>
      <c r="H230" s="96"/>
      <c r="I230" s="98" t="s">
        <v>3079</v>
      </c>
      <c r="J230" s="98" t="s">
        <v>3080</v>
      </c>
      <c r="K230" s="98" t="s">
        <v>3081</v>
      </c>
      <c r="L230" s="98" t="s">
        <v>650</v>
      </c>
    </row>
    <row r="231" spans="1:12" ht="15.75" hidden="1" customHeight="1" x14ac:dyDescent="0.2">
      <c r="A231" s="38">
        <v>230</v>
      </c>
      <c r="B231" s="112">
        <v>4</v>
      </c>
      <c r="C231" s="113" t="s">
        <v>3082</v>
      </c>
      <c r="D231" s="117" t="s">
        <v>629</v>
      </c>
      <c r="E231" s="115" t="s">
        <v>141</v>
      </c>
      <c r="F231" s="115" t="s">
        <v>76</v>
      </c>
      <c r="G231" s="115">
        <v>0</v>
      </c>
      <c r="H231" s="115"/>
      <c r="I231" s="117" t="s">
        <v>3083</v>
      </c>
      <c r="J231" s="117" t="s">
        <v>3084</v>
      </c>
      <c r="K231" s="117" t="s">
        <v>3085</v>
      </c>
      <c r="L231" s="117" t="s">
        <v>630</v>
      </c>
    </row>
    <row r="232" spans="1:12" ht="15.75" hidden="1" customHeight="1" x14ac:dyDescent="0.25">
      <c r="A232" s="34">
        <v>231</v>
      </c>
      <c r="B232" s="92">
        <v>4</v>
      </c>
      <c r="C232" s="93" t="s">
        <v>3086</v>
      </c>
      <c r="D232" s="94" t="s">
        <v>3087</v>
      </c>
      <c r="E232" s="95" t="s">
        <v>141</v>
      </c>
      <c r="F232" s="95" t="s">
        <v>76</v>
      </c>
      <c r="G232" s="97">
        <v>5</v>
      </c>
      <c r="H232" s="96"/>
      <c r="I232" s="98" t="s">
        <v>3088</v>
      </c>
      <c r="J232" s="98" t="s">
        <v>3089</v>
      </c>
      <c r="K232" s="98" t="s">
        <v>3090</v>
      </c>
      <c r="L232" s="98" t="s">
        <v>633</v>
      </c>
    </row>
    <row r="233" spans="1:12" ht="15.75" hidden="1" customHeight="1" x14ac:dyDescent="0.25">
      <c r="A233" s="34">
        <v>232</v>
      </c>
      <c r="B233" s="92">
        <v>4</v>
      </c>
      <c r="C233" s="93" t="s">
        <v>3091</v>
      </c>
      <c r="D233" s="94" t="s">
        <v>3092</v>
      </c>
      <c r="E233" s="95" t="s">
        <v>141</v>
      </c>
      <c r="F233" s="95" t="s">
        <v>76</v>
      </c>
      <c r="G233" s="97" t="s">
        <v>2814</v>
      </c>
      <c r="H233" s="35"/>
      <c r="I233" s="98" t="s">
        <v>3093</v>
      </c>
      <c r="J233" s="98" t="s">
        <v>3094</v>
      </c>
      <c r="K233" s="98" t="s">
        <v>3095</v>
      </c>
      <c r="L233" s="98" t="s">
        <v>3096</v>
      </c>
    </row>
    <row r="234" spans="1:12" ht="15.75" hidden="1" customHeight="1" x14ac:dyDescent="0.25">
      <c r="A234" s="34">
        <v>233</v>
      </c>
      <c r="B234" s="92">
        <v>4</v>
      </c>
      <c r="C234" s="93" t="s">
        <v>3097</v>
      </c>
      <c r="D234" s="94" t="s">
        <v>3098</v>
      </c>
      <c r="E234" s="95" t="s">
        <v>141</v>
      </c>
      <c r="F234" s="95" t="s">
        <v>76</v>
      </c>
      <c r="G234" s="97" t="s">
        <v>2821</v>
      </c>
      <c r="H234" s="35"/>
      <c r="I234" s="98" t="s">
        <v>3099</v>
      </c>
      <c r="J234" s="98" t="s">
        <v>3100</v>
      </c>
      <c r="K234" s="98" t="s">
        <v>3101</v>
      </c>
      <c r="L234" s="98" t="s">
        <v>3102</v>
      </c>
    </row>
    <row r="235" spans="1:12" ht="15.75" hidden="1" customHeight="1" x14ac:dyDescent="0.25">
      <c r="A235" s="34">
        <v>234</v>
      </c>
      <c r="B235" s="92">
        <v>4</v>
      </c>
      <c r="C235" s="93" t="s">
        <v>3103</v>
      </c>
      <c r="D235" s="94" t="s">
        <v>636</v>
      </c>
      <c r="E235" s="95" t="s">
        <v>141</v>
      </c>
      <c r="F235" s="95" t="s">
        <v>76</v>
      </c>
      <c r="G235" s="97">
        <v>6</v>
      </c>
      <c r="H235" s="35"/>
      <c r="I235" s="98" t="s">
        <v>3104</v>
      </c>
      <c r="J235" s="98" t="s">
        <v>3105</v>
      </c>
      <c r="K235" s="98" t="s">
        <v>3106</v>
      </c>
      <c r="L235" s="98" t="s">
        <v>637</v>
      </c>
    </row>
    <row r="236" spans="1:12" ht="15.75" hidden="1" customHeight="1" x14ac:dyDescent="0.25">
      <c r="A236" s="34">
        <v>235</v>
      </c>
      <c r="B236" s="92">
        <v>4</v>
      </c>
      <c r="C236" s="93" t="s">
        <v>3107</v>
      </c>
      <c r="D236" s="94" t="s">
        <v>641</v>
      </c>
      <c r="E236" s="95" t="s">
        <v>141</v>
      </c>
      <c r="F236" s="95" t="s">
        <v>76</v>
      </c>
      <c r="G236" s="97">
        <v>7</v>
      </c>
      <c r="H236" s="35"/>
      <c r="I236" s="98" t="s">
        <v>3108</v>
      </c>
      <c r="J236" s="98" t="s">
        <v>3109</v>
      </c>
      <c r="K236" s="98" t="s">
        <v>3110</v>
      </c>
      <c r="L236" s="98" t="s">
        <v>640</v>
      </c>
    </row>
    <row r="237" spans="1:12" ht="15.75" hidden="1" customHeight="1" x14ac:dyDescent="0.2">
      <c r="A237" s="37">
        <v>236</v>
      </c>
      <c r="B237" s="106">
        <v>4</v>
      </c>
      <c r="C237" s="107" t="s">
        <v>3111</v>
      </c>
      <c r="D237" s="108" t="s">
        <v>334</v>
      </c>
      <c r="E237" s="109" t="s">
        <v>103</v>
      </c>
      <c r="F237" s="109">
        <v>0</v>
      </c>
      <c r="G237" s="109"/>
      <c r="H237" s="109"/>
      <c r="I237" s="111" t="s">
        <v>3112</v>
      </c>
      <c r="J237" s="111" t="s">
        <v>3113</v>
      </c>
      <c r="K237" s="111" t="s">
        <v>3114</v>
      </c>
      <c r="L237" s="111" t="s">
        <v>597</v>
      </c>
    </row>
    <row r="238" spans="1:12" ht="15.75" hidden="1" customHeight="1" x14ac:dyDescent="0.2">
      <c r="A238" s="38">
        <v>237</v>
      </c>
      <c r="B238" s="112">
        <v>4</v>
      </c>
      <c r="C238" s="113" t="s">
        <v>3115</v>
      </c>
      <c r="D238" s="117" t="s">
        <v>599</v>
      </c>
      <c r="E238" s="115" t="s">
        <v>103</v>
      </c>
      <c r="F238" s="115" t="s">
        <v>21</v>
      </c>
      <c r="G238" s="115">
        <v>0</v>
      </c>
      <c r="H238" s="115"/>
      <c r="I238" s="117" t="s">
        <v>3116</v>
      </c>
      <c r="J238" s="117" t="s">
        <v>3117</v>
      </c>
      <c r="K238" s="117" t="s">
        <v>3118</v>
      </c>
      <c r="L238" s="117" t="s">
        <v>600</v>
      </c>
    </row>
    <row r="239" spans="1:12" ht="15.75" hidden="1" customHeight="1" x14ac:dyDescent="0.25">
      <c r="A239" s="34">
        <v>238</v>
      </c>
      <c r="B239" s="92">
        <v>4</v>
      </c>
      <c r="C239" s="93" t="s">
        <v>3119</v>
      </c>
      <c r="D239" s="94" t="s">
        <v>604</v>
      </c>
      <c r="E239" s="95" t="s">
        <v>103</v>
      </c>
      <c r="F239" s="95" t="s">
        <v>21</v>
      </c>
      <c r="G239" s="97">
        <v>1</v>
      </c>
      <c r="H239" s="96"/>
      <c r="I239" s="98" t="s">
        <v>3120</v>
      </c>
      <c r="J239" s="98" t="s">
        <v>3121</v>
      </c>
      <c r="K239" s="98" t="s">
        <v>3122</v>
      </c>
      <c r="L239" s="98" t="s">
        <v>603</v>
      </c>
    </row>
    <row r="240" spans="1:12" ht="15.75" hidden="1" customHeight="1" x14ac:dyDescent="0.25">
      <c r="A240" s="34">
        <v>239</v>
      </c>
      <c r="B240" s="92">
        <v>4</v>
      </c>
      <c r="C240" s="93" t="s">
        <v>3123</v>
      </c>
      <c r="D240" s="94" t="s">
        <v>608</v>
      </c>
      <c r="E240" s="95" t="s">
        <v>103</v>
      </c>
      <c r="F240" s="95" t="s">
        <v>21</v>
      </c>
      <c r="G240" s="97">
        <v>2</v>
      </c>
      <c r="H240" s="35"/>
      <c r="I240" s="98" t="s">
        <v>3124</v>
      </c>
      <c r="J240" s="98" t="s">
        <v>3125</v>
      </c>
      <c r="K240" s="98" t="s">
        <v>3126</v>
      </c>
      <c r="L240" s="98" t="s">
        <v>607</v>
      </c>
    </row>
    <row r="241" spans="1:12" ht="15.75" hidden="1" customHeight="1" x14ac:dyDescent="0.25">
      <c r="A241" s="34">
        <v>240</v>
      </c>
      <c r="B241" s="92">
        <v>4</v>
      </c>
      <c r="C241" s="93" t="s">
        <v>3127</v>
      </c>
      <c r="D241" s="94" t="s">
        <v>612</v>
      </c>
      <c r="E241" s="95" t="s">
        <v>103</v>
      </c>
      <c r="F241" s="95" t="s">
        <v>21</v>
      </c>
      <c r="G241" s="97">
        <v>3</v>
      </c>
      <c r="H241" s="35"/>
      <c r="I241" s="98" t="s">
        <v>3128</v>
      </c>
      <c r="J241" s="98" t="s">
        <v>3129</v>
      </c>
      <c r="K241" s="98" t="s">
        <v>3130</v>
      </c>
      <c r="L241" s="98" t="s">
        <v>611</v>
      </c>
    </row>
    <row r="242" spans="1:12" ht="15.75" hidden="1" customHeight="1" x14ac:dyDescent="0.2">
      <c r="A242" s="36">
        <v>241</v>
      </c>
      <c r="B242" s="100">
        <v>5</v>
      </c>
      <c r="C242" s="101" t="s">
        <v>3131</v>
      </c>
      <c r="D242" s="102" t="s">
        <v>3132</v>
      </c>
      <c r="E242" s="103"/>
      <c r="F242" s="103"/>
      <c r="G242" s="103"/>
      <c r="H242" s="103"/>
      <c r="I242" s="105" t="s">
        <v>3133</v>
      </c>
      <c r="J242" s="105" t="s">
        <v>3134</v>
      </c>
      <c r="K242" s="105" t="s">
        <v>3135</v>
      </c>
      <c r="L242" s="105" t="s">
        <v>3136</v>
      </c>
    </row>
    <row r="243" spans="1:12" ht="15.75" hidden="1" customHeight="1" x14ac:dyDescent="0.2">
      <c r="A243" s="37">
        <v>242</v>
      </c>
      <c r="B243" s="106">
        <v>5</v>
      </c>
      <c r="C243" s="107" t="s">
        <v>3137</v>
      </c>
      <c r="D243" s="108" t="s">
        <v>19</v>
      </c>
      <c r="E243" s="109" t="s">
        <v>16</v>
      </c>
      <c r="F243" s="109">
        <v>0</v>
      </c>
      <c r="G243" s="109"/>
      <c r="H243" s="109"/>
      <c r="I243" s="111" t="s">
        <v>3138</v>
      </c>
      <c r="J243" s="111" t="s">
        <v>3139</v>
      </c>
      <c r="K243" s="111" t="s">
        <v>3140</v>
      </c>
      <c r="L243" s="111" t="s">
        <v>652</v>
      </c>
    </row>
    <row r="244" spans="1:12" ht="15.75" hidden="1" customHeight="1" x14ac:dyDescent="0.2">
      <c r="A244" s="38">
        <v>243</v>
      </c>
      <c r="B244" s="112">
        <v>5</v>
      </c>
      <c r="C244" s="113" t="s">
        <v>3141</v>
      </c>
      <c r="D244" s="117" t="s">
        <v>654</v>
      </c>
      <c r="E244" s="115" t="s">
        <v>16</v>
      </c>
      <c r="F244" s="115" t="s">
        <v>21</v>
      </c>
      <c r="G244" s="115">
        <v>0</v>
      </c>
      <c r="H244" s="115"/>
      <c r="I244" s="117" t="s">
        <v>3142</v>
      </c>
      <c r="J244" s="117" t="s">
        <v>3143</v>
      </c>
      <c r="K244" s="117" t="s">
        <v>3144</v>
      </c>
      <c r="L244" s="117" t="s">
        <v>653</v>
      </c>
    </row>
    <row r="245" spans="1:12" ht="15.75" hidden="1" customHeight="1" x14ac:dyDescent="0.25">
      <c r="A245" s="34">
        <v>244</v>
      </c>
      <c r="B245" s="92">
        <v>5</v>
      </c>
      <c r="C245" s="93" t="s">
        <v>3145</v>
      </c>
      <c r="D245" s="94" t="s">
        <v>657</v>
      </c>
      <c r="E245" s="95" t="s">
        <v>16</v>
      </c>
      <c r="F245" s="95" t="s">
        <v>21</v>
      </c>
      <c r="G245" s="97">
        <v>1</v>
      </c>
      <c r="H245" s="96"/>
      <c r="I245" s="98" t="s">
        <v>3146</v>
      </c>
      <c r="J245" s="98" t="s">
        <v>3147</v>
      </c>
      <c r="K245" s="98" t="s">
        <v>3148</v>
      </c>
      <c r="L245" s="98" t="s">
        <v>655</v>
      </c>
    </row>
    <row r="246" spans="1:12" ht="15.75" hidden="1" customHeight="1" x14ac:dyDescent="0.25">
      <c r="A246" s="34">
        <v>245</v>
      </c>
      <c r="B246" s="92">
        <v>5</v>
      </c>
      <c r="C246" s="93" t="s">
        <v>3149</v>
      </c>
      <c r="D246" s="94" t="s">
        <v>660</v>
      </c>
      <c r="E246" s="95" t="s">
        <v>16</v>
      </c>
      <c r="F246" s="95" t="s">
        <v>21</v>
      </c>
      <c r="G246" s="97">
        <v>2</v>
      </c>
      <c r="H246" s="35"/>
      <c r="I246" s="98" t="s">
        <v>3150</v>
      </c>
      <c r="J246" s="98" t="s">
        <v>3151</v>
      </c>
      <c r="K246" s="98" t="s">
        <v>3152</v>
      </c>
      <c r="L246" s="98" t="s">
        <v>658</v>
      </c>
    </row>
    <row r="247" spans="1:12" ht="15.75" hidden="1" customHeight="1" x14ac:dyDescent="0.2">
      <c r="A247" s="38">
        <v>246</v>
      </c>
      <c r="B247" s="112">
        <v>5</v>
      </c>
      <c r="C247" s="113" t="s">
        <v>3153</v>
      </c>
      <c r="D247" s="117" t="s">
        <v>662</v>
      </c>
      <c r="E247" s="115" t="s">
        <v>16</v>
      </c>
      <c r="F247" s="115" t="s">
        <v>63</v>
      </c>
      <c r="G247" s="115">
        <v>0</v>
      </c>
      <c r="H247" s="115"/>
      <c r="I247" s="117" t="s">
        <v>3154</v>
      </c>
      <c r="J247" s="117" t="s">
        <v>3155</v>
      </c>
      <c r="K247" s="117" t="s">
        <v>3156</v>
      </c>
      <c r="L247" s="117" t="s">
        <v>661</v>
      </c>
    </row>
    <row r="248" spans="1:12" ht="15.75" hidden="1" customHeight="1" x14ac:dyDescent="0.25">
      <c r="A248" s="34">
        <v>247</v>
      </c>
      <c r="B248" s="92">
        <v>5</v>
      </c>
      <c r="C248" s="93" t="s">
        <v>3157</v>
      </c>
      <c r="D248" s="94" t="s">
        <v>665</v>
      </c>
      <c r="E248" s="95" t="s">
        <v>16</v>
      </c>
      <c r="F248" s="95" t="s">
        <v>63</v>
      </c>
      <c r="G248" s="97">
        <v>3</v>
      </c>
      <c r="H248" s="96"/>
      <c r="I248" s="98" t="s">
        <v>3158</v>
      </c>
      <c r="J248" s="98" t="s">
        <v>3159</v>
      </c>
      <c r="K248" s="98" t="s">
        <v>3160</v>
      </c>
      <c r="L248" s="98" t="s">
        <v>663</v>
      </c>
    </row>
    <row r="249" spans="1:12" ht="15.75" hidden="1" customHeight="1" x14ac:dyDescent="0.2">
      <c r="A249" s="37">
        <v>248</v>
      </c>
      <c r="B249" s="106">
        <v>5</v>
      </c>
      <c r="C249" s="107" t="s">
        <v>3161</v>
      </c>
      <c r="D249" s="108" t="s">
        <v>305</v>
      </c>
      <c r="E249" s="109" t="s">
        <v>89</v>
      </c>
      <c r="F249" s="109">
        <v>0</v>
      </c>
      <c r="G249" s="109"/>
      <c r="H249" s="109"/>
      <c r="I249" s="111" t="s">
        <v>3162</v>
      </c>
      <c r="J249" s="111" t="s">
        <v>3163</v>
      </c>
      <c r="K249" s="111" t="s">
        <v>3164</v>
      </c>
      <c r="L249" s="111" t="s">
        <v>666</v>
      </c>
    </row>
    <row r="250" spans="1:12" ht="15.75" hidden="1" customHeight="1" x14ac:dyDescent="0.2">
      <c r="A250" s="38">
        <v>249</v>
      </c>
      <c r="B250" s="112">
        <v>5</v>
      </c>
      <c r="C250" s="113" t="s">
        <v>3165</v>
      </c>
      <c r="D250" s="117" t="s">
        <v>669</v>
      </c>
      <c r="E250" s="115" t="s">
        <v>89</v>
      </c>
      <c r="F250" s="115" t="s">
        <v>21</v>
      </c>
      <c r="G250" s="115">
        <v>0</v>
      </c>
      <c r="H250" s="115"/>
      <c r="I250" s="117" t="s">
        <v>3166</v>
      </c>
      <c r="J250" s="117" t="s">
        <v>3167</v>
      </c>
      <c r="K250" s="117" t="s">
        <v>3168</v>
      </c>
      <c r="L250" s="117" t="s">
        <v>668</v>
      </c>
    </row>
    <row r="251" spans="1:12" ht="15.75" hidden="1" customHeight="1" x14ac:dyDescent="0.25">
      <c r="A251" s="34">
        <v>250</v>
      </c>
      <c r="B251" s="92">
        <v>5</v>
      </c>
      <c r="C251" s="93" t="s">
        <v>3169</v>
      </c>
      <c r="D251" s="94" t="s">
        <v>672</v>
      </c>
      <c r="E251" s="95" t="s">
        <v>89</v>
      </c>
      <c r="F251" s="95" t="s">
        <v>21</v>
      </c>
      <c r="G251" s="97">
        <v>1</v>
      </c>
      <c r="H251" s="96"/>
      <c r="I251" s="98" t="s">
        <v>3170</v>
      </c>
      <c r="J251" s="98" t="s">
        <v>3171</v>
      </c>
      <c r="K251" s="98" t="s">
        <v>3172</v>
      </c>
      <c r="L251" s="98" t="s">
        <v>670</v>
      </c>
    </row>
    <row r="252" spans="1:12" ht="15.75" hidden="1" customHeight="1" x14ac:dyDescent="0.25">
      <c r="A252" s="34">
        <v>251</v>
      </c>
      <c r="B252" s="92">
        <v>5</v>
      </c>
      <c r="C252" s="93" t="s">
        <v>3173</v>
      </c>
      <c r="D252" s="94" t="s">
        <v>675</v>
      </c>
      <c r="E252" s="95" t="s">
        <v>89</v>
      </c>
      <c r="F252" s="95" t="s">
        <v>21</v>
      </c>
      <c r="G252" s="97">
        <v>2</v>
      </c>
      <c r="H252" s="35"/>
      <c r="I252" s="98" t="s">
        <v>3174</v>
      </c>
      <c r="J252" s="98" t="s">
        <v>3175</v>
      </c>
      <c r="K252" s="98" t="s">
        <v>3176</v>
      </c>
      <c r="L252" s="98" t="s">
        <v>673</v>
      </c>
    </row>
    <row r="253" spans="1:12" ht="15.75" hidden="1" customHeight="1" x14ac:dyDescent="0.25">
      <c r="A253" s="34">
        <v>252</v>
      </c>
      <c r="B253" s="92">
        <v>5</v>
      </c>
      <c r="C253" s="93" t="s">
        <v>3177</v>
      </c>
      <c r="D253" s="94" t="s">
        <v>677</v>
      </c>
      <c r="E253" s="95" t="s">
        <v>89</v>
      </c>
      <c r="F253" s="95" t="s">
        <v>21</v>
      </c>
      <c r="G253" s="97">
        <v>3</v>
      </c>
      <c r="H253" s="35"/>
      <c r="I253" s="98" t="s">
        <v>3178</v>
      </c>
      <c r="J253" s="98" t="s">
        <v>3179</v>
      </c>
      <c r="K253" s="98" t="s">
        <v>3180</v>
      </c>
      <c r="L253" s="98" t="s">
        <v>676</v>
      </c>
    </row>
    <row r="254" spans="1:12" ht="15.75" hidden="1" customHeight="1" x14ac:dyDescent="0.25">
      <c r="A254" s="34">
        <v>253</v>
      </c>
      <c r="B254" s="92">
        <v>5</v>
      </c>
      <c r="C254" s="93" t="s">
        <v>3181</v>
      </c>
      <c r="D254" s="94" t="s">
        <v>3182</v>
      </c>
      <c r="E254" s="95" t="s">
        <v>89</v>
      </c>
      <c r="F254" s="95" t="s">
        <v>21</v>
      </c>
      <c r="G254" s="97" t="s">
        <v>2747</v>
      </c>
      <c r="H254" s="35"/>
      <c r="I254" s="98" t="s">
        <v>3183</v>
      </c>
      <c r="J254" s="98" t="s">
        <v>3184</v>
      </c>
      <c r="K254" s="98" t="s">
        <v>3185</v>
      </c>
      <c r="L254" s="98" t="s">
        <v>3186</v>
      </c>
    </row>
    <row r="255" spans="1:12" ht="15.75" hidden="1" customHeight="1" x14ac:dyDescent="0.25">
      <c r="A255" s="34">
        <v>254</v>
      </c>
      <c r="B255" s="92">
        <v>5</v>
      </c>
      <c r="C255" s="93" t="s">
        <v>3187</v>
      </c>
      <c r="D255" s="94" t="s">
        <v>3188</v>
      </c>
      <c r="E255" s="95" t="s">
        <v>89</v>
      </c>
      <c r="F255" s="95" t="s">
        <v>21</v>
      </c>
      <c r="G255" s="97" t="s">
        <v>2754</v>
      </c>
      <c r="H255" s="35"/>
      <c r="I255" s="98" t="s">
        <v>3189</v>
      </c>
      <c r="J255" s="98" t="s">
        <v>3190</v>
      </c>
      <c r="K255" s="98" t="s">
        <v>3191</v>
      </c>
      <c r="L255" s="98" t="s">
        <v>3192</v>
      </c>
    </row>
    <row r="256" spans="1:12" ht="15.75" hidden="1" customHeight="1" x14ac:dyDescent="0.25">
      <c r="A256" s="34">
        <v>255</v>
      </c>
      <c r="B256" s="92">
        <v>5</v>
      </c>
      <c r="C256" s="93" t="s">
        <v>3193</v>
      </c>
      <c r="D256" s="94" t="s">
        <v>680</v>
      </c>
      <c r="E256" s="95" t="s">
        <v>89</v>
      </c>
      <c r="F256" s="95" t="s">
        <v>21</v>
      </c>
      <c r="G256" s="97">
        <v>4</v>
      </c>
      <c r="H256" s="35"/>
      <c r="I256" s="98" t="s">
        <v>3194</v>
      </c>
      <c r="J256" s="98" t="s">
        <v>3195</v>
      </c>
      <c r="K256" s="98" t="s">
        <v>3196</v>
      </c>
      <c r="L256" s="98" t="s">
        <v>679</v>
      </c>
    </row>
    <row r="257" spans="1:12" ht="15.75" hidden="1" customHeight="1" x14ac:dyDescent="0.2">
      <c r="A257" s="38">
        <v>256</v>
      </c>
      <c r="B257" s="112">
        <v>5</v>
      </c>
      <c r="C257" s="113" t="s">
        <v>3197</v>
      </c>
      <c r="D257" s="117" t="s">
        <v>682</v>
      </c>
      <c r="E257" s="115" t="s">
        <v>89</v>
      </c>
      <c r="F257" s="115" t="s">
        <v>63</v>
      </c>
      <c r="G257" s="115">
        <v>0</v>
      </c>
      <c r="H257" s="115"/>
      <c r="I257" s="117" t="s">
        <v>3198</v>
      </c>
      <c r="J257" s="117" t="s">
        <v>3199</v>
      </c>
      <c r="K257" s="117" t="s">
        <v>3200</v>
      </c>
      <c r="L257" s="117" t="s">
        <v>681</v>
      </c>
    </row>
    <row r="258" spans="1:12" ht="15.75" hidden="1" customHeight="1" x14ac:dyDescent="0.25">
      <c r="A258" s="34">
        <v>257</v>
      </c>
      <c r="B258" s="92">
        <v>5</v>
      </c>
      <c r="C258" s="93" t="s">
        <v>3201</v>
      </c>
      <c r="D258" s="94" t="s">
        <v>685</v>
      </c>
      <c r="E258" s="95" t="s">
        <v>89</v>
      </c>
      <c r="F258" s="95" t="s">
        <v>63</v>
      </c>
      <c r="G258" s="97">
        <v>5</v>
      </c>
      <c r="H258" s="96"/>
      <c r="I258" s="98" t="s">
        <v>3202</v>
      </c>
      <c r="J258" s="98" t="s">
        <v>3203</v>
      </c>
      <c r="K258" s="98" t="s">
        <v>3204</v>
      </c>
      <c r="L258" s="98" t="s">
        <v>683</v>
      </c>
    </row>
    <row r="259" spans="1:12" ht="15.75" hidden="1" customHeight="1" x14ac:dyDescent="0.25">
      <c r="A259" s="34">
        <v>258</v>
      </c>
      <c r="B259" s="92">
        <v>5</v>
      </c>
      <c r="C259" s="93" t="s">
        <v>3205</v>
      </c>
      <c r="D259" s="94" t="s">
        <v>688</v>
      </c>
      <c r="E259" s="95" t="s">
        <v>89</v>
      </c>
      <c r="F259" s="95" t="s">
        <v>63</v>
      </c>
      <c r="G259" s="97">
        <v>6</v>
      </c>
      <c r="H259" s="35"/>
      <c r="I259" s="98" t="s">
        <v>3206</v>
      </c>
      <c r="J259" s="98" t="s">
        <v>3207</v>
      </c>
      <c r="K259" s="98" t="s">
        <v>3208</v>
      </c>
      <c r="L259" s="98" t="s">
        <v>686</v>
      </c>
    </row>
    <row r="260" spans="1:12" ht="15.75" hidden="1" customHeight="1" x14ac:dyDescent="0.25">
      <c r="A260" s="34">
        <v>259</v>
      </c>
      <c r="B260" s="92">
        <v>5</v>
      </c>
      <c r="C260" s="93" t="s">
        <v>3209</v>
      </c>
      <c r="D260" s="94" t="s">
        <v>691</v>
      </c>
      <c r="E260" s="95" t="s">
        <v>89</v>
      </c>
      <c r="F260" s="95" t="s">
        <v>63</v>
      </c>
      <c r="G260" s="97">
        <v>7</v>
      </c>
      <c r="H260" s="35"/>
      <c r="I260" s="98" t="s">
        <v>3210</v>
      </c>
      <c r="J260" s="98" t="s">
        <v>3211</v>
      </c>
      <c r="K260" s="98" t="s">
        <v>3212</v>
      </c>
      <c r="L260" s="98" t="s">
        <v>689</v>
      </c>
    </row>
    <row r="261" spans="1:12" ht="15.75" hidden="1" customHeight="1" x14ac:dyDescent="0.2">
      <c r="A261" s="37">
        <v>260</v>
      </c>
      <c r="B261" s="106">
        <v>5</v>
      </c>
      <c r="C261" s="107" t="s">
        <v>3213</v>
      </c>
      <c r="D261" s="108" t="s">
        <v>456</v>
      </c>
      <c r="E261" s="109" t="s">
        <v>454</v>
      </c>
      <c r="F261" s="109">
        <v>0</v>
      </c>
      <c r="G261" s="109"/>
      <c r="H261" s="109"/>
      <c r="I261" s="111" t="s">
        <v>3214</v>
      </c>
      <c r="J261" s="111" t="s">
        <v>3215</v>
      </c>
      <c r="K261" s="111" t="s">
        <v>3216</v>
      </c>
      <c r="L261" s="111" t="s">
        <v>692</v>
      </c>
    </row>
    <row r="262" spans="1:12" ht="15.75" hidden="1" customHeight="1" x14ac:dyDescent="0.2">
      <c r="A262" s="38">
        <v>261</v>
      </c>
      <c r="B262" s="112">
        <v>5</v>
      </c>
      <c r="C262" s="113" t="s">
        <v>3217</v>
      </c>
      <c r="D262" s="117" t="s">
        <v>695</v>
      </c>
      <c r="E262" s="115" t="s">
        <v>454</v>
      </c>
      <c r="F262" s="115" t="s">
        <v>21</v>
      </c>
      <c r="G262" s="115">
        <v>0</v>
      </c>
      <c r="H262" s="115"/>
      <c r="I262" s="117" t="s">
        <v>3218</v>
      </c>
      <c r="J262" s="117" t="s">
        <v>3219</v>
      </c>
      <c r="K262" s="117" t="s">
        <v>3220</v>
      </c>
      <c r="L262" s="117" t="s">
        <v>694</v>
      </c>
    </row>
    <row r="263" spans="1:12" ht="15.75" hidden="1" customHeight="1" x14ac:dyDescent="0.25">
      <c r="A263" s="34">
        <v>262</v>
      </c>
      <c r="B263" s="92">
        <v>5</v>
      </c>
      <c r="C263" s="93" t="s">
        <v>3221</v>
      </c>
      <c r="D263" s="94" t="s">
        <v>698</v>
      </c>
      <c r="E263" s="95" t="s">
        <v>454</v>
      </c>
      <c r="F263" s="95" t="s">
        <v>21</v>
      </c>
      <c r="G263" s="97">
        <v>1</v>
      </c>
      <c r="H263" s="96"/>
      <c r="I263" s="98" t="s">
        <v>3222</v>
      </c>
      <c r="J263" s="98" t="s">
        <v>3223</v>
      </c>
      <c r="K263" s="98" t="s">
        <v>3224</v>
      </c>
      <c r="L263" s="98" t="s">
        <v>696</v>
      </c>
    </row>
    <row r="264" spans="1:12" ht="15.75" hidden="1" customHeight="1" x14ac:dyDescent="0.25">
      <c r="A264" s="34">
        <v>263</v>
      </c>
      <c r="B264" s="92">
        <v>5</v>
      </c>
      <c r="C264" s="93" t="s">
        <v>3225</v>
      </c>
      <c r="D264" s="94" t="s">
        <v>701</v>
      </c>
      <c r="E264" s="95" t="s">
        <v>454</v>
      </c>
      <c r="F264" s="95" t="s">
        <v>21</v>
      </c>
      <c r="G264" s="97">
        <v>2</v>
      </c>
      <c r="H264" s="35"/>
      <c r="I264" s="98" t="s">
        <v>3226</v>
      </c>
      <c r="J264" s="98" t="s">
        <v>3227</v>
      </c>
      <c r="K264" s="98" t="s">
        <v>3228</v>
      </c>
      <c r="L264" s="98" t="s">
        <v>699</v>
      </c>
    </row>
    <row r="265" spans="1:12" ht="15.75" hidden="1" customHeight="1" x14ac:dyDescent="0.2">
      <c r="A265" s="38">
        <v>264</v>
      </c>
      <c r="B265" s="112">
        <v>5</v>
      </c>
      <c r="C265" s="113" t="s">
        <v>3229</v>
      </c>
      <c r="D265" s="117" t="s">
        <v>703</v>
      </c>
      <c r="E265" s="115" t="s">
        <v>454</v>
      </c>
      <c r="F265" s="115" t="s">
        <v>63</v>
      </c>
      <c r="G265" s="115">
        <v>0</v>
      </c>
      <c r="H265" s="115"/>
      <c r="I265" s="117" t="s">
        <v>3230</v>
      </c>
      <c r="J265" s="117" t="s">
        <v>3231</v>
      </c>
      <c r="K265" s="117" t="s">
        <v>3232</v>
      </c>
      <c r="L265" s="117" t="s">
        <v>702</v>
      </c>
    </row>
    <row r="266" spans="1:12" ht="15.75" hidden="1" customHeight="1" x14ac:dyDescent="0.25">
      <c r="A266" s="34">
        <v>265</v>
      </c>
      <c r="B266" s="92">
        <v>5</v>
      </c>
      <c r="C266" s="93" t="s">
        <v>3233</v>
      </c>
      <c r="D266" s="94" t="s">
        <v>706</v>
      </c>
      <c r="E266" s="95" t="s">
        <v>454</v>
      </c>
      <c r="F266" s="95" t="s">
        <v>63</v>
      </c>
      <c r="G266" s="97">
        <v>3</v>
      </c>
      <c r="H266" s="96"/>
      <c r="I266" s="98" t="s">
        <v>3234</v>
      </c>
      <c r="J266" s="98" t="s">
        <v>3235</v>
      </c>
      <c r="K266" s="98" t="s">
        <v>3236</v>
      </c>
      <c r="L266" s="98" t="s">
        <v>704</v>
      </c>
    </row>
    <row r="267" spans="1:12" ht="15.75" hidden="1" customHeight="1" x14ac:dyDescent="0.25">
      <c r="A267" s="34">
        <v>266</v>
      </c>
      <c r="B267" s="92">
        <v>5</v>
      </c>
      <c r="C267" s="93" t="s">
        <v>3237</v>
      </c>
      <c r="D267" s="94" t="s">
        <v>3238</v>
      </c>
      <c r="E267" s="95" t="s">
        <v>454</v>
      </c>
      <c r="F267" s="95" t="s">
        <v>63</v>
      </c>
      <c r="G267" s="97">
        <v>4</v>
      </c>
      <c r="H267" s="35"/>
      <c r="I267" s="98" t="s">
        <v>3239</v>
      </c>
      <c r="J267" s="98" t="s">
        <v>3240</v>
      </c>
      <c r="K267" s="98" t="s">
        <v>3241</v>
      </c>
      <c r="L267" s="98" t="s">
        <v>707</v>
      </c>
    </row>
    <row r="268" spans="1:12" ht="15.75" hidden="1" customHeight="1" x14ac:dyDescent="0.25">
      <c r="A268" s="34">
        <v>267</v>
      </c>
      <c r="B268" s="92">
        <v>5</v>
      </c>
      <c r="C268" s="93" t="s">
        <v>3242</v>
      </c>
      <c r="D268" s="94" t="s">
        <v>3243</v>
      </c>
      <c r="E268" s="95" t="s">
        <v>454</v>
      </c>
      <c r="F268" s="95" t="s">
        <v>63</v>
      </c>
      <c r="G268" s="97" t="s">
        <v>2130</v>
      </c>
      <c r="H268" s="35"/>
      <c r="I268" s="98" t="s">
        <v>3244</v>
      </c>
      <c r="J268" s="98" t="s">
        <v>3245</v>
      </c>
      <c r="K268" s="98" t="s">
        <v>3246</v>
      </c>
      <c r="L268" s="98" t="s">
        <v>3247</v>
      </c>
    </row>
    <row r="269" spans="1:12" ht="15.75" hidden="1" customHeight="1" x14ac:dyDescent="0.25">
      <c r="A269" s="34">
        <v>268</v>
      </c>
      <c r="B269" s="92">
        <v>5</v>
      </c>
      <c r="C269" s="93" t="s">
        <v>3248</v>
      </c>
      <c r="D269" s="94" t="s">
        <v>3249</v>
      </c>
      <c r="E269" s="95" t="s">
        <v>454</v>
      </c>
      <c r="F269" s="95" t="s">
        <v>63</v>
      </c>
      <c r="G269" s="97" t="s">
        <v>2137</v>
      </c>
      <c r="H269" s="35"/>
      <c r="I269" s="98" t="s">
        <v>3250</v>
      </c>
      <c r="J269" s="98" t="s">
        <v>3251</v>
      </c>
      <c r="K269" s="98" t="s">
        <v>3252</v>
      </c>
      <c r="L269" s="98" t="s">
        <v>3253</v>
      </c>
    </row>
    <row r="270" spans="1:12" ht="15.75" hidden="1" customHeight="1" x14ac:dyDescent="0.25">
      <c r="A270" s="34">
        <v>269</v>
      </c>
      <c r="B270" s="92">
        <v>5</v>
      </c>
      <c r="C270" s="93" t="s">
        <v>3254</v>
      </c>
      <c r="D270" s="94" t="s">
        <v>3255</v>
      </c>
      <c r="E270" s="95" t="s">
        <v>454</v>
      </c>
      <c r="F270" s="95" t="s">
        <v>63</v>
      </c>
      <c r="G270" s="97">
        <v>5</v>
      </c>
      <c r="H270" s="35"/>
      <c r="I270" s="98" t="s">
        <v>3256</v>
      </c>
      <c r="J270" s="98" t="s">
        <v>3257</v>
      </c>
      <c r="K270" s="98" t="s">
        <v>3258</v>
      </c>
      <c r="L270" s="98" t="s">
        <v>710</v>
      </c>
    </row>
    <row r="271" spans="1:12" ht="15.75" hidden="1" customHeight="1" x14ac:dyDescent="0.25">
      <c r="A271" s="34">
        <v>270</v>
      </c>
      <c r="B271" s="92">
        <v>5</v>
      </c>
      <c r="C271" s="93" t="s">
        <v>3259</v>
      </c>
      <c r="D271" s="94" t="s">
        <v>3260</v>
      </c>
      <c r="E271" s="95" t="s">
        <v>454</v>
      </c>
      <c r="F271" s="95" t="s">
        <v>63</v>
      </c>
      <c r="G271" s="97" t="s">
        <v>2814</v>
      </c>
      <c r="H271" s="35"/>
      <c r="I271" s="98" t="s">
        <v>3261</v>
      </c>
      <c r="J271" s="98" t="s">
        <v>3262</v>
      </c>
      <c r="K271" s="98" t="s">
        <v>3263</v>
      </c>
      <c r="L271" s="98" t="s">
        <v>3264</v>
      </c>
    </row>
    <row r="272" spans="1:12" ht="15.75" hidden="1" customHeight="1" x14ac:dyDescent="0.25">
      <c r="A272" s="34">
        <v>271</v>
      </c>
      <c r="B272" s="92">
        <v>5</v>
      </c>
      <c r="C272" s="93" t="s">
        <v>3265</v>
      </c>
      <c r="D272" s="94" t="s">
        <v>3266</v>
      </c>
      <c r="E272" s="95" t="s">
        <v>454</v>
      </c>
      <c r="F272" s="95" t="s">
        <v>63</v>
      </c>
      <c r="G272" s="97" t="s">
        <v>2821</v>
      </c>
      <c r="H272" s="35"/>
      <c r="I272" s="98" t="s">
        <v>3267</v>
      </c>
      <c r="J272" s="98" t="s">
        <v>3268</v>
      </c>
      <c r="K272" s="98" t="s">
        <v>3269</v>
      </c>
      <c r="L272" s="98" t="s">
        <v>3270</v>
      </c>
    </row>
    <row r="273" spans="1:12" ht="15.75" hidden="1" customHeight="1" x14ac:dyDescent="0.25">
      <c r="A273" s="34">
        <v>272</v>
      </c>
      <c r="B273" s="92">
        <v>5</v>
      </c>
      <c r="C273" s="93" t="s">
        <v>3271</v>
      </c>
      <c r="D273" s="94" t="s">
        <v>715</v>
      </c>
      <c r="E273" s="95" t="s">
        <v>454</v>
      </c>
      <c r="F273" s="95" t="s">
        <v>63</v>
      </c>
      <c r="G273" s="97">
        <v>6</v>
      </c>
      <c r="H273" s="35"/>
      <c r="I273" s="98" t="s">
        <v>3272</v>
      </c>
      <c r="J273" s="98" t="s">
        <v>3273</v>
      </c>
      <c r="K273" s="98" t="s">
        <v>3274</v>
      </c>
      <c r="L273" s="98" t="s">
        <v>713</v>
      </c>
    </row>
    <row r="274" spans="1:12" ht="15.75" hidden="1" customHeight="1" x14ac:dyDescent="0.25">
      <c r="A274" s="34">
        <v>273</v>
      </c>
      <c r="B274" s="92">
        <v>5</v>
      </c>
      <c r="C274" s="93" t="s">
        <v>3275</v>
      </c>
      <c r="D274" s="94" t="s">
        <v>3276</v>
      </c>
      <c r="E274" s="95" t="s">
        <v>454</v>
      </c>
      <c r="F274" s="95" t="s">
        <v>63</v>
      </c>
      <c r="G274" s="97">
        <v>7</v>
      </c>
      <c r="H274" s="35"/>
      <c r="I274" s="98" t="s">
        <v>3277</v>
      </c>
      <c r="J274" s="98" t="s">
        <v>3278</v>
      </c>
      <c r="K274" s="98" t="s">
        <v>3279</v>
      </c>
      <c r="L274" s="98" t="s">
        <v>716</v>
      </c>
    </row>
    <row r="275" spans="1:12" ht="15.75" hidden="1" customHeight="1" x14ac:dyDescent="0.25">
      <c r="A275" s="34">
        <v>274</v>
      </c>
      <c r="B275" s="92">
        <v>5</v>
      </c>
      <c r="C275" s="93" t="s">
        <v>3280</v>
      </c>
      <c r="D275" s="94" t="s">
        <v>3281</v>
      </c>
      <c r="E275" s="95" t="s">
        <v>454</v>
      </c>
      <c r="F275" s="95" t="s">
        <v>63</v>
      </c>
      <c r="G275" s="97" t="s">
        <v>2837</v>
      </c>
      <c r="H275" s="35"/>
      <c r="I275" s="98" t="s">
        <v>3282</v>
      </c>
      <c r="J275" s="98" t="s">
        <v>3283</v>
      </c>
      <c r="K275" s="98" t="s">
        <v>3284</v>
      </c>
      <c r="L275" s="98" t="s">
        <v>3285</v>
      </c>
    </row>
    <row r="276" spans="1:12" ht="15.75" hidden="1" customHeight="1" x14ac:dyDescent="0.25">
      <c r="A276" s="34">
        <v>275</v>
      </c>
      <c r="B276" s="92">
        <v>5</v>
      </c>
      <c r="C276" s="93" t="s">
        <v>3286</v>
      </c>
      <c r="D276" s="94" t="s">
        <v>3287</v>
      </c>
      <c r="E276" s="95" t="s">
        <v>454</v>
      </c>
      <c r="F276" s="95" t="s">
        <v>63</v>
      </c>
      <c r="G276" s="97" t="s">
        <v>2844</v>
      </c>
      <c r="H276" s="35"/>
      <c r="I276" s="98" t="s">
        <v>3288</v>
      </c>
      <c r="J276" s="98" t="s">
        <v>3289</v>
      </c>
      <c r="K276" s="98" t="s">
        <v>3290</v>
      </c>
      <c r="L276" s="98" t="s">
        <v>3291</v>
      </c>
    </row>
    <row r="277" spans="1:12" ht="15.75" hidden="1" customHeight="1" x14ac:dyDescent="0.25">
      <c r="A277" s="34">
        <v>276</v>
      </c>
      <c r="B277" s="92">
        <v>5</v>
      </c>
      <c r="C277" s="93" t="s">
        <v>3292</v>
      </c>
      <c r="D277" s="94" t="s">
        <v>3293</v>
      </c>
      <c r="E277" s="95" t="s">
        <v>454</v>
      </c>
      <c r="F277" s="95" t="s">
        <v>63</v>
      </c>
      <c r="G277" s="97" t="s">
        <v>2851</v>
      </c>
      <c r="H277" s="35"/>
      <c r="I277" s="98" t="s">
        <v>3294</v>
      </c>
      <c r="J277" s="98" t="s">
        <v>3295</v>
      </c>
      <c r="K277" s="98" t="s">
        <v>3296</v>
      </c>
      <c r="L277" s="98" t="s">
        <v>3297</v>
      </c>
    </row>
    <row r="278" spans="1:12" ht="15.75" hidden="1" customHeight="1" x14ac:dyDescent="0.2">
      <c r="A278" s="37">
        <v>277</v>
      </c>
      <c r="B278" s="106">
        <v>5</v>
      </c>
      <c r="C278" s="107" t="s">
        <v>3298</v>
      </c>
      <c r="D278" s="108" t="s">
        <v>2211</v>
      </c>
      <c r="E278" s="109" t="s">
        <v>141</v>
      </c>
      <c r="F278" s="109">
        <v>0</v>
      </c>
      <c r="G278" s="109"/>
      <c r="H278" s="109"/>
      <c r="I278" s="111" t="s">
        <v>3299</v>
      </c>
      <c r="J278" s="111" t="s">
        <v>3300</v>
      </c>
      <c r="K278" s="111" t="s">
        <v>3301</v>
      </c>
      <c r="L278" s="111" t="s">
        <v>3302</v>
      </c>
    </row>
    <row r="279" spans="1:12" ht="15.75" hidden="1" customHeight="1" x14ac:dyDescent="0.2">
      <c r="A279" s="38">
        <v>278</v>
      </c>
      <c r="B279" s="112">
        <v>5</v>
      </c>
      <c r="C279" s="113" t="s">
        <v>3303</v>
      </c>
      <c r="D279" s="117" t="s">
        <v>743</v>
      </c>
      <c r="E279" s="115" t="s">
        <v>141</v>
      </c>
      <c r="F279" s="115" t="s">
        <v>21</v>
      </c>
      <c r="G279" s="115">
        <v>0</v>
      </c>
      <c r="H279" s="115"/>
      <c r="I279" s="117" t="s">
        <v>3304</v>
      </c>
      <c r="J279" s="117" t="s">
        <v>3305</v>
      </c>
      <c r="K279" s="117" t="s">
        <v>3306</v>
      </c>
      <c r="L279" s="117" t="s">
        <v>744</v>
      </c>
    </row>
    <row r="280" spans="1:12" ht="15.75" hidden="1" customHeight="1" x14ac:dyDescent="0.25">
      <c r="A280" s="34">
        <v>279</v>
      </c>
      <c r="B280" s="92">
        <v>5</v>
      </c>
      <c r="C280" s="93" t="s">
        <v>3307</v>
      </c>
      <c r="D280" s="94" t="s">
        <v>748</v>
      </c>
      <c r="E280" s="95" t="s">
        <v>141</v>
      </c>
      <c r="F280" s="95" t="s">
        <v>21</v>
      </c>
      <c r="G280" s="97">
        <v>1</v>
      </c>
      <c r="H280" s="96"/>
      <c r="I280" s="98" t="s">
        <v>3308</v>
      </c>
      <c r="J280" s="98" t="s">
        <v>3309</v>
      </c>
      <c r="K280" s="98" t="s">
        <v>3310</v>
      </c>
      <c r="L280" s="98" t="s">
        <v>747</v>
      </c>
    </row>
    <row r="281" spans="1:12" ht="15.75" hidden="1" customHeight="1" x14ac:dyDescent="0.2">
      <c r="A281" s="38">
        <v>280</v>
      </c>
      <c r="B281" s="112">
        <v>5</v>
      </c>
      <c r="C281" s="113" t="s">
        <v>3311</v>
      </c>
      <c r="D281" s="117" t="s">
        <v>393</v>
      </c>
      <c r="E281" s="115" t="s">
        <v>141</v>
      </c>
      <c r="F281" s="115" t="s">
        <v>63</v>
      </c>
      <c r="G281" s="115">
        <v>0</v>
      </c>
      <c r="H281" s="115"/>
      <c r="I281" s="117" t="s">
        <v>3312</v>
      </c>
      <c r="J281" s="117" t="s">
        <v>3313</v>
      </c>
      <c r="K281" s="117" t="s">
        <v>3314</v>
      </c>
      <c r="L281" s="117" t="s">
        <v>769</v>
      </c>
    </row>
    <row r="282" spans="1:12" ht="15.75" hidden="1" customHeight="1" x14ac:dyDescent="0.25">
      <c r="A282" s="34">
        <v>281</v>
      </c>
      <c r="B282" s="92">
        <v>5</v>
      </c>
      <c r="C282" s="93" t="s">
        <v>3315</v>
      </c>
      <c r="D282" s="94" t="s">
        <v>773</v>
      </c>
      <c r="E282" s="95" t="s">
        <v>141</v>
      </c>
      <c r="F282" s="95" t="s">
        <v>63</v>
      </c>
      <c r="G282" s="97">
        <v>2</v>
      </c>
      <c r="H282" s="96"/>
      <c r="I282" s="98" t="s">
        <v>3316</v>
      </c>
      <c r="J282" s="98" t="s">
        <v>3317</v>
      </c>
      <c r="K282" s="98" t="s">
        <v>3318</v>
      </c>
      <c r="L282" s="98" t="s">
        <v>772</v>
      </c>
    </row>
    <row r="283" spans="1:12" ht="15.75" hidden="1" customHeight="1" x14ac:dyDescent="0.2">
      <c r="A283" s="38">
        <v>282</v>
      </c>
      <c r="B283" s="112">
        <v>5</v>
      </c>
      <c r="C283" s="113" t="s">
        <v>3319</v>
      </c>
      <c r="D283" s="117" t="s">
        <v>750</v>
      </c>
      <c r="E283" s="115" t="s">
        <v>141</v>
      </c>
      <c r="F283" s="115" t="s">
        <v>76</v>
      </c>
      <c r="G283" s="115">
        <v>0</v>
      </c>
      <c r="H283" s="115"/>
      <c r="I283" s="117" t="s">
        <v>3320</v>
      </c>
      <c r="J283" s="117" t="s">
        <v>3321</v>
      </c>
      <c r="K283" s="117" t="s">
        <v>3322</v>
      </c>
      <c r="L283" s="117" t="s">
        <v>751</v>
      </c>
    </row>
    <row r="284" spans="1:12" ht="15.75" hidden="1" customHeight="1" x14ac:dyDescent="0.25">
      <c r="A284" s="34">
        <v>283</v>
      </c>
      <c r="B284" s="92">
        <v>5</v>
      </c>
      <c r="C284" s="93" t="s">
        <v>3323</v>
      </c>
      <c r="D284" s="94" t="s">
        <v>3324</v>
      </c>
      <c r="E284" s="95" t="s">
        <v>141</v>
      </c>
      <c r="F284" s="95" t="s">
        <v>76</v>
      </c>
      <c r="G284" s="97">
        <v>3</v>
      </c>
      <c r="H284" s="96"/>
      <c r="I284" s="98" t="s">
        <v>3325</v>
      </c>
      <c r="J284" s="98" t="s">
        <v>3326</v>
      </c>
      <c r="K284" s="98" t="s">
        <v>3327</v>
      </c>
      <c r="L284" s="98" t="s">
        <v>754</v>
      </c>
    </row>
    <row r="285" spans="1:12" ht="15.75" hidden="1" customHeight="1" x14ac:dyDescent="0.25">
      <c r="A285" s="34">
        <v>284</v>
      </c>
      <c r="B285" s="92">
        <v>5</v>
      </c>
      <c r="C285" s="93" t="s">
        <v>3328</v>
      </c>
      <c r="D285" s="94" t="s">
        <v>3329</v>
      </c>
      <c r="E285" s="95" t="s">
        <v>141</v>
      </c>
      <c r="F285" s="95" t="s">
        <v>76</v>
      </c>
      <c r="G285" s="97" t="s">
        <v>2754</v>
      </c>
      <c r="H285" s="35"/>
      <c r="I285" s="98" t="s">
        <v>3330</v>
      </c>
      <c r="J285" s="98" t="s">
        <v>3331</v>
      </c>
      <c r="K285" s="98" t="s">
        <v>3332</v>
      </c>
      <c r="L285" s="98" t="s">
        <v>3333</v>
      </c>
    </row>
    <row r="286" spans="1:12" ht="15.75" hidden="1" customHeight="1" x14ac:dyDescent="0.25">
      <c r="A286" s="34">
        <v>285</v>
      </c>
      <c r="B286" s="92">
        <v>5</v>
      </c>
      <c r="C286" s="93" t="s">
        <v>3334</v>
      </c>
      <c r="D286" s="94" t="s">
        <v>3335</v>
      </c>
      <c r="E286" s="95" t="s">
        <v>141</v>
      </c>
      <c r="F286" s="95" t="s">
        <v>76</v>
      </c>
      <c r="G286" s="97" t="s">
        <v>2761</v>
      </c>
      <c r="H286" s="35"/>
      <c r="I286" s="98" t="s">
        <v>3336</v>
      </c>
      <c r="J286" s="98" t="s">
        <v>3337</v>
      </c>
      <c r="K286" s="98" t="s">
        <v>3338</v>
      </c>
      <c r="L286" s="98" t="s">
        <v>3339</v>
      </c>
    </row>
    <row r="287" spans="1:12" ht="15.75" hidden="1" customHeight="1" x14ac:dyDescent="0.25">
      <c r="A287" s="34">
        <v>286</v>
      </c>
      <c r="B287" s="92">
        <v>5</v>
      </c>
      <c r="C287" s="93" t="s">
        <v>3340</v>
      </c>
      <c r="D287" s="94" t="s">
        <v>759</v>
      </c>
      <c r="E287" s="95" t="s">
        <v>141</v>
      </c>
      <c r="F287" s="95" t="s">
        <v>76</v>
      </c>
      <c r="G287" s="97">
        <v>4</v>
      </c>
      <c r="H287" s="35"/>
      <c r="I287" s="98" t="s">
        <v>3341</v>
      </c>
      <c r="J287" s="98" t="s">
        <v>3342</v>
      </c>
      <c r="K287" s="98" t="s">
        <v>3343</v>
      </c>
      <c r="L287" s="98" t="s">
        <v>758</v>
      </c>
    </row>
    <row r="288" spans="1:12" ht="15.75" hidden="1" customHeight="1" x14ac:dyDescent="0.25">
      <c r="A288" s="34">
        <v>287</v>
      </c>
      <c r="B288" s="92">
        <v>5</v>
      </c>
      <c r="C288" s="93" t="s">
        <v>3344</v>
      </c>
      <c r="D288" s="94" t="s">
        <v>3345</v>
      </c>
      <c r="E288" s="95" t="s">
        <v>141</v>
      </c>
      <c r="F288" s="95" t="s">
        <v>76</v>
      </c>
      <c r="G288" s="97">
        <v>5</v>
      </c>
      <c r="H288" s="35"/>
      <c r="I288" s="98" t="s">
        <v>3346</v>
      </c>
      <c r="J288" s="98" t="s">
        <v>3347</v>
      </c>
      <c r="K288" s="98" t="s">
        <v>3348</v>
      </c>
      <c r="L288" s="98" t="s">
        <v>762</v>
      </c>
    </row>
    <row r="289" spans="1:12" ht="15.75" hidden="1" customHeight="1" x14ac:dyDescent="0.25">
      <c r="A289" s="34">
        <v>288</v>
      </c>
      <c r="B289" s="92">
        <v>5</v>
      </c>
      <c r="C289" s="93" t="s">
        <v>3349</v>
      </c>
      <c r="D289" s="94" t="s">
        <v>3350</v>
      </c>
      <c r="E289" s="95" t="s">
        <v>141</v>
      </c>
      <c r="F289" s="95" t="s">
        <v>76</v>
      </c>
      <c r="G289" s="97" t="s">
        <v>2814</v>
      </c>
      <c r="H289" s="35"/>
      <c r="I289" s="98" t="s">
        <v>3351</v>
      </c>
      <c r="J289" s="98" t="s">
        <v>3352</v>
      </c>
      <c r="K289" s="98" t="s">
        <v>3353</v>
      </c>
      <c r="L289" s="98" t="s">
        <v>3354</v>
      </c>
    </row>
    <row r="290" spans="1:12" ht="15.75" hidden="1" customHeight="1" x14ac:dyDescent="0.25">
      <c r="A290" s="34">
        <v>289</v>
      </c>
      <c r="B290" s="92">
        <v>5</v>
      </c>
      <c r="C290" s="93" t="s">
        <v>3355</v>
      </c>
      <c r="D290" s="94" t="s">
        <v>3356</v>
      </c>
      <c r="E290" s="95" t="s">
        <v>141</v>
      </c>
      <c r="F290" s="95" t="s">
        <v>76</v>
      </c>
      <c r="G290" s="97" t="s">
        <v>2821</v>
      </c>
      <c r="H290" s="35"/>
      <c r="I290" s="98" t="s">
        <v>3357</v>
      </c>
      <c r="J290" s="98" t="s">
        <v>3358</v>
      </c>
      <c r="K290" s="98" t="s">
        <v>3359</v>
      </c>
      <c r="L290" s="98" t="s">
        <v>3360</v>
      </c>
    </row>
    <row r="291" spans="1:12" ht="15.75" hidden="1" customHeight="1" x14ac:dyDescent="0.25">
      <c r="A291" s="34">
        <v>290</v>
      </c>
      <c r="B291" s="92">
        <v>5</v>
      </c>
      <c r="C291" s="93" t="s">
        <v>3361</v>
      </c>
      <c r="D291" s="94" t="s">
        <v>3362</v>
      </c>
      <c r="E291" s="95" t="s">
        <v>141</v>
      </c>
      <c r="F291" s="95" t="s">
        <v>76</v>
      </c>
      <c r="G291" s="97" t="s">
        <v>3363</v>
      </c>
      <c r="H291" s="35"/>
      <c r="I291" s="98" t="s">
        <v>3364</v>
      </c>
      <c r="J291" s="98" t="s">
        <v>3365</v>
      </c>
      <c r="K291" s="98" t="s">
        <v>3366</v>
      </c>
      <c r="L291" s="98" t="s">
        <v>3367</v>
      </c>
    </row>
    <row r="292" spans="1:12" ht="15.75" hidden="1" customHeight="1" x14ac:dyDescent="0.2">
      <c r="A292" s="37">
        <v>291</v>
      </c>
      <c r="B292" s="106">
        <v>5</v>
      </c>
      <c r="C292" s="107" t="s">
        <v>3368</v>
      </c>
      <c r="D292" s="108" t="s">
        <v>334</v>
      </c>
      <c r="E292" s="109" t="s">
        <v>103</v>
      </c>
      <c r="F292" s="109">
        <v>0</v>
      </c>
      <c r="G292" s="109"/>
      <c r="H292" s="109"/>
      <c r="I292" s="111" t="s">
        <v>3369</v>
      </c>
      <c r="J292" s="111" t="s">
        <v>3370</v>
      </c>
      <c r="K292" s="111" t="s">
        <v>3371</v>
      </c>
      <c r="L292" s="111" t="s">
        <v>720</v>
      </c>
    </row>
    <row r="293" spans="1:12" ht="15.75" hidden="1" customHeight="1" x14ac:dyDescent="0.2">
      <c r="A293" s="38">
        <v>292</v>
      </c>
      <c r="B293" s="112">
        <v>5</v>
      </c>
      <c r="C293" s="113" t="s">
        <v>3372</v>
      </c>
      <c r="D293" s="117" t="s">
        <v>722</v>
      </c>
      <c r="E293" s="115" t="s">
        <v>103</v>
      </c>
      <c r="F293" s="115" t="s">
        <v>21</v>
      </c>
      <c r="G293" s="115">
        <v>0</v>
      </c>
      <c r="H293" s="115"/>
      <c r="I293" s="117" t="s">
        <v>3373</v>
      </c>
      <c r="J293" s="117" t="s">
        <v>3374</v>
      </c>
      <c r="K293" s="117" t="s">
        <v>3375</v>
      </c>
      <c r="L293" s="117" t="s">
        <v>723</v>
      </c>
    </row>
    <row r="294" spans="1:12" ht="15.75" hidden="1" customHeight="1" x14ac:dyDescent="0.25">
      <c r="A294" s="34">
        <v>293</v>
      </c>
      <c r="B294" s="92">
        <v>5</v>
      </c>
      <c r="C294" s="93" t="s">
        <v>3376</v>
      </c>
      <c r="D294" s="94" t="s">
        <v>727</v>
      </c>
      <c r="E294" s="95" t="s">
        <v>103</v>
      </c>
      <c r="F294" s="95" t="s">
        <v>21</v>
      </c>
      <c r="G294" s="97">
        <v>1</v>
      </c>
      <c r="H294" s="96"/>
      <c r="I294" s="98" t="s">
        <v>3377</v>
      </c>
      <c r="J294" s="98" t="s">
        <v>3378</v>
      </c>
      <c r="K294" s="98" t="s">
        <v>3379</v>
      </c>
      <c r="L294" s="98" t="s">
        <v>726</v>
      </c>
    </row>
    <row r="295" spans="1:12" ht="15.75" hidden="1" customHeight="1" x14ac:dyDescent="0.25">
      <c r="A295" s="34">
        <v>294</v>
      </c>
      <c r="B295" s="92">
        <v>5</v>
      </c>
      <c r="C295" s="93" t="s">
        <v>3380</v>
      </c>
      <c r="D295" s="94" t="s">
        <v>731</v>
      </c>
      <c r="E295" s="95" t="s">
        <v>103</v>
      </c>
      <c r="F295" s="95" t="s">
        <v>21</v>
      </c>
      <c r="G295" s="97">
        <v>2</v>
      </c>
      <c r="H295" s="35"/>
      <c r="I295" s="98" t="s">
        <v>3381</v>
      </c>
      <c r="J295" s="98" t="s">
        <v>3382</v>
      </c>
      <c r="K295" s="98" t="s">
        <v>3383</v>
      </c>
      <c r="L295" s="98" t="s">
        <v>730</v>
      </c>
    </row>
    <row r="296" spans="1:12" ht="15.75" hidden="1" customHeight="1" x14ac:dyDescent="0.2">
      <c r="A296" s="38">
        <v>295</v>
      </c>
      <c r="B296" s="112">
        <v>5</v>
      </c>
      <c r="C296" s="113" t="s">
        <v>3384</v>
      </c>
      <c r="D296" s="117" t="s">
        <v>733</v>
      </c>
      <c r="E296" s="115" t="s">
        <v>103</v>
      </c>
      <c r="F296" s="115" t="s">
        <v>63</v>
      </c>
      <c r="G296" s="115">
        <v>0</v>
      </c>
      <c r="H296" s="115"/>
      <c r="I296" s="117" t="s">
        <v>3385</v>
      </c>
      <c r="J296" s="117" t="s">
        <v>3386</v>
      </c>
      <c r="K296" s="117" t="s">
        <v>3387</v>
      </c>
      <c r="L296" s="117" t="s">
        <v>734</v>
      </c>
    </row>
    <row r="297" spans="1:12" ht="15.75" hidden="1" customHeight="1" x14ac:dyDescent="0.25">
      <c r="A297" s="34">
        <v>296</v>
      </c>
      <c r="B297" s="92">
        <v>5</v>
      </c>
      <c r="C297" s="93" t="s">
        <v>3388</v>
      </c>
      <c r="D297" s="94" t="s">
        <v>738</v>
      </c>
      <c r="E297" s="95" t="s">
        <v>103</v>
      </c>
      <c r="F297" s="95" t="s">
        <v>63</v>
      </c>
      <c r="G297" s="97">
        <v>3</v>
      </c>
      <c r="H297" s="96"/>
      <c r="I297" s="98" t="s">
        <v>3389</v>
      </c>
      <c r="J297" s="98" t="s">
        <v>3390</v>
      </c>
      <c r="K297" s="98" t="s">
        <v>3391</v>
      </c>
      <c r="L297" s="98" t="s">
        <v>737</v>
      </c>
    </row>
    <row r="298" spans="1:12" ht="15.75" hidden="1" customHeight="1" x14ac:dyDescent="0.25">
      <c r="A298" s="34">
        <v>297</v>
      </c>
      <c r="B298" s="92">
        <v>5</v>
      </c>
      <c r="C298" s="93" t="s">
        <v>3392</v>
      </c>
      <c r="D298" s="94" t="s">
        <v>741</v>
      </c>
      <c r="E298" s="95" t="s">
        <v>103</v>
      </c>
      <c r="F298" s="95" t="s">
        <v>63</v>
      </c>
      <c r="G298" s="97">
        <v>4</v>
      </c>
      <c r="H298" s="35"/>
      <c r="I298" s="98" t="s">
        <v>3393</v>
      </c>
      <c r="J298" s="98" t="s">
        <v>3394</v>
      </c>
      <c r="K298" s="98" t="s">
        <v>3395</v>
      </c>
      <c r="L298" s="98" t="s">
        <v>740</v>
      </c>
    </row>
    <row r="299" spans="1:12" ht="15.75" hidden="1" customHeight="1" x14ac:dyDescent="0.2">
      <c r="A299" s="36">
        <v>298</v>
      </c>
      <c r="B299" s="100">
        <v>6</v>
      </c>
      <c r="C299" s="101" t="s">
        <v>3396</v>
      </c>
      <c r="D299" s="102" t="s">
        <v>3397</v>
      </c>
      <c r="E299" s="103">
        <v>0</v>
      </c>
      <c r="F299" s="103"/>
      <c r="G299" s="103"/>
      <c r="H299" s="103"/>
      <c r="I299" s="105" t="s">
        <v>3398</v>
      </c>
      <c r="J299" s="105" t="s">
        <v>3399</v>
      </c>
      <c r="K299" s="105" t="s">
        <v>3400</v>
      </c>
      <c r="L299" s="105" t="s">
        <v>3401</v>
      </c>
    </row>
    <row r="300" spans="1:12" ht="15.75" hidden="1" customHeight="1" x14ac:dyDescent="0.2">
      <c r="A300" s="37">
        <v>299</v>
      </c>
      <c r="B300" s="106">
        <v>6</v>
      </c>
      <c r="C300" s="107" t="s">
        <v>3402</v>
      </c>
      <c r="D300" s="108" t="s">
        <v>828</v>
      </c>
      <c r="E300" s="109" t="s">
        <v>825</v>
      </c>
      <c r="F300" s="109">
        <v>0</v>
      </c>
      <c r="G300" s="109"/>
      <c r="H300" s="109"/>
      <c r="I300" s="111" t="s">
        <v>3403</v>
      </c>
      <c r="J300" s="111" t="s">
        <v>3404</v>
      </c>
      <c r="K300" s="111" t="s">
        <v>3405</v>
      </c>
      <c r="L300" s="111" t="s">
        <v>826</v>
      </c>
    </row>
    <row r="301" spans="1:12" ht="15.75" hidden="1" customHeight="1" x14ac:dyDescent="0.2">
      <c r="A301" s="38">
        <v>300</v>
      </c>
      <c r="B301" s="112">
        <v>6</v>
      </c>
      <c r="C301" s="113" t="s">
        <v>3406</v>
      </c>
      <c r="D301" s="117" t="s">
        <v>830</v>
      </c>
      <c r="E301" s="115" t="s">
        <v>825</v>
      </c>
      <c r="F301" s="115" t="s">
        <v>21</v>
      </c>
      <c r="G301" s="115">
        <v>0</v>
      </c>
      <c r="H301" s="115"/>
      <c r="I301" s="117" t="s">
        <v>3407</v>
      </c>
      <c r="J301" s="117" t="s">
        <v>3408</v>
      </c>
      <c r="K301" s="117" t="s">
        <v>3409</v>
      </c>
      <c r="L301" s="117" t="s">
        <v>829</v>
      </c>
    </row>
    <row r="302" spans="1:12" ht="15.75" hidden="1" customHeight="1" x14ac:dyDescent="0.25">
      <c r="A302" s="34">
        <v>301</v>
      </c>
      <c r="B302" s="92">
        <v>6</v>
      </c>
      <c r="C302" s="93" t="s">
        <v>3410</v>
      </c>
      <c r="D302" s="94" t="s">
        <v>833</v>
      </c>
      <c r="E302" s="95" t="s">
        <v>825</v>
      </c>
      <c r="F302" s="95" t="s">
        <v>21</v>
      </c>
      <c r="G302" s="97">
        <v>1</v>
      </c>
      <c r="H302" s="96"/>
      <c r="I302" s="98" t="s">
        <v>3411</v>
      </c>
      <c r="J302" s="98" t="s">
        <v>3412</v>
      </c>
      <c r="K302" s="98" t="s">
        <v>3413</v>
      </c>
      <c r="L302" s="98" t="s">
        <v>831</v>
      </c>
    </row>
    <row r="303" spans="1:12" ht="15.75" hidden="1" customHeight="1" x14ac:dyDescent="0.25">
      <c r="A303" s="34">
        <v>302</v>
      </c>
      <c r="B303" s="92">
        <v>6</v>
      </c>
      <c r="C303" s="93" t="s">
        <v>3414</v>
      </c>
      <c r="D303" s="94" t="s">
        <v>836</v>
      </c>
      <c r="E303" s="95" t="s">
        <v>825</v>
      </c>
      <c r="F303" s="95" t="s">
        <v>21</v>
      </c>
      <c r="G303" s="97">
        <v>2</v>
      </c>
      <c r="H303" s="35"/>
      <c r="I303" s="98" t="s">
        <v>3415</v>
      </c>
      <c r="J303" s="98" t="s">
        <v>3416</v>
      </c>
      <c r="K303" s="98" t="s">
        <v>3417</v>
      </c>
      <c r="L303" s="98" t="s">
        <v>834</v>
      </c>
    </row>
    <row r="304" spans="1:12" ht="15.75" hidden="1" customHeight="1" x14ac:dyDescent="0.25">
      <c r="A304" s="34">
        <v>303</v>
      </c>
      <c r="B304" s="92">
        <v>6</v>
      </c>
      <c r="C304" s="93" t="s">
        <v>3418</v>
      </c>
      <c r="D304" s="94" t="s">
        <v>3419</v>
      </c>
      <c r="E304" s="95" t="s">
        <v>825</v>
      </c>
      <c r="F304" s="95" t="s">
        <v>21</v>
      </c>
      <c r="G304" s="97">
        <v>3</v>
      </c>
      <c r="H304" s="35"/>
      <c r="I304" s="98" t="s">
        <v>3420</v>
      </c>
      <c r="J304" s="98" t="s">
        <v>3421</v>
      </c>
      <c r="K304" s="98" t="s">
        <v>3422</v>
      </c>
      <c r="L304" s="98" t="s">
        <v>837</v>
      </c>
    </row>
    <row r="305" spans="1:12" ht="15.75" hidden="1" customHeight="1" x14ac:dyDescent="0.25">
      <c r="A305" s="34">
        <v>304</v>
      </c>
      <c r="B305" s="92">
        <v>6</v>
      </c>
      <c r="C305" s="93" t="s">
        <v>3423</v>
      </c>
      <c r="D305" s="94" t="s">
        <v>3424</v>
      </c>
      <c r="E305" s="95" t="s">
        <v>825</v>
      </c>
      <c r="F305" s="95" t="s">
        <v>21</v>
      </c>
      <c r="G305" s="97" t="s">
        <v>2747</v>
      </c>
      <c r="H305" s="35"/>
      <c r="I305" s="98" t="s">
        <v>3425</v>
      </c>
      <c r="J305" s="98" t="s">
        <v>3426</v>
      </c>
      <c r="K305" s="98" t="s">
        <v>3427</v>
      </c>
      <c r="L305" s="98" t="s">
        <v>3428</v>
      </c>
    </row>
    <row r="306" spans="1:12" ht="15.75" hidden="1" customHeight="1" x14ac:dyDescent="0.25">
      <c r="A306" s="34">
        <v>305</v>
      </c>
      <c r="B306" s="92">
        <v>6</v>
      </c>
      <c r="C306" s="93" t="s">
        <v>3429</v>
      </c>
      <c r="D306" s="94" t="s">
        <v>3430</v>
      </c>
      <c r="E306" s="95" t="s">
        <v>825</v>
      </c>
      <c r="F306" s="95" t="s">
        <v>21</v>
      </c>
      <c r="G306" s="97" t="s">
        <v>2754</v>
      </c>
      <c r="H306" s="35"/>
      <c r="I306" s="98" t="s">
        <v>3431</v>
      </c>
      <c r="J306" s="98" t="s">
        <v>3432</v>
      </c>
      <c r="K306" s="98" t="s">
        <v>3433</v>
      </c>
      <c r="L306" s="98" t="s">
        <v>3434</v>
      </c>
    </row>
    <row r="307" spans="1:12" ht="15.75" hidden="1" customHeight="1" x14ac:dyDescent="0.25">
      <c r="A307" s="34">
        <v>306</v>
      </c>
      <c r="B307" s="92">
        <v>6</v>
      </c>
      <c r="C307" s="93" t="s">
        <v>3435</v>
      </c>
      <c r="D307" s="94" t="s">
        <v>3436</v>
      </c>
      <c r="E307" s="95" t="s">
        <v>825</v>
      </c>
      <c r="F307" s="95" t="s">
        <v>21</v>
      </c>
      <c r="G307" s="97" t="s">
        <v>2761</v>
      </c>
      <c r="H307" s="35"/>
      <c r="I307" s="98" t="s">
        <v>3437</v>
      </c>
      <c r="J307" s="98" t="s">
        <v>3438</v>
      </c>
      <c r="K307" s="98" t="s">
        <v>3439</v>
      </c>
      <c r="L307" s="98" t="s">
        <v>3440</v>
      </c>
    </row>
    <row r="308" spans="1:12" ht="15.75" hidden="1" customHeight="1" x14ac:dyDescent="0.25">
      <c r="A308" s="34">
        <v>307</v>
      </c>
      <c r="B308" s="92">
        <v>6</v>
      </c>
      <c r="C308" s="93" t="s">
        <v>3441</v>
      </c>
      <c r="D308" s="94" t="s">
        <v>3442</v>
      </c>
      <c r="E308" s="95" t="s">
        <v>825</v>
      </c>
      <c r="F308" s="95" t="s">
        <v>21</v>
      </c>
      <c r="G308" s="97" t="s">
        <v>2768</v>
      </c>
      <c r="H308" s="35"/>
      <c r="I308" s="98" t="s">
        <v>3443</v>
      </c>
      <c r="J308" s="98" t="s">
        <v>3444</v>
      </c>
      <c r="K308" s="98" t="s">
        <v>3445</v>
      </c>
      <c r="L308" s="98" t="s">
        <v>3446</v>
      </c>
    </row>
    <row r="309" spans="1:12" ht="15.75" hidden="1" customHeight="1" x14ac:dyDescent="0.2">
      <c r="A309" s="37">
        <v>308</v>
      </c>
      <c r="B309" s="106">
        <v>6</v>
      </c>
      <c r="C309" s="107" t="s">
        <v>3447</v>
      </c>
      <c r="D309" s="108" t="s">
        <v>843</v>
      </c>
      <c r="E309" s="109" t="s">
        <v>840</v>
      </c>
      <c r="F309" s="109">
        <v>0</v>
      </c>
      <c r="G309" s="109"/>
      <c r="H309" s="109"/>
      <c r="I309" s="111" t="s">
        <v>3448</v>
      </c>
      <c r="J309" s="111" t="s">
        <v>3449</v>
      </c>
      <c r="K309" s="111" t="s">
        <v>3450</v>
      </c>
      <c r="L309" s="111" t="s">
        <v>841</v>
      </c>
    </row>
    <row r="310" spans="1:12" ht="15.75" hidden="1" customHeight="1" x14ac:dyDescent="0.2">
      <c r="A310" s="38">
        <v>309</v>
      </c>
      <c r="B310" s="112">
        <v>6</v>
      </c>
      <c r="C310" s="113" t="s">
        <v>3451</v>
      </c>
      <c r="D310" s="117" t="s">
        <v>845</v>
      </c>
      <c r="E310" s="115" t="s">
        <v>840</v>
      </c>
      <c r="F310" s="115" t="s">
        <v>21</v>
      </c>
      <c r="G310" s="115">
        <v>0</v>
      </c>
      <c r="H310" s="115"/>
      <c r="I310" s="117" t="s">
        <v>3452</v>
      </c>
      <c r="J310" s="117" t="s">
        <v>3453</v>
      </c>
      <c r="K310" s="117" t="s">
        <v>3454</v>
      </c>
      <c r="L310" s="117" t="s">
        <v>844</v>
      </c>
    </row>
    <row r="311" spans="1:12" ht="15.75" hidden="1" customHeight="1" x14ac:dyDescent="0.25">
      <c r="A311" s="34">
        <v>310</v>
      </c>
      <c r="B311" s="92">
        <v>6</v>
      </c>
      <c r="C311" s="93" t="s">
        <v>3455</v>
      </c>
      <c r="D311" s="94" t="s">
        <v>848</v>
      </c>
      <c r="E311" s="95" t="s">
        <v>840</v>
      </c>
      <c r="F311" s="95" t="s">
        <v>21</v>
      </c>
      <c r="G311" s="97">
        <v>1</v>
      </c>
      <c r="H311" s="96"/>
      <c r="I311" s="98" t="s">
        <v>3456</v>
      </c>
      <c r="J311" s="98" t="s">
        <v>3457</v>
      </c>
      <c r="K311" s="120" t="s">
        <v>3458</v>
      </c>
      <c r="L311" s="98" t="s">
        <v>846</v>
      </c>
    </row>
    <row r="312" spans="1:12" ht="15.75" hidden="1" customHeight="1" x14ac:dyDescent="0.2">
      <c r="A312" s="38">
        <v>311</v>
      </c>
      <c r="B312" s="112">
        <v>6</v>
      </c>
      <c r="C312" s="113" t="s">
        <v>3459</v>
      </c>
      <c r="D312" s="117" t="s">
        <v>850</v>
      </c>
      <c r="E312" s="115" t="s">
        <v>840</v>
      </c>
      <c r="F312" s="115" t="s">
        <v>63</v>
      </c>
      <c r="G312" s="115">
        <v>0</v>
      </c>
      <c r="H312" s="115"/>
      <c r="I312" s="117" t="s">
        <v>3460</v>
      </c>
      <c r="J312" s="117" t="s">
        <v>3461</v>
      </c>
      <c r="K312" s="117" t="s">
        <v>3462</v>
      </c>
      <c r="L312" s="117" t="s">
        <v>849</v>
      </c>
    </row>
    <row r="313" spans="1:12" ht="15.75" hidden="1" customHeight="1" x14ac:dyDescent="0.25">
      <c r="A313" s="34">
        <v>312</v>
      </c>
      <c r="B313" s="92">
        <v>6</v>
      </c>
      <c r="C313" s="93" t="s">
        <v>3463</v>
      </c>
      <c r="D313" s="94" t="s">
        <v>853</v>
      </c>
      <c r="E313" s="95" t="s">
        <v>840</v>
      </c>
      <c r="F313" s="95" t="s">
        <v>63</v>
      </c>
      <c r="G313" s="97">
        <v>2</v>
      </c>
      <c r="H313" s="96"/>
      <c r="I313" s="98" t="s">
        <v>3464</v>
      </c>
      <c r="J313" s="98" t="s">
        <v>3465</v>
      </c>
      <c r="K313" s="98" t="s">
        <v>3466</v>
      </c>
      <c r="L313" s="98" t="s">
        <v>851</v>
      </c>
    </row>
    <row r="314" spans="1:12" ht="15.75" hidden="1" customHeight="1" x14ac:dyDescent="0.25">
      <c r="A314" s="34">
        <v>313</v>
      </c>
      <c r="B314" s="92">
        <v>6</v>
      </c>
      <c r="C314" s="93" t="s">
        <v>3467</v>
      </c>
      <c r="D314" s="94" t="s">
        <v>856</v>
      </c>
      <c r="E314" s="95" t="s">
        <v>840</v>
      </c>
      <c r="F314" s="95" t="s">
        <v>63</v>
      </c>
      <c r="G314" s="97">
        <v>3</v>
      </c>
      <c r="H314" s="35"/>
      <c r="I314" s="98" t="s">
        <v>3468</v>
      </c>
      <c r="J314" s="98" t="s">
        <v>3469</v>
      </c>
      <c r="K314" s="98" t="s">
        <v>3470</v>
      </c>
      <c r="L314" s="98" t="s">
        <v>854</v>
      </c>
    </row>
    <row r="315" spans="1:12" ht="15.75" hidden="1" customHeight="1" x14ac:dyDescent="0.25">
      <c r="A315" s="34">
        <v>314</v>
      </c>
      <c r="B315" s="92">
        <v>6</v>
      </c>
      <c r="C315" s="93" t="s">
        <v>3471</v>
      </c>
      <c r="D315" s="94" t="s">
        <v>859</v>
      </c>
      <c r="E315" s="95" t="s">
        <v>840</v>
      </c>
      <c r="F315" s="95" t="s">
        <v>63</v>
      </c>
      <c r="G315" s="97">
        <v>4</v>
      </c>
      <c r="H315" s="35"/>
      <c r="I315" s="98" t="s">
        <v>3472</v>
      </c>
      <c r="J315" s="98" t="s">
        <v>3473</v>
      </c>
      <c r="K315" s="98" t="s">
        <v>3474</v>
      </c>
      <c r="L315" s="98" t="s">
        <v>857</v>
      </c>
    </row>
    <row r="316" spans="1:12" ht="15.75" hidden="1" customHeight="1" x14ac:dyDescent="0.2">
      <c r="A316" s="38">
        <v>315</v>
      </c>
      <c r="B316" s="112">
        <v>6</v>
      </c>
      <c r="C316" s="113" t="s">
        <v>3475</v>
      </c>
      <c r="D316" s="117" t="s">
        <v>861</v>
      </c>
      <c r="E316" s="115" t="s">
        <v>840</v>
      </c>
      <c r="F316" s="115" t="s">
        <v>76</v>
      </c>
      <c r="G316" s="115">
        <v>0</v>
      </c>
      <c r="H316" s="115"/>
      <c r="I316" s="117" t="s">
        <v>3476</v>
      </c>
      <c r="J316" s="117" t="s">
        <v>3477</v>
      </c>
      <c r="K316" s="117" t="s">
        <v>3478</v>
      </c>
      <c r="L316" s="117" t="s">
        <v>860</v>
      </c>
    </row>
    <row r="317" spans="1:12" ht="15.75" hidden="1" customHeight="1" x14ac:dyDescent="0.25">
      <c r="A317" s="34">
        <v>316</v>
      </c>
      <c r="B317" s="92">
        <v>6</v>
      </c>
      <c r="C317" s="93" t="s">
        <v>3479</v>
      </c>
      <c r="D317" s="94" t="s">
        <v>864</v>
      </c>
      <c r="E317" s="95" t="s">
        <v>840</v>
      </c>
      <c r="F317" s="95" t="s">
        <v>76</v>
      </c>
      <c r="G317" s="97">
        <v>5</v>
      </c>
      <c r="H317" s="96"/>
      <c r="I317" s="98" t="s">
        <v>3480</v>
      </c>
      <c r="J317" s="98" t="s">
        <v>3481</v>
      </c>
      <c r="K317" s="120" t="s">
        <v>3482</v>
      </c>
      <c r="L317" s="98" t="s">
        <v>862</v>
      </c>
    </row>
    <row r="318" spans="1:12" ht="15.75" hidden="1" customHeight="1" x14ac:dyDescent="0.25">
      <c r="A318" s="34">
        <v>317</v>
      </c>
      <c r="B318" s="92">
        <v>6</v>
      </c>
      <c r="C318" s="93" t="s">
        <v>3483</v>
      </c>
      <c r="D318" s="94" t="s">
        <v>3484</v>
      </c>
      <c r="E318" s="95" t="s">
        <v>840</v>
      </c>
      <c r="F318" s="95" t="s">
        <v>76</v>
      </c>
      <c r="G318" s="97">
        <v>6</v>
      </c>
      <c r="H318" s="35"/>
      <c r="I318" s="98" t="s">
        <v>3485</v>
      </c>
      <c r="J318" s="98" t="s">
        <v>3486</v>
      </c>
      <c r="K318" s="98" t="s">
        <v>3487</v>
      </c>
      <c r="L318" s="98" t="s">
        <v>865</v>
      </c>
    </row>
    <row r="319" spans="1:12" ht="15.75" hidden="1" customHeight="1" x14ac:dyDescent="0.25">
      <c r="A319" s="34">
        <v>318</v>
      </c>
      <c r="B319" s="92">
        <v>6</v>
      </c>
      <c r="C319" s="93" t="s">
        <v>3488</v>
      </c>
      <c r="D319" s="94" t="s">
        <v>3489</v>
      </c>
      <c r="E319" s="95" t="s">
        <v>840</v>
      </c>
      <c r="F319" s="95" t="s">
        <v>76</v>
      </c>
      <c r="G319" s="97" t="s">
        <v>3490</v>
      </c>
      <c r="H319" s="35"/>
      <c r="I319" s="98" t="s">
        <v>3491</v>
      </c>
      <c r="J319" s="98" t="s">
        <v>3492</v>
      </c>
      <c r="K319" s="98" t="s">
        <v>3493</v>
      </c>
      <c r="L319" s="98" t="s">
        <v>3494</v>
      </c>
    </row>
    <row r="320" spans="1:12" ht="15.75" hidden="1" customHeight="1" x14ac:dyDescent="0.25">
      <c r="A320" s="34">
        <v>319</v>
      </c>
      <c r="B320" s="92">
        <v>6</v>
      </c>
      <c r="C320" s="93" t="s">
        <v>3495</v>
      </c>
      <c r="D320" s="94" t="s">
        <v>3496</v>
      </c>
      <c r="E320" s="95" t="s">
        <v>840</v>
      </c>
      <c r="F320" s="95" t="s">
        <v>76</v>
      </c>
      <c r="G320" s="97" t="s">
        <v>3497</v>
      </c>
      <c r="H320" s="35"/>
      <c r="I320" s="98" t="s">
        <v>3498</v>
      </c>
      <c r="J320" s="98" t="s">
        <v>3499</v>
      </c>
      <c r="K320" s="98" t="s">
        <v>3500</v>
      </c>
      <c r="L320" s="98" t="s">
        <v>3501</v>
      </c>
    </row>
    <row r="321" spans="1:12" ht="15.75" hidden="1" customHeight="1" x14ac:dyDescent="0.25">
      <c r="A321" s="34">
        <v>320</v>
      </c>
      <c r="B321" s="92">
        <v>6</v>
      </c>
      <c r="C321" s="93" t="s">
        <v>3502</v>
      </c>
      <c r="D321" s="94" t="s">
        <v>3503</v>
      </c>
      <c r="E321" s="95" t="s">
        <v>840</v>
      </c>
      <c r="F321" s="95" t="s">
        <v>76</v>
      </c>
      <c r="G321" s="97" t="s">
        <v>3504</v>
      </c>
      <c r="H321" s="35"/>
      <c r="I321" s="98" t="s">
        <v>3505</v>
      </c>
      <c r="J321" s="98" t="s">
        <v>3506</v>
      </c>
      <c r="K321" s="98" t="s">
        <v>3507</v>
      </c>
      <c r="L321" s="98" t="s">
        <v>3508</v>
      </c>
    </row>
    <row r="322" spans="1:12" ht="15.75" hidden="1" customHeight="1" x14ac:dyDescent="0.25">
      <c r="A322" s="34">
        <v>321</v>
      </c>
      <c r="B322" s="92">
        <v>6</v>
      </c>
      <c r="C322" s="93" t="s">
        <v>3509</v>
      </c>
      <c r="D322" s="94" t="s">
        <v>3510</v>
      </c>
      <c r="E322" s="95" t="s">
        <v>840</v>
      </c>
      <c r="F322" s="95" t="s">
        <v>76</v>
      </c>
      <c r="G322" s="97">
        <v>7</v>
      </c>
      <c r="H322" s="35"/>
      <c r="I322" s="98" t="s">
        <v>3511</v>
      </c>
      <c r="J322" s="98" t="s">
        <v>3512</v>
      </c>
      <c r="K322" s="98" t="s">
        <v>3513</v>
      </c>
      <c r="L322" s="98" t="s">
        <v>868</v>
      </c>
    </row>
    <row r="323" spans="1:12" ht="15.75" hidden="1" customHeight="1" x14ac:dyDescent="0.25">
      <c r="A323" s="34">
        <v>322</v>
      </c>
      <c r="B323" s="92">
        <v>6</v>
      </c>
      <c r="C323" s="93" t="s">
        <v>3514</v>
      </c>
      <c r="D323" s="94" t="s">
        <v>3515</v>
      </c>
      <c r="E323" s="95" t="s">
        <v>840</v>
      </c>
      <c r="F323" s="95" t="s">
        <v>76</v>
      </c>
      <c r="G323" s="97" t="s">
        <v>2837</v>
      </c>
      <c r="H323" s="35"/>
      <c r="I323" s="98" t="s">
        <v>3516</v>
      </c>
      <c r="J323" s="98" t="s">
        <v>3517</v>
      </c>
      <c r="K323" s="98" t="s">
        <v>3518</v>
      </c>
      <c r="L323" s="98" t="s">
        <v>3519</v>
      </c>
    </row>
    <row r="324" spans="1:12" ht="15.75" hidden="1" customHeight="1" x14ac:dyDescent="0.25">
      <c r="A324" s="34">
        <v>323</v>
      </c>
      <c r="B324" s="92">
        <v>6</v>
      </c>
      <c r="C324" s="93" t="s">
        <v>3520</v>
      </c>
      <c r="D324" s="94" t="s">
        <v>3521</v>
      </c>
      <c r="E324" s="95" t="s">
        <v>840</v>
      </c>
      <c r="F324" s="95" t="s">
        <v>76</v>
      </c>
      <c r="G324" s="97" t="s">
        <v>2844</v>
      </c>
      <c r="H324" s="35"/>
      <c r="I324" s="98" t="s">
        <v>3522</v>
      </c>
      <c r="J324" s="98" t="s">
        <v>3523</v>
      </c>
      <c r="K324" s="98" t="s">
        <v>3524</v>
      </c>
      <c r="L324" s="98" t="s">
        <v>3525</v>
      </c>
    </row>
    <row r="325" spans="1:12" ht="15.75" hidden="1" customHeight="1" x14ac:dyDescent="0.25">
      <c r="A325" s="34">
        <v>324</v>
      </c>
      <c r="B325" s="92">
        <v>6</v>
      </c>
      <c r="C325" s="93" t="s">
        <v>3526</v>
      </c>
      <c r="D325" s="94" t="s">
        <v>3527</v>
      </c>
      <c r="E325" s="95" t="s">
        <v>840</v>
      </c>
      <c r="F325" s="95" t="s">
        <v>76</v>
      </c>
      <c r="G325" s="97" t="s">
        <v>2851</v>
      </c>
      <c r="H325" s="35"/>
      <c r="I325" s="98" t="s">
        <v>3528</v>
      </c>
      <c r="J325" s="98" t="s">
        <v>3529</v>
      </c>
      <c r="K325" s="98" t="s">
        <v>3530</v>
      </c>
      <c r="L325" s="98" t="s">
        <v>3531</v>
      </c>
    </row>
    <row r="326" spans="1:12" ht="15.75" hidden="1" customHeight="1" x14ac:dyDescent="0.25">
      <c r="A326" s="34">
        <v>325</v>
      </c>
      <c r="B326" s="92">
        <v>6</v>
      </c>
      <c r="C326" s="93" t="s">
        <v>3532</v>
      </c>
      <c r="D326" s="94" t="s">
        <v>3533</v>
      </c>
      <c r="E326" s="95" t="s">
        <v>840</v>
      </c>
      <c r="F326" s="95" t="s">
        <v>76</v>
      </c>
      <c r="G326" s="97" t="s">
        <v>2858</v>
      </c>
      <c r="H326" s="35"/>
      <c r="I326" s="98" t="s">
        <v>3534</v>
      </c>
      <c r="J326" s="98" t="s">
        <v>3535</v>
      </c>
      <c r="K326" s="98" t="s">
        <v>3536</v>
      </c>
      <c r="L326" s="98" t="s">
        <v>3537</v>
      </c>
    </row>
    <row r="327" spans="1:12" ht="15.75" hidden="1" customHeight="1" x14ac:dyDescent="0.25">
      <c r="A327" s="34">
        <v>326</v>
      </c>
      <c r="B327" s="92">
        <v>6</v>
      </c>
      <c r="C327" s="93" t="s">
        <v>3538</v>
      </c>
      <c r="D327" s="94" t="s">
        <v>873</v>
      </c>
      <c r="E327" s="95" t="s">
        <v>840</v>
      </c>
      <c r="F327" s="95" t="s">
        <v>76</v>
      </c>
      <c r="G327" s="97">
        <v>8</v>
      </c>
      <c r="H327" s="35"/>
      <c r="I327" s="98" t="s">
        <v>3539</v>
      </c>
      <c r="J327" s="98" t="s">
        <v>3540</v>
      </c>
      <c r="K327" s="98" t="s">
        <v>3541</v>
      </c>
      <c r="L327" s="98" t="s">
        <v>871</v>
      </c>
    </row>
    <row r="328" spans="1:12" ht="15.75" hidden="1" customHeight="1" x14ac:dyDescent="0.2">
      <c r="A328" s="37">
        <v>327</v>
      </c>
      <c r="B328" s="106">
        <v>6</v>
      </c>
      <c r="C328" s="107" t="s">
        <v>3542</v>
      </c>
      <c r="D328" s="108" t="s">
        <v>779</v>
      </c>
      <c r="E328" s="109" t="s">
        <v>778</v>
      </c>
      <c r="F328" s="109">
        <v>0</v>
      </c>
      <c r="G328" s="109"/>
      <c r="H328" s="109"/>
      <c r="I328" s="111" t="s">
        <v>3543</v>
      </c>
      <c r="J328" s="111" t="s">
        <v>3544</v>
      </c>
      <c r="K328" s="111" t="s">
        <v>3545</v>
      </c>
      <c r="L328" s="111" t="s">
        <v>777</v>
      </c>
    </row>
    <row r="329" spans="1:12" ht="15.75" hidden="1" customHeight="1" x14ac:dyDescent="0.2">
      <c r="A329" s="38">
        <v>328</v>
      </c>
      <c r="B329" s="112">
        <v>6</v>
      </c>
      <c r="C329" s="113" t="s">
        <v>3546</v>
      </c>
      <c r="D329" s="117" t="s">
        <v>781</v>
      </c>
      <c r="E329" s="115" t="s">
        <v>778</v>
      </c>
      <c r="F329" s="115" t="s">
        <v>21</v>
      </c>
      <c r="G329" s="115">
        <v>0</v>
      </c>
      <c r="H329" s="115"/>
      <c r="I329" s="117" t="s">
        <v>3547</v>
      </c>
      <c r="J329" s="117" t="s">
        <v>3548</v>
      </c>
      <c r="K329" s="117" t="s">
        <v>3549</v>
      </c>
      <c r="L329" s="117" t="s">
        <v>782</v>
      </c>
    </row>
    <row r="330" spans="1:12" ht="15.75" hidden="1" customHeight="1" x14ac:dyDescent="0.25">
      <c r="A330" s="34">
        <v>329</v>
      </c>
      <c r="B330" s="92">
        <v>6</v>
      </c>
      <c r="C330" s="93" t="s">
        <v>3550</v>
      </c>
      <c r="D330" s="94" t="s">
        <v>786</v>
      </c>
      <c r="E330" s="95" t="s">
        <v>778</v>
      </c>
      <c r="F330" s="95" t="s">
        <v>21</v>
      </c>
      <c r="G330" s="97">
        <v>1</v>
      </c>
      <c r="H330" s="96"/>
      <c r="I330" s="98" t="s">
        <v>3551</v>
      </c>
      <c r="J330" s="98" t="s">
        <v>3552</v>
      </c>
      <c r="K330" s="98" t="s">
        <v>3553</v>
      </c>
      <c r="L330" s="98" t="s">
        <v>785</v>
      </c>
    </row>
    <row r="331" spans="1:12" ht="15.75" hidden="1" customHeight="1" x14ac:dyDescent="0.25">
      <c r="A331" s="34">
        <v>330</v>
      </c>
      <c r="B331" s="92">
        <v>6</v>
      </c>
      <c r="C331" s="93" t="s">
        <v>3554</v>
      </c>
      <c r="D331" s="94" t="s">
        <v>3555</v>
      </c>
      <c r="E331" s="95" t="s">
        <v>778</v>
      </c>
      <c r="F331" s="95" t="s">
        <v>21</v>
      </c>
      <c r="G331" s="97">
        <v>2</v>
      </c>
      <c r="H331" s="35"/>
      <c r="I331" s="98" t="s">
        <v>3556</v>
      </c>
      <c r="J331" s="98" t="s">
        <v>3557</v>
      </c>
      <c r="K331" s="98" t="s">
        <v>3558</v>
      </c>
      <c r="L331" s="98" t="s">
        <v>789</v>
      </c>
    </row>
    <row r="332" spans="1:12" ht="15.75" hidden="1" customHeight="1" x14ac:dyDescent="0.25">
      <c r="A332" s="34">
        <v>331</v>
      </c>
      <c r="B332" s="92">
        <v>6</v>
      </c>
      <c r="C332" s="93" t="s">
        <v>3559</v>
      </c>
      <c r="D332" s="94" t="s">
        <v>3560</v>
      </c>
      <c r="E332" s="95" t="s">
        <v>778</v>
      </c>
      <c r="F332" s="95" t="s">
        <v>21</v>
      </c>
      <c r="G332" s="97" t="s">
        <v>2353</v>
      </c>
      <c r="H332" s="35"/>
      <c r="I332" s="98" t="s">
        <v>3561</v>
      </c>
      <c r="J332" s="98" t="s">
        <v>3562</v>
      </c>
      <c r="K332" s="98" t="s">
        <v>3563</v>
      </c>
      <c r="L332" s="98" t="s">
        <v>3564</v>
      </c>
    </row>
    <row r="333" spans="1:12" ht="15.75" hidden="1" customHeight="1" x14ac:dyDescent="0.25">
      <c r="A333" s="34">
        <v>332</v>
      </c>
      <c r="B333" s="92">
        <v>6</v>
      </c>
      <c r="C333" s="93" t="s">
        <v>3565</v>
      </c>
      <c r="D333" s="94" t="s">
        <v>3566</v>
      </c>
      <c r="E333" s="95" t="s">
        <v>778</v>
      </c>
      <c r="F333" s="95" t="s">
        <v>21</v>
      </c>
      <c r="G333" s="97" t="s">
        <v>2360</v>
      </c>
      <c r="H333" s="35"/>
      <c r="I333" s="98" t="s">
        <v>3567</v>
      </c>
      <c r="J333" s="98" t="s">
        <v>3568</v>
      </c>
      <c r="K333" s="98" t="s">
        <v>3569</v>
      </c>
      <c r="L333" s="98" t="s">
        <v>3570</v>
      </c>
    </row>
    <row r="334" spans="1:12" ht="15.75" hidden="1" customHeight="1" x14ac:dyDescent="0.25">
      <c r="A334" s="34">
        <v>333</v>
      </c>
      <c r="B334" s="92">
        <v>6</v>
      </c>
      <c r="C334" s="93" t="s">
        <v>3571</v>
      </c>
      <c r="D334" s="94" t="s">
        <v>3572</v>
      </c>
      <c r="E334" s="95" t="s">
        <v>778</v>
      </c>
      <c r="F334" s="95" t="s">
        <v>21</v>
      </c>
      <c r="G334" s="97" t="s">
        <v>2367</v>
      </c>
      <c r="H334" s="35"/>
      <c r="I334" s="98" t="s">
        <v>3573</v>
      </c>
      <c r="J334" s="98" t="s">
        <v>3574</v>
      </c>
      <c r="K334" s="98" t="s">
        <v>3575</v>
      </c>
      <c r="L334" s="98" t="s">
        <v>3576</v>
      </c>
    </row>
    <row r="335" spans="1:12" ht="15.75" hidden="1" customHeight="1" x14ac:dyDescent="0.25">
      <c r="A335" s="34">
        <v>334</v>
      </c>
      <c r="B335" s="92">
        <v>6</v>
      </c>
      <c r="C335" s="93" t="s">
        <v>3577</v>
      </c>
      <c r="D335" s="94" t="s">
        <v>794</v>
      </c>
      <c r="E335" s="95" t="s">
        <v>778</v>
      </c>
      <c r="F335" s="95" t="s">
        <v>21</v>
      </c>
      <c r="G335" s="97">
        <v>3</v>
      </c>
      <c r="H335" s="35"/>
      <c r="I335" s="98" t="s">
        <v>3578</v>
      </c>
      <c r="J335" s="98" t="s">
        <v>3579</v>
      </c>
      <c r="K335" s="98" t="s">
        <v>3580</v>
      </c>
      <c r="L335" s="98" t="s">
        <v>793</v>
      </c>
    </row>
    <row r="336" spans="1:12" ht="15.75" hidden="1" customHeight="1" x14ac:dyDescent="0.25">
      <c r="A336" s="34">
        <v>335</v>
      </c>
      <c r="B336" s="92">
        <v>6</v>
      </c>
      <c r="C336" s="93" t="s">
        <v>3581</v>
      </c>
      <c r="D336" s="94" t="s">
        <v>798</v>
      </c>
      <c r="E336" s="95" t="s">
        <v>778</v>
      </c>
      <c r="F336" s="95" t="s">
        <v>21</v>
      </c>
      <c r="G336" s="97">
        <v>4</v>
      </c>
      <c r="H336" s="35"/>
      <c r="I336" s="98" t="s">
        <v>3582</v>
      </c>
      <c r="J336" s="98" t="s">
        <v>3583</v>
      </c>
      <c r="K336" s="98" t="s">
        <v>3584</v>
      </c>
      <c r="L336" s="98" t="s">
        <v>797</v>
      </c>
    </row>
    <row r="337" spans="1:12" ht="15.75" hidden="1" customHeight="1" x14ac:dyDescent="0.2">
      <c r="A337" s="38">
        <v>336</v>
      </c>
      <c r="B337" s="112">
        <v>6</v>
      </c>
      <c r="C337" s="113" t="s">
        <v>3585</v>
      </c>
      <c r="D337" s="117" t="s">
        <v>800</v>
      </c>
      <c r="E337" s="115" t="s">
        <v>778</v>
      </c>
      <c r="F337" s="115" t="s">
        <v>63</v>
      </c>
      <c r="G337" s="115">
        <v>0</v>
      </c>
      <c r="H337" s="115"/>
      <c r="I337" s="117" t="s">
        <v>3586</v>
      </c>
      <c r="J337" s="117" t="s">
        <v>3587</v>
      </c>
      <c r="K337" s="117" t="s">
        <v>3588</v>
      </c>
      <c r="L337" s="117" t="s">
        <v>801</v>
      </c>
    </row>
    <row r="338" spans="1:12" ht="15.75" hidden="1" customHeight="1" x14ac:dyDescent="0.25">
      <c r="A338" s="34">
        <v>337</v>
      </c>
      <c r="B338" s="92">
        <v>6</v>
      </c>
      <c r="C338" s="93" t="s">
        <v>3589</v>
      </c>
      <c r="D338" s="94" t="s">
        <v>805</v>
      </c>
      <c r="E338" s="95" t="s">
        <v>778</v>
      </c>
      <c r="F338" s="95" t="s">
        <v>63</v>
      </c>
      <c r="G338" s="97">
        <v>5</v>
      </c>
      <c r="H338" s="96"/>
      <c r="I338" s="98" t="s">
        <v>3590</v>
      </c>
      <c r="J338" s="98" t="s">
        <v>3591</v>
      </c>
      <c r="K338" s="98" t="s">
        <v>3592</v>
      </c>
      <c r="L338" s="98" t="s">
        <v>804</v>
      </c>
    </row>
    <row r="339" spans="1:12" ht="15.75" hidden="1" customHeight="1" x14ac:dyDescent="0.25">
      <c r="A339" s="34">
        <v>338</v>
      </c>
      <c r="B339" s="92">
        <v>6</v>
      </c>
      <c r="C339" s="93" t="s">
        <v>3593</v>
      </c>
      <c r="D339" s="94" t="s">
        <v>809</v>
      </c>
      <c r="E339" s="95" t="s">
        <v>778</v>
      </c>
      <c r="F339" s="95" t="s">
        <v>63</v>
      </c>
      <c r="G339" s="97">
        <v>6</v>
      </c>
      <c r="H339" s="35"/>
      <c r="I339" s="98" t="s">
        <v>3594</v>
      </c>
      <c r="J339" s="98" t="s">
        <v>3595</v>
      </c>
      <c r="K339" s="98" t="s">
        <v>3596</v>
      </c>
      <c r="L339" s="98" t="s">
        <v>808</v>
      </c>
    </row>
    <row r="340" spans="1:12" ht="15.75" hidden="1" customHeight="1" x14ac:dyDescent="0.25">
      <c r="A340" s="34">
        <v>339</v>
      </c>
      <c r="B340" s="92">
        <v>6</v>
      </c>
      <c r="C340" s="93" t="s">
        <v>3597</v>
      </c>
      <c r="D340" s="94" t="s">
        <v>813</v>
      </c>
      <c r="E340" s="95" t="s">
        <v>778</v>
      </c>
      <c r="F340" s="95" t="s">
        <v>63</v>
      </c>
      <c r="G340" s="97">
        <v>7</v>
      </c>
      <c r="H340" s="35"/>
      <c r="I340" s="98" t="s">
        <v>3598</v>
      </c>
      <c r="J340" s="98" t="s">
        <v>3599</v>
      </c>
      <c r="K340" s="98" t="s">
        <v>3600</v>
      </c>
      <c r="L340" s="98" t="s">
        <v>812</v>
      </c>
    </row>
    <row r="341" spans="1:12" ht="15.75" hidden="1" customHeight="1" x14ac:dyDescent="0.25">
      <c r="A341" s="34">
        <v>340</v>
      </c>
      <c r="B341" s="92">
        <v>6</v>
      </c>
      <c r="C341" s="93" t="s">
        <v>3601</v>
      </c>
      <c r="D341" s="94" t="s">
        <v>817</v>
      </c>
      <c r="E341" s="95" t="s">
        <v>778</v>
      </c>
      <c r="F341" s="95" t="s">
        <v>63</v>
      </c>
      <c r="G341" s="97">
        <v>8</v>
      </c>
      <c r="H341" s="35"/>
      <c r="I341" s="98" t="s">
        <v>3602</v>
      </c>
      <c r="J341" s="98" t="s">
        <v>3603</v>
      </c>
      <c r="K341" s="98" t="s">
        <v>3604</v>
      </c>
      <c r="L341" s="98" t="s">
        <v>816</v>
      </c>
    </row>
    <row r="342" spans="1:12" ht="15.75" hidden="1" customHeight="1" x14ac:dyDescent="0.2">
      <c r="A342" s="38">
        <v>341</v>
      </c>
      <c r="B342" s="112">
        <v>6</v>
      </c>
      <c r="C342" s="113" t="s">
        <v>3605</v>
      </c>
      <c r="D342" s="117" t="s">
        <v>819</v>
      </c>
      <c r="E342" s="115" t="s">
        <v>778</v>
      </c>
      <c r="F342" s="115" t="s">
        <v>76</v>
      </c>
      <c r="G342" s="115">
        <v>0</v>
      </c>
      <c r="H342" s="115"/>
      <c r="I342" s="117" t="s">
        <v>3606</v>
      </c>
      <c r="J342" s="117" t="s">
        <v>3607</v>
      </c>
      <c r="K342" s="117" t="s">
        <v>3608</v>
      </c>
      <c r="L342" s="117" t="s">
        <v>820</v>
      </c>
    </row>
    <row r="343" spans="1:12" ht="15.75" hidden="1" customHeight="1" x14ac:dyDescent="0.25">
      <c r="A343" s="34">
        <v>342</v>
      </c>
      <c r="B343" s="92">
        <v>6</v>
      </c>
      <c r="C343" s="93" t="s">
        <v>3609</v>
      </c>
      <c r="D343" s="94" t="s">
        <v>824</v>
      </c>
      <c r="E343" s="95" t="s">
        <v>778</v>
      </c>
      <c r="F343" s="95" t="s">
        <v>76</v>
      </c>
      <c r="G343" s="97">
        <v>9</v>
      </c>
      <c r="H343" s="96"/>
      <c r="I343" s="98" t="s">
        <v>3610</v>
      </c>
      <c r="J343" s="98" t="s">
        <v>3611</v>
      </c>
      <c r="K343" s="98" t="s">
        <v>3612</v>
      </c>
      <c r="L343" s="98" t="s">
        <v>823</v>
      </c>
    </row>
    <row r="344" spans="1:12" ht="15.75" hidden="1" customHeight="1" x14ac:dyDescent="0.2">
      <c r="A344" s="37">
        <v>343</v>
      </c>
      <c r="B344" s="106">
        <v>6</v>
      </c>
      <c r="C344" s="107" t="s">
        <v>3613</v>
      </c>
      <c r="D344" s="108" t="s">
        <v>334</v>
      </c>
      <c r="E344" s="109" t="s">
        <v>103</v>
      </c>
      <c r="F344" s="109">
        <v>0</v>
      </c>
      <c r="G344" s="109"/>
      <c r="H344" s="109"/>
      <c r="I344" s="111" t="s">
        <v>3614</v>
      </c>
      <c r="J344" s="111" t="s">
        <v>3615</v>
      </c>
      <c r="K344" s="111" t="s">
        <v>3616</v>
      </c>
      <c r="L344" s="111" t="s">
        <v>875</v>
      </c>
    </row>
    <row r="345" spans="1:12" ht="15.75" hidden="1" customHeight="1" x14ac:dyDescent="0.2">
      <c r="A345" s="38">
        <v>344</v>
      </c>
      <c r="B345" s="112">
        <v>6</v>
      </c>
      <c r="C345" s="113" t="s">
        <v>3617</v>
      </c>
      <c r="D345" s="117" t="s">
        <v>877</v>
      </c>
      <c r="E345" s="115" t="s">
        <v>103</v>
      </c>
      <c r="F345" s="115" t="s">
        <v>21</v>
      </c>
      <c r="G345" s="115">
        <v>0</v>
      </c>
      <c r="H345" s="115"/>
      <c r="I345" s="117" t="s">
        <v>3618</v>
      </c>
      <c r="J345" s="117" t="s">
        <v>3619</v>
      </c>
      <c r="K345" s="117" t="s">
        <v>3620</v>
      </c>
      <c r="L345" s="117" t="s">
        <v>878</v>
      </c>
    </row>
    <row r="346" spans="1:12" ht="15.75" hidden="1" customHeight="1" x14ac:dyDescent="0.25">
      <c r="A346" s="34">
        <v>345</v>
      </c>
      <c r="B346" s="92">
        <v>6</v>
      </c>
      <c r="C346" s="93" t="s">
        <v>3621</v>
      </c>
      <c r="D346" s="94" t="s">
        <v>882</v>
      </c>
      <c r="E346" s="95" t="s">
        <v>103</v>
      </c>
      <c r="F346" s="95" t="s">
        <v>21</v>
      </c>
      <c r="G346" s="97">
        <v>1</v>
      </c>
      <c r="H346" s="96"/>
      <c r="I346" s="98" t="s">
        <v>3622</v>
      </c>
      <c r="J346" s="98" t="s">
        <v>3623</v>
      </c>
      <c r="K346" s="98" t="s">
        <v>3624</v>
      </c>
      <c r="L346" s="98" t="s">
        <v>881</v>
      </c>
    </row>
    <row r="347" spans="1:12" ht="15.75" hidden="1" customHeight="1" x14ac:dyDescent="0.25">
      <c r="A347" s="34">
        <v>346</v>
      </c>
      <c r="B347" s="92">
        <v>6</v>
      </c>
      <c r="C347" s="93" t="s">
        <v>3625</v>
      </c>
      <c r="D347" s="94" t="s">
        <v>886</v>
      </c>
      <c r="E347" s="95" t="s">
        <v>103</v>
      </c>
      <c r="F347" s="95" t="s">
        <v>21</v>
      </c>
      <c r="G347" s="97">
        <v>2</v>
      </c>
      <c r="H347" s="35"/>
      <c r="I347" s="98" t="s">
        <v>3626</v>
      </c>
      <c r="J347" s="98" t="s">
        <v>3627</v>
      </c>
      <c r="K347" s="98" t="s">
        <v>3628</v>
      </c>
      <c r="L347" s="98" t="s">
        <v>885</v>
      </c>
    </row>
    <row r="348" spans="1:12" ht="15.75" hidden="1" customHeight="1" x14ac:dyDescent="0.25">
      <c r="A348" s="34">
        <v>347</v>
      </c>
      <c r="B348" s="92">
        <v>6</v>
      </c>
      <c r="C348" s="93" t="s">
        <v>3629</v>
      </c>
      <c r="D348" s="94" t="s">
        <v>890</v>
      </c>
      <c r="E348" s="95" t="s">
        <v>103</v>
      </c>
      <c r="F348" s="95" t="s">
        <v>21</v>
      </c>
      <c r="G348" s="97">
        <v>3</v>
      </c>
      <c r="H348" s="35"/>
      <c r="I348" s="98" t="s">
        <v>3630</v>
      </c>
      <c r="J348" s="98" t="s">
        <v>3631</v>
      </c>
      <c r="K348" s="98" t="s">
        <v>3632</v>
      </c>
      <c r="L348" s="98" t="s">
        <v>889</v>
      </c>
    </row>
    <row r="349" spans="1:12" ht="15.75" hidden="1" customHeight="1" x14ac:dyDescent="0.25">
      <c r="A349" s="34">
        <v>348</v>
      </c>
      <c r="B349" s="92">
        <v>6</v>
      </c>
      <c r="C349" s="93" t="s">
        <v>3633</v>
      </c>
      <c r="D349" s="94" t="s">
        <v>894</v>
      </c>
      <c r="E349" s="95" t="s">
        <v>103</v>
      </c>
      <c r="F349" s="95" t="s">
        <v>21</v>
      </c>
      <c r="G349" s="97">
        <v>4</v>
      </c>
      <c r="H349" s="35"/>
      <c r="I349" s="98" t="s">
        <v>3634</v>
      </c>
      <c r="J349" s="98" t="s">
        <v>3635</v>
      </c>
      <c r="K349" s="98" t="s">
        <v>3636</v>
      </c>
      <c r="L349" s="98" t="s">
        <v>893</v>
      </c>
    </row>
    <row r="350" spans="1:12" ht="15.75" hidden="1" customHeight="1" x14ac:dyDescent="0.2">
      <c r="A350" s="37">
        <v>349</v>
      </c>
      <c r="B350" s="106">
        <v>6</v>
      </c>
      <c r="C350" s="107" t="s">
        <v>3637</v>
      </c>
      <c r="D350" s="108" t="s">
        <v>3638</v>
      </c>
      <c r="E350" s="109" t="s">
        <v>908</v>
      </c>
      <c r="F350" s="109">
        <v>0</v>
      </c>
      <c r="G350" s="109"/>
      <c r="H350" s="109"/>
      <c r="I350" s="111" t="s">
        <v>3639</v>
      </c>
      <c r="J350" s="111" t="s">
        <v>3640</v>
      </c>
      <c r="K350" s="111" t="s">
        <v>3641</v>
      </c>
      <c r="L350" s="111" t="s">
        <v>3642</v>
      </c>
    </row>
    <row r="351" spans="1:12" ht="15.75" hidden="1" customHeight="1" x14ac:dyDescent="0.2">
      <c r="A351" s="38">
        <v>350</v>
      </c>
      <c r="B351" s="112">
        <v>6</v>
      </c>
      <c r="C351" s="113" t="s">
        <v>3643</v>
      </c>
      <c r="D351" s="117" t="s">
        <v>3644</v>
      </c>
      <c r="E351" s="115" t="s">
        <v>908</v>
      </c>
      <c r="F351" s="115" t="s">
        <v>21</v>
      </c>
      <c r="G351" s="115">
        <v>0</v>
      </c>
      <c r="H351" s="115"/>
      <c r="I351" s="117" t="s">
        <v>3645</v>
      </c>
      <c r="J351" s="117" t="s">
        <v>3646</v>
      </c>
      <c r="K351" s="117" t="s">
        <v>3647</v>
      </c>
      <c r="L351" s="117" t="s">
        <v>3648</v>
      </c>
    </row>
    <row r="352" spans="1:12" ht="15.75" hidden="1" customHeight="1" x14ac:dyDescent="0.25">
      <c r="A352" s="34">
        <v>351</v>
      </c>
      <c r="B352" s="92">
        <v>6</v>
      </c>
      <c r="C352" s="93" t="s">
        <v>3649</v>
      </c>
      <c r="D352" s="94" t="s">
        <v>902</v>
      </c>
      <c r="E352" s="95" t="s">
        <v>908</v>
      </c>
      <c r="F352" s="95" t="s">
        <v>21</v>
      </c>
      <c r="G352" s="97">
        <v>1</v>
      </c>
      <c r="H352" s="96"/>
      <c r="I352" s="98" t="s">
        <v>3650</v>
      </c>
      <c r="J352" s="98" t="s">
        <v>3651</v>
      </c>
      <c r="K352" s="98" t="s">
        <v>3652</v>
      </c>
      <c r="L352" s="98" t="s">
        <v>901</v>
      </c>
    </row>
    <row r="353" spans="1:12" ht="15.75" hidden="1" customHeight="1" x14ac:dyDescent="0.25">
      <c r="A353" s="34">
        <v>352</v>
      </c>
      <c r="B353" s="92">
        <v>6</v>
      </c>
      <c r="C353" s="93" t="s">
        <v>3653</v>
      </c>
      <c r="D353" s="94" t="s">
        <v>909</v>
      </c>
      <c r="E353" s="95" t="s">
        <v>908</v>
      </c>
      <c r="F353" s="95" t="s">
        <v>21</v>
      </c>
      <c r="G353" s="97">
        <v>2</v>
      </c>
      <c r="H353" s="35"/>
      <c r="I353" s="98" t="s">
        <v>3654</v>
      </c>
      <c r="J353" s="98" t="s">
        <v>3655</v>
      </c>
      <c r="K353" s="98" t="s">
        <v>3656</v>
      </c>
      <c r="L353" s="98" t="s">
        <v>907</v>
      </c>
    </row>
    <row r="354" spans="1:12" ht="15.75" hidden="1" customHeight="1" x14ac:dyDescent="0.25">
      <c r="A354" s="34">
        <v>353</v>
      </c>
      <c r="B354" s="92">
        <v>6</v>
      </c>
      <c r="C354" s="93" t="s">
        <v>3657</v>
      </c>
      <c r="D354" s="94" t="s">
        <v>915</v>
      </c>
      <c r="E354" s="95" t="s">
        <v>908</v>
      </c>
      <c r="F354" s="95" t="s">
        <v>21</v>
      </c>
      <c r="G354" s="97">
        <v>3</v>
      </c>
      <c r="H354" s="35"/>
      <c r="I354" s="98" t="s">
        <v>3658</v>
      </c>
      <c r="J354" s="98" t="s">
        <v>3659</v>
      </c>
      <c r="K354" s="98" t="s">
        <v>3660</v>
      </c>
      <c r="L354" s="98" t="s">
        <v>914</v>
      </c>
    </row>
    <row r="355" spans="1:12" ht="15.75" hidden="1" customHeight="1" x14ac:dyDescent="0.2">
      <c r="A355" s="38">
        <v>354</v>
      </c>
      <c r="B355" s="112">
        <v>6</v>
      </c>
      <c r="C355" s="113" t="s">
        <v>3661</v>
      </c>
      <c r="D355" s="117" t="s">
        <v>3662</v>
      </c>
      <c r="E355" s="115" t="s">
        <v>908</v>
      </c>
      <c r="F355" s="115" t="s">
        <v>63</v>
      </c>
      <c r="G355" s="115">
        <v>0</v>
      </c>
      <c r="H355" s="115"/>
      <c r="I355" s="117" t="s">
        <v>3663</v>
      </c>
      <c r="J355" s="117" t="s">
        <v>3664</v>
      </c>
      <c r="K355" s="117" t="s">
        <v>3665</v>
      </c>
      <c r="L355" s="117" t="s">
        <v>3666</v>
      </c>
    </row>
    <row r="356" spans="1:12" ht="15.75" hidden="1" customHeight="1" x14ac:dyDescent="0.25">
      <c r="A356" s="34">
        <v>355</v>
      </c>
      <c r="B356" s="92">
        <v>6</v>
      </c>
      <c r="C356" s="93" t="s">
        <v>3667</v>
      </c>
      <c r="D356" s="94" t="s">
        <v>918</v>
      </c>
      <c r="E356" s="95" t="s">
        <v>908</v>
      </c>
      <c r="F356" s="95" t="s">
        <v>63</v>
      </c>
      <c r="G356" s="97">
        <v>4</v>
      </c>
      <c r="H356" s="96"/>
      <c r="I356" s="98" t="s">
        <v>3668</v>
      </c>
      <c r="J356" s="98" t="s">
        <v>3669</v>
      </c>
      <c r="K356" s="98" t="s">
        <v>3670</v>
      </c>
      <c r="L356" s="98" t="s">
        <v>917</v>
      </c>
    </row>
    <row r="357" spans="1:12" ht="15.75" hidden="1" customHeight="1" x14ac:dyDescent="0.25">
      <c r="A357" s="34">
        <v>356</v>
      </c>
      <c r="B357" s="92">
        <v>6</v>
      </c>
      <c r="C357" s="93" t="s">
        <v>3671</v>
      </c>
      <c r="D357" s="94" t="s">
        <v>3672</v>
      </c>
      <c r="E357" s="95" t="s">
        <v>908</v>
      </c>
      <c r="F357" s="95" t="s">
        <v>63</v>
      </c>
      <c r="G357" s="97">
        <v>5</v>
      </c>
      <c r="H357" s="35"/>
      <c r="I357" s="98" t="s">
        <v>3673</v>
      </c>
      <c r="J357" s="98" t="s">
        <v>3674</v>
      </c>
      <c r="K357" s="98" t="s">
        <v>3675</v>
      </c>
      <c r="L357" s="98" t="s">
        <v>923</v>
      </c>
    </row>
    <row r="358" spans="1:12" ht="15.75" hidden="1" customHeight="1" x14ac:dyDescent="0.25">
      <c r="A358" s="34">
        <v>357</v>
      </c>
      <c r="B358" s="92">
        <v>6</v>
      </c>
      <c r="C358" s="93" t="s">
        <v>3676</v>
      </c>
      <c r="D358" s="94" t="s">
        <v>3677</v>
      </c>
      <c r="E358" s="95" t="s">
        <v>908</v>
      </c>
      <c r="F358" s="95" t="s">
        <v>63</v>
      </c>
      <c r="G358" s="97" t="s">
        <v>2814</v>
      </c>
      <c r="H358" s="35"/>
      <c r="I358" s="98" t="s">
        <v>3678</v>
      </c>
      <c r="J358" s="98" t="s">
        <v>3679</v>
      </c>
      <c r="K358" s="98" t="s">
        <v>3680</v>
      </c>
      <c r="L358" s="98" t="s">
        <v>3681</v>
      </c>
    </row>
    <row r="359" spans="1:12" ht="15.75" hidden="1" customHeight="1" x14ac:dyDescent="0.25">
      <c r="A359" s="34">
        <v>358</v>
      </c>
      <c r="B359" s="92">
        <v>6</v>
      </c>
      <c r="C359" s="93" t="s">
        <v>3682</v>
      </c>
      <c r="D359" s="94" t="s">
        <v>3683</v>
      </c>
      <c r="E359" s="95" t="s">
        <v>908</v>
      </c>
      <c r="F359" s="95" t="s">
        <v>63</v>
      </c>
      <c r="G359" s="97" t="s">
        <v>2821</v>
      </c>
      <c r="H359" s="35"/>
      <c r="I359" s="98" t="s">
        <v>3684</v>
      </c>
      <c r="J359" s="98" t="s">
        <v>3685</v>
      </c>
      <c r="K359" s="98" t="s">
        <v>3686</v>
      </c>
      <c r="L359" s="98" t="s">
        <v>3687</v>
      </c>
    </row>
    <row r="360" spans="1:12" ht="15.75" hidden="1" customHeight="1" x14ac:dyDescent="0.25">
      <c r="A360" s="34">
        <v>359</v>
      </c>
      <c r="B360" s="92">
        <v>6</v>
      </c>
      <c r="C360" s="93" t="s">
        <v>3688</v>
      </c>
      <c r="D360" s="94" t="s">
        <v>3689</v>
      </c>
      <c r="E360" s="95" t="s">
        <v>908</v>
      </c>
      <c r="F360" s="95" t="s">
        <v>63</v>
      </c>
      <c r="G360" s="97" t="s">
        <v>3363</v>
      </c>
      <c r="H360" s="35"/>
      <c r="I360" s="98" t="s">
        <v>3690</v>
      </c>
      <c r="J360" s="98" t="s">
        <v>3691</v>
      </c>
      <c r="K360" s="98" t="s">
        <v>3692</v>
      </c>
      <c r="L360" s="98" t="s">
        <v>3693</v>
      </c>
    </row>
    <row r="361" spans="1:12" ht="15.75" hidden="1" customHeight="1" x14ac:dyDescent="0.25">
      <c r="A361" s="34">
        <v>360</v>
      </c>
      <c r="B361" s="92">
        <v>6</v>
      </c>
      <c r="C361" s="93" t="s">
        <v>3694</v>
      </c>
      <c r="D361" s="94" t="s">
        <v>3695</v>
      </c>
      <c r="E361" s="95" t="s">
        <v>908</v>
      </c>
      <c r="F361" s="95" t="s">
        <v>63</v>
      </c>
      <c r="G361" s="97" t="s">
        <v>3696</v>
      </c>
      <c r="H361" s="35"/>
      <c r="I361" s="98" t="s">
        <v>3697</v>
      </c>
      <c r="J361" s="98" t="s">
        <v>3698</v>
      </c>
      <c r="K361" s="98" t="s">
        <v>3699</v>
      </c>
      <c r="L361" s="98" t="s">
        <v>3700</v>
      </c>
    </row>
    <row r="362" spans="1:12" ht="15.75" hidden="1" customHeight="1" x14ac:dyDescent="0.2">
      <c r="A362" s="36">
        <v>361</v>
      </c>
      <c r="B362" s="100">
        <v>7</v>
      </c>
      <c r="C362" s="101" t="s">
        <v>3701</v>
      </c>
      <c r="D362" s="102" t="s">
        <v>3702</v>
      </c>
      <c r="E362" s="103">
        <v>0</v>
      </c>
      <c r="F362" s="103"/>
      <c r="G362" s="103"/>
      <c r="H362" s="103"/>
      <c r="I362" s="105" t="s">
        <v>3703</v>
      </c>
      <c r="J362" s="105" t="s">
        <v>3704</v>
      </c>
      <c r="K362" s="105" t="s">
        <v>3705</v>
      </c>
      <c r="L362" s="105" t="s">
        <v>3706</v>
      </c>
    </row>
    <row r="363" spans="1:12" ht="15.75" hidden="1" customHeight="1" x14ac:dyDescent="0.2">
      <c r="A363" s="37">
        <v>362</v>
      </c>
      <c r="B363" s="106">
        <v>7</v>
      </c>
      <c r="C363" s="107" t="s">
        <v>3707</v>
      </c>
      <c r="D363" s="108" t="s">
        <v>828</v>
      </c>
      <c r="E363" s="109" t="s">
        <v>825</v>
      </c>
      <c r="F363" s="109">
        <v>0</v>
      </c>
      <c r="G363" s="109"/>
      <c r="H363" s="109"/>
      <c r="I363" s="111" t="s">
        <v>3708</v>
      </c>
      <c r="J363" s="111" t="s">
        <v>3709</v>
      </c>
      <c r="K363" s="111" t="s">
        <v>3710</v>
      </c>
      <c r="L363" s="111" t="s">
        <v>951</v>
      </c>
    </row>
    <row r="364" spans="1:12" ht="15.75" hidden="1" customHeight="1" x14ac:dyDescent="0.2">
      <c r="A364" s="38">
        <v>363</v>
      </c>
      <c r="B364" s="112">
        <v>7</v>
      </c>
      <c r="C364" s="113" t="s">
        <v>3711</v>
      </c>
      <c r="D364" s="117" t="s">
        <v>955</v>
      </c>
      <c r="E364" s="115" t="s">
        <v>825</v>
      </c>
      <c r="F364" s="115" t="s">
        <v>21</v>
      </c>
      <c r="G364" s="115">
        <v>0</v>
      </c>
      <c r="H364" s="115"/>
      <c r="I364" s="117" t="s">
        <v>3712</v>
      </c>
      <c r="J364" s="117" t="s">
        <v>3713</v>
      </c>
      <c r="K364" s="117" t="s">
        <v>3714</v>
      </c>
      <c r="L364" s="117" t="s">
        <v>953</v>
      </c>
    </row>
    <row r="365" spans="1:12" ht="15.75" hidden="1" customHeight="1" x14ac:dyDescent="0.25">
      <c r="A365" s="34">
        <v>364</v>
      </c>
      <c r="B365" s="92">
        <v>7</v>
      </c>
      <c r="C365" s="93" t="s">
        <v>3715</v>
      </c>
      <c r="D365" s="94" t="s">
        <v>958</v>
      </c>
      <c r="E365" s="95" t="s">
        <v>825</v>
      </c>
      <c r="F365" s="95" t="s">
        <v>21</v>
      </c>
      <c r="G365" s="97">
        <v>1</v>
      </c>
      <c r="H365" s="96"/>
      <c r="I365" s="98" t="s">
        <v>3716</v>
      </c>
      <c r="J365" s="98" t="s">
        <v>3717</v>
      </c>
      <c r="K365" s="98" t="s">
        <v>3718</v>
      </c>
      <c r="L365" s="98" t="s">
        <v>956</v>
      </c>
    </row>
    <row r="366" spans="1:12" ht="15.75" hidden="1" customHeight="1" x14ac:dyDescent="0.25">
      <c r="A366" s="34">
        <v>365</v>
      </c>
      <c r="B366" s="92">
        <v>7</v>
      </c>
      <c r="C366" s="93" t="s">
        <v>3719</v>
      </c>
      <c r="D366" s="94" t="s">
        <v>3720</v>
      </c>
      <c r="E366" s="95" t="s">
        <v>825</v>
      </c>
      <c r="F366" s="95" t="s">
        <v>21</v>
      </c>
      <c r="G366" s="97">
        <v>2</v>
      </c>
      <c r="H366" s="35"/>
      <c r="I366" s="98" t="s">
        <v>3721</v>
      </c>
      <c r="J366" s="98" t="s">
        <v>3722</v>
      </c>
      <c r="K366" s="98" t="s">
        <v>3723</v>
      </c>
      <c r="L366" s="98" t="s">
        <v>959</v>
      </c>
    </row>
    <row r="367" spans="1:12" ht="15.75" hidden="1" customHeight="1" x14ac:dyDescent="0.25">
      <c r="A367" s="34">
        <v>366</v>
      </c>
      <c r="B367" s="92">
        <v>7</v>
      </c>
      <c r="C367" s="93" t="s">
        <v>3724</v>
      </c>
      <c r="D367" s="94" t="s">
        <v>3725</v>
      </c>
      <c r="E367" s="95" t="s">
        <v>825</v>
      </c>
      <c r="F367" s="95" t="s">
        <v>21</v>
      </c>
      <c r="G367" s="97" t="s">
        <v>2353</v>
      </c>
      <c r="H367" s="35"/>
      <c r="I367" s="98" t="s">
        <v>3726</v>
      </c>
      <c r="J367" s="98" t="s">
        <v>3727</v>
      </c>
      <c r="K367" s="98" t="s">
        <v>3728</v>
      </c>
      <c r="L367" s="98" t="s">
        <v>3729</v>
      </c>
    </row>
    <row r="368" spans="1:12" ht="15.75" hidden="1" customHeight="1" x14ac:dyDescent="0.25">
      <c r="A368" s="34">
        <v>367</v>
      </c>
      <c r="B368" s="92">
        <v>7</v>
      </c>
      <c r="C368" s="93" t="s">
        <v>3730</v>
      </c>
      <c r="D368" s="94" t="s">
        <v>3731</v>
      </c>
      <c r="E368" s="95" t="s">
        <v>825</v>
      </c>
      <c r="F368" s="95" t="s">
        <v>21</v>
      </c>
      <c r="G368" s="97" t="s">
        <v>2360</v>
      </c>
      <c r="H368" s="35"/>
      <c r="I368" s="98" t="s">
        <v>3732</v>
      </c>
      <c r="J368" s="98" t="s">
        <v>3733</v>
      </c>
      <c r="K368" s="98" t="s">
        <v>3734</v>
      </c>
      <c r="L368" s="98" t="s">
        <v>3735</v>
      </c>
    </row>
    <row r="369" spans="1:12" ht="15.75" hidden="1" customHeight="1" x14ac:dyDescent="0.25">
      <c r="A369" s="34">
        <v>368</v>
      </c>
      <c r="B369" s="92">
        <v>7</v>
      </c>
      <c r="C369" s="93" t="s">
        <v>3736</v>
      </c>
      <c r="D369" s="94" t="s">
        <v>3737</v>
      </c>
      <c r="E369" s="95" t="s">
        <v>825</v>
      </c>
      <c r="F369" s="95" t="s">
        <v>21</v>
      </c>
      <c r="G369" s="97" t="s">
        <v>2367</v>
      </c>
      <c r="H369" s="35"/>
      <c r="I369" s="98" t="s">
        <v>3738</v>
      </c>
      <c r="J369" s="98" t="s">
        <v>3739</v>
      </c>
      <c r="K369" s="98" t="s">
        <v>3740</v>
      </c>
      <c r="L369" s="98" t="s">
        <v>3741</v>
      </c>
    </row>
    <row r="370" spans="1:12" ht="15.75" hidden="1" customHeight="1" x14ac:dyDescent="0.25">
      <c r="A370" s="34">
        <v>369</v>
      </c>
      <c r="B370" s="92">
        <v>7</v>
      </c>
      <c r="C370" s="93" t="s">
        <v>3742</v>
      </c>
      <c r="D370" s="94" t="s">
        <v>3743</v>
      </c>
      <c r="E370" s="95" t="s">
        <v>825</v>
      </c>
      <c r="F370" s="95" t="s">
        <v>21</v>
      </c>
      <c r="G370" s="97" t="s">
        <v>3744</v>
      </c>
      <c r="H370" s="35"/>
      <c r="I370" s="98" t="s">
        <v>3745</v>
      </c>
      <c r="J370" s="98" t="s">
        <v>3746</v>
      </c>
      <c r="K370" s="98" t="s">
        <v>3747</v>
      </c>
      <c r="L370" s="98" t="s">
        <v>3748</v>
      </c>
    </row>
    <row r="371" spans="1:12" ht="15.75" hidden="1" customHeight="1" x14ac:dyDescent="0.25">
      <c r="A371" s="34">
        <v>370</v>
      </c>
      <c r="B371" s="92">
        <v>7</v>
      </c>
      <c r="C371" s="93" t="s">
        <v>3749</v>
      </c>
      <c r="D371" s="94" t="s">
        <v>964</v>
      </c>
      <c r="E371" s="95" t="s">
        <v>825</v>
      </c>
      <c r="F371" s="95" t="s">
        <v>21</v>
      </c>
      <c r="G371" s="97">
        <v>3</v>
      </c>
      <c r="H371" s="35"/>
      <c r="I371" s="98" t="s">
        <v>3750</v>
      </c>
      <c r="J371" s="98" t="s">
        <v>3751</v>
      </c>
      <c r="K371" s="98" t="s">
        <v>3752</v>
      </c>
      <c r="L371" s="98" t="s">
        <v>962</v>
      </c>
    </row>
    <row r="372" spans="1:12" ht="15.75" hidden="1" customHeight="1" x14ac:dyDescent="0.2">
      <c r="A372" s="37">
        <v>371</v>
      </c>
      <c r="B372" s="106">
        <v>7</v>
      </c>
      <c r="C372" s="107" t="s">
        <v>3753</v>
      </c>
      <c r="D372" s="108" t="s">
        <v>843</v>
      </c>
      <c r="E372" s="109" t="s">
        <v>840</v>
      </c>
      <c r="F372" s="109">
        <v>0</v>
      </c>
      <c r="G372" s="109"/>
      <c r="H372" s="109"/>
      <c r="I372" s="111" t="s">
        <v>3754</v>
      </c>
      <c r="J372" s="111" t="s">
        <v>3755</v>
      </c>
      <c r="K372" s="111" t="s">
        <v>3756</v>
      </c>
      <c r="L372" s="111" t="s">
        <v>984</v>
      </c>
    </row>
    <row r="373" spans="1:12" ht="15.75" hidden="1" customHeight="1" x14ac:dyDescent="0.2">
      <c r="A373" s="38">
        <v>372</v>
      </c>
      <c r="B373" s="112">
        <v>7</v>
      </c>
      <c r="C373" s="113" t="s">
        <v>3757</v>
      </c>
      <c r="D373" s="117" t="s">
        <v>986</v>
      </c>
      <c r="E373" s="115" t="s">
        <v>840</v>
      </c>
      <c r="F373" s="115" t="s">
        <v>21</v>
      </c>
      <c r="G373" s="115">
        <v>0</v>
      </c>
      <c r="H373" s="115"/>
      <c r="I373" s="117" t="s">
        <v>3758</v>
      </c>
      <c r="J373" s="117" t="s">
        <v>3759</v>
      </c>
      <c r="K373" s="117" t="s">
        <v>3760</v>
      </c>
      <c r="L373" s="117" t="s">
        <v>985</v>
      </c>
    </row>
    <row r="374" spans="1:12" ht="15.75" hidden="1" customHeight="1" x14ac:dyDescent="0.25">
      <c r="A374" s="34">
        <v>373</v>
      </c>
      <c r="B374" s="92">
        <v>7</v>
      </c>
      <c r="C374" s="93" t="s">
        <v>3761</v>
      </c>
      <c r="D374" s="94" t="s">
        <v>3762</v>
      </c>
      <c r="E374" s="95" t="s">
        <v>840</v>
      </c>
      <c r="F374" s="95" t="s">
        <v>21</v>
      </c>
      <c r="G374" s="97">
        <v>1</v>
      </c>
      <c r="H374" s="96"/>
      <c r="I374" s="98" t="s">
        <v>3763</v>
      </c>
      <c r="J374" s="98" t="s">
        <v>3764</v>
      </c>
      <c r="K374" s="98" t="s">
        <v>3765</v>
      </c>
      <c r="L374" s="98" t="s">
        <v>987</v>
      </c>
    </row>
    <row r="375" spans="1:12" ht="15.75" hidden="1" customHeight="1" x14ac:dyDescent="0.25">
      <c r="A375" s="34">
        <v>374</v>
      </c>
      <c r="B375" s="92">
        <v>7</v>
      </c>
      <c r="C375" s="93" t="s">
        <v>3766</v>
      </c>
      <c r="D375" s="94" t="s">
        <v>3767</v>
      </c>
      <c r="E375" s="95" t="s">
        <v>840</v>
      </c>
      <c r="F375" s="95" t="s">
        <v>21</v>
      </c>
      <c r="G375" s="97" t="s">
        <v>2499</v>
      </c>
      <c r="H375" s="35"/>
      <c r="I375" s="98" t="s">
        <v>3768</v>
      </c>
      <c r="J375" s="98" t="s">
        <v>3769</v>
      </c>
      <c r="K375" s="98" t="s">
        <v>3770</v>
      </c>
      <c r="L375" s="98" t="s">
        <v>3771</v>
      </c>
    </row>
    <row r="376" spans="1:12" ht="15.75" hidden="1" customHeight="1" x14ac:dyDescent="0.25">
      <c r="A376" s="34">
        <v>375</v>
      </c>
      <c r="B376" s="92">
        <v>7</v>
      </c>
      <c r="C376" s="93" t="s">
        <v>3772</v>
      </c>
      <c r="D376" s="94" t="s">
        <v>3773</v>
      </c>
      <c r="E376" s="95" t="s">
        <v>840</v>
      </c>
      <c r="F376" s="95" t="s">
        <v>21</v>
      </c>
      <c r="G376" s="97" t="s">
        <v>2506</v>
      </c>
      <c r="H376" s="35"/>
      <c r="I376" s="98" t="s">
        <v>3774</v>
      </c>
      <c r="J376" s="98" t="s">
        <v>3775</v>
      </c>
      <c r="K376" s="98" t="s">
        <v>3776</v>
      </c>
      <c r="L376" s="98" t="s">
        <v>3777</v>
      </c>
    </row>
    <row r="377" spans="1:12" ht="15.75" hidden="1" customHeight="1" x14ac:dyDescent="0.25">
      <c r="A377" s="34">
        <v>376</v>
      </c>
      <c r="B377" s="92">
        <v>7</v>
      </c>
      <c r="C377" s="93" t="s">
        <v>3778</v>
      </c>
      <c r="D377" s="94" t="s">
        <v>3779</v>
      </c>
      <c r="E377" s="95" t="s">
        <v>840</v>
      </c>
      <c r="F377" s="95" t="s">
        <v>21</v>
      </c>
      <c r="G377" s="97" t="s">
        <v>3780</v>
      </c>
      <c r="H377" s="35"/>
      <c r="I377" s="98" t="s">
        <v>3781</v>
      </c>
      <c r="J377" s="98" t="s">
        <v>3782</v>
      </c>
      <c r="K377" s="98" t="s">
        <v>3783</v>
      </c>
      <c r="L377" s="98" t="s">
        <v>3784</v>
      </c>
    </row>
    <row r="378" spans="1:12" ht="15.75" hidden="1" customHeight="1" x14ac:dyDescent="0.25">
      <c r="A378" s="34">
        <v>377</v>
      </c>
      <c r="B378" s="92">
        <v>7</v>
      </c>
      <c r="C378" s="93" t="s">
        <v>3785</v>
      </c>
      <c r="D378" s="94" t="s">
        <v>3786</v>
      </c>
      <c r="E378" s="95" t="s">
        <v>840</v>
      </c>
      <c r="F378" s="95" t="s">
        <v>21</v>
      </c>
      <c r="G378" s="97" t="s">
        <v>3787</v>
      </c>
      <c r="H378" s="35"/>
      <c r="I378" s="98" t="s">
        <v>3788</v>
      </c>
      <c r="J378" s="98" t="s">
        <v>3789</v>
      </c>
      <c r="K378" s="98" t="s">
        <v>3790</v>
      </c>
      <c r="L378" s="98" t="s">
        <v>3791</v>
      </c>
    </row>
    <row r="379" spans="1:12" ht="15.75" hidden="1" customHeight="1" x14ac:dyDescent="0.25">
      <c r="A379" s="34">
        <v>378</v>
      </c>
      <c r="B379" s="92">
        <v>7</v>
      </c>
      <c r="C379" s="93" t="s">
        <v>3792</v>
      </c>
      <c r="D379" s="94" t="s">
        <v>3793</v>
      </c>
      <c r="E379" s="95" t="s">
        <v>840</v>
      </c>
      <c r="F379" s="95" t="s">
        <v>21</v>
      </c>
      <c r="G379" s="97">
        <v>2</v>
      </c>
      <c r="H379" s="35"/>
      <c r="I379" s="98" t="s">
        <v>3794</v>
      </c>
      <c r="J379" s="98" t="s">
        <v>3795</v>
      </c>
      <c r="K379" s="98" t="s">
        <v>3796</v>
      </c>
      <c r="L379" s="98" t="s">
        <v>990</v>
      </c>
    </row>
    <row r="380" spans="1:12" ht="15.75" hidden="1" customHeight="1" x14ac:dyDescent="0.25">
      <c r="A380" s="34">
        <v>379</v>
      </c>
      <c r="B380" s="92">
        <v>7</v>
      </c>
      <c r="C380" s="93" t="s">
        <v>3797</v>
      </c>
      <c r="D380" s="94" t="s">
        <v>3798</v>
      </c>
      <c r="E380" s="95" t="s">
        <v>840</v>
      </c>
      <c r="F380" s="95" t="s">
        <v>21</v>
      </c>
      <c r="G380" s="97" t="s">
        <v>2353</v>
      </c>
      <c r="H380" s="35"/>
      <c r="I380" s="98" t="s">
        <v>3799</v>
      </c>
      <c r="J380" s="98" t="s">
        <v>3800</v>
      </c>
      <c r="K380" s="98" t="s">
        <v>3801</v>
      </c>
      <c r="L380" s="98" t="s">
        <v>3802</v>
      </c>
    </row>
    <row r="381" spans="1:12" ht="15.75" hidden="1" customHeight="1" x14ac:dyDescent="0.25">
      <c r="A381" s="34">
        <v>380</v>
      </c>
      <c r="B381" s="92">
        <v>7</v>
      </c>
      <c r="C381" s="93" t="s">
        <v>3803</v>
      </c>
      <c r="D381" s="94" t="s">
        <v>3804</v>
      </c>
      <c r="E381" s="95" t="s">
        <v>840</v>
      </c>
      <c r="F381" s="95" t="s">
        <v>21</v>
      </c>
      <c r="G381" s="97" t="s">
        <v>2360</v>
      </c>
      <c r="H381" s="35"/>
      <c r="I381" s="98" t="s">
        <v>3805</v>
      </c>
      <c r="J381" s="98" t="s">
        <v>3806</v>
      </c>
      <c r="K381" s="120" t="s">
        <v>3807</v>
      </c>
      <c r="L381" s="98" t="s">
        <v>3808</v>
      </c>
    </row>
    <row r="382" spans="1:12" ht="15.75" hidden="1" customHeight="1" x14ac:dyDescent="0.25">
      <c r="A382" s="34">
        <v>381</v>
      </c>
      <c r="B382" s="92">
        <v>7</v>
      </c>
      <c r="C382" s="93" t="s">
        <v>3809</v>
      </c>
      <c r="D382" s="94" t="s">
        <v>3810</v>
      </c>
      <c r="E382" s="95" t="s">
        <v>840</v>
      </c>
      <c r="F382" s="95" t="s">
        <v>21</v>
      </c>
      <c r="G382" s="97" t="s">
        <v>2367</v>
      </c>
      <c r="H382" s="35"/>
      <c r="I382" s="98" t="s">
        <v>3811</v>
      </c>
      <c r="J382" s="98" t="s">
        <v>3812</v>
      </c>
      <c r="K382" s="98" t="s">
        <v>3813</v>
      </c>
      <c r="L382" s="98" t="s">
        <v>3814</v>
      </c>
    </row>
    <row r="383" spans="1:12" ht="15.75" hidden="1" customHeight="1" x14ac:dyDescent="0.25">
      <c r="A383" s="34">
        <v>382</v>
      </c>
      <c r="B383" s="92">
        <v>7</v>
      </c>
      <c r="C383" s="93" t="s">
        <v>3815</v>
      </c>
      <c r="D383" s="94" t="s">
        <v>3816</v>
      </c>
      <c r="E383" s="95" t="s">
        <v>840</v>
      </c>
      <c r="F383" s="95" t="s">
        <v>21</v>
      </c>
      <c r="G383" s="97" t="s">
        <v>3744</v>
      </c>
      <c r="H383" s="35"/>
      <c r="I383" s="98" t="s">
        <v>3817</v>
      </c>
      <c r="J383" s="98" t="s">
        <v>3818</v>
      </c>
      <c r="K383" s="98" t="s">
        <v>3819</v>
      </c>
      <c r="L383" s="98" t="s">
        <v>3820</v>
      </c>
    </row>
    <row r="384" spans="1:12" ht="15.75" hidden="1" customHeight="1" x14ac:dyDescent="0.25">
      <c r="A384" s="34">
        <v>383</v>
      </c>
      <c r="B384" s="92">
        <v>7</v>
      </c>
      <c r="C384" s="93" t="s">
        <v>3821</v>
      </c>
      <c r="D384" s="94" t="s">
        <v>995</v>
      </c>
      <c r="E384" s="95" t="s">
        <v>840</v>
      </c>
      <c r="F384" s="95" t="s">
        <v>21</v>
      </c>
      <c r="G384" s="97">
        <v>3</v>
      </c>
      <c r="H384" s="35"/>
      <c r="I384" s="98" t="s">
        <v>3822</v>
      </c>
      <c r="J384" s="98" t="s">
        <v>3823</v>
      </c>
      <c r="K384" s="98" t="s">
        <v>3824</v>
      </c>
      <c r="L384" s="98" t="s">
        <v>993</v>
      </c>
    </row>
    <row r="385" spans="1:12" ht="15.75" hidden="1" customHeight="1" x14ac:dyDescent="0.2">
      <c r="A385" s="37">
        <v>384</v>
      </c>
      <c r="B385" s="106">
        <v>7</v>
      </c>
      <c r="C385" s="107" t="s">
        <v>3825</v>
      </c>
      <c r="D385" s="108" t="s">
        <v>779</v>
      </c>
      <c r="E385" s="109" t="s">
        <v>778</v>
      </c>
      <c r="F385" s="109">
        <v>0</v>
      </c>
      <c r="G385" s="109"/>
      <c r="H385" s="109"/>
      <c r="I385" s="111" t="s">
        <v>3826</v>
      </c>
      <c r="J385" s="111" t="s">
        <v>3827</v>
      </c>
      <c r="K385" s="111" t="s">
        <v>3828</v>
      </c>
      <c r="L385" s="111" t="s">
        <v>927</v>
      </c>
    </row>
    <row r="386" spans="1:12" ht="15.75" hidden="1" customHeight="1" x14ac:dyDescent="0.2">
      <c r="A386" s="38">
        <v>385</v>
      </c>
      <c r="B386" s="112">
        <v>7</v>
      </c>
      <c r="C386" s="113" t="s">
        <v>3829</v>
      </c>
      <c r="D386" s="117" t="s">
        <v>929</v>
      </c>
      <c r="E386" s="115" t="s">
        <v>778</v>
      </c>
      <c r="F386" s="115" t="s">
        <v>21</v>
      </c>
      <c r="G386" s="115">
        <v>0</v>
      </c>
      <c r="H386" s="115"/>
      <c r="I386" s="117" t="s">
        <v>3830</v>
      </c>
      <c r="J386" s="117" t="s">
        <v>3831</v>
      </c>
      <c r="K386" s="117" t="s">
        <v>3832</v>
      </c>
      <c r="L386" s="117" t="s">
        <v>930</v>
      </c>
    </row>
    <row r="387" spans="1:12" ht="15.75" hidden="1" customHeight="1" x14ac:dyDescent="0.25">
      <c r="A387" s="34">
        <v>386</v>
      </c>
      <c r="B387" s="92">
        <v>7</v>
      </c>
      <c r="C387" s="93" t="s">
        <v>3833</v>
      </c>
      <c r="D387" s="94" t="s">
        <v>934</v>
      </c>
      <c r="E387" s="95" t="s">
        <v>778</v>
      </c>
      <c r="F387" s="95" t="s">
        <v>21</v>
      </c>
      <c r="G387" s="97">
        <v>1</v>
      </c>
      <c r="H387" s="96"/>
      <c r="I387" s="98" t="s">
        <v>3834</v>
      </c>
      <c r="J387" s="98" t="s">
        <v>3835</v>
      </c>
      <c r="K387" s="98" t="s">
        <v>3836</v>
      </c>
      <c r="L387" s="98" t="s">
        <v>933</v>
      </c>
    </row>
    <row r="388" spans="1:12" ht="15.75" hidden="1" customHeight="1" x14ac:dyDescent="0.25">
      <c r="A388" s="34">
        <v>387</v>
      </c>
      <c r="B388" s="92">
        <v>7</v>
      </c>
      <c r="C388" s="93" t="s">
        <v>3837</v>
      </c>
      <c r="D388" s="94" t="s">
        <v>938</v>
      </c>
      <c r="E388" s="95" t="s">
        <v>778</v>
      </c>
      <c r="F388" s="95" t="s">
        <v>21</v>
      </c>
      <c r="G388" s="97">
        <v>2</v>
      </c>
      <c r="H388" s="35"/>
      <c r="I388" s="98" t="s">
        <v>3838</v>
      </c>
      <c r="J388" s="98" t="s">
        <v>3839</v>
      </c>
      <c r="K388" s="98" t="s">
        <v>3840</v>
      </c>
      <c r="L388" s="98" t="s">
        <v>937</v>
      </c>
    </row>
    <row r="389" spans="1:12" ht="15.75" hidden="1" customHeight="1" x14ac:dyDescent="0.2">
      <c r="A389" s="38">
        <v>388</v>
      </c>
      <c r="B389" s="112">
        <v>7</v>
      </c>
      <c r="C389" s="113" t="s">
        <v>3841</v>
      </c>
      <c r="D389" s="117" t="s">
        <v>942</v>
      </c>
      <c r="E389" s="115" t="s">
        <v>778</v>
      </c>
      <c r="F389" s="115" t="s">
        <v>63</v>
      </c>
      <c r="G389" s="115">
        <v>0</v>
      </c>
      <c r="H389" s="115"/>
      <c r="I389" s="117" t="s">
        <v>3842</v>
      </c>
      <c r="J389" s="117" t="s">
        <v>3843</v>
      </c>
      <c r="K389" s="117" t="s">
        <v>3844</v>
      </c>
      <c r="L389" s="117" t="s">
        <v>941</v>
      </c>
    </row>
    <row r="390" spans="1:12" ht="15.75" hidden="1" customHeight="1" x14ac:dyDescent="0.25">
      <c r="A390" s="34">
        <v>389</v>
      </c>
      <c r="B390" s="92">
        <v>7</v>
      </c>
      <c r="C390" s="93" t="s">
        <v>3845</v>
      </c>
      <c r="D390" s="94" t="s">
        <v>946</v>
      </c>
      <c r="E390" s="95" t="s">
        <v>778</v>
      </c>
      <c r="F390" s="95" t="s">
        <v>63</v>
      </c>
      <c r="G390" s="97">
        <v>3</v>
      </c>
      <c r="H390" s="96"/>
      <c r="I390" s="98" t="s">
        <v>3846</v>
      </c>
      <c r="J390" s="98" t="s">
        <v>3847</v>
      </c>
      <c r="K390" s="98" t="s">
        <v>3848</v>
      </c>
      <c r="L390" s="98" t="s">
        <v>945</v>
      </c>
    </row>
    <row r="391" spans="1:12" ht="15.75" hidden="1" customHeight="1" x14ac:dyDescent="0.25">
      <c r="A391" s="34">
        <v>390</v>
      </c>
      <c r="B391" s="92">
        <v>7</v>
      </c>
      <c r="C391" s="93" t="s">
        <v>3849</v>
      </c>
      <c r="D391" s="94" t="s">
        <v>3850</v>
      </c>
      <c r="E391" s="95" t="s">
        <v>778</v>
      </c>
      <c r="F391" s="95" t="s">
        <v>63</v>
      </c>
      <c r="G391" s="97">
        <v>4</v>
      </c>
      <c r="H391" s="35"/>
      <c r="I391" s="98" t="s">
        <v>3851</v>
      </c>
      <c r="J391" s="98" t="s">
        <v>3852</v>
      </c>
      <c r="K391" s="98" t="s">
        <v>3853</v>
      </c>
      <c r="L391" s="98" t="s">
        <v>949</v>
      </c>
    </row>
    <row r="392" spans="1:12" ht="15.75" hidden="1" customHeight="1" x14ac:dyDescent="0.25">
      <c r="A392" s="34">
        <v>391</v>
      </c>
      <c r="B392" s="92">
        <v>7</v>
      </c>
      <c r="C392" s="93" t="s">
        <v>3854</v>
      </c>
      <c r="D392" s="94" t="s">
        <v>3855</v>
      </c>
      <c r="E392" s="95" t="s">
        <v>778</v>
      </c>
      <c r="F392" s="95" t="s">
        <v>63</v>
      </c>
      <c r="G392" s="97" t="s">
        <v>2130</v>
      </c>
      <c r="H392" s="35"/>
      <c r="I392" s="98" t="s">
        <v>3856</v>
      </c>
      <c r="J392" s="98" t="s">
        <v>3857</v>
      </c>
      <c r="K392" s="98" t="s">
        <v>3858</v>
      </c>
      <c r="L392" s="98" t="s">
        <v>3859</v>
      </c>
    </row>
    <row r="393" spans="1:12" ht="15.75" hidden="1" customHeight="1" x14ac:dyDescent="0.25">
      <c r="A393" s="34">
        <v>392</v>
      </c>
      <c r="B393" s="92">
        <v>7</v>
      </c>
      <c r="C393" s="93" t="s">
        <v>3860</v>
      </c>
      <c r="D393" s="94" t="s">
        <v>3861</v>
      </c>
      <c r="E393" s="95" t="s">
        <v>778</v>
      </c>
      <c r="F393" s="95" t="s">
        <v>63</v>
      </c>
      <c r="G393" s="97" t="s">
        <v>2137</v>
      </c>
      <c r="H393" s="35"/>
      <c r="I393" s="98" t="s">
        <v>3862</v>
      </c>
      <c r="J393" s="98" t="s">
        <v>3863</v>
      </c>
      <c r="K393" s="98" t="s">
        <v>3864</v>
      </c>
      <c r="L393" s="98" t="s">
        <v>3865</v>
      </c>
    </row>
    <row r="394" spans="1:12" ht="15.75" hidden="1" customHeight="1" x14ac:dyDescent="0.2">
      <c r="A394" s="37">
        <v>393</v>
      </c>
      <c r="B394" s="106">
        <v>7</v>
      </c>
      <c r="C394" s="107" t="s">
        <v>3866</v>
      </c>
      <c r="D394" s="108" t="s">
        <v>334</v>
      </c>
      <c r="E394" s="109" t="s">
        <v>103</v>
      </c>
      <c r="F394" s="109">
        <v>0</v>
      </c>
      <c r="G394" s="109"/>
      <c r="H394" s="109"/>
      <c r="I394" s="111" t="s">
        <v>3867</v>
      </c>
      <c r="J394" s="111" t="s">
        <v>3868</v>
      </c>
      <c r="K394" s="111" t="s">
        <v>3869</v>
      </c>
      <c r="L394" s="111" t="s">
        <v>997</v>
      </c>
    </row>
    <row r="395" spans="1:12" ht="15.75" hidden="1" customHeight="1" x14ac:dyDescent="0.2">
      <c r="A395" s="38">
        <v>394</v>
      </c>
      <c r="B395" s="112">
        <v>7</v>
      </c>
      <c r="C395" s="113" t="s">
        <v>3870</v>
      </c>
      <c r="D395" s="117" t="s">
        <v>999</v>
      </c>
      <c r="E395" s="115" t="s">
        <v>103</v>
      </c>
      <c r="F395" s="115" t="s">
        <v>21</v>
      </c>
      <c r="G395" s="115">
        <v>0</v>
      </c>
      <c r="H395" s="115"/>
      <c r="I395" s="117" t="s">
        <v>3871</v>
      </c>
      <c r="J395" s="117" t="s">
        <v>3872</v>
      </c>
      <c r="K395" s="117" t="s">
        <v>3873</v>
      </c>
      <c r="L395" s="117" t="s">
        <v>1000</v>
      </c>
    </row>
    <row r="396" spans="1:12" ht="15.75" hidden="1" customHeight="1" x14ac:dyDescent="0.25">
      <c r="A396" s="34">
        <v>395</v>
      </c>
      <c r="B396" s="92">
        <v>7</v>
      </c>
      <c r="C396" s="93" t="s">
        <v>3874</v>
      </c>
      <c r="D396" s="94" t="s">
        <v>1004</v>
      </c>
      <c r="E396" s="95" t="s">
        <v>103</v>
      </c>
      <c r="F396" s="95" t="s">
        <v>21</v>
      </c>
      <c r="G396" s="97">
        <v>1</v>
      </c>
      <c r="H396" s="96"/>
      <c r="I396" s="98" t="s">
        <v>3875</v>
      </c>
      <c r="J396" s="98" t="s">
        <v>3876</v>
      </c>
      <c r="K396" s="98" t="s">
        <v>3877</v>
      </c>
      <c r="L396" s="98" t="s">
        <v>1003</v>
      </c>
    </row>
    <row r="397" spans="1:12" ht="15.75" hidden="1" customHeight="1" x14ac:dyDescent="0.25">
      <c r="A397" s="34">
        <v>396</v>
      </c>
      <c r="B397" s="92">
        <v>7</v>
      </c>
      <c r="C397" s="93" t="s">
        <v>3878</v>
      </c>
      <c r="D397" s="94" t="s">
        <v>1008</v>
      </c>
      <c r="E397" s="95" t="s">
        <v>103</v>
      </c>
      <c r="F397" s="95" t="s">
        <v>21</v>
      </c>
      <c r="G397" s="97">
        <v>2</v>
      </c>
      <c r="H397" s="35"/>
      <c r="I397" s="98" t="s">
        <v>3879</v>
      </c>
      <c r="J397" s="98" t="s">
        <v>3880</v>
      </c>
      <c r="K397" s="98" t="s">
        <v>3881</v>
      </c>
      <c r="L397" s="98" t="s">
        <v>1007</v>
      </c>
    </row>
    <row r="398" spans="1:12" ht="15.75" hidden="1" customHeight="1" x14ac:dyDescent="0.25">
      <c r="A398" s="34">
        <v>397</v>
      </c>
      <c r="B398" s="92">
        <v>7</v>
      </c>
      <c r="C398" s="93" t="s">
        <v>3882</v>
      </c>
      <c r="D398" s="94" t="s">
        <v>1012</v>
      </c>
      <c r="E398" s="95" t="s">
        <v>103</v>
      </c>
      <c r="F398" s="95" t="s">
        <v>21</v>
      </c>
      <c r="G398" s="97">
        <v>3</v>
      </c>
      <c r="H398" s="35"/>
      <c r="I398" s="98" t="s">
        <v>3883</v>
      </c>
      <c r="J398" s="98" t="s">
        <v>3884</v>
      </c>
      <c r="K398" s="98" t="s">
        <v>3885</v>
      </c>
      <c r="L398" s="98" t="s">
        <v>1011</v>
      </c>
    </row>
    <row r="399" spans="1:12" ht="15.75" hidden="1" customHeight="1" x14ac:dyDescent="0.2">
      <c r="A399" s="38">
        <v>398</v>
      </c>
      <c r="B399" s="112">
        <v>7</v>
      </c>
      <c r="C399" s="113" t="s">
        <v>3886</v>
      </c>
      <c r="D399" s="117" t="s">
        <v>1016</v>
      </c>
      <c r="E399" s="115" t="s">
        <v>103</v>
      </c>
      <c r="F399" s="115" t="s">
        <v>63</v>
      </c>
      <c r="G399" s="115">
        <v>0</v>
      </c>
      <c r="H399" s="115"/>
      <c r="I399" s="117" t="s">
        <v>3887</v>
      </c>
      <c r="J399" s="117" t="s">
        <v>3888</v>
      </c>
      <c r="K399" s="117" t="s">
        <v>3889</v>
      </c>
      <c r="L399" s="117" t="s">
        <v>1015</v>
      </c>
    </row>
    <row r="400" spans="1:12" ht="15.75" hidden="1" customHeight="1" x14ac:dyDescent="0.25">
      <c r="A400" s="34">
        <v>399</v>
      </c>
      <c r="B400" s="92">
        <v>7</v>
      </c>
      <c r="C400" s="93" t="s">
        <v>3890</v>
      </c>
      <c r="D400" s="94" t="s">
        <v>1020</v>
      </c>
      <c r="E400" s="95" t="s">
        <v>103</v>
      </c>
      <c r="F400" s="95" t="s">
        <v>63</v>
      </c>
      <c r="G400" s="97">
        <v>4</v>
      </c>
      <c r="H400" s="96"/>
      <c r="I400" s="98" t="s">
        <v>3891</v>
      </c>
      <c r="J400" s="98" t="s">
        <v>3892</v>
      </c>
      <c r="K400" s="98" t="s">
        <v>3893</v>
      </c>
      <c r="L400" s="98" t="s">
        <v>1019</v>
      </c>
    </row>
    <row r="401" spans="1:12" ht="15.75" hidden="1" customHeight="1" x14ac:dyDescent="0.25">
      <c r="A401" s="34">
        <v>400</v>
      </c>
      <c r="B401" s="92">
        <v>7</v>
      </c>
      <c r="C401" s="93" t="s">
        <v>3894</v>
      </c>
      <c r="D401" s="94" t="s">
        <v>1024</v>
      </c>
      <c r="E401" s="95" t="s">
        <v>103</v>
      </c>
      <c r="F401" s="95" t="s">
        <v>63</v>
      </c>
      <c r="G401" s="97">
        <v>5</v>
      </c>
      <c r="H401" s="35"/>
      <c r="I401" s="98" t="s">
        <v>3895</v>
      </c>
      <c r="J401" s="98" t="s">
        <v>3896</v>
      </c>
      <c r="K401" s="98" t="s">
        <v>3897</v>
      </c>
      <c r="L401" s="98" t="s">
        <v>1023</v>
      </c>
    </row>
    <row r="402" spans="1:12" ht="15.75" hidden="1" customHeight="1" x14ac:dyDescent="0.25">
      <c r="A402" s="34">
        <v>401</v>
      </c>
      <c r="B402" s="92">
        <v>7</v>
      </c>
      <c r="C402" s="93" t="s">
        <v>3898</v>
      </c>
      <c r="D402" s="94" t="s">
        <v>1028</v>
      </c>
      <c r="E402" s="95" t="s">
        <v>103</v>
      </c>
      <c r="F402" s="95" t="s">
        <v>63</v>
      </c>
      <c r="G402" s="97">
        <v>6</v>
      </c>
      <c r="H402" s="35"/>
      <c r="I402" s="98" t="s">
        <v>3899</v>
      </c>
      <c r="J402" s="98" t="s">
        <v>3900</v>
      </c>
      <c r="K402" s="98" t="s">
        <v>3901</v>
      </c>
      <c r="L402" s="98" t="s">
        <v>1027</v>
      </c>
    </row>
    <row r="403" spans="1:12" ht="15.75" hidden="1" customHeight="1" x14ac:dyDescent="0.2">
      <c r="A403" s="37">
        <v>402</v>
      </c>
      <c r="B403" s="106">
        <v>7</v>
      </c>
      <c r="C403" s="107" t="s">
        <v>3902</v>
      </c>
      <c r="D403" s="108" t="s">
        <v>3638</v>
      </c>
      <c r="E403" s="109" t="s">
        <v>908</v>
      </c>
      <c r="F403" s="109">
        <v>0</v>
      </c>
      <c r="G403" s="109"/>
      <c r="H403" s="109"/>
      <c r="I403" s="111" t="s">
        <v>3903</v>
      </c>
      <c r="J403" s="111" t="s">
        <v>3904</v>
      </c>
      <c r="K403" s="111" t="s">
        <v>3905</v>
      </c>
      <c r="L403" s="111" t="s">
        <v>3906</v>
      </c>
    </row>
    <row r="404" spans="1:12" ht="15.75" hidden="1" customHeight="1" x14ac:dyDescent="0.2">
      <c r="A404" s="38">
        <v>403</v>
      </c>
      <c r="B404" s="112">
        <v>7</v>
      </c>
      <c r="C404" s="113" t="s">
        <v>3907</v>
      </c>
      <c r="D404" s="117" t="s">
        <v>3908</v>
      </c>
      <c r="E404" s="115" t="s">
        <v>908</v>
      </c>
      <c r="F404" s="115" t="s">
        <v>21</v>
      </c>
      <c r="G404" s="115">
        <v>0</v>
      </c>
      <c r="H404" s="115"/>
      <c r="I404" s="117" t="s">
        <v>3909</v>
      </c>
      <c r="J404" s="117" t="s">
        <v>3910</v>
      </c>
      <c r="K404" s="117" t="s">
        <v>3911</v>
      </c>
      <c r="L404" s="117" t="s">
        <v>3912</v>
      </c>
    </row>
    <row r="405" spans="1:12" ht="15.75" hidden="1" customHeight="1" x14ac:dyDescent="0.25">
      <c r="A405" s="34">
        <v>404</v>
      </c>
      <c r="B405" s="92">
        <v>7</v>
      </c>
      <c r="C405" s="93" t="s">
        <v>3913</v>
      </c>
      <c r="D405" s="94" t="s">
        <v>1034</v>
      </c>
      <c r="E405" s="95" t="s">
        <v>908</v>
      </c>
      <c r="F405" s="95" t="s">
        <v>21</v>
      </c>
      <c r="G405" s="97">
        <v>1</v>
      </c>
      <c r="H405" s="96"/>
      <c r="I405" s="98" t="s">
        <v>3914</v>
      </c>
      <c r="J405" s="98" t="s">
        <v>3915</v>
      </c>
      <c r="K405" s="98" t="s">
        <v>3916</v>
      </c>
      <c r="L405" s="98" t="s">
        <v>1033</v>
      </c>
    </row>
    <row r="406" spans="1:12" ht="15.75" hidden="1" customHeight="1" x14ac:dyDescent="0.25">
      <c r="A406" s="34">
        <v>405</v>
      </c>
      <c r="B406" s="92">
        <v>7</v>
      </c>
      <c r="C406" s="93" t="s">
        <v>3917</v>
      </c>
      <c r="D406" s="94" t="s">
        <v>1039</v>
      </c>
      <c r="E406" s="95" t="s">
        <v>908</v>
      </c>
      <c r="F406" s="95" t="s">
        <v>21</v>
      </c>
      <c r="G406" s="97">
        <v>2</v>
      </c>
      <c r="H406" s="35"/>
      <c r="I406" s="98" t="s">
        <v>3918</v>
      </c>
      <c r="J406" s="98" t="s">
        <v>3919</v>
      </c>
      <c r="K406" s="98" t="s">
        <v>3920</v>
      </c>
      <c r="L406" s="98" t="s">
        <v>1038</v>
      </c>
    </row>
    <row r="407" spans="1:12" ht="15.75" hidden="1" customHeight="1" x14ac:dyDescent="0.2">
      <c r="A407" s="38">
        <v>406</v>
      </c>
      <c r="B407" s="112">
        <v>7</v>
      </c>
      <c r="C407" s="113" t="s">
        <v>3921</v>
      </c>
      <c r="D407" s="117" t="s">
        <v>3922</v>
      </c>
      <c r="E407" s="115" t="s">
        <v>908</v>
      </c>
      <c r="F407" s="115" t="s">
        <v>63</v>
      </c>
      <c r="G407" s="115">
        <v>0</v>
      </c>
      <c r="H407" s="115"/>
      <c r="I407" s="117" t="s">
        <v>3923</v>
      </c>
      <c r="J407" s="117" t="s">
        <v>3924</v>
      </c>
      <c r="K407" s="117" t="s">
        <v>3925</v>
      </c>
      <c r="L407" s="117" t="s">
        <v>3926</v>
      </c>
    </row>
    <row r="408" spans="1:12" ht="15.75" hidden="1" customHeight="1" x14ac:dyDescent="0.25">
      <c r="A408" s="34">
        <v>407</v>
      </c>
      <c r="B408" s="92">
        <v>7</v>
      </c>
      <c r="C408" s="93" t="s">
        <v>3927</v>
      </c>
      <c r="D408" s="94" t="s">
        <v>1044</v>
      </c>
      <c r="E408" s="95" t="s">
        <v>908</v>
      </c>
      <c r="F408" s="95" t="s">
        <v>63</v>
      </c>
      <c r="G408" s="97">
        <v>3</v>
      </c>
      <c r="H408" s="96"/>
      <c r="I408" s="98" t="s">
        <v>3928</v>
      </c>
      <c r="J408" s="98" t="s">
        <v>3929</v>
      </c>
      <c r="K408" s="98" t="s">
        <v>3930</v>
      </c>
      <c r="L408" s="98" t="s">
        <v>1043</v>
      </c>
    </row>
    <row r="409" spans="1:12" ht="15.75" hidden="1" customHeight="1" x14ac:dyDescent="0.25">
      <c r="A409" s="34">
        <v>408</v>
      </c>
      <c r="B409" s="92">
        <v>7</v>
      </c>
      <c r="C409" s="93" t="s">
        <v>3931</v>
      </c>
      <c r="D409" s="94" t="s">
        <v>1049</v>
      </c>
      <c r="E409" s="95" t="s">
        <v>908</v>
      </c>
      <c r="F409" s="95" t="s">
        <v>63</v>
      </c>
      <c r="G409" s="97">
        <v>4</v>
      </c>
      <c r="H409" s="35"/>
      <c r="I409" s="98" t="s">
        <v>3932</v>
      </c>
      <c r="J409" s="98" t="s">
        <v>3933</v>
      </c>
      <c r="K409" s="98" t="s">
        <v>3934</v>
      </c>
      <c r="L409" s="98" t="s">
        <v>1048</v>
      </c>
    </row>
    <row r="410" spans="1:12" ht="15.75" hidden="1" customHeight="1" x14ac:dyDescent="0.2">
      <c r="A410" s="38">
        <v>409</v>
      </c>
      <c r="B410" s="112">
        <v>7</v>
      </c>
      <c r="C410" s="113" t="s">
        <v>3935</v>
      </c>
      <c r="D410" s="117" t="s">
        <v>966</v>
      </c>
      <c r="E410" s="115" t="s">
        <v>908</v>
      </c>
      <c r="F410" s="115" t="s">
        <v>76</v>
      </c>
      <c r="G410" s="115">
        <v>0</v>
      </c>
      <c r="H410" s="115"/>
      <c r="I410" s="117" t="s">
        <v>3936</v>
      </c>
      <c r="J410" s="117" t="s">
        <v>3937</v>
      </c>
      <c r="K410" s="117" t="s">
        <v>3938</v>
      </c>
      <c r="L410" s="117" t="s">
        <v>967</v>
      </c>
    </row>
    <row r="411" spans="1:12" ht="15.75" hidden="1" customHeight="1" x14ac:dyDescent="0.25">
      <c r="A411" s="34">
        <v>410</v>
      </c>
      <c r="B411" s="92">
        <v>7</v>
      </c>
      <c r="C411" s="93" t="s">
        <v>3939</v>
      </c>
      <c r="D411" s="94" t="s">
        <v>971</v>
      </c>
      <c r="E411" s="95" t="s">
        <v>908</v>
      </c>
      <c r="F411" s="95" t="s">
        <v>76</v>
      </c>
      <c r="G411" s="97">
        <v>5</v>
      </c>
      <c r="H411" s="96"/>
      <c r="I411" s="98" t="s">
        <v>3940</v>
      </c>
      <c r="J411" s="98" t="s">
        <v>3941</v>
      </c>
      <c r="K411" s="98" t="s">
        <v>3942</v>
      </c>
      <c r="L411" s="98" t="s">
        <v>970</v>
      </c>
    </row>
    <row r="412" spans="1:12" ht="15.75" hidden="1" customHeight="1" x14ac:dyDescent="0.25">
      <c r="A412" s="34">
        <v>411</v>
      </c>
      <c r="B412" s="92">
        <v>7</v>
      </c>
      <c r="C412" s="93" t="s">
        <v>3943</v>
      </c>
      <c r="D412" s="94" t="s">
        <v>975</v>
      </c>
      <c r="E412" s="95" t="s">
        <v>908</v>
      </c>
      <c r="F412" s="95" t="s">
        <v>76</v>
      </c>
      <c r="G412" s="97">
        <v>6</v>
      </c>
      <c r="H412" s="35"/>
      <c r="I412" s="98" t="s">
        <v>3944</v>
      </c>
      <c r="J412" s="98" t="s">
        <v>3945</v>
      </c>
      <c r="K412" s="98" t="s">
        <v>3946</v>
      </c>
      <c r="L412" s="98" t="s">
        <v>974</v>
      </c>
    </row>
    <row r="413" spans="1:12" ht="15.75" hidden="1" customHeight="1" x14ac:dyDescent="0.25">
      <c r="A413" s="34">
        <v>412</v>
      </c>
      <c r="B413" s="92">
        <v>7</v>
      </c>
      <c r="C413" s="93" t="s">
        <v>3947</v>
      </c>
      <c r="D413" s="94" t="s">
        <v>3948</v>
      </c>
      <c r="E413" s="95" t="s">
        <v>908</v>
      </c>
      <c r="F413" s="95" t="s">
        <v>76</v>
      </c>
      <c r="G413" s="97">
        <v>7</v>
      </c>
      <c r="H413" s="35"/>
      <c r="I413" s="98" t="s">
        <v>3949</v>
      </c>
      <c r="J413" s="98" t="s">
        <v>3950</v>
      </c>
      <c r="K413" s="98" t="s">
        <v>3951</v>
      </c>
      <c r="L413" s="98" t="s">
        <v>978</v>
      </c>
    </row>
    <row r="414" spans="1:12" ht="15.75" hidden="1" customHeight="1" x14ac:dyDescent="0.25">
      <c r="A414" s="34">
        <v>413</v>
      </c>
      <c r="B414" s="92">
        <v>7</v>
      </c>
      <c r="C414" s="93" t="s">
        <v>3952</v>
      </c>
      <c r="D414" s="94" t="s">
        <v>3953</v>
      </c>
      <c r="E414" s="95" t="s">
        <v>908</v>
      </c>
      <c r="F414" s="95" t="s">
        <v>76</v>
      </c>
      <c r="G414" s="97" t="s">
        <v>2837</v>
      </c>
      <c r="H414" s="35"/>
      <c r="I414" s="98" t="s">
        <v>3954</v>
      </c>
      <c r="J414" s="98" t="s">
        <v>3955</v>
      </c>
      <c r="K414" s="98" t="s">
        <v>3956</v>
      </c>
      <c r="L414" s="98" t="s">
        <v>3957</v>
      </c>
    </row>
    <row r="415" spans="1:12" ht="15.75" hidden="1" customHeight="1" x14ac:dyDescent="0.25">
      <c r="A415" s="34">
        <v>414</v>
      </c>
      <c r="B415" s="92">
        <v>7</v>
      </c>
      <c r="C415" s="93" t="s">
        <v>3958</v>
      </c>
      <c r="D415" s="94" t="s">
        <v>3959</v>
      </c>
      <c r="E415" s="95" t="s">
        <v>908</v>
      </c>
      <c r="F415" s="95" t="s">
        <v>76</v>
      </c>
      <c r="G415" s="97" t="s">
        <v>2844</v>
      </c>
      <c r="H415" s="35"/>
      <c r="I415" s="98" t="s">
        <v>3960</v>
      </c>
      <c r="J415" s="98" t="s">
        <v>3961</v>
      </c>
      <c r="K415" s="98" t="s">
        <v>3962</v>
      </c>
      <c r="L415" s="98" t="s">
        <v>3963</v>
      </c>
    </row>
    <row r="416" spans="1:12" ht="15.75" hidden="1" customHeight="1" x14ac:dyDescent="0.25">
      <c r="A416" s="34">
        <v>415</v>
      </c>
      <c r="B416" s="92">
        <v>7</v>
      </c>
      <c r="C416" s="93" t="s">
        <v>3964</v>
      </c>
      <c r="D416" s="94" t="s">
        <v>981</v>
      </c>
      <c r="E416" s="95" t="s">
        <v>908</v>
      </c>
      <c r="F416" s="95" t="s">
        <v>76</v>
      </c>
      <c r="G416" s="97">
        <v>8</v>
      </c>
      <c r="H416" s="35"/>
      <c r="I416" s="98" t="s">
        <v>3965</v>
      </c>
      <c r="J416" s="98" t="s">
        <v>3966</v>
      </c>
      <c r="K416" s="120" t="s">
        <v>3967</v>
      </c>
      <c r="L416" s="98" t="s">
        <v>982</v>
      </c>
    </row>
    <row r="417" spans="1:12" ht="15.75" hidden="1" customHeight="1" x14ac:dyDescent="0.25">
      <c r="A417" s="34">
        <v>416</v>
      </c>
      <c r="B417" s="92">
        <v>7</v>
      </c>
      <c r="C417" s="93" t="s">
        <v>3968</v>
      </c>
      <c r="D417" s="94" t="s">
        <v>3969</v>
      </c>
      <c r="E417" s="95" t="s">
        <v>908</v>
      </c>
      <c r="F417" s="95" t="s">
        <v>76</v>
      </c>
      <c r="G417" s="97" t="s">
        <v>3970</v>
      </c>
      <c r="H417" s="35"/>
      <c r="I417" s="98" t="s">
        <v>3971</v>
      </c>
      <c r="J417" s="98" t="s">
        <v>3972</v>
      </c>
      <c r="K417" s="98" t="s">
        <v>3973</v>
      </c>
      <c r="L417" s="98" t="s">
        <v>3974</v>
      </c>
    </row>
    <row r="418" spans="1:12" ht="15.75" hidden="1" customHeight="1" x14ac:dyDescent="0.25">
      <c r="A418" s="34">
        <v>417</v>
      </c>
      <c r="B418" s="92">
        <v>7</v>
      </c>
      <c r="C418" s="93" t="s">
        <v>3975</v>
      </c>
      <c r="D418" s="94" t="s">
        <v>3976</v>
      </c>
      <c r="E418" s="95" t="s">
        <v>908</v>
      </c>
      <c r="F418" s="95" t="s">
        <v>76</v>
      </c>
      <c r="G418" s="97" t="s">
        <v>3977</v>
      </c>
      <c r="H418" s="35"/>
      <c r="I418" s="98" t="s">
        <v>3978</v>
      </c>
      <c r="J418" s="98" t="s">
        <v>3979</v>
      </c>
      <c r="K418" s="98" t="s">
        <v>3980</v>
      </c>
      <c r="L418" s="98" t="s">
        <v>3981</v>
      </c>
    </row>
    <row r="419" spans="1:12" ht="15.75" hidden="1" customHeight="1" x14ac:dyDescent="0.25">
      <c r="A419" s="34">
        <v>418</v>
      </c>
      <c r="B419" s="92">
        <v>7</v>
      </c>
      <c r="C419" s="93" t="s">
        <v>3982</v>
      </c>
      <c r="D419" s="94" t="s">
        <v>3983</v>
      </c>
      <c r="E419" s="95" t="s">
        <v>908</v>
      </c>
      <c r="F419" s="95" t="s">
        <v>76</v>
      </c>
      <c r="G419" s="97" t="s">
        <v>3984</v>
      </c>
      <c r="H419" s="35"/>
      <c r="I419" s="98" t="s">
        <v>3985</v>
      </c>
      <c r="J419" s="98" t="s">
        <v>3986</v>
      </c>
      <c r="K419" s="98" t="s">
        <v>3987</v>
      </c>
      <c r="L419" s="98" t="s">
        <v>3988</v>
      </c>
    </row>
    <row r="420" spans="1:12" ht="15.75" hidden="1" customHeight="1" x14ac:dyDescent="0.2">
      <c r="A420" s="36">
        <v>419</v>
      </c>
      <c r="B420" s="100">
        <v>8</v>
      </c>
      <c r="C420" s="101" t="s">
        <v>3989</v>
      </c>
      <c r="D420" s="102" t="s">
        <v>3990</v>
      </c>
      <c r="E420" s="103">
        <v>0</v>
      </c>
      <c r="F420" s="103"/>
      <c r="G420" s="103"/>
      <c r="H420" s="103"/>
      <c r="I420" s="105" t="s">
        <v>3991</v>
      </c>
      <c r="J420" s="105" t="s">
        <v>3992</v>
      </c>
      <c r="K420" s="105" t="s">
        <v>3993</v>
      </c>
      <c r="L420" s="105" t="s">
        <v>3994</v>
      </c>
    </row>
    <row r="421" spans="1:12" ht="15.75" hidden="1" customHeight="1" x14ac:dyDescent="0.2">
      <c r="A421" s="37">
        <v>420</v>
      </c>
      <c r="B421" s="106">
        <v>8</v>
      </c>
      <c r="C421" s="107" t="s">
        <v>3995</v>
      </c>
      <c r="D421" s="108" t="s">
        <v>843</v>
      </c>
      <c r="E421" s="109" t="s">
        <v>840</v>
      </c>
      <c r="F421" s="109">
        <v>0</v>
      </c>
      <c r="G421" s="109"/>
      <c r="H421" s="109"/>
      <c r="I421" s="111" t="s">
        <v>3996</v>
      </c>
      <c r="J421" s="111" t="s">
        <v>3997</v>
      </c>
      <c r="K421" s="111" t="s">
        <v>3998</v>
      </c>
      <c r="L421" s="111" t="s">
        <v>1126</v>
      </c>
    </row>
    <row r="422" spans="1:12" ht="15.75" hidden="1" customHeight="1" x14ac:dyDescent="0.2">
      <c r="A422" s="38">
        <v>421</v>
      </c>
      <c r="B422" s="112">
        <v>8</v>
      </c>
      <c r="C422" s="113" t="s">
        <v>3999</v>
      </c>
      <c r="D422" s="117" t="s">
        <v>1128</v>
      </c>
      <c r="E422" s="115" t="s">
        <v>840</v>
      </c>
      <c r="F422" s="115" t="s">
        <v>21</v>
      </c>
      <c r="G422" s="115">
        <v>0</v>
      </c>
      <c r="H422" s="115"/>
      <c r="I422" s="117" t="s">
        <v>4000</v>
      </c>
      <c r="J422" s="117" t="s">
        <v>4001</v>
      </c>
      <c r="K422" s="117" t="s">
        <v>4002</v>
      </c>
      <c r="L422" s="117" t="s">
        <v>1127</v>
      </c>
    </row>
    <row r="423" spans="1:12" ht="15.75" hidden="1" customHeight="1" x14ac:dyDescent="0.25">
      <c r="A423" s="34">
        <v>422</v>
      </c>
      <c r="B423" s="92">
        <v>8</v>
      </c>
      <c r="C423" s="93" t="s">
        <v>4003</v>
      </c>
      <c r="D423" s="94" t="s">
        <v>1131</v>
      </c>
      <c r="E423" s="95" t="s">
        <v>840</v>
      </c>
      <c r="F423" s="95" t="s">
        <v>21</v>
      </c>
      <c r="G423" s="97">
        <v>1</v>
      </c>
      <c r="H423" s="96"/>
      <c r="I423" s="98" t="s">
        <v>4004</v>
      </c>
      <c r="J423" s="98" t="s">
        <v>4005</v>
      </c>
      <c r="K423" s="98" t="s">
        <v>4006</v>
      </c>
      <c r="L423" s="98" t="s">
        <v>1129</v>
      </c>
    </row>
    <row r="424" spans="1:12" ht="15.75" hidden="1" customHeight="1" x14ac:dyDescent="0.25">
      <c r="A424" s="34">
        <v>423</v>
      </c>
      <c r="B424" s="92">
        <v>8</v>
      </c>
      <c r="C424" s="93" t="s">
        <v>4007</v>
      </c>
      <c r="D424" s="94" t="s">
        <v>1134</v>
      </c>
      <c r="E424" s="95" t="s">
        <v>840</v>
      </c>
      <c r="F424" s="95" t="s">
        <v>21</v>
      </c>
      <c r="G424" s="97">
        <v>2</v>
      </c>
      <c r="H424" s="35"/>
      <c r="I424" s="98" t="s">
        <v>4008</v>
      </c>
      <c r="J424" s="98" t="s">
        <v>4009</v>
      </c>
      <c r="K424" s="98" t="s">
        <v>4010</v>
      </c>
      <c r="L424" s="98" t="s">
        <v>1132</v>
      </c>
    </row>
    <row r="425" spans="1:12" ht="15.75" hidden="1" customHeight="1" x14ac:dyDescent="0.2">
      <c r="A425" s="37">
        <v>424</v>
      </c>
      <c r="B425" s="106">
        <v>8</v>
      </c>
      <c r="C425" s="107" t="s">
        <v>4011</v>
      </c>
      <c r="D425" s="108" t="s">
        <v>779</v>
      </c>
      <c r="E425" s="109" t="s">
        <v>778</v>
      </c>
      <c r="F425" s="109">
        <v>0</v>
      </c>
      <c r="G425" s="109"/>
      <c r="H425" s="109"/>
      <c r="I425" s="111" t="s">
        <v>4012</v>
      </c>
      <c r="J425" s="111" t="s">
        <v>4013</v>
      </c>
      <c r="K425" s="111" t="s">
        <v>4014</v>
      </c>
      <c r="L425" s="111" t="s">
        <v>1051</v>
      </c>
    </row>
    <row r="426" spans="1:12" ht="15.75" hidden="1" customHeight="1" x14ac:dyDescent="0.2">
      <c r="A426" s="38">
        <v>425</v>
      </c>
      <c r="B426" s="112">
        <v>8</v>
      </c>
      <c r="C426" s="113" t="s">
        <v>4015</v>
      </c>
      <c r="D426" s="117" t="s">
        <v>1054</v>
      </c>
      <c r="E426" s="115" t="s">
        <v>778</v>
      </c>
      <c r="F426" s="115" t="s">
        <v>21</v>
      </c>
      <c r="G426" s="115">
        <v>0</v>
      </c>
      <c r="H426" s="115"/>
      <c r="I426" s="117" t="s">
        <v>4016</v>
      </c>
      <c r="J426" s="117" t="s">
        <v>4017</v>
      </c>
      <c r="K426" s="117" t="s">
        <v>4018</v>
      </c>
      <c r="L426" s="117" t="s">
        <v>1055</v>
      </c>
    </row>
    <row r="427" spans="1:12" ht="15.75" hidden="1" customHeight="1" x14ac:dyDescent="0.25">
      <c r="A427" s="34">
        <v>426</v>
      </c>
      <c r="B427" s="92">
        <v>8</v>
      </c>
      <c r="C427" s="93" t="s">
        <v>4019</v>
      </c>
      <c r="D427" s="94" t="s">
        <v>1059</v>
      </c>
      <c r="E427" s="95" t="s">
        <v>778</v>
      </c>
      <c r="F427" s="95" t="s">
        <v>21</v>
      </c>
      <c r="G427" s="97">
        <v>1</v>
      </c>
      <c r="H427" s="96"/>
      <c r="I427" s="98" t="s">
        <v>4020</v>
      </c>
      <c r="J427" s="98" t="s">
        <v>4021</v>
      </c>
      <c r="K427" s="98" t="s">
        <v>4022</v>
      </c>
      <c r="L427" s="98" t="s">
        <v>1058</v>
      </c>
    </row>
    <row r="428" spans="1:12" ht="15.75" hidden="1" customHeight="1" x14ac:dyDescent="0.25">
      <c r="A428" s="34">
        <v>427</v>
      </c>
      <c r="B428" s="92">
        <v>8</v>
      </c>
      <c r="C428" s="93" t="s">
        <v>4023</v>
      </c>
      <c r="D428" s="94" t="s">
        <v>1063</v>
      </c>
      <c r="E428" s="95" t="s">
        <v>778</v>
      </c>
      <c r="F428" s="95" t="s">
        <v>21</v>
      </c>
      <c r="G428" s="97">
        <v>2</v>
      </c>
      <c r="H428" s="35"/>
      <c r="I428" s="98" t="s">
        <v>4024</v>
      </c>
      <c r="J428" s="98" t="s">
        <v>4025</v>
      </c>
      <c r="K428" s="98" t="s">
        <v>4026</v>
      </c>
      <c r="L428" s="98" t="s">
        <v>1062</v>
      </c>
    </row>
    <row r="429" spans="1:12" ht="15.75" hidden="1" customHeight="1" x14ac:dyDescent="0.25">
      <c r="A429" s="34">
        <v>428</v>
      </c>
      <c r="B429" s="92">
        <v>8</v>
      </c>
      <c r="C429" s="93" t="s">
        <v>4027</v>
      </c>
      <c r="D429" s="94" t="s">
        <v>1067</v>
      </c>
      <c r="E429" s="95" t="s">
        <v>778</v>
      </c>
      <c r="F429" s="95" t="s">
        <v>21</v>
      </c>
      <c r="G429" s="97">
        <v>3</v>
      </c>
      <c r="H429" s="35"/>
      <c r="I429" s="98" t="s">
        <v>4028</v>
      </c>
      <c r="J429" s="98" t="s">
        <v>4029</v>
      </c>
      <c r="K429" s="98" t="s">
        <v>4030</v>
      </c>
      <c r="L429" s="98" t="s">
        <v>1066</v>
      </c>
    </row>
    <row r="430" spans="1:12" ht="15.75" hidden="1" customHeight="1" x14ac:dyDescent="0.25">
      <c r="A430" s="34">
        <v>429</v>
      </c>
      <c r="B430" s="92">
        <v>8</v>
      </c>
      <c r="C430" s="93" t="s">
        <v>4031</v>
      </c>
      <c r="D430" s="94" t="s">
        <v>1071</v>
      </c>
      <c r="E430" s="95" t="s">
        <v>778</v>
      </c>
      <c r="F430" s="95" t="s">
        <v>21</v>
      </c>
      <c r="G430" s="97">
        <v>4</v>
      </c>
      <c r="H430" s="35"/>
      <c r="I430" s="98" t="s">
        <v>4032</v>
      </c>
      <c r="J430" s="98" t="s">
        <v>4033</v>
      </c>
      <c r="K430" s="98" t="s">
        <v>4034</v>
      </c>
      <c r="L430" s="98" t="s">
        <v>1070</v>
      </c>
    </row>
    <row r="431" spans="1:12" ht="15.75" hidden="1" customHeight="1" x14ac:dyDescent="0.2">
      <c r="A431" s="38">
        <v>430</v>
      </c>
      <c r="B431" s="112">
        <v>8</v>
      </c>
      <c r="C431" s="113" t="s">
        <v>4035</v>
      </c>
      <c r="D431" s="117" t="s">
        <v>1073</v>
      </c>
      <c r="E431" s="115" t="s">
        <v>778</v>
      </c>
      <c r="F431" s="115" t="s">
        <v>63</v>
      </c>
      <c r="G431" s="115">
        <v>0</v>
      </c>
      <c r="H431" s="115"/>
      <c r="I431" s="117" t="s">
        <v>4036</v>
      </c>
      <c r="J431" s="117" t="s">
        <v>4037</v>
      </c>
      <c r="K431" s="117" t="s">
        <v>4038</v>
      </c>
      <c r="L431" s="117" t="s">
        <v>1074</v>
      </c>
    </row>
    <row r="432" spans="1:12" ht="15.75" hidden="1" customHeight="1" x14ac:dyDescent="0.25">
      <c r="A432" s="34">
        <v>431</v>
      </c>
      <c r="B432" s="92">
        <v>8</v>
      </c>
      <c r="C432" s="93" t="s">
        <v>4039</v>
      </c>
      <c r="D432" s="94" t="s">
        <v>1078</v>
      </c>
      <c r="E432" s="95" t="s">
        <v>778</v>
      </c>
      <c r="F432" s="95" t="s">
        <v>63</v>
      </c>
      <c r="G432" s="97">
        <v>5</v>
      </c>
      <c r="H432" s="96"/>
      <c r="I432" s="98" t="s">
        <v>4040</v>
      </c>
      <c r="J432" s="98" t="s">
        <v>4041</v>
      </c>
      <c r="K432" s="98" t="s">
        <v>4042</v>
      </c>
      <c r="L432" s="98" t="s">
        <v>1077</v>
      </c>
    </row>
    <row r="433" spans="1:12" ht="15.75" hidden="1" customHeight="1" x14ac:dyDescent="0.25">
      <c r="A433" s="34">
        <v>432</v>
      </c>
      <c r="B433" s="92">
        <v>8</v>
      </c>
      <c r="C433" s="93" t="s">
        <v>4043</v>
      </c>
      <c r="D433" s="94" t="s">
        <v>1082</v>
      </c>
      <c r="E433" s="95" t="s">
        <v>778</v>
      </c>
      <c r="F433" s="95" t="s">
        <v>63</v>
      </c>
      <c r="G433" s="97">
        <v>6</v>
      </c>
      <c r="H433" s="35"/>
      <c r="I433" s="98" t="s">
        <v>4044</v>
      </c>
      <c r="J433" s="98" t="s">
        <v>4045</v>
      </c>
      <c r="K433" s="98" t="s">
        <v>4046</v>
      </c>
      <c r="L433" s="98" t="s">
        <v>1081</v>
      </c>
    </row>
    <row r="434" spans="1:12" ht="15.75" hidden="1" customHeight="1" x14ac:dyDescent="0.2">
      <c r="A434" s="38">
        <v>433</v>
      </c>
      <c r="B434" s="112">
        <v>8</v>
      </c>
      <c r="C434" s="113" t="s">
        <v>4047</v>
      </c>
      <c r="D434" s="117" t="s">
        <v>1084</v>
      </c>
      <c r="E434" s="115" t="s">
        <v>778</v>
      </c>
      <c r="F434" s="115" t="s">
        <v>76</v>
      </c>
      <c r="G434" s="115">
        <v>0</v>
      </c>
      <c r="H434" s="115"/>
      <c r="I434" s="117" t="s">
        <v>4048</v>
      </c>
      <c r="J434" s="117" t="s">
        <v>4049</v>
      </c>
      <c r="K434" s="117" t="s">
        <v>4050</v>
      </c>
      <c r="L434" s="117" t="s">
        <v>1085</v>
      </c>
    </row>
    <row r="435" spans="1:12" ht="15.75" hidden="1" customHeight="1" x14ac:dyDescent="0.25">
      <c r="A435" s="34">
        <v>434</v>
      </c>
      <c r="B435" s="92">
        <v>8</v>
      </c>
      <c r="C435" s="93" t="s">
        <v>4051</v>
      </c>
      <c r="D435" s="94" t="s">
        <v>4052</v>
      </c>
      <c r="E435" s="95" t="s">
        <v>778</v>
      </c>
      <c r="F435" s="95" t="s">
        <v>76</v>
      </c>
      <c r="G435" s="97">
        <v>7</v>
      </c>
      <c r="H435" s="96"/>
      <c r="I435" s="98" t="s">
        <v>4053</v>
      </c>
      <c r="J435" s="98" t="s">
        <v>4054</v>
      </c>
      <c r="K435" s="98" t="s">
        <v>4055</v>
      </c>
      <c r="L435" s="98" t="s">
        <v>1088</v>
      </c>
    </row>
    <row r="436" spans="1:12" ht="15.75" hidden="1" customHeight="1" x14ac:dyDescent="0.25">
      <c r="A436" s="34">
        <v>435</v>
      </c>
      <c r="B436" s="92">
        <v>8</v>
      </c>
      <c r="C436" s="93" t="s">
        <v>4056</v>
      </c>
      <c r="D436" s="94" t="s">
        <v>4057</v>
      </c>
      <c r="E436" s="95" t="s">
        <v>778</v>
      </c>
      <c r="F436" s="95" t="s">
        <v>76</v>
      </c>
      <c r="G436" s="97" t="s">
        <v>2837</v>
      </c>
      <c r="H436" s="35"/>
      <c r="I436" s="98" t="s">
        <v>4058</v>
      </c>
      <c r="J436" s="98" t="s">
        <v>4059</v>
      </c>
      <c r="K436" s="98" t="s">
        <v>4060</v>
      </c>
      <c r="L436" s="98" t="s">
        <v>4061</v>
      </c>
    </row>
    <row r="437" spans="1:12" ht="15.75" hidden="1" customHeight="1" x14ac:dyDescent="0.25">
      <c r="A437" s="34">
        <v>436</v>
      </c>
      <c r="B437" s="92">
        <v>8</v>
      </c>
      <c r="C437" s="93" t="s">
        <v>4062</v>
      </c>
      <c r="D437" s="94" t="s">
        <v>4063</v>
      </c>
      <c r="E437" s="95" t="s">
        <v>778</v>
      </c>
      <c r="F437" s="95" t="s">
        <v>76</v>
      </c>
      <c r="G437" s="97" t="s">
        <v>2844</v>
      </c>
      <c r="H437" s="35"/>
      <c r="I437" s="98" t="s">
        <v>4064</v>
      </c>
      <c r="J437" s="98" t="s">
        <v>4065</v>
      </c>
      <c r="K437" s="98" t="s">
        <v>4066</v>
      </c>
      <c r="L437" s="98" t="s">
        <v>4067</v>
      </c>
    </row>
    <row r="438" spans="1:12" ht="15.75" hidden="1" customHeight="1" x14ac:dyDescent="0.25">
      <c r="A438" s="34">
        <v>437</v>
      </c>
      <c r="B438" s="92">
        <v>8</v>
      </c>
      <c r="C438" s="93" t="s">
        <v>4068</v>
      </c>
      <c r="D438" s="94" t="s">
        <v>4069</v>
      </c>
      <c r="E438" s="95" t="s">
        <v>778</v>
      </c>
      <c r="F438" s="95" t="s">
        <v>76</v>
      </c>
      <c r="G438" s="97">
        <v>8</v>
      </c>
      <c r="H438" s="35"/>
      <c r="I438" s="98" t="s">
        <v>4070</v>
      </c>
      <c r="J438" s="98" t="s">
        <v>4071</v>
      </c>
      <c r="K438" s="98" t="s">
        <v>4072</v>
      </c>
      <c r="L438" s="98" t="s">
        <v>1092</v>
      </c>
    </row>
    <row r="439" spans="1:12" ht="15.75" hidden="1" customHeight="1" x14ac:dyDescent="0.25">
      <c r="A439" s="34">
        <v>438</v>
      </c>
      <c r="B439" s="92">
        <v>8</v>
      </c>
      <c r="C439" s="93" t="s">
        <v>4073</v>
      </c>
      <c r="D439" s="94" t="s">
        <v>4074</v>
      </c>
      <c r="E439" s="95" t="s">
        <v>778</v>
      </c>
      <c r="F439" s="95" t="s">
        <v>76</v>
      </c>
      <c r="G439" s="97" t="s">
        <v>3970</v>
      </c>
      <c r="H439" s="35"/>
      <c r="I439" s="98" t="s">
        <v>4075</v>
      </c>
      <c r="J439" s="98" t="s">
        <v>4076</v>
      </c>
      <c r="K439" s="98" t="s">
        <v>4077</v>
      </c>
      <c r="L439" s="98" t="s">
        <v>4078</v>
      </c>
    </row>
    <row r="440" spans="1:12" ht="15.75" hidden="1" customHeight="1" x14ac:dyDescent="0.25">
      <c r="A440" s="34">
        <v>439</v>
      </c>
      <c r="B440" s="92">
        <v>8</v>
      </c>
      <c r="C440" s="93" t="s">
        <v>4079</v>
      </c>
      <c r="D440" s="94" t="s">
        <v>4080</v>
      </c>
      <c r="E440" s="95" t="s">
        <v>778</v>
      </c>
      <c r="F440" s="95" t="s">
        <v>76</v>
      </c>
      <c r="G440" s="97" t="s">
        <v>3977</v>
      </c>
      <c r="H440" s="35"/>
      <c r="I440" s="98" t="s">
        <v>4081</v>
      </c>
      <c r="J440" s="98" t="s">
        <v>4082</v>
      </c>
      <c r="K440" s="98" t="s">
        <v>4083</v>
      </c>
      <c r="L440" s="98" t="s">
        <v>4084</v>
      </c>
    </row>
    <row r="441" spans="1:12" ht="15.75" hidden="1" customHeight="1" x14ac:dyDescent="0.25">
      <c r="A441" s="34">
        <v>440</v>
      </c>
      <c r="B441" s="92">
        <v>8</v>
      </c>
      <c r="C441" s="93" t="s">
        <v>4085</v>
      </c>
      <c r="D441" s="94" t="s">
        <v>4086</v>
      </c>
      <c r="E441" s="95" t="s">
        <v>778</v>
      </c>
      <c r="F441" s="95" t="s">
        <v>76</v>
      </c>
      <c r="G441" s="97" t="s">
        <v>3984</v>
      </c>
      <c r="H441" s="35"/>
      <c r="I441" s="98" t="s">
        <v>4087</v>
      </c>
      <c r="J441" s="98" t="s">
        <v>4088</v>
      </c>
      <c r="K441" s="98" t="s">
        <v>4089</v>
      </c>
      <c r="L441" s="98" t="s">
        <v>4090</v>
      </c>
    </row>
    <row r="442" spans="1:12" ht="15.75" hidden="1" customHeight="1" x14ac:dyDescent="0.2">
      <c r="A442" s="37">
        <v>441</v>
      </c>
      <c r="B442" s="106">
        <v>8</v>
      </c>
      <c r="C442" s="107" t="s">
        <v>4091</v>
      </c>
      <c r="D442" s="108" t="s">
        <v>1099</v>
      </c>
      <c r="E442" s="109" t="s">
        <v>1098</v>
      </c>
      <c r="F442" s="109">
        <v>0</v>
      </c>
      <c r="G442" s="109"/>
      <c r="H442" s="109"/>
      <c r="I442" s="111" t="s">
        <v>4092</v>
      </c>
      <c r="J442" s="111" t="s">
        <v>4093</v>
      </c>
      <c r="K442" s="111" t="s">
        <v>4094</v>
      </c>
      <c r="L442" s="111" t="s">
        <v>1097</v>
      </c>
    </row>
    <row r="443" spans="1:12" ht="15.75" hidden="1" customHeight="1" x14ac:dyDescent="0.2">
      <c r="A443" s="38">
        <v>442</v>
      </c>
      <c r="B443" s="112">
        <v>8</v>
      </c>
      <c r="C443" s="113" t="s">
        <v>4095</v>
      </c>
      <c r="D443" s="117" t="s">
        <v>1101</v>
      </c>
      <c r="E443" s="115" t="s">
        <v>1098</v>
      </c>
      <c r="F443" s="115" t="s">
        <v>21</v>
      </c>
      <c r="G443" s="115">
        <v>0</v>
      </c>
      <c r="H443" s="115"/>
      <c r="I443" s="117" t="s">
        <v>4096</v>
      </c>
      <c r="J443" s="117" t="s">
        <v>4097</v>
      </c>
      <c r="K443" s="117" t="s">
        <v>4098</v>
      </c>
      <c r="L443" s="117" t="s">
        <v>1102</v>
      </c>
    </row>
    <row r="444" spans="1:12" ht="15.75" hidden="1" customHeight="1" x14ac:dyDescent="0.25">
      <c r="A444" s="34">
        <v>443</v>
      </c>
      <c r="B444" s="92">
        <v>8</v>
      </c>
      <c r="C444" s="93" t="s">
        <v>4099</v>
      </c>
      <c r="D444" s="94" t="s">
        <v>1106</v>
      </c>
      <c r="E444" s="95" t="s">
        <v>1098</v>
      </c>
      <c r="F444" s="95" t="s">
        <v>21</v>
      </c>
      <c r="G444" s="97">
        <v>1</v>
      </c>
      <c r="H444" s="96"/>
      <c r="I444" s="98" t="s">
        <v>4100</v>
      </c>
      <c r="J444" s="98" t="s">
        <v>4101</v>
      </c>
      <c r="K444" s="98" t="s">
        <v>4102</v>
      </c>
      <c r="L444" s="98" t="s">
        <v>1105</v>
      </c>
    </row>
    <row r="445" spans="1:12" ht="15.75" hidden="1" customHeight="1" x14ac:dyDescent="0.25">
      <c r="A445" s="34">
        <v>444</v>
      </c>
      <c r="B445" s="92">
        <v>8</v>
      </c>
      <c r="C445" s="93" t="s">
        <v>4103</v>
      </c>
      <c r="D445" s="94" t="s">
        <v>1110</v>
      </c>
      <c r="E445" s="95" t="s">
        <v>1098</v>
      </c>
      <c r="F445" s="95" t="s">
        <v>21</v>
      </c>
      <c r="G445" s="97">
        <v>2</v>
      </c>
      <c r="H445" s="35"/>
      <c r="I445" s="98" t="s">
        <v>4104</v>
      </c>
      <c r="J445" s="98" t="s">
        <v>4105</v>
      </c>
      <c r="K445" s="98" t="s">
        <v>4106</v>
      </c>
      <c r="L445" s="98" t="s">
        <v>1109</v>
      </c>
    </row>
    <row r="446" spans="1:12" ht="15.75" hidden="1" customHeight="1" x14ac:dyDescent="0.25">
      <c r="A446" s="34">
        <v>445</v>
      </c>
      <c r="B446" s="92">
        <v>8</v>
      </c>
      <c r="C446" s="93" t="s">
        <v>4107</v>
      </c>
      <c r="D446" s="94" t="s">
        <v>1114</v>
      </c>
      <c r="E446" s="95" t="s">
        <v>1098</v>
      </c>
      <c r="F446" s="95" t="s">
        <v>21</v>
      </c>
      <c r="G446" s="97">
        <v>3</v>
      </c>
      <c r="H446" s="35"/>
      <c r="I446" s="98" t="s">
        <v>4108</v>
      </c>
      <c r="J446" s="98" t="s">
        <v>4109</v>
      </c>
      <c r="K446" s="98" t="s">
        <v>4110</v>
      </c>
      <c r="L446" s="98" t="s">
        <v>1113</v>
      </c>
    </row>
    <row r="447" spans="1:12" ht="15.75" hidden="1" customHeight="1" x14ac:dyDescent="0.2">
      <c r="A447" s="38">
        <v>446</v>
      </c>
      <c r="B447" s="112">
        <v>8</v>
      </c>
      <c r="C447" s="113" t="s">
        <v>4111</v>
      </c>
      <c r="D447" s="117" t="s">
        <v>1116</v>
      </c>
      <c r="E447" s="115" t="s">
        <v>1098</v>
      </c>
      <c r="F447" s="115" t="s">
        <v>63</v>
      </c>
      <c r="G447" s="115">
        <v>0</v>
      </c>
      <c r="H447" s="115"/>
      <c r="I447" s="117" t="s">
        <v>4112</v>
      </c>
      <c r="J447" s="117" t="s">
        <v>4113</v>
      </c>
      <c r="K447" s="117" t="s">
        <v>4114</v>
      </c>
      <c r="L447" s="117" t="s">
        <v>1117</v>
      </c>
    </row>
    <row r="448" spans="1:12" ht="15.75" hidden="1" customHeight="1" x14ac:dyDescent="0.25">
      <c r="A448" s="34">
        <v>447</v>
      </c>
      <c r="B448" s="92">
        <v>8</v>
      </c>
      <c r="C448" s="93" t="s">
        <v>4115</v>
      </c>
      <c r="D448" s="94" t="s">
        <v>1121</v>
      </c>
      <c r="E448" s="95" t="s">
        <v>1098</v>
      </c>
      <c r="F448" s="95" t="s">
        <v>63</v>
      </c>
      <c r="G448" s="97">
        <v>4</v>
      </c>
      <c r="H448" s="96"/>
      <c r="I448" s="98" t="s">
        <v>4116</v>
      </c>
      <c r="J448" s="98" t="s">
        <v>4117</v>
      </c>
      <c r="K448" s="98" t="s">
        <v>4118</v>
      </c>
      <c r="L448" s="98" t="s">
        <v>1120</v>
      </c>
    </row>
    <row r="449" spans="1:12" ht="15.75" hidden="1" customHeight="1" x14ac:dyDescent="0.25">
      <c r="A449" s="34">
        <v>448</v>
      </c>
      <c r="B449" s="92">
        <v>8</v>
      </c>
      <c r="C449" s="93" t="s">
        <v>4119</v>
      </c>
      <c r="D449" s="94" t="s">
        <v>1125</v>
      </c>
      <c r="E449" s="95" t="s">
        <v>1098</v>
      </c>
      <c r="F449" s="95" t="s">
        <v>63</v>
      </c>
      <c r="G449" s="97">
        <v>5</v>
      </c>
      <c r="H449" s="35"/>
      <c r="I449" s="98" t="s">
        <v>4120</v>
      </c>
      <c r="J449" s="98" t="s">
        <v>4121</v>
      </c>
      <c r="K449" s="98" t="s">
        <v>4122</v>
      </c>
      <c r="L449" s="98" t="s">
        <v>1124</v>
      </c>
    </row>
    <row r="450" spans="1:12" ht="15.75" hidden="1" customHeight="1" x14ac:dyDescent="0.2">
      <c r="A450" s="37">
        <v>449</v>
      </c>
      <c r="B450" s="106">
        <v>8</v>
      </c>
      <c r="C450" s="107" t="s">
        <v>4123</v>
      </c>
      <c r="D450" s="108" t="s">
        <v>334</v>
      </c>
      <c r="E450" s="109" t="s">
        <v>103</v>
      </c>
      <c r="F450" s="109">
        <v>0</v>
      </c>
      <c r="G450" s="109"/>
      <c r="H450" s="109"/>
      <c r="I450" s="111" t="s">
        <v>4124</v>
      </c>
      <c r="J450" s="111" t="s">
        <v>4125</v>
      </c>
      <c r="K450" s="111" t="s">
        <v>4126</v>
      </c>
      <c r="L450" s="111" t="s">
        <v>1136</v>
      </c>
    </row>
    <row r="451" spans="1:12" ht="15.75" hidden="1" customHeight="1" x14ac:dyDescent="0.2">
      <c r="A451" s="38">
        <v>450</v>
      </c>
      <c r="B451" s="112">
        <v>8</v>
      </c>
      <c r="C451" s="113" t="s">
        <v>4127</v>
      </c>
      <c r="D451" s="117" t="s">
        <v>1138</v>
      </c>
      <c r="E451" s="115" t="s">
        <v>103</v>
      </c>
      <c r="F451" s="115" t="s">
        <v>21</v>
      </c>
      <c r="G451" s="115">
        <v>0</v>
      </c>
      <c r="H451" s="115"/>
      <c r="I451" s="117" t="s">
        <v>4128</v>
      </c>
      <c r="J451" s="117" t="s">
        <v>4129</v>
      </c>
      <c r="K451" s="117" t="s">
        <v>4130</v>
      </c>
      <c r="L451" s="117" t="s">
        <v>1139</v>
      </c>
    </row>
    <row r="452" spans="1:12" ht="15.75" hidden="1" customHeight="1" x14ac:dyDescent="0.25">
      <c r="A452" s="34">
        <v>451</v>
      </c>
      <c r="B452" s="92">
        <v>8</v>
      </c>
      <c r="C452" s="93" t="s">
        <v>4131</v>
      </c>
      <c r="D452" s="94" t="s">
        <v>4132</v>
      </c>
      <c r="E452" s="95" t="s">
        <v>103</v>
      </c>
      <c r="F452" s="95" t="s">
        <v>21</v>
      </c>
      <c r="G452" s="97">
        <v>1</v>
      </c>
      <c r="H452" s="96"/>
      <c r="I452" s="98" t="s">
        <v>4133</v>
      </c>
      <c r="J452" s="98" t="s">
        <v>4134</v>
      </c>
      <c r="K452" s="98" t="s">
        <v>4135</v>
      </c>
      <c r="L452" s="98" t="s">
        <v>1142</v>
      </c>
    </row>
    <row r="453" spans="1:12" ht="15.75" hidden="1" customHeight="1" x14ac:dyDescent="0.25">
      <c r="A453" s="34">
        <v>452</v>
      </c>
      <c r="B453" s="92">
        <v>8</v>
      </c>
      <c r="C453" s="93" t="s">
        <v>4136</v>
      </c>
      <c r="D453" s="94" t="s">
        <v>4137</v>
      </c>
      <c r="E453" s="95" t="s">
        <v>103</v>
      </c>
      <c r="F453" s="95" t="s">
        <v>21</v>
      </c>
      <c r="G453" s="97" t="s">
        <v>2499</v>
      </c>
      <c r="H453" s="35"/>
      <c r="I453" s="98" t="s">
        <v>4138</v>
      </c>
      <c r="J453" s="98" t="s">
        <v>4139</v>
      </c>
      <c r="K453" s="98" t="s">
        <v>4140</v>
      </c>
      <c r="L453" s="98" t="s">
        <v>4141</v>
      </c>
    </row>
    <row r="454" spans="1:12" ht="15.75" hidden="1" customHeight="1" x14ac:dyDescent="0.25">
      <c r="A454" s="34">
        <v>453</v>
      </c>
      <c r="B454" s="92">
        <v>8</v>
      </c>
      <c r="C454" s="93" t="s">
        <v>4142</v>
      </c>
      <c r="D454" s="94" t="s">
        <v>4143</v>
      </c>
      <c r="E454" s="95" t="s">
        <v>103</v>
      </c>
      <c r="F454" s="95" t="s">
        <v>21</v>
      </c>
      <c r="G454" s="97" t="s">
        <v>2506</v>
      </c>
      <c r="H454" s="35"/>
      <c r="I454" s="98" t="s">
        <v>4144</v>
      </c>
      <c r="J454" s="98" t="s">
        <v>4145</v>
      </c>
      <c r="K454" s="98" t="s">
        <v>4146</v>
      </c>
      <c r="L454" s="98" t="s">
        <v>4147</v>
      </c>
    </row>
    <row r="455" spans="1:12" ht="15.75" hidden="1" customHeight="1" x14ac:dyDescent="0.25">
      <c r="A455" s="34">
        <v>454</v>
      </c>
      <c r="B455" s="92">
        <v>8</v>
      </c>
      <c r="C455" s="93" t="s">
        <v>4148</v>
      </c>
      <c r="D455" s="94" t="s">
        <v>4149</v>
      </c>
      <c r="E455" s="95" t="s">
        <v>103</v>
      </c>
      <c r="F455" s="95" t="s">
        <v>21</v>
      </c>
      <c r="G455" s="97" t="s">
        <v>3780</v>
      </c>
      <c r="H455" s="35"/>
      <c r="I455" s="98" t="s">
        <v>4150</v>
      </c>
      <c r="J455" s="98" t="s">
        <v>4151</v>
      </c>
      <c r="K455" s="98" t="s">
        <v>4152</v>
      </c>
      <c r="L455" s="98" t="s">
        <v>4153</v>
      </c>
    </row>
    <row r="456" spans="1:12" ht="15.75" hidden="1" customHeight="1" x14ac:dyDescent="0.25">
      <c r="A456" s="34">
        <v>455</v>
      </c>
      <c r="B456" s="92">
        <v>8</v>
      </c>
      <c r="C456" s="93" t="s">
        <v>4154</v>
      </c>
      <c r="D456" s="94" t="s">
        <v>1147</v>
      </c>
      <c r="E456" s="95" t="s">
        <v>103</v>
      </c>
      <c r="F456" s="95" t="s">
        <v>21</v>
      </c>
      <c r="G456" s="97">
        <v>2</v>
      </c>
      <c r="H456" s="35"/>
      <c r="I456" s="98" t="s">
        <v>4155</v>
      </c>
      <c r="J456" s="98" t="s">
        <v>4156</v>
      </c>
      <c r="K456" s="98" t="s">
        <v>4157</v>
      </c>
      <c r="L456" s="98" t="s">
        <v>1146</v>
      </c>
    </row>
    <row r="457" spans="1:12" ht="15.75" hidden="1" customHeight="1" x14ac:dyDescent="0.25">
      <c r="A457" s="34">
        <v>456</v>
      </c>
      <c r="B457" s="92">
        <v>8</v>
      </c>
      <c r="C457" s="93" t="s">
        <v>4158</v>
      </c>
      <c r="D457" s="94" t="s">
        <v>1149</v>
      </c>
      <c r="E457" s="95" t="s">
        <v>103</v>
      </c>
      <c r="F457" s="95" t="s">
        <v>21</v>
      </c>
      <c r="G457" s="97">
        <v>3</v>
      </c>
      <c r="H457" s="35"/>
      <c r="I457" s="98" t="s">
        <v>4159</v>
      </c>
      <c r="J457" s="98" t="s">
        <v>4160</v>
      </c>
      <c r="K457" s="98" t="s">
        <v>4161</v>
      </c>
      <c r="L457" s="98" t="s">
        <v>1150</v>
      </c>
    </row>
    <row r="458" spans="1:12" ht="15.75" hidden="1" customHeight="1" x14ac:dyDescent="0.25">
      <c r="A458" s="34">
        <v>457</v>
      </c>
      <c r="B458" s="92">
        <v>8</v>
      </c>
      <c r="C458" s="93" t="s">
        <v>4162</v>
      </c>
      <c r="D458" s="94" t="s">
        <v>1154</v>
      </c>
      <c r="E458" s="95" t="s">
        <v>103</v>
      </c>
      <c r="F458" s="95" t="s">
        <v>21</v>
      </c>
      <c r="G458" s="97">
        <v>4</v>
      </c>
      <c r="H458" s="35"/>
      <c r="I458" s="98" t="s">
        <v>4163</v>
      </c>
      <c r="J458" s="98" t="s">
        <v>4164</v>
      </c>
      <c r="K458" s="98" t="s">
        <v>4165</v>
      </c>
      <c r="L458" s="98" t="s">
        <v>1153</v>
      </c>
    </row>
    <row r="459" spans="1:12" ht="15.75" hidden="1" customHeight="1" x14ac:dyDescent="0.25">
      <c r="A459" s="34">
        <v>458</v>
      </c>
      <c r="B459" s="92">
        <v>8</v>
      </c>
      <c r="C459" s="93" t="s">
        <v>4166</v>
      </c>
      <c r="D459" s="94" t="s">
        <v>1158</v>
      </c>
      <c r="E459" s="95" t="s">
        <v>103</v>
      </c>
      <c r="F459" s="95" t="s">
        <v>21</v>
      </c>
      <c r="G459" s="97">
        <v>5</v>
      </c>
      <c r="H459" s="35"/>
      <c r="I459" s="98" t="s">
        <v>4167</v>
      </c>
      <c r="J459" s="98" t="s">
        <v>4168</v>
      </c>
      <c r="K459" s="98" t="s">
        <v>4169</v>
      </c>
      <c r="L459" s="98" t="s">
        <v>1157</v>
      </c>
    </row>
    <row r="460" spans="1:12" ht="15.75" hidden="1" customHeight="1" x14ac:dyDescent="0.2">
      <c r="A460" s="38">
        <v>459</v>
      </c>
      <c r="B460" s="112">
        <v>8</v>
      </c>
      <c r="C460" s="113" t="s">
        <v>4170</v>
      </c>
      <c r="D460" s="117" t="s">
        <v>1160</v>
      </c>
      <c r="E460" s="115" t="s">
        <v>103</v>
      </c>
      <c r="F460" s="115" t="s">
        <v>63</v>
      </c>
      <c r="G460" s="115">
        <v>0</v>
      </c>
      <c r="H460" s="115"/>
      <c r="I460" s="117" t="s">
        <v>4171</v>
      </c>
      <c r="J460" s="117" t="s">
        <v>4172</v>
      </c>
      <c r="K460" s="117" t="s">
        <v>4173</v>
      </c>
      <c r="L460" s="117" t="s">
        <v>1161</v>
      </c>
    </row>
    <row r="461" spans="1:12" ht="15.75" hidden="1" customHeight="1" x14ac:dyDescent="0.25">
      <c r="A461" s="34">
        <v>460</v>
      </c>
      <c r="B461" s="92">
        <v>8</v>
      </c>
      <c r="C461" s="93" t="s">
        <v>4174</v>
      </c>
      <c r="D461" s="94" t="s">
        <v>1165</v>
      </c>
      <c r="E461" s="95" t="s">
        <v>103</v>
      </c>
      <c r="F461" s="95" t="s">
        <v>63</v>
      </c>
      <c r="G461" s="97">
        <v>6</v>
      </c>
      <c r="H461" s="96"/>
      <c r="I461" s="98" t="s">
        <v>4175</v>
      </c>
      <c r="J461" s="98" t="s">
        <v>4176</v>
      </c>
      <c r="K461" s="98" t="s">
        <v>4177</v>
      </c>
      <c r="L461" s="98" t="s">
        <v>1164</v>
      </c>
    </row>
    <row r="462" spans="1:12" ht="15.75" hidden="1" customHeight="1" x14ac:dyDescent="0.25">
      <c r="A462" s="34">
        <v>461</v>
      </c>
      <c r="B462" s="92">
        <v>8</v>
      </c>
      <c r="C462" s="93" t="s">
        <v>4178</v>
      </c>
      <c r="D462" s="94" t="s">
        <v>1169</v>
      </c>
      <c r="E462" s="95" t="s">
        <v>103</v>
      </c>
      <c r="F462" s="95" t="s">
        <v>63</v>
      </c>
      <c r="G462" s="97">
        <v>7</v>
      </c>
      <c r="H462" s="35"/>
      <c r="I462" s="98" t="s">
        <v>4179</v>
      </c>
      <c r="J462" s="98" t="s">
        <v>4180</v>
      </c>
      <c r="K462" s="98" t="s">
        <v>4181</v>
      </c>
      <c r="L462" s="98" t="s">
        <v>1168</v>
      </c>
    </row>
    <row r="463" spans="1:12" ht="15.75" hidden="1" customHeight="1" x14ac:dyDescent="0.25">
      <c r="A463" s="34">
        <v>462</v>
      </c>
      <c r="B463" s="92">
        <v>8</v>
      </c>
      <c r="C463" s="93" t="s">
        <v>4182</v>
      </c>
      <c r="D463" s="94" t="s">
        <v>1171</v>
      </c>
      <c r="E463" s="95" t="s">
        <v>103</v>
      </c>
      <c r="F463" s="95" t="s">
        <v>63</v>
      </c>
      <c r="G463" s="97">
        <v>8</v>
      </c>
      <c r="H463" s="35"/>
      <c r="I463" s="98" t="s">
        <v>4183</v>
      </c>
      <c r="J463" s="98" t="s">
        <v>4184</v>
      </c>
      <c r="K463" s="98" t="s">
        <v>4185</v>
      </c>
      <c r="L463" s="98" t="s">
        <v>1172</v>
      </c>
    </row>
    <row r="464" spans="1:12" ht="15.75" hidden="1" customHeight="1" x14ac:dyDescent="0.2">
      <c r="A464" s="38">
        <v>463</v>
      </c>
      <c r="B464" s="112">
        <v>8</v>
      </c>
      <c r="C464" s="113" t="s">
        <v>4186</v>
      </c>
      <c r="D464" s="117" t="s">
        <v>1176</v>
      </c>
      <c r="E464" s="115" t="s">
        <v>103</v>
      </c>
      <c r="F464" s="115" t="s">
        <v>76</v>
      </c>
      <c r="G464" s="115">
        <v>0</v>
      </c>
      <c r="H464" s="115"/>
      <c r="I464" s="117" t="s">
        <v>4187</v>
      </c>
      <c r="J464" s="117" t="s">
        <v>4188</v>
      </c>
      <c r="K464" s="117" t="s">
        <v>4189</v>
      </c>
      <c r="L464" s="117" t="s">
        <v>1175</v>
      </c>
    </row>
    <row r="465" spans="1:12" ht="15.75" hidden="1" customHeight="1" x14ac:dyDescent="0.25">
      <c r="A465" s="34">
        <v>464</v>
      </c>
      <c r="B465" s="92">
        <v>8</v>
      </c>
      <c r="C465" s="93" t="s">
        <v>4190</v>
      </c>
      <c r="D465" s="94" t="s">
        <v>1180</v>
      </c>
      <c r="E465" s="95" t="s">
        <v>103</v>
      </c>
      <c r="F465" s="95" t="s">
        <v>76</v>
      </c>
      <c r="G465" s="97">
        <v>9</v>
      </c>
      <c r="H465" s="96"/>
      <c r="I465" s="98" t="s">
        <v>4191</v>
      </c>
      <c r="J465" s="98" t="s">
        <v>4192</v>
      </c>
      <c r="K465" s="120" t="s">
        <v>4193</v>
      </c>
      <c r="L465" s="98" t="s">
        <v>1179</v>
      </c>
    </row>
    <row r="466" spans="1:12" ht="15.75" hidden="1" customHeight="1" x14ac:dyDescent="0.2">
      <c r="A466" s="37">
        <v>465</v>
      </c>
      <c r="B466" s="106">
        <v>8</v>
      </c>
      <c r="C466" s="107" t="s">
        <v>4194</v>
      </c>
      <c r="D466" s="108" t="s">
        <v>3638</v>
      </c>
      <c r="E466" s="109" t="s">
        <v>908</v>
      </c>
      <c r="F466" s="109">
        <v>0</v>
      </c>
      <c r="G466" s="109"/>
      <c r="H466" s="109"/>
      <c r="I466" s="111" t="s">
        <v>4195</v>
      </c>
      <c r="J466" s="111" t="s">
        <v>4196</v>
      </c>
      <c r="K466" s="111" t="s">
        <v>4197</v>
      </c>
      <c r="L466" s="111" t="s">
        <v>4198</v>
      </c>
    </row>
    <row r="467" spans="1:12" ht="15.75" hidden="1" customHeight="1" x14ac:dyDescent="0.2">
      <c r="A467" s="38">
        <v>466</v>
      </c>
      <c r="B467" s="112">
        <v>8</v>
      </c>
      <c r="C467" s="113" t="s">
        <v>4199</v>
      </c>
      <c r="D467" s="117" t="s">
        <v>4200</v>
      </c>
      <c r="E467" s="115" t="s">
        <v>908</v>
      </c>
      <c r="F467" s="115" t="s">
        <v>21</v>
      </c>
      <c r="G467" s="115">
        <v>0</v>
      </c>
      <c r="H467" s="115"/>
      <c r="I467" s="117" t="s">
        <v>4201</v>
      </c>
      <c r="J467" s="117" t="s">
        <v>4202</v>
      </c>
      <c r="K467" s="117" t="s">
        <v>4203</v>
      </c>
      <c r="L467" s="117" t="s">
        <v>4204</v>
      </c>
    </row>
    <row r="468" spans="1:12" ht="15.75" hidden="1" customHeight="1" x14ac:dyDescent="0.25">
      <c r="A468" s="34">
        <v>467</v>
      </c>
      <c r="B468" s="92">
        <v>8</v>
      </c>
      <c r="C468" s="93" t="s">
        <v>4205</v>
      </c>
      <c r="D468" s="94" t="s">
        <v>1196</v>
      </c>
      <c r="E468" s="95" t="s">
        <v>908</v>
      </c>
      <c r="F468" s="95" t="s">
        <v>21</v>
      </c>
      <c r="G468" s="97">
        <v>1</v>
      </c>
      <c r="H468" s="96"/>
      <c r="I468" s="98" t="s">
        <v>4206</v>
      </c>
      <c r="J468" s="98" t="s">
        <v>4207</v>
      </c>
      <c r="K468" s="98" t="s">
        <v>4208</v>
      </c>
      <c r="L468" s="98" t="s">
        <v>1195</v>
      </c>
    </row>
    <row r="469" spans="1:12" ht="15.75" hidden="1" customHeight="1" x14ac:dyDescent="0.25">
      <c r="A469" s="34">
        <v>468</v>
      </c>
      <c r="B469" s="92">
        <v>8</v>
      </c>
      <c r="C469" s="93" t="s">
        <v>4209</v>
      </c>
      <c r="D469" s="94" t="s">
        <v>1191</v>
      </c>
      <c r="E469" s="95" t="s">
        <v>908</v>
      </c>
      <c r="F469" s="95" t="s">
        <v>21</v>
      </c>
      <c r="G469" s="97">
        <v>2</v>
      </c>
      <c r="H469" s="35"/>
      <c r="I469" s="98" t="s">
        <v>4210</v>
      </c>
      <c r="J469" s="98" t="s">
        <v>4211</v>
      </c>
      <c r="K469" s="98" t="s">
        <v>4212</v>
      </c>
      <c r="L469" s="98" t="s">
        <v>1190</v>
      </c>
    </row>
    <row r="470" spans="1:12" ht="15.75" hidden="1" customHeight="1" x14ac:dyDescent="0.25">
      <c r="A470" s="34">
        <v>469</v>
      </c>
      <c r="B470" s="92">
        <v>8</v>
      </c>
      <c r="C470" s="93" t="s">
        <v>4213</v>
      </c>
      <c r="D470" s="94" t="s">
        <v>1201</v>
      </c>
      <c r="E470" s="95" t="s">
        <v>908</v>
      </c>
      <c r="F470" s="95" t="s">
        <v>21</v>
      </c>
      <c r="G470" s="97">
        <v>3</v>
      </c>
      <c r="H470" s="35"/>
      <c r="I470" s="98" t="s">
        <v>4214</v>
      </c>
      <c r="J470" s="98" t="s">
        <v>4215</v>
      </c>
      <c r="K470" s="98" t="s">
        <v>4216</v>
      </c>
      <c r="L470" s="98" t="s">
        <v>1200</v>
      </c>
    </row>
    <row r="471" spans="1:12" ht="15.75" hidden="1" customHeight="1" x14ac:dyDescent="0.25">
      <c r="A471" s="34">
        <v>470</v>
      </c>
      <c r="B471" s="92">
        <v>8</v>
      </c>
      <c r="C471" s="93" t="s">
        <v>4217</v>
      </c>
      <c r="D471" s="94" t="s">
        <v>1186</v>
      </c>
      <c r="E471" s="95" t="s">
        <v>908</v>
      </c>
      <c r="F471" s="95" t="s">
        <v>21</v>
      </c>
      <c r="G471" s="97">
        <v>4</v>
      </c>
      <c r="H471" s="35"/>
      <c r="I471" s="98" t="s">
        <v>4218</v>
      </c>
      <c r="J471" s="98" t="s">
        <v>4219</v>
      </c>
      <c r="K471" s="98" t="s">
        <v>4220</v>
      </c>
      <c r="L471" s="98" t="s">
        <v>1185</v>
      </c>
    </row>
    <row r="472" spans="1:12" ht="15.75" hidden="1" customHeight="1" x14ac:dyDescent="0.2">
      <c r="A472" s="36">
        <v>471</v>
      </c>
      <c r="B472" s="100" t="s">
        <v>1319</v>
      </c>
      <c r="C472" s="101" t="s">
        <v>1319</v>
      </c>
      <c r="D472" s="102" t="s">
        <v>4221</v>
      </c>
      <c r="E472" s="103">
        <v>0</v>
      </c>
      <c r="F472" s="103"/>
      <c r="G472" s="103"/>
      <c r="H472" s="103"/>
      <c r="I472" s="105" t="s">
        <v>4222</v>
      </c>
      <c r="J472" s="105" t="s">
        <v>4223</v>
      </c>
      <c r="K472" s="105" t="s">
        <v>4224</v>
      </c>
      <c r="L472" s="105" t="s">
        <v>1319</v>
      </c>
    </row>
    <row r="473" spans="1:12" ht="15.75" hidden="1" customHeight="1" x14ac:dyDescent="0.2">
      <c r="A473" s="37">
        <v>472</v>
      </c>
      <c r="B473" s="106" t="s">
        <v>1319</v>
      </c>
      <c r="C473" s="107" t="s">
        <v>4225</v>
      </c>
      <c r="D473" s="108" t="s">
        <v>4226</v>
      </c>
      <c r="E473" s="109" t="s">
        <v>1320</v>
      </c>
      <c r="F473" s="109">
        <v>0</v>
      </c>
      <c r="G473" s="109"/>
      <c r="H473" s="109"/>
      <c r="I473" s="111" t="s">
        <v>4227</v>
      </c>
      <c r="J473" s="111" t="s">
        <v>4228</v>
      </c>
      <c r="K473" s="111" t="s">
        <v>4229</v>
      </c>
      <c r="L473" s="111" t="s">
        <v>4230</v>
      </c>
    </row>
    <row r="474" spans="1:12" ht="15.75" hidden="1" customHeight="1" x14ac:dyDescent="0.2">
      <c r="A474" s="38">
        <v>473</v>
      </c>
      <c r="B474" s="112" t="s">
        <v>1319</v>
      </c>
      <c r="C474" s="113" t="s">
        <v>4231</v>
      </c>
      <c r="D474" s="117" t="s">
        <v>4232</v>
      </c>
      <c r="E474" s="115" t="s">
        <v>1320</v>
      </c>
      <c r="F474" s="115" t="s">
        <v>21</v>
      </c>
      <c r="G474" s="115">
        <v>0</v>
      </c>
      <c r="H474" s="115"/>
      <c r="I474" s="117" t="s">
        <v>4233</v>
      </c>
      <c r="J474" s="117" t="s">
        <v>4234</v>
      </c>
      <c r="K474" s="117" t="s">
        <v>4235</v>
      </c>
      <c r="L474" s="117" t="s">
        <v>4236</v>
      </c>
    </row>
    <row r="475" spans="1:12" ht="15.75" hidden="1" customHeight="1" x14ac:dyDescent="0.25">
      <c r="A475" s="34">
        <v>474</v>
      </c>
      <c r="B475" s="92" t="s">
        <v>1319</v>
      </c>
      <c r="C475" s="93" t="s">
        <v>4237</v>
      </c>
      <c r="D475" s="94" t="s">
        <v>4238</v>
      </c>
      <c r="E475" s="95" t="s">
        <v>1320</v>
      </c>
      <c r="F475" s="95" t="s">
        <v>21</v>
      </c>
      <c r="G475" s="95">
        <v>1</v>
      </c>
      <c r="H475" s="96"/>
      <c r="I475" s="98" t="s">
        <v>4239</v>
      </c>
      <c r="J475" s="98" t="s">
        <v>4240</v>
      </c>
      <c r="K475" s="98" t="s">
        <v>4241</v>
      </c>
      <c r="L475" s="98" t="s">
        <v>4242</v>
      </c>
    </row>
    <row r="476" spans="1:12" ht="15.75" hidden="1" customHeight="1" x14ac:dyDescent="0.25">
      <c r="A476" s="34">
        <v>475</v>
      </c>
      <c r="B476" s="92" t="s">
        <v>1319</v>
      </c>
      <c r="C476" s="93" t="s">
        <v>4243</v>
      </c>
      <c r="D476" s="94" t="s">
        <v>4244</v>
      </c>
      <c r="E476" s="95" t="s">
        <v>1320</v>
      </c>
      <c r="F476" s="95" t="s">
        <v>21</v>
      </c>
      <c r="G476" s="95">
        <v>2</v>
      </c>
      <c r="H476" s="35"/>
      <c r="I476" s="98" t="s">
        <v>4245</v>
      </c>
      <c r="J476" s="98" t="s">
        <v>4246</v>
      </c>
      <c r="K476" s="98" t="s">
        <v>4247</v>
      </c>
      <c r="L476" s="98" t="s">
        <v>4248</v>
      </c>
    </row>
    <row r="477" spans="1:12" ht="15.75" hidden="1" customHeight="1" x14ac:dyDescent="0.2">
      <c r="A477" s="38">
        <v>476</v>
      </c>
      <c r="B477" s="112" t="s">
        <v>1319</v>
      </c>
      <c r="C477" s="113" t="s">
        <v>4249</v>
      </c>
      <c r="D477" s="117" t="s">
        <v>4250</v>
      </c>
      <c r="E477" s="115" t="s">
        <v>1320</v>
      </c>
      <c r="F477" s="115" t="s">
        <v>63</v>
      </c>
      <c r="G477" s="115">
        <v>0</v>
      </c>
      <c r="H477" s="115"/>
      <c r="I477" s="117" t="s">
        <v>4251</v>
      </c>
      <c r="J477" s="117" t="s">
        <v>4252</v>
      </c>
      <c r="K477" s="117" t="s">
        <v>4253</v>
      </c>
      <c r="L477" s="117" t="s">
        <v>4254</v>
      </c>
    </row>
    <row r="478" spans="1:12" ht="15.75" hidden="1" customHeight="1" x14ac:dyDescent="0.25">
      <c r="A478" s="34">
        <v>477</v>
      </c>
      <c r="B478" s="92" t="s">
        <v>1319</v>
      </c>
      <c r="C478" s="93" t="s">
        <v>4255</v>
      </c>
      <c r="D478" s="94" t="s">
        <v>4256</v>
      </c>
      <c r="E478" s="95" t="s">
        <v>1320</v>
      </c>
      <c r="F478" s="95" t="s">
        <v>63</v>
      </c>
      <c r="G478" s="95">
        <v>3</v>
      </c>
      <c r="H478" s="96"/>
      <c r="I478" s="98" t="s">
        <v>4257</v>
      </c>
      <c r="J478" s="98" t="s">
        <v>4258</v>
      </c>
      <c r="K478" s="98" t="s">
        <v>4259</v>
      </c>
      <c r="L478" s="98" t="s">
        <v>4260</v>
      </c>
    </row>
    <row r="479" spans="1:12" ht="15.75" hidden="1" customHeight="1" x14ac:dyDescent="0.2">
      <c r="A479" s="37">
        <v>478</v>
      </c>
      <c r="B479" s="106" t="s">
        <v>1319</v>
      </c>
      <c r="C479" s="107" t="s">
        <v>4261</v>
      </c>
      <c r="D479" s="108" t="s">
        <v>4262</v>
      </c>
      <c r="E479" s="109" t="s">
        <v>1330</v>
      </c>
      <c r="F479" s="109">
        <v>0</v>
      </c>
      <c r="G479" s="109"/>
      <c r="H479" s="109"/>
      <c r="I479" s="111" t="s">
        <v>4263</v>
      </c>
      <c r="J479" s="111" t="s">
        <v>4264</v>
      </c>
      <c r="K479" s="111" t="s">
        <v>4265</v>
      </c>
      <c r="L479" s="111" t="s">
        <v>4266</v>
      </c>
    </row>
    <row r="480" spans="1:12" ht="15.75" hidden="1" customHeight="1" x14ac:dyDescent="0.2">
      <c r="A480" s="38">
        <v>479</v>
      </c>
      <c r="B480" s="112" t="s">
        <v>1319</v>
      </c>
      <c r="C480" s="113" t="s">
        <v>4267</v>
      </c>
      <c r="D480" s="117" t="s">
        <v>4268</v>
      </c>
      <c r="E480" s="115" t="s">
        <v>1330</v>
      </c>
      <c r="F480" s="115" t="s">
        <v>21</v>
      </c>
      <c r="G480" s="115">
        <v>0</v>
      </c>
      <c r="H480" s="115"/>
      <c r="I480" s="117" t="s">
        <v>4269</v>
      </c>
      <c r="J480" s="117" t="s">
        <v>4270</v>
      </c>
      <c r="K480" s="117" t="s">
        <v>4271</v>
      </c>
      <c r="L480" s="117" t="s">
        <v>4272</v>
      </c>
    </row>
    <row r="481" spans="1:12" ht="15.75" hidden="1" customHeight="1" x14ac:dyDescent="0.2">
      <c r="A481" s="34">
        <v>480</v>
      </c>
      <c r="B481" s="92" t="s">
        <v>1319</v>
      </c>
      <c r="C481" s="93" t="s">
        <v>4273</v>
      </c>
      <c r="D481" s="121" t="s">
        <v>4274</v>
      </c>
      <c r="E481" s="95" t="s">
        <v>1330</v>
      </c>
      <c r="F481" s="95" t="s">
        <v>21</v>
      </c>
      <c r="G481" s="95">
        <v>1</v>
      </c>
      <c r="H481" s="97" t="s">
        <v>4275</v>
      </c>
      <c r="I481" s="98" t="s">
        <v>4276</v>
      </c>
      <c r="J481" s="98" t="s">
        <v>4277</v>
      </c>
      <c r="K481" s="98" t="s">
        <v>4278</v>
      </c>
      <c r="L481" s="98" t="s">
        <v>4279</v>
      </c>
    </row>
    <row r="482" spans="1:12" ht="15.75" hidden="1" customHeight="1" x14ac:dyDescent="0.2">
      <c r="A482" s="34">
        <v>481</v>
      </c>
      <c r="B482" s="92" t="s">
        <v>1319</v>
      </c>
      <c r="C482" s="93" t="s">
        <v>4280</v>
      </c>
      <c r="D482" s="121" t="s">
        <v>4281</v>
      </c>
      <c r="E482" s="95" t="s">
        <v>1330</v>
      </c>
      <c r="F482" s="95" t="s">
        <v>21</v>
      </c>
      <c r="G482" s="95">
        <v>2</v>
      </c>
      <c r="H482" s="97" t="s">
        <v>4275</v>
      </c>
      <c r="I482" s="98" t="s">
        <v>4282</v>
      </c>
      <c r="J482" s="98" t="s">
        <v>4283</v>
      </c>
      <c r="K482" s="98" t="s">
        <v>4284</v>
      </c>
      <c r="L482" s="98" t="s">
        <v>4285</v>
      </c>
    </row>
    <row r="483" spans="1:12" ht="15.75" hidden="1" customHeight="1" x14ac:dyDescent="0.2">
      <c r="A483" s="34">
        <v>482</v>
      </c>
      <c r="B483" s="92" t="s">
        <v>1319</v>
      </c>
      <c r="C483" s="93" t="s">
        <v>4286</v>
      </c>
      <c r="D483" s="121" t="s">
        <v>4287</v>
      </c>
      <c r="E483" s="95" t="s">
        <v>1330</v>
      </c>
      <c r="F483" s="95" t="s">
        <v>21</v>
      </c>
      <c r="G483" s="95">
        <v>3</v>
      </c>
      <c r="H483" s="97" t="s">
        <v>4275</v>
      </c>
      <c r="I483" s="98" t="s">
        <v>4288</v>
      </c>
      <c r="J483" s="98" t="s">
        <v>4289</v>
      </c>
      <c r="K483" s="98" t="s">
        <v>4290</v>
      </c>
      <c r="L483" s="98" t="s">
        <v>4291</v>
      </c>
    </row>
    <row r="484" spans="1:12" ht="15.75" hidden="1" customHeight="1" x14ac:dyDescent="0.2">
      <c r="A484" s="37">
        <v>483</v>
      </c>
      <c r="B484" s="106" t="s">
        <v>1319</v>
      </c>
      <c r="C484" s="107" t="s">
        <v>4292</v>
      </c>
      <c r="D484" s="108" t="s">
        <v>4293</v>
      </c>
      <c r="E484" s="109" t="s">
        <v>4294</v>
      </c>
      <c r="F484" s="109">
        <v>0</v>
      </c>
      <c r="G484" s="109"/>
      <c r="H484" s="109"/>
      <c r="I484" s="111" t="s">
        <v>4295</v>
      </c>
      <c r="J484" s="111" t="s">
        <v>4296</v>
      </c>
      <c r="K484" s="111" t="s">
        <v>4297</v>
      </c>
      <c r="L484" s="111" t="s">
        <v>4298</v>
      </c>
    </row>
    <row r="485" spans="1:12" ht="15.75" hidden="1" customHeight="1" x14ac:dyDescent="0.2">
      <c r="A485" s="38">
        <v>484</v>
      </c>
      <c r="B485" s="112" t="s">
        <v>1319</v>
      </c>
      <c r="C485" s="113" t="s">
        <v>4299</v>
      </c>
      <c r="D485" s="117" t="s">
        <v>4300</v>
      </c>
      <c r="E485" s="115" t="s">
        <v>4294</v>
      </c>
      <c r="F485" s="115" t="s">
        <v>21</v>
      </c>
      <c r="G485" s="115">
        <v>0</v>
      </c>
      <c r="H485" s="115"/>
      <c r="I485" s="117" t="s">
        <v>4301</v>
      </c>
      <c r="J485" s="117" t="s">
        <v>4302</v>
      </c>
      <c r="K485" s="117" t="s">
        <v>4303</v>
      </c>
      <c r="L485" s="117" t="s">
        <v>4304</v>
      </c>
    </row>
    <row r="486" spans="1:12" ht="15.75" hidden="1" customHeight="1" x14ac:dyDescent="0.25">
      <c r="A486" s="34">
        <v>485</v>
      </c>
      <c r="B486" s="92" t="s">
        <v>1319</v>
      </c>
      <c r="C486" s="93" t="s">
        <v>4305</v>
      </c>
      <c r="D486" s="94" t="s">
        <v>4306</v>
      </c>
      <c r="E486" s="95" t="s">
        <v>4294</v>
      </c>
      <c r="F486" s="95" t="s">
        <v>21</v>
      </c>
      <c r="G486" s="95">
        <v>1</v>
      </c>
      <c r="H486" s="96"/>
      <c r="I486" s="98" t="s">
        <v>4307</v>
      </c>
      <c r="J486" s="98" t="s">
        <v>4308</v>
      </c>
      <c r="K486" s="98" t="s">
        <v>4309</v>
      </c>
      <c r="L486" s="98" t="s">
        <v>4310</v>
      </c>
    </row>
    <row r="487" spans="1:12" ht="15.75" hidden="1" customHeight="1" x14ac:dyDescent="0.25">
      <c r="A487" s="34">
        <v>486</v>
      </c>
      <c r="B487" s="92" t="s">
        <v>1319</v>
      </c>
      <c r="C487" s="93" t="s">
        <v>4311</v>
      </c>
      <c r="D487" s="94" t="s">
        <v>4312</v>
      </c>
      <c r="E487" s="95" t="s">
        <v>4294</v>
      </c>
      <c r="F487" s="95" t="s">
        <v>21</v>
      </c>
      <c r="G487" s="95">
        <v>2</v>
      </c>
      <c r="H487" s="35"/>
      <c r="I487" s="98" t="s">
        <v>4313</v>
      </c>
      <c r="J487" s="98" t="s">
        <v>4314</v>
      </c>
      <c r="K487" s="98" t="s">
        <v>4315</v>
      </c>
      <c r="L487" s="98" t="s">
        <v>4316</v>
      </c>
    </row>
    <row r="488" spans="1:12" ht="15.75" hidden="1" customHeight="1" x14ac:dyDescent="0.2">
      <c r="A488" s="34">
        <v>487</v>
      </c>
      <c r="B488" s="92" t="s">
        <v>1319</v>
      </c>
      <c r="C488" s="93" t="s">
        <v>4317</v>
      </c>
      <c r="D488" s="122" t="s">
        <v>4318</v>
      </c>
      <c r="E488" s="95" t="s">
        <v>4294</v>
      </c>
      <c r="F488" s="95" t="s">
        <v>21</v>
      </c>
      <c r="G488" s="95">
        <v>3</v>
      </c>
      <c r="H488" s="97" t="s">
        <v>4319</v>
      </c>
      <c r="I488" s="98" t="s">
        <v>4320</v>
      </c>
      <c r="J488" s="98" t="s">
        <v>4321</v>
      </c>
      <c r="K488" s="98" t="s">
        <v>4322</v>
      </c>
      <c r="L488" s="98" t="s">
        <v>4323</v>
      </c>
    </row>
    <row r="489" spans="1:12" ht="15.75" hidden="1" customHeight="1" x14ac:dyDescent="0.2">
      <c r="A489" s="38">
        <v>488</v>
      </c>
      <c r="B489" s="112" t="s">
        <v>1319</v>
      </c>
      <c r="C489" s="113" t="s">
        <v>4324</v>
      </c>
      <c r="D489" s="117" t="s">
        <v>4325</v>
      </c>
      <c r="E489" s="115" t="s">
        <v>4294</v>
      </c>
      <c r="F489" s="115" t="s">
        <v>63</v>
      </c>
      <c r="G489" s="115">
        <v>0</v>
      </c>
      <c r="H489" s="115"/>
      <c r="I489" s="117" t="s">
        <v>4326</v>
      </c>
      <c r="J489" s="117" t="s">
        <v>4327</v>
      </c>
      <c r="K489" s="117" t="s">
        <v>4328</v>
      </c>
      <c r="L489" s="117" t="s">
        <v>4329</v>
      </c>
    </row>
    <row r="490" spans="1:12" ht="15.75" hidden="1" customHeight="1" x14ac:dyDescent="0.2">
      <c r="A490" s="34">
        <v>489</v>
      </c>
      <c r="B490" s="92" t="s">
        <v>1319</v>
      </c>
      <c r="C490" s="93" t="s">
        <v>4330</v>
      </c>
      <c r="D490" s="122" t="s">
        <v>4331</v>
      </c>
      <c r="E490" s="95" t="s">
        <v>4294</v>
      </c>
      <c r="F490" s="95" t="s">
        <v>63</v>
      </c>
      <c r="G490" s="95">
        <v>4</v>
      </c>
      <c r="H490" s="97" t="s">
        <v>4319</v>
      </c>
      <c r="I490" s="98" t="s">
        <v>4332</v>
      </c>
      <c r="J490" s="98" t="s">
        <v>4333</v>
      </c>
      <c r="K490" s="98" t="s">
        <v>4334</v>
      </c>
      <c r="L490" s="98" t="s">
        <v>4335</v>
      </c>
    </row>
    <row r="491" spans="1:12" ht="15.75" hidden="1" customHeight="1" x14ac:dyDescent="0.2">
      <c r="A491" s="34">
        <v>490</v>
      </c>
      <c r="B491" s="92" t="s">
        <v>1319</v>
      </c>
      <c r="C491" s="93" t="s">
        <v>4336</v>
      </c>
      <c r="D491" s="122" t="s">
        <v>4337</v>
      </c>
      <c r="E491" s="95" t="s">
        <v>4294</v>
      </c>
      <c r="F491" s="95" t="s">
        <v>63</v>
      </c>
      <c r="G491" s="95">
        <v>5</v>
      </c>
      <c r="H491" s="97" t="s">
        <v>4319</v>
      </c>
      <c r="I491" s="98" t="s">
        <v>4338</v>
      </c>
      <c r="J491" s="98" t="s">
        <v>4339</v>
      </c>
      <c r="K491" s="98" t="s">
        <v>4340</v>
      </c>
      <c r="L491" s="98" t="s">
        <v>4341</v>
      </c>
    </row>
    <row r="492" spans="1:12" ht="15.75" hidden="1" customHeight="1" x14ac:dyDescent="0.2">
      <c r="A492" s="34">
        <v>491</v>
      </c>
      <c r="B492" s="92" t="s">
        <v>1319</v>
      </c>
      <c r="C492" s="93" t="s">
        <v>4342</v>
      </c>
      <c r="D492" s="122" t="s">
        <v>4343</v>
      </c>
      <c r="E492" s="95" t="s">
        <v>4294</v>
      </c>
      <c r="F492" s="95" t="s">
        <v>63</v>
      </c>
      <c r="G492" s="95">
        <v>6</v>
      </c>
      <c r="H492" s="97" t="s">
        <v>4319</v>
      </c>
      <c r="I492" s="98" t="s">
        <v>4344</v>
      </c>
      <c r="J492" s="98" t="s">
        <v>4345</v>
      </c>
      <c r="K492" s="98" t="s">
        <v>4346</v>
      </c>
      <c r="L492" s="98" t="s">
        <v>4347</v>
      </c>
    </row>
    <row r="493" spans="1:12" ht="15.75" hidden="1" customHeight="1" x14ac:dyDescent="0.2">
      <c r="A493" s="38">
        <v>492</v>
      </c>
      <c r="B493" s="112" t="s">
        <v>1319</v>
      </c>
      <c r="C493" s="113" t="s">
        <v>4348</v>
      </c>
      <c r="D493" s="117" t="s">
        <v>4349</v>
      </c>
      <c r="E493" s="115" t="s">
        <v>4294</v>
      </c>
      <c r="F493" s="115" t="s">
        <v>76</v>
      </c>
      <c r="G493" s="115">
        <v>0</v>
      </c>
      <c r="H493" s="115"/>
      <c r="I493" s="117" t="s">
        <v>4350</v>
      </c>
      <c r="J493" s="117" t="s">
        <v>4351</v>
      </c>
      <c r="K493" s="117" t="s">
        <v>4352</v>
      </c>
      <c r="L493" s="117" t="s">
        <v>4353</v>
      </c>
    </row>
    <row r="494" spans="1:12" ht="15.75" hidden="1" customHeight="1" x14ac:dyDescent="0.25">
      <c r="A494" s="34">
        <v>493</v>
      </c>
      <c r="B494" s="92" t="s">
        <v>1319</v>
      </c>
      <c r="C494" s="93" t="s">
        <v>4354</v>
      </c>
      <c r="D494" s="94" t="s">
        <v>4355</v>
      </c>
      <c r="E494" s="95" t="s">
        <v>4294</v>
      </c>
      <c r="F494" s="95" t="s">
        <v>76</v>
      </c>
      <c r="G494" s="95">
        <v>7</v>
      </c>
      <c r="H494" s="96"/>
      <c r="I494" s="98" t="s">
        <v>4356</v>
      </c>
      <c r="J494" s="98" t="s">
        <v>4357</v>
      </c>
      <c r="K494" s="120" t="s">
        <v>4358</v>
      </c>
      <c r="L494" s="98" t="s">
        <v>4359</v>
      </c>
    </row>
    <row r="495" spans="1:12" ht="15.75" hidden="1" customHeight="1" x14ac:dyDescent="0.2">
      <c r="A495" s="34">
        <v>494</v>
      </c>
      <c r="B495" s="92" t="s">
        <v>1319</v>
      </c>
      <c r="C495" s="93" t="s">
        <v>4360</v>
      </c>
      <c r="D495" s="122" t="s">
        <v>4361</v>
      </c>
      <c r="E495" s="95" t="s">
        <v>4294</v>
      </c>
      <c r="F495" s="95" t="s">
        <v>76</v>
      </c>
      <c r="G495" s="95">
        <v>8</v>
      </c>
      <c r="H495" s="97" t="s">
        <v>4319</v>
      </c>
      <c r="I495" s="98" t="s">
        <v>4362</v>
      </c>
      <c r="J495" s="98" t="s">
        <v>4363</v>
      </c>
      <c r="K495" s="98" t="s">
        <v>4364</v>
      </c>
      <c r="L495" s="98" t="s">
        <v>4365</v>
      </c>
    </row>
    <row r="496" spans="1:12" ht="15.75" hidden="1" customHeight="1" x14ac:dyDescent="0.2">
      <c r="A496" s="34">
        <v>495</v>
      </c>
      <c r="B496" s="92" t="s">
        <v>1319</v>
      </c>
      <c r="C496" s="93" t="s">
        <v>4366</v>
      </c>
      <c r="D496" s="122" t="s">
        <v>4367</v>
      </c>
      <c r="E496" s="95" t="s">
        <v>4294</v>
      </c>
      <c r="F496" s="95" t="s">
        <v>76</v>
      </c>
      <c r="G496" s="95">
        <v>9</v>
      </c>
      <c r="H496" s="97" t="s">
        <v>4319</v>
      </c>
      <c r="I496" s="98" t="s">
        <v>4368</v>
      </c>
      <c r="J496" s="98" t="s">
        <v>4369</v>
      </c>
      <c r="K496" s="98" t="s">
        <v>4370</v>
      </c>
      <c r="L496" s="98" t="s">
        <v>4371</v>
      </c>
    </row>
    <row r="497" spans="1:12" ht="15.75" hidden="1" customHeight="1" x14ac:dyDescent="0.2">
      <c r="A497" s="37">
        <v>496</v>
      </c>
      <c r="B497" s="106" t="s">
        <v>1319</v>
      </c>
      <c r="C497" s="107" t="s">
        <v>4372</v>
      </c>
      <c r="D497" s="108" t="s">
        <v>4373</v>
      </c>
      <c r="E497" s="109" t="s">
        <v>4374</v>
      </c>
      <c r="F497" s="109">
        <v>0</v>
      </c>
      <c r="G497" s="109"/>
      <c r="H497" s="109"/>
      <c r="I497" s="111" t="s">
        <v>4375</v>
      </c>
      <c r="J497" s="111" t="s">
        <v>4376</v>
      </c>
      <c r="K497" s="111" t="s">
        <v>4377</v>
      </c>
      <c r="L497" s="111" t="s">
        <v>4378</v>
      </c>
    </row>
    <row r="498" spans="1:12" ht="15.75" hidden="1" customHeight="1" x14ac:dyDescent="0.2">
      <c r="A498" s="38">
        <v>497</v>
      </c>
      <c r="B498" s="112" t="s">
        <v>1319</v>
      </c>
      <c r="C498" s="113" t="s">
        <v>4379</v>
      </c>
      <c r="D498" s="117" t="s">
        <v>4380</v>
      </c>
      <c r="E498" s="115" t="s">
        <v>4374</v>
      </c>
      <c r="F498" s="115" t="s">
        <v>21</v>
      </c>
      <c r="G498" s="115">
        <v>0</v>
      </c>
      <c r="H498" s="115"/>
      <c r="I498" s="117" t="s">
        <v>4381</v>
      </c>
      <c r="J498" s="117" t="s">
        <v>4382</v>
      </c>
      <c r="K498" s="117" t="s">
        <v>4383</v>
      </c>
      <c r="L498" s="117" t="s">
        <v>4384</v>
      </c>
    </row>
    <row r="499" spans="1:12" ht="15.75" hidden="1" customHeight="1" x14ac:dyDescent="0.2">
      <c r="A499" s="34">
        <v>498</v>
      </c>
      <c r="B499" s="92" t="s">
        <v>1319</v>
      </c>
      <c r="C499" s="93" t="s">
        <v>4385</v>
      </c>
      <c r="D499" s="122" t="s">
        <v>4386</v>
      </c>
      <c r="E499" s="95" t="s">
        <v>4374</v>
      </c>
      <c r="F499" s="95" t="s">
        <v>21</v>
      </c>
      <c r="G499" s="95">
        <v>1</v>
      </c>
      <c r="H499" s="97" t="s">
        <v>4319</v>
      </c>
      <c r="I499" s="98" t="s">
        <v>4387</v>
      </c>
      <c r="J499" s="98" t="s">
        <v>4388</v>
      </c>
      <c r="K499" s="98" t="s">
        <v>4389</v>
      </c>
      <c r="L499" s="98" t="s">
        <v>4390</v>
      </c>
    </row>
    <row r="500" spans="1:12" ht="15.75" hidden="1" customHeight="1" x14ac:dyDescent="0.2">
      <c r="A500" s="34">
        <v>499</v>
      </c>
      <c r="B500" s="92" t="s">
        <v>1319</v>
      </c>
      <c r="C500" s="93" t="s">
        <v>4391</v>
      </c>
      <c r="D500" s="122" t="s">
        <v>4392</v>
      </c>
      <c r="E500" s="95" t="s">
        <v>4374</v>
      </c>
      <c r="F500" s="95" t="s">
        <v>21</v>
      </c>
      <c r="G500" s="95">
        <v>2</v>
      </c>
      <c r="H500" s="97" t="s">
        <v>4319</v>
      </c>
      <c r="I500" s="98" t="s">
        <v>4393</v>
      </c>
      <c r="J500" s="98" t="s">
        <v>4394</v>
      </c>
      <c r="K500" s="98" t="s">
        <v>4395</v>
      </c>
      <c r="L500" s="98" t="s">
        <v>4396</v>
      </c>
    </row>
    <row r="501" spans="1:12" ht="15.75" hidden="1" customHeight="1" x14ac:dyDescent="0.2">
      <c r="A501" s="34">
        <v>500</v>
      </c>
      <c r="B501" s="92" t="s">
        <v>1319</v>
      </c>
      <c r="C501" s="93" t="s">
        <v>4397</v>
      </c>
      <c r="D501" s="122" t="s">
        <v>4398</v>
      </c>
      <c r="E501" s="95" t="s">
        <v>4374</v>
      </c>
      <c r="F501" s="95" t="s">
        <v>21</v>
      </c>
      <c r="G501" s="95">
        <v>3</v>
      </c>
      <c r="H501" s="97" t="s">
        <v>4319</v>
      </c>
      <c r="I501" s="98" t="s">
        <v>4399</v>
      </c>
      <c r="J501" s="98" t="s">
        <v>4400</v>
      </c>
      <c r="K501" s="98" t="s">
        <v>4401</v>
      </c>
      <c r="L501" s="98" t="s">
        <v>4402</v>
      </c>
    </row>
    <row r="502" spans="1:12" ht="15.75" hidden="1" customHeight="1" x14ac:dyDescent="0.2">
      <c r="A502" s="38">
        <v>501</v>
      </c>
      <c r="B502" s="112" t="s">
        <v>1319</v>
      </c>
      <c r="C502" s="113" t="s">
        <v>4403</v>
      </c>
      <c r="D502" s="117" t="s">
        <v>4404</v>
      </c>
      <c r="E502" s="115" t="s">
        <v>4374</v>
      </c>
      <c r="F502" s="115" t="s">
        <v>63</v>
      </c>
      <c r="G502" s="115">
        <v>0</v>
      </c>
      <c r="H502" s="115"/>
      <c r="I502" s="117" t="s">
        <v>4405</v>
      </c>
      <c r="J502" s="117" t="s">
        <v>4406</v>
      </c>
      <c r="K502" s="117" t="s">
        <v>4407</v>
      </c>
      <c r="L502" s="117" t="s">
        <v>4408</v>
      </c>
    </row>
    <row r="503" spans="1:12" ht="15.75" hidden="1" customHeight="1" x14ac:dyDescent="0.2">
      <c r="A503" s="34">
        <v>502</v>
      </c>
      <c r="B503" s="92" t="s">
        <v>1319</v>
      </c>
      <c r="C503" s="93" t="s">
        <v>4409</v>
      </c>
      <c r="D503" s="122" t="s">
        <v>4410</v>
      </c>
      <c r="E503" s="95" t="s">
        <v>4374</v>
      </c>
      <c r="F503" s="95" t="s">
        <v>63</v>
      </c>
      <c r="G503" s="95">
        <v>4</v>
      </c>
      <c r="H503" s="97" t="s">
        <v>4319</v>
      </c>
      <c r="I503" s="98" t="s">
        <v>4411</v>
      </c>
      <c r="J503" s="98" t="s">
        <v>4412</v>
      </c>
      <c r="K503" s="98" t="s">
        <v>4413</v>
      </c>
      <c r="L503" s="98" t="s">
        <v>4414</v>
      </c>
    </row>
    <row r="504" spans="1:12" ht="15.75" hidden="1" customHeight="1" x14ac:dyDescent="0.2">
      <c r="A504" s="34">
        <v>503</v>
      </c>
      <c r="B504" s="92" t="s">
        <v>1319</v>
      </c>
      <c r="C504" s="93" t="s">
        <v>4415</v>
      </c>
      <c r="D504" s="122" t="s">
        <v>4416</v>
      </c>
      <c r="E504" s="95" t="s">
        <v>4374</v>
      </c>
      <c r="F504" s="95" t="s">
        <v>63</v>
      </c>
      <c r="G504" s="97" t="s">
        <v>2130</v>
      </c>
      <c r="H504" s="97" t="s">
        <v>4319</v>
      </c>
      <c r="I504" s="98" t="s">
        <v>4417</v>
      </c>
      <c r="J504" s="98" t="s">
        <v>4418</v>
      </c>
      <c r="K504" s="98" t="s">
        <v>4419</v>
      </c>
      <c r="L504" s="98" t="s">
        <v>4420</v>
      </c>
    </row>
    <row r="505" spans="1:12" ht="15.75" hidden="1" customHeight="1" x14ac:dyDescent="0.2">
      <c r="A505" s="34">
        <v>504</v>
      </c>
      <c r="B505" s="92" t="s">
        <v>1319</v>
      </c>
      <c r="C505" s="93" t="s">
        <v>4421</v>
      </c>
      <c r="D505" s="122" t="s">
        <v>4422</v>
      </c>
      <c r="E505" s="95" t="s">
        <v>4374</v>
      </c>
      <c r="F505" s="95" t="s">
        <v>63</v>
      </c>
      <c r="G505" s="97" t="s">
        <v>2137</v>
      </c>
      <c r="H505" s="97" t="s">
        <v>4319</v>
      </c>
      <c r="I505" s="98" t="s">
        <v>4423</v>
      </c>
      <c r="J505" s="98" t="s">
        <v>4424</v>
      </c>
      <c r="K505" s="98" t="s">
        <v>4425</v>
      </c>
      <c r="L505" s="98" t="s">
        <v>4426</v>
      </c>
    </row>
    <row r="506" spans="1:12" ht="15.75" hidden="1" customHeight="1" x14ac:dyDescent="0.2">
      <c r="A506" s="34">
        <v>505</v>
      </c>
      <c r="B506" s="92" t="s">
        <v>1319</v>
      </c>
      <c r="C506" s="93" t="s">
        <v>4427</v>
      </c>
      <c r="D506" s="122" t="s">
        <v>4428</v>
      </c>
      <c r="E506" s="95" t="s">
        <v>4374</v>
      </c>
      <c r="F506" s="95" t="s">
        <v>63</v>
      </c>
      <c r="G506" s="97" t="s">
        <v>2144</v>
      </c>
      <c r="H506" s="97" t="s">
        <v>4319</v>
      </c>
      <c r="I506" s="98" t="s">
        <v>4429</v>
      </c>
      <c r="J506" s="98" t="s">
        <v>4430</v>
      </c>
      <c r="K506" s="98" t="s">
        <v>4431</v>
      </c>
      <c r="L506" s="98" t="s">
        <v>4432</v>
      </c>
    </row>
    <row r="507" spans="1:12" ht="15.75" hidden="1" customHeight="1" x14ac:dyDescent="0.2">
      <c r="A507" s="34">
        <v>506</v>
      </c>
      <c r="B507" s="92" t="s">
        <v>1319</v>
      </c>
      <c r="C507" s="93" t="s">
        <v>4433</v>
      </c>
      <c r="D507" s="122" t="s">
        <v>4434</v>
      </c>
      <c r="E507" s="95" t="s">
        <v>4374</v>
      </c>
      <c r="F507" s="95" t="s">
        <v>63</v>
      </c>
      <c r="G507" s="95">
        <v>5</v>
      </c>
      <c r="H507" s="97" t="s">
        <v>4319</v>
      </c>
      <c r="I507" s="98" t="s">
        <v>4435</v>
      </c>
      <c r="J507" s="98" t="s">
        <v>4436</v>
      </c>
      <c r="K507" s="98" t="s">
        <v>4437</v>
      </c>
      <c r="L507" s="98" t="s">
        <v>4438</v>
      </c>
    </row>
    <row r="508" spans="1:12" ht="15.75" hidden="1" customHeight="1" x14ac:dyDescent="0.2">
      <c r="A508" s="34">
        <v>507</v>
      </c>
      <c r="B508" s="92" t="s">
        <v>1319</v>
      </c>
      <c r="C508" s="93" t="s">
        <v>4439</v>
      </c>
      <c r="D508" s="122" t="s">
        <v>4440</v>
      </c>
      <c r="E508" s="95" t="s">
        <v>4374</v>
      </c>
      <c r="F508" s="95" t="s">
        <v>63</v>
      </c>
      <c r="G508" s="97" t="s">
        <v>2814</v>
      </c>
      <c r="H508" s="97" t="s">
        <v>4319</v>
      </c>
      <c r="I508" s="98" t="s">
        <v>4441</v>
      </c>
      <c r="J508" s="98" t="s">
        <v>4442</v>
      </c>
      <c r="K508" s="98" t="s">
        <v>4443</v>
      </c>
      <c r="L508" s="98" t="s">
        <v>4444</v>
      </c>
    </row>
    <row r="509" spans="1:12" ht="15.75" hidden="1" customHeight="1" x14ac:dyDescent="0.2">
      <c r="A509" s="34">
        <v>508</v>
      </c>
      <c r="B509" s="92" t="s">
        <v>1319</v>
      </c>
      <c r="C509" s="93" t="s">
        <v>4445</v>
      </c>
      <c r="D509" s="122" t="s">
        <v>4446</v>
      </c>
      <c r="E509" s="95" t="s">
        <v>4374</v>
      </c>
      <c r="F509" s="95" t="s">
        <v>63</v>
      </c>
      <c r="G509" s="97" t="s">
        <v>2821</v>
      </c>
      <c r="H509" s="97" t="s">
        <v>4319</v>
      </c>
      <c r="I509" s="98" t="s">
        <v>4447</v>
      </c>
      <c r="J509" s="98" t="s">
        <v>4448</v>
      </c>
      <c r="K509" s="98" t="s">
        <v>4449</v>
      </c>
      <c r="L509" s="98" t="s">
        <v>4450</v>
      </c>
    </row>
    <row r="510" spans="1:12" ht="15.75" hidden="1" customHeight="1" x14ac:dyDescent="0.2">
      <c r="A510" s="38">
        <v>509</v>
      </c>
      <c r="B510" s="112" t="s">
        <v>1319</v>
      </c>
      <c r="C510" s="113" t="s">
        <v>4451</v>
      </c>
      <c r="D510" s="117" t="s">
        <v>4452</v>
      </c>
      <c r="E510" s="115" t="s">
        <v>4374</v>
      </c>
      <c r="F510" s="115" t="s">
        <v>76</v>
      </c>
      <c r="G510" s="115">
        <v>0</v>
      </c>
      <c r="H510" s="115"/>
      <c r="I510" s="117" t="s">
        <v>4453</v>
      </c>
      <c r="J510" s="117" t="s">
        <v>4454</v>
      </c>
      <c r="K510" s="117" t="s">
        <v>4455</v>
      </c>
      <c r="L510" s="117" t="s">
        <v>4456</v>
      </c>
    </row>
    <row r="511" spans="1:12" ht="15.75" hidden="1" customHeight="1" x14ac:dyDescent="0.2">
      <c r="A511" s="34">
        <v>510</v>
      </c>
      <c r="B511" s="92" t="s">
        <v>1319</v>
      </c>
      <c r="C511" s="93" t="s">
        <v>4457</v>
      </c>
      <c r="D511" s="122" t="s">
        <v>4458</v>
      </c>
      <c r="E511" s="95" t="s">
        <v>4374</v>
      </c>
      <c r="F511" s="95" t="s">
        <v>76</v>
      </c>
      <c r="G511" s="95">
        <v>6</v>
      </c>
      <c r="H511" s="97" t="s">
        <v>4319</v>
      </c>
      <c r="I511" s="98" t="s">
        <v>4459</v>
      </c>
      <c r="J511" s="98" t="s">
        <v>4460</v>
      </c>
      <c r="K511" s="98" t="s">
        <v>4461</v>
      </c>
      <c r="L511" s="98" t="s">
        <v>4462</v>
      </c>
    </row>
    <row r="512" spans="1:12" ht="15.75" hidden="1" customHeight="1" x14ac:dyDescent="0.2">
      <c r="A512" s="34">
        <v>511</v>
      </c>
      <c r="B512" s="92" t="s">
        <v>1319</v>
      </c>
      <c r="C512" s="93" t="s">
        <v>4463</v>
      </c>
      <c r="D512" s="122" t="s">
        <v>4464</v>
      </c>
      <c r="E512" s="95" t="s">
        <v>4374</v>
      </c>
      <c r="F512" s="95" t="s">
        <v>76</v>
      </c>
      <c r="G512" s="95">
        <v>7</v>
      </c>
      <c r="H512" s="97" t="s">
        <v>4319</v>
      </c>
      <c r="I512" s="98" t="s">
        <v>4465</v>
      </c>
      <c r="J512" s="98" t="s">
        <v>4466</v>
      </c>
      <c r="K512" s="98" t="s">
        <v>4467</v>
      </c>
      <c r="L512" s="98" t="s">
        <v>4468</v>
      </c>
    </row>
    <row r="513" spans="1:12" ht="15.75" hidden="1" customHeight="1" x14ac:dyDescent="0.2">
      <c r="A513" s="34">
        <v>512</v>
      </c>
      <c r="B513" s="92" t="s">
        <v>1319</v>
      </c>
      <c r="C513" s="93" t="s">
        <v>4469</v>
      </c>
      <c r="D513" s="122" t="s">
        <v>4470</v>
      </c>
      <c r="E513" s="95" t="s">
        <v>4374</v>
      </c>
      <c r="F513" s="95" t="s">
        <v>76</v>
      </c>
      <c r="G513" s="95">
        <v>8</v>
      </c>
      <c r="H513" s="97" t="s">
        <v>4319</v>
      </c>
      <c r="I513" s="98" t="s">
        <v>4471</v>
      </c>
      <c r="J513" s="98" t="s">
        <v>4472</v>
      </c>
      <c r="K513" s="98" t="s">
        <v>4473</v>
      </c>
      <c r="L513" s="98" t="s">
        <v>4474</v>
      </c>
    </row>
    <row r="514" spans="1:12" ht="15.75" hidden="1" customHeight="1" x14ac:dyDescent="0.2">
      <c r="A514" s="34">
        <v>513</v>
      </c>
      <c r="B514" s="92" t="s">
        <v>1319</v>
      </c>
      <c r="C514" s="93" t="s">
        <v>4475</v>
      </c>
      <c r="D514" s="122" t="s">
        <v>4476</v>
      </c>
      <c r="E514" s="95" t="s">
        <v>4374</v>
      </c>
      <c r="F514" s="95" t="s">
        <v>76</v>
      </c>
      <c r="G514" s="95">
        <v>9</v>
      </c>
      <c r="H514" s="97" t="s">
        <v>4319</v>
      </c>
      <c r="I514" s="98" t="s">
        <v>4477</v>
      </c>
      <c r="J514" s="98" t="s">
        <v>4478</v>
      </c>
      <c r="K514" s="98" t="s">
        <v>4479</v>
      </c>
      <c r="L514" s="98" t="s">
        <v>4480</v>
      </c>
    </row>
    <row r="515" spans="1:12" ht="15.75" hidden="1" customHeight="1" x14ac:dyDescent="0.2">
      <c r="A515" s="34">
        <v>514</v>
      </c>
      <c r="B515" s="92" t="s">
        <v>1319</v>
      </c>
      <c r="C515" s="93" t="s">
        <v>4481</v>
      </c>
      <c r="D515" s="122" t="s">
        <v>4482</v>
      </c>
      <c r="E515" s="95" t="s">
        <v>4374</v>
      </c>
      <c r="F515" s="95" t="s">
        <v>76</v>
      </c>
      <c r="G515" s="95">
        <v>10</v>
      </c>
      <c r="H515" s="97" t="s">
        <v>4319</v>
      </c>
      <c r="I515" s="98" t="s">
        <v>4483</v>
      </c>
      <c r="J515" s="98" t="s">
        <v>4484</v>
      </c>
      <c r="K515" s="98" t="s">
        <v>4485</v>
      </c>
      <c r="L515" s="98" t="s">
        <v>4486</v>
      </c>
    </row>
    <row r="516" spans="1:12" ht="15.75" hidden="1" customHeight="1" x14ac:dyDescent="0.2">
      <c r="A516" s="34">
        <v>515</v>
      </c>
      <c r="B516" s="92" t="s">
        <v>1319</v>
      </c>
      <c r="C516" s="93" t="s">
        <v>4487</v>
      </c>
      <c r="D516" s="122" t="s">
        <v>4488</v>
      </c>
      <c r="E516" s="95" t="s">
        <v>4374</v>
      </c>
      <c r="F516" s="95" t="s">
        <v>76</v>
      </c>
      <c r="G516" s="95">
        <v>11</v>
      </c>
      <c r="H516" s="97" t="s">
        <v>4319</v>
      </c>
      <c r="I516" s="98" t="s">
        <v>4489</v>
      </c>
      <c r="J516" s="98" t="s">
        <v>4490</v>
      </c>
      <c r="K516" s="98" t="s">
        <v>4491</v>
      </c>
      <c r="L516" s="98" t="s">
        <v>4492</v>
      </c>
    </row>
    <row r="517" spans="1:12" ht="15.75" hidden="1" customHeight="1" x14ac:dyDescent="0.2">
      <c r="A517" s="34">
        <v>516</v>
      </c>
      <c r="B517" s="92" t="s">
        <v>1319</v>
      </c>
      <c r="C517" s="93" t="s">
        <v>4493</v>
      </c>
      <c r="D517" s="122" t="s">
        <v>4494</v>
      </c>
      <c r="E517" s="95" t="s">
        <v>4374</v>
      </c>
      <c r="F517" s="95" t="s">
        <v>76</v>
      </c>
      <c r="G517" s="95">
        <v>12</v>
      </c>
      <c r="H517" s="97" t="s">
        <v>4319</v>
      </c>
      <c r="I517" s="98" t="s">
        <v>4495</v>
      </c>
      <c r="J517" s="98" t="s">
        <v>4496</v>
      </c>
      <c r="K517" s="98" t="s">
        <v>4497</v>
      </c>
      <c r="L517" s="98" t="s">
        <v>4498</v>
      </c>
    </row>
    <row r="518" spans="1:12" ht="15.75" hidden="1" customHeight="1" x14ac:dyDescent="0.2">
      <c r="A518" s="36">
        <v>517</v>
      </c>
      <c r="B518" s="100" t="s">
        <v>1877</v>
      </c>
      <c r="C518" s="101" t="s">
        <v>1877</v>
      </c>
      <c r="D518" s="102" t="s">
        <v>4499</v>
      </c>
      <c r="E518" s="103">
        <v>0</v>
      </c>
      <c r="F518" s="103"/>
      <c r="G518" s="103"/>
      <c r="H518" s="103"/>
      <c r="I518" s="105" t="s">
        <v>4500</v>
      </c>
      <c r="J518" s="105" t="s">
        <v>4501</v>
      </c>
      <c r="K518" s="105" t="s">
        <v>4502</v>
      </c>
      <c r="L518" s="105" t="s">
        <v>1877</v>
      </c>
    </row>
    <row r="519" spans="1:12" ht="15.75" hidden="1" customHeight="1" x14ac:dyDescent="0.2">
      <c r="A519" s="37">
        <v>518</v>
      </c>
      <c r="B519" s="106" t="s">
        <v>1877</v>
      </c>
      <c r="C519" s="107" t="s">
        <v>4503</v>
      </c>
      <c r="D519" s="108" t="s">
        <v>4504</v>
      </c>
      <c r="E519" s="109" t="s">
        <v>1209</v>
      </c>
      <c r="F519" s="109">
        <v>0</v>
      </c>
      <c r="G519" s="109"/>
      <c r="H519" s="109"/>
      <c r="I519" s="111" t="s">
        <v>4505</v>
      </c>
      <c r="J519" s="111" t="s">
        <v>4506</v>
      </c>
      <c r="K519" s="111" t="s">
        <v>4507</v>
      </c>
      <c r="L519" s="111" t="s">
        <v>4508</v>
      </c>
    </row>
    <row r="520" spans="1:12" ht="15.75" hidden="1" customHeight="1" x14ac:dyDescent="0.2">
      <c r="A520" s="38">
        <v>519</v>
      </c>
      <c r="B520" s="112" t="s">
        <v>1877</v>
      </c>
      <c r="C520" s="113" t="s">
        <v>4509</v>
      </c>
      <c r="D520" s="117" t="s">
        <v>4510</v>
      </c>
      <c r="E520" s="115" t="s">
        <v>1209</v>
      </c>
      <c r="F520" s="115" t="s">
        <v>21</v>
      </c>
      <c r="G520" s="115">
        <v>0</v>
      </c>
      <c r="H520" s="115"/>
      <c r="I520" s="117" t="s">
        <v>4511</v>
      </c>
      <c r="J520" s="117" t="s">
        <v>4512</v>
      </c>
      <c r="K520" s="117" t="s">
        <v>4513</v>
      </c>
      <c r="L520" s="117" t="s">
        <v>4514</v>
      </c>
    </row>
    <row r="521" spans="1:12" ht="15.75" hidden="1" customHeight="1" x14ac:dyDescent="0.25">
      <c r="A521" s="34">
        <v>520</v>
      </c>
      <c r="B521" s="92" t="s">
        <v>1877</v>
      </c>
      <c r="C521" s="93" t="s">
        <v>4515</v>
      </c>
      <c r="D521" s="94" t="s">
        <v>4516</v>
      </c>
      <c r="E521" s="95" t="s">
        <v>1209</v>
      </c>
      <c r="F521" s="95" t="s">
        <v>21</v>
      </c>
      <c r="G521" s="95">
        <v>1</v>
      </c>
      <c r="H521" s="96"/>
      <c r="I521" s="98" t="s">
        <v>4517</v>
      </c>
      <c r="J521" s="98" t="s">
        <v>4518</v>
      </c>
      <c r="K521" s="98" t="s">
        <v>4519</v>
      </c>
      <c r="L521" s="98" t="s">
        <v>4520</v>
      </c>
    </row>
    <row r="522" spans="1:12" ht="15.75" hidden="1" customHeight="1" x14ac:dyDescent="0.25">
      <c r="A522" s="34">
        <v>521</v>
      </c>
      <c r="B522" s="92" t="s">
        <v>1877</v>
      </c>
      <c r="C522" s="93" t="s">
        <v>4521</v>
      </c>
      <c r="D522" s="94" t="s">
        <v>4522</v>
      </c>
      <c r="E522" s="95" t="s">
        <v>1209</v>
      </c>
      <c r="F522" s="95" t="s">
        <v>21</v>
      </c>
      <c r="G522" s="97" t="s">
        <v>2499</v>
      </c>
      <c r="H522" s="35"/>
      <c r="I522" s="98" t="s">
        <v>4523</v>
      </c>
      <c r="J522" s="98" t="s">
        <v>4524</v>
      </c>
      <c r="K522" s="98" t="s">
        <v>4525</v>
      </c>
      <c r="L522" s="98" t="s">
        <v>4526</v>
      </c>
    </row>
    <row r="523" spans="1:12" ht="15.75" hidden="1" customHeight="1" x14ac:dyDescent="0.25">
      <c r="A523" s="34">
        <v>522</v>
      </c>
      <c r="B523" s="92" t="s">
        <v>1877</v>
      </c>
      <c r="C523" s="93" t="s">
        <v>4527</v>
      </c>
      <c r="D523" s="94" t="s">
        <v>4528</v>
      </c>
      <c r="E523" s="95" t="s">
        <v>1209</v>
      </c>
      <c r="F523" s="95" t="s">
        <v>21</v>
      </c>
      <c r="G523" s="97" t="s">
        <v>2506</v>
      </c>
      <c r="H523" s="35"/>
      <c r="I523" s="98" t="s">
        <v>4529</v>
      </c>
      <c r="J523" s="98" t="s">
        <v>4530</v>
      </c>
      <c r="K523" s="98" t="s">
        <v>4531</v>
      </c>
      <c r="L523" s="98" t="s">
        <v>4532</v>
      </c>
    </row>
    <row r="524" spans="1:12" ht="15.75" hidden="1" customHeight="1" x14ac:dyDescent="0.25">
      <c r="A524" s="34">
        <v>523</v>
      </c>
      <c r="B524" s="92" t="s">
        <v>1877</v>
      </c>
      <c r="C524" s="93" t="s">
        <v>4533</v>
      </c>
      <c r="D524" s="94" t="s">
        <v>4534</v>
      </c>
      <c r="E524" s="95" t="s">
        <v>1209</v>
      </c>
      <c r="F524" s="95" t="s">
        <v>21</v>
      </c>
      <c r="G524" s="95">
        <v>2</v>
      </c>
      <c r="H524" s="35"/>
      <c r="I524" s="98" t="s">
        <v>4535</v>
      </c>
      <c r="J524" s="98" t="s">
        <v>4536</v>
      </c>
      <c r="K524" s="98" t="s">
        <v>4537</v>
      </c>
      <c r="L524" s="98" t="s">
        <v>4538</v>
      </c>
    </row>
    <row r="525" spans="1:12" ht="15.75" hidden="1" customHeight="1" x14ac:dyDescent="0.2">
      <c r="A525" s="38">
        <v>524</v>
      </c>
      <c r="B525" s="112" t="s">
        <v>1877</v>
      </c>
      <c r="C525" s="113" t="s">
        <v>4539</v>
      </c>
      <c r="D525" s="117" t="s">
        <v>4540</v>
      </c>
      <c r="E525" s="115" t="s">
        <v>1209</v>
      </c>
      <c r="F525" s="115" t="s">
        <v>63</v>
      </c>
      <c r="G525" s="115">
        <v>0</v>
      </c>
      <c r="H525" s="115"/>
      <c r="I525" s="117" t="s">
        <v>4541</v>
      </c>
      <c r="J525" s="117" t="s">
        <v>4542</v>
      </c>
      <c r="K525" s="117" t="s">
        <v>4543</v>
      </c>
      <c r="L525" s="117" t="s">
        <v>4544</v>
      </c>
    </row>
    <row r="526" spans="1:12" ht="15.75" hidden="1" customHeight="1" x14ac:dyDescent="0.25">
      <c r="A526" s="34">
        <v>525</v>
      </c>
      <c r="B526" s="92" t="s">
        <v>1877</v>
      </c>
      <c r="C526" s="93" t="s">
        <v>4545</v>
      </c>
      <c r="D526" s="94" t="s">
        <v>4546</v>
      </c>
      <c r="E526" s="95" t="s">
        <v>1209</v>
      </c>
      <c r="F526" s="95" t="s">
        <v>63</v>
      </c>
      <c r="G526" s="95">
        <v>3</v>
      </c>
      <c r="H526" s="96"/>
      <c r="I526" s="98" t="s">
        <v>4547</v>
      </c>
      <c r="J526" s="98" t="s">
        <v>4548</v>
      </c>
      <c r="K526" s="98" t="s">
        <v>4549</v>
      </c>
      <c r="L526" s="98" t="s">
        <v>4550</v>
      </c>
    </row>
    <row r="527" spans="1:12" ht="15.75" hidden="1" customHeight="1" x14ac:dyDescent="0.25">
      <c r="A527" s="34">
        <v>526</v>
      </c>
      <c r="B527" s="92" t="s">
        <v>1877</v>
      </c>
      <c r="C527" s="93" t="s">
        <v>4551</v>
      </c>
      <c r="D527" s="94" t="s">
        <v>4552</v>
      </c>
      <c r="E527" s="95" t="s">
        <v>1209</v>
      </c>
      <c r="F527" s="95" t="s">
        <v>63</v>
      </c>
      <c r="G527" s="97" t="s">
        <v>2747</v>
      </c>
      <c r="H527" s="35"/>
      <c r="I527" s="98" t="s">
        <v>4553</v>
      </c>
      <c r="J527" s="98" t="s">
        <v>4554</v>
      </c>
      <c r="K527" s="98" t="s">
        <v>4555</v>
      </c>
      <c r="L527" s="98" t="s">
        <v>4556</v>
      </c>
    </row>
    <row r="528" spans="1:12" ht="15.75" hidden="1" customHeight="1" x14ac:dyDescent="0.25">
      <c r="A528" s="34">
        <v>527</v>
      </c>
      <c r="B528" s="92" t="s">
        <v>1877</v>
      </c>
      <c r="C528" s="93" t="s">
        <v>4557</v>
      </c>
      <c r="D528" s="94" t="s">
        <v>4558</v>
      </c>
      <c r="E528" s="95" t="s">
        <v>1209</v>
      </c>
      <c r="F528" s="95" t="s">
        <v>63</v>
      </c>
      <c r="G528" s="97" t="s">
        <v>2754</v>
      </c>
      <c r="H528" s="35"/>
      <c r="I528" s="98" t="s">
        <v>4559</v>
      </c>
      <c r="J528" s="98" t="s">
        <v>4560</v>
      </c>
      <c r="K528" s="98" t="s">
        <v>4561</v>
      </c>
      <c r="L528" s="98" t="s">
        <v>4562</v>
      </c>
    </row>
    <row r="529" spans="1:12" ht="15.75" hidden="1" customHeight="1" x14ac:dyDescent="0.25">
      <c r="A529" s="34">
        <v>528</v>
      </c>
      <c r="B529" s="92" t="s">
        <v>1877</v>
      </c>
      <c r="C529" s="93" t="s">
        <v>4563</v>
      </c>
      <c r="D529" s="94" t="s">
        <v>4564</v>
      </c>
      <c r="E529" s="95" t="s">
        <v>1209</v>
      </c>
      <c r="F529" s="95" t="s">
        <v>63</v>
      </c>
      <c r="G529" s="97" t="s">
        <v>2761</v>
      </c>
      <c r="H529" s="35"/>
      <c r="I529" s="98" t="s">
        <v>4565</v>
      </c>
      <c r="J529" s="98" t="s">
        <v>4566</v>
      </c>
      <c r="K529" s="98" t="s">
        <v>4567</v>
      </c>
      <c r="L529" s="98" t="s">
        <v>4568</v>
      </c>
    </row>
    <row r="530" spans="1:12" ht="15.75" hidden="1" customHeight="1" x14ac:dyDescent="0.25">
      <c r="A530" s="34">
        <v>529</v>
      </c>
      <c r="B530" s="92" t="s">
        <v>1877</v>
      </c>
      <c r="C530" s="93" t="s">
        <v>4569</v>
      </c>
      <c r="D530" s="94" t="s">
        <v>4570</v>
      </c>
      <c r="E530" s="95" t="s">
        <v>1209</v>
      </c>
      <c r="F530" s="95" t="s">
        <v>63</v>
      </c>
      <c r="G530" s="95">
        <v>4</v>
      </c>
      <c r="H530" s="35"/>
      <c r="I530" s="98" t="s">
        <v>4571</v>
      </c>
      <c r="J530" s="98" t="s">
        <v>4572</v>
      </c>
      <c r="K530" s="98" t="s">
        <v>4573</v>
      </c>
      <c r="L530" s="98" t="s">
        <v>4574</v>
      </c>
    </row>
    <row r="531" spans="1:12" ht="15.75" hidden="1" customHeight="1" x14ac:dyDescent="0.2">
      <c r="A531" s="37">
        <v>530</v>
      </c>
      <c r="B531" s="106" t="s">
        <v>1877</v>
      </c>
      <c r="C531" s="107" t="s">
        <v>4575</v>
      </c>
      <c r="D531" s="108" t="s">
        <v>4576</v>
      </c>
      <c r="E531" s="109" t="s">
        <v>4577</v>
      </c>
      <c r="F531" s="109">
        <v>0</v>
      </c>
      <c r="G531" s="109"/>
      <c r="H531" s="109"/>
      <c r="I531" s="111" t="s">
        <v>4578</v>
      </c>
      <c r="J531" s="111" t="s">
        <v>4579</v>
      </c>
      <c r="K531" s="111" t="s">
        <v>4580</v>
      </c>
      <c r="L531" s="111" t="s">
        <v>4581</v>
      </c>
    </row>
    <row r="532" spans="1:12" ht="15.75" hidden="1" customHeight="1" x14ac:dyDescent="0.2">
      <c r="A532" s="38">
        <v>531</v>
      </c>
      <c r="B532" s="112" t="s">
        <v>1877</v>
      </c>
      <c r="C532" s="113" t="s">
        <v>4582</v>
      </c>
      <c r="D532" s="117" t="s">
        <v>4583</v>
      </c>
      <c r="E532" s="115" t="s">
        <v>4577</v>
      </c>
      <c r="F532" s="115" t="s">
        <v>21</v>
      </c>
      <c r="G532" s="115">
        <v>0</v>
      </c>
      <c r="H532" s="115"/>
      <c r="I532" s="117" t="s">
        <v>4584</v>
      </c>
      <c r="J532" s="117" t="s">
        <v>4585</v>
      </c>
      <c r="K532" s="117" t="s">
        <v>4586</v>
      </c>
      <c r="L532" s="117" t="s">
        <v>4587</v>
      </c>
    </row>
    <row r="533" spans="1:12" ht="15.75" hidden="1" customHeight="1" x14ac:dyDescent="0.25">
      <c r="A533" s="34">
        <v>532</v>
      </c>
      <c r="B533" s="92" t="s">
        <v>1877</v>
      </c>
      <c r="C533" s="93" t="s">
        <v>4588</v>
      </c>
      <c r="D533" s="94" t="s">
        <v>4589</v>
      </c>
      <c r="E533" s="95" t="s">
        <v>4577</v>
      </c>
      <c r="F533" s="95" t="s">
        <v>21</v>
      </c>
      <c r="G533" s="95">
        <v>1</v>
      </c>
      <c r="H533" s="96"/>
      <c r="I533" s="98" t="s">
        <v>4590</v>
      </c>
      <c r="J533" s="98" t="s">
        <v>4591</v>
      </c>
      <c r="K533" s="98" t="s">
        <v>4592</v>
      </c>
      <c r="L533" s="98" t="s">
        <v>4593</v>
      </c>
    </row>
    <row r="534" spans="1:12" ht="15.75" hidden="1" customHeight="1" x14ac:dyDescent="0.2">
      <c r="A534" s="38">
        <v>533</v>
      </c>
      <c r="B534" s="112" t="s">
        <v>1877</v>
      </c>
      <c r="C534" s="113" t="s">
        <v>4594</v>
      </c>
      <c r="D534" s="117" t="s">
        <v>4595</v>
      </c>
      <c r="E534" s="115" t="s">
        <v>4577</v>
      </c>
      <c r="F534" s="115" t="s">
        <v>63</v>
      </c>
      <c r="G534" s="115">
        <v>0</v>
      </c>
      <c r="H534" s="115"/>
      <c r="I534" s="117" t="s">
        <v>4596</v>
      </c>
      <c r="J534" s="117" t="s">
        <v>4597</v>
      </c>
      <c r="K534" s="117" t="s">
        <v>4598</v>
      </c>
      <c r="L534" s="117" t="s">
        <v>4599</v>
      </c>
    </row>
    <row r="535" spans="1:12" ht="15.75" hidden="1" customHeight="1" x14ac:dyDescent="0.25">
      <c r="A535" s="34">
        <v>534</v>
      </c>
      <c r="B535" s="92" t="s">
        <v>1877</v>
      </c>
      <c r="C535" s="93" t="s">
        <v>4600</v>
      </c>
      <c r="D535" s="94" t="s">
        <v>4601</v>
      </c>
      <c r="E535" s="95" t="s">
        <v>4577</v>
      </c>
      <c r="F535" s="95" t="s">
        <v>63</v>
      </c>
      <c r="G535" s="95">
        <v>2</v>
      </c>
      <c r="H535" s="96"/>
      <c r="I535" s="98" t="s">
        <v>4602</v>
      </c>
      <c r="J535" s="98" t="s">
        <v>4603</v>
      </c>
      <c r="K535" s="98" t="s">
        <v>4604</v>
      </c>
      <c r="L535" s="98" t="s">
        <v>4605</v>
      </c>
    </row>
    <row r="536" spans="1:12" ht="15.75" hidden="1" customHeight="1" x14ac:dyDescent="0.25">
      <c r="A536" s="34">
        <v>535</v>
      </c>
      <c r="B536" s="92" t="s">
        <v>1877</v>
      </c>
      <c r="C536" s="93" t="s">
        <v>4606</v>
      </c>
      <c r="D536" s="94" t="s">
        <v>4607</v>
      </c>
      <c r="E536" s="95" t="s">
        <v>4577</v>
      </c>
      <c r="F536" s="95" t="s">
        <v>63</v>
      </c>
      <c r="G536" s="95">
        <v>3</v>
      </c>
      <c r="H536" s="35"/>
      <c r="I536" s="98" t="s">
        <v>4608</v>
      </c>
      <c r="J536" s="98" t="s">
        <v>4609</v>
      </c>
      <c r="K536" s="98" t="s">
        <v>4610</v>
      </c>
      <c r="L536" s="98" t="s">
        <v>4611</v>
      </c>
    </row>
    <row r="537" spans="1:12" ht="15.75" hidden="1" customHeight="1" x14ac:dyDescent="0.2">
      <c r="A537" s="38">
        <v>536</v>
      </c>
      <c r="B537" s="112" t="s">
        <v>1877</v>
      </c>
      <c r="C537" s="113" t="s">
        <v>4612</v>
      </c>
      <c r="D537" s="117" t="s">
        <v>4613</v>
      </c>
      <c r="E537" s="115" t="s">
        <v>4577</v>
      </c>
      <c r="F537" s="115" t="s">
        <v>76</v>
      </c>
      <c r="G537" s="115">
        <v>0</v>
      </c>
      <c r="H537" s="115"/>
      <c r="I537" s="117" t="s">
        <v>4614</v>
      </c>
      <c r="J537" s="117" t="s">
        <v>4615</v>
      </c>
      <c r="K537" s="117" t="s">
        <v>4616</v>
      </c>
      <c r="L537" s="117" t="s">
        <v>4617</v>
      </c>
    </row>
    <row r="538" spans="1:12" ht="15.75" hidden="1" customHeight="1" x14ac:dyDescent="0.25">
      <c r="A538" s="34">
        <v>537</v>
      </c>
      <c r="B538" s="92" t="s">
        <v>1877</v>
      </c>
      <c r="C538" s="93" t="s">
        <v>4618</v>
      </c>
      <c r="D538" s="94" t="s">
        <v>4619</v>
      </c>
      <c r="E538" s="95" t="s">
        <v>4577</v>
      </c>
      <c r="F538" s="95" t="s">
        <v>76</v>
      </c>
      <c r="G538" s="95">
        <v>4</v>
      </c>
      <c r="H538" s="96"/>
      <c r="I538" s="98" t="s">
        <v>4620</v>
      </c>
      <c r="J538" s="98" t="s">
        <v>4621</v>
      </c>
      <c r="K538" s="98" t="s">
        <v>4622</v>
      </c>
      <c r="L538" s="98" t="s">
        <v>4623</v>
      </c>
    </row>
    <row r="539" spans="1:12" ht="15.75" hidden="1" customHeight="1" x14ac:dyDescent="0.2">
      <c r="A539" s="34">
        <v>538</v>
      </c>
      <c r="B539" s="92" t="s">
        <v>1877</v>
      </c>
      <c r="C539" s="93" t="s">
        <v>4624</v>
      </c>
      <c r="D539" s="122" t="s">
        <v>4625</v>
      </c>
      <c r="E539" s="95" t="s">
        <v>4577</v>
      </c>
      <c r="F539" s="95" t="s">
        <v>76</v>
      </c>
      <c r="G539" s="95">
        <v>5</v>
      </c>
      <c r="H539" s="97" t="s">
        <v>4319</v>
      </c>
      <c r="I539" s="98" t="s">
        <v>4626</v>
      </c>
      <c r="J539" s="98" t="s">
        <v>4627</v>
      </c>
      <c r="K539" s="98" t="s">
        <v>4628</v>
      </c>
      <c r="L539" s="98" t="s">
        <v>4629</v>
      </c>
    </row>
    <row r="540" spans="1:12" ht="15.75" hidden="1" customHeight="1" x14ac:dyDescent="0.2">
      <c r="A540" s="38">
        <v>539</v>
      </c>
      <c r="B540" s="112" t="s">
        <v>1877</v>
      </c>
      <c r="C540" s="113" t="s">
        <v>4630</v>
      </c>
      <c r="D540" s="117" t="s">
        <v>4631</v>
      </c>
      <c r="E540" s="115" t="s">
        <v>4577</v>
      </c>
      <c r="F540" s="115" t="s">
        <v>197</v>
      </c>
      <c r="G540" s="115">
        <v>0</v>
      </c>
      <c r="H540" s="115"/>
      <c r="I540" s="117" t="s">
        <v>4632</v>
      </c>
      <c r="J540" s="117" t="s">
        <v>4633</v>
      </c>
      <c r="K540" s="117" t="s">
        <v>4634</v>
      </c>
      <c r="L540" s="117" t="s">
        <v>4635</v>
      </c>
    </row>
    <row r="541" spans="1:12" ht="15.75" hidden="1" customHeight="1" x14ac:dyDescent="0.25">
      <c r="A541" s="34">
        <v>540</v>
      </c>
      <c r="B541" s="92" t="s">
        <v>1877</v>
      </c>
      <c r="C541" s="93" t="s">
        <v>4636</v>
      </c>
      <c r="D541" s="94" t="s">
        <v>4637</v>
      </c>
      <c r="E541" s="95" t="s">
        <v>4577</v>
      </c>
      <c r="F541" s="95" t="s">
        <v>197</v>
      </c>
      <c r="G541" s="95">
        <v>6</v>
      </c>
      <c r="H541" s="96"/>
      <c r="I541" s="98" t="s">
        <v>4638</v>
      </c>
      <c r="J541" s="98" t="s">
        <v>4639</v>
      </c>
      <c r="K541" s="98" t="s">
        <v>4640</v>
      </c>
      <c r="L541" s="98" t="s">
        <v>4641</v>
      </c>
    </row>
    <row r="542" spans="1:12" ht="15.75" hidden="1" customHeight="1" x14ac:dyDescent="0.2">
      <c r="A542" s="34">
        <v>541</v>
      </c>
      <c r="B542" s="92" t="s">
        <v>1877</v>
      </c>
      <c r="C542" s="93" t="s">
        <v>4642</v>
      </c>
      <c r="D542" s="122" t="s">
        <v>4643</v>
      </c>
      <c r="E542" s="95" t="s">
        <v>4577</v>
      </c>
      <c r="F542" s="95" t="s">
        <v>197</v>
      </c>
      <c r="G542" s="95">
        <v>7</v>
      </c>
      <c r="H542" s="97" t="s">
        <v>4319</v>
      </c>
      <c r="I542" s="98" t="s">
        <v>4644</v>
      </c>
      <c r="J542" s="98" t="s">
        <v>4645</v>
      </c>
      <c r="K542" s="98" t="s">
        <v>4646</v>
      </c>
      <c r="L542" s="98" t="s">
        <v>4647</v>
      </c>
    </row>
    <row r="543" spans="1:12" ht="15.75" hidden="1" customHeight="1" x14ac:dyDescent="0.2">
      <c r="A543" s="37">
        <v>542</v>
      </c>
      <c r="B543" s="106" t="s">
        <v>1877</v>
      </c>
      <c r="C543" s="107" t="s">
        <v>4648</v>
      </c>
      <c r="D543" s="108" t="s">
        <v>4649</v>
      </c>
      <c r="E543" s="109" t="s">
        <v>1218</v>
      </c>
      <c r="F543" s="109">
        <v>0</v>
      </c>
      <c r="G543" s="109"/>
      <c r="H543" s="109"/>
      <c r="I543" s="111" t="s">
        <v>4650</v>
      </c>
      <c r="J543" s="111" t="s">
        <v>4651</v>
      </c>
      <c r="K543" s="111" t="s">
        <v>4652</v>
      </c>
      <c r="L543" s="111" t="s">
        <v>4653</v>
      </c>
    </row>
    <row r="544" spans="1:12" ht="15.75" hidden="1" customHeight="1" x14ac:dyDescent="0.2">
      <c r="A544" s="38">
        <v>543</v>
      </c>
      <c r="B544" s="112" t="s">
        <v>1877</v>
      </c>
      <c r="C544" s="113" t="s">
        <v>4654</v>
      </c>
      <c r="D544" s="117" t="s">
        <v>4655</v>
      </c>
      <c r="E544" s="115" t="s">
        <v>1218</v>
      </c>
      <c r="F544" s="115" t="s">
        <v>21</v>
      </c>
      <c r="G544" s="115">
        <v>0</v>
      </c>
      <c r="H544" s="115"/>
      <c r="I544" s="117" t="s">
        <v>4656</v>
      </c>
      <c r="J544" s="117" t="s">
        <v>4657</v>
      </c>
      <c r="K544" s="117" t="s">
        <v>4658</v>
      </c>
      <c r="L544" s="117" t="s">
        <v>4659</v>
      </c>
    </row>
    <row r="545" spans="1:12" ht="15.75" hidden="1" customHeight="1" x14ac:dyDescent="0.25">
      <c r="A545" s="34">
        <v>544</v>
      </c>
      <c r="B545" s="92" t="s">
        <v>1877</v>
      </c>
      <c r="C545" s="93" t="s">
        <v>4660</v>
      </c>
      <c r="D545" s="94" t="s">
        <v>1229</v>
      </c>
      <c r="E545" s="95" t="s">
        <v>1218</v>
      </c>
      <c r="F545" s="95" t="s">
        <v>21</v>
      </c>
      <c r="G545" s="95">
        <v>1</v>
      </c>
      <c r="H545" s="96"/>
      <c r="I545" s="98" t="s">
        <v>4661</v>
      </c>
      <c r="J545" s="98" t="s">
        <v>4662</v>
      </c>
      <c r="K545" s="98" t="s">
        <v>4663</v>
      </c>
      <c r="L545" s="98" t="s">
        <v>4664</v>
      </c>
    </row>
    <row r="546" spans="1:12" ht="15.75" hidden="1" customHeight="1" x14ac:dyDescent="0.25">
      <c r="A546" s="34">
        <v>545</v>
      </c>
      <c r="B546" s="92" t="s">
        <v>1877</v>
      </c>
      <c r="C546" s="93" t="s">
        <v>4665</v>
      </c>
      <c r="D546" s="94" t="s">
        <v>4666</v>
      </c>
      <c r="E546" s="95" t="s">
        <v>1218</v>
      </c>
      <c r="F546" s="95" t="s">
        <v>21</v>
      </c>
      <c r="G546" s="95">
        <v>2</v>
      </c>
      <c r="H546" s="35"/>
      <c r="I546" s="98" t="s">
        <v>4667</v>
      </c>
      <c r="J546" s="98" t="s">
        <v>4668</v>
      </c>
      <c r="K546" s="98" t="s">
        <v>4669</v>
      </c>
      <c r="L546" s="98" t="s">
        <v>4670</v>
      </c>
    </row>
    <row r="547" spans="1:12" ht="15.75" hidden="1" customHeight="1" x14ac:dyDescent="0.25">
      <c r="A547" s="34">
        <v>546</v>
      </c>
      <c r="B547" s="92" t="s">
        <v>1877</v>
      </c>
      <c r="C547" s="93" t="s">
        <v>4671</v>
      </c>
      <c r="D547" s="94" t="s">
        <v>4672</v>
      </c>
      <c r="E547" s="95" t="s">
        <v>1218</v>
      </c>
      <c r="F547" s="95" t="s">
        <v>21</v>
      </c>
      <c r="G547" s="95">
        <v>3</v>
      </c>
      <c r="H547" s="35"/>
      <c r="I547" s="98" t="s">
        <v>4673</v>
      </c>
      <c r="J547" s="98" t="s">
        <v>4674</v>
      </c>
      <c r="K547" s="98" t="s">
        <v>4675</v>
      </c>
      <c r="L547" s="98" t="s">
        <v>4676</v>
      </c>
    </row>
    <row r="548" spans="1:12" ht="15.75" hidden="1" customHeight="1" x14ac:dyDescent="0.25">
      <c r="A548" s="34">
        <v>547</v>
      </c>
      <c r="B548" s="92" t="s">
        <v>1877</v>
      </c>
      <c r="C548" s="93" t="s">
        <v>4677</v>
      </c>
      <c r="D548" s="94" t="s">
        <v>4678</v>
      </c>
      <c r="E548" s="95" t="s">
        <v>1218</v>
      </c>
      <c r="F548" s="95" t="s">
        <v>21</v>
      </c>
      <c r="G548" s="95">
        <v>4</v>
      </c>
      <c r="H548" s="35"/>
      <c r="I548" s="98" t="s">
        <v>4679</v>
      </c>
      <c r="J548" s="98" t="s">
        <v>4680</v>
      </c>
      <c r="K548" s="98" t="s">
        <v>4681</v>
      </c>
      <c r="L548" s="98" t="s">
        <v>4682</v>
      </c>
    </row>
    <row r="549" spans="1:12" ht="15.75" hidden="1" customHeight="1" x14ac:dyDescent="0.2">
      <c r="A549" s="37">
        <v>548</v>
      </c>
      <c r="B549" s="106" t="s">
        <v>1877</v>
      </c>
      <c r="C549" s="107" t="s">
        <v>4683</v>
      </c>
      <c r="D549" s="108" t="s">
        <v>4684</v>
      </c>
      <c r="E549" s="109" t="s">
        <v>1233</v>
      </c>
      <c r="F549" s="109">
        <v>0</v>
      </c>
      <c r="G549" s="109"/>
      <c r="H549" s="109"/>
      <c r="I549" s="111" t="s">
        <v>4685</v>
      </c>
      <c r="J549" s="111" t="s">
        <v>4686</v>
      </c>
      <c r="K549" s="111" t="s">
        <v>4687</v>
      </c>
      <c r="L549" s="111" t="s">
        <v>4688</v>
      </c>
    </row>
    <row r="550" spans="1:12" ht="15.75" hidden="1" customHeight="1" x14ac:dyDescent="0.2">
      <c r="A550" s="38">
        <v>549</v>
      </c>
      <c r="B550" s="112" t="s">
        <v>1877</v>
      </c>
      <c r="C550" s="113" t="s">
        <v>4689</v>
      </c>
      <c r="D550" s="117" t="s">
        <v>4690</v>
      </c>
      <c r="E550" s="115" t="s">
        <v>1233</v>
      </c>
      <c r="F550" s="115" t="s">
        <v>21</v>
      </c>
      <c r="G550" s="115">
        <v>0</v>
      </c>
      <c r="H550" s="115"/>
      <c r="I550" s="117" t="s">
        <v>4691</v>
      </c>
      <c r="J550" s="117" t="s">
        <v>4692</v>
      </c>
      <c r="K550" s="117" t="s">
        <v>4693</v>
      </c>
      <c r="L550" s="117" t="s">
        <v>4694</v>
      </c>
    </row>
    <row r="551" spans="1:12" ht="15.75" hidden="1" customHeight="1" x14ac:dyDescent="0.25">
      <c r="A551" s="34">
        <v>550</v>
      </c>
      <c r="B551" s="92" t="s">
        <v>1877</v>
      </c>
      <c r="C551" s="93" t="s">
        <v>4695</v>
      </c>
      <c r="D551" s="94" t="s">
        <v>1244</v>
      </c>
      <c r="E551" s="95" t="s">
        <v>1233</v>
      </c>
      <c r="F551" s="95" t="s">
        <v>21</v>
      </c>
      <c r="G551" s="95">
        <v>1</v>
      </c>
      <c r="H551" s="96"/>
      <c r="I551" s="98" t="s">
        <v>4696</v>
      </c>
      <c r="J551" s="98" t="s">
        <v>4697</v>
      </c>
      <c r="K551" s="98" t="s">
        <v>4698</v>
      </c>
      <c r="L551" s="98" t="s">
        <v>4699</v>
      </c>
    </row>
    <row r="552" spans="1:12" ht="15.75" hidden="1" customHeight="1" x14ac:dyDescent="0.25">
      <c r="A552" s="34">
        <v>551</v>
      </c>
      <c r="B552" s="92" t="s">
        <v>1877</v>
      </c>
      <c r="C552" s="93" t="s">
        <v>4700</v>
      </c>
      <c r="D552" s="94" t="s">
        <v>4701</v>
      </c>
      <c r="E552" s="95" t="s">
        <v>1233</v>
      </c>
      <c r="F552" s="95" t="s">
        <v>21</v>
      </c>
      <c r="G552" s="95">
        <v>2</v>
      </c>
      <c r="H552" s="35"/>
      <c r="I552" s="98" t="s">
        <v>4702</v>
      </c>
      <c r="J552" s="98" t="s">
        <v>4703</v>
      </c>
      <c r="K552" s="98" t="s">
        <v>4704</v>
      </c>
      <c r="L552" s="98" t="s">
        <v>4705</v>
      </c>
    </row>
    <row r="553" spans="1:12" ht="15.75" hidden="1" customHeight="1" x14ac:dyDescent="0.2">
      <c r="A553" s="38">
        <v>552</v>
      </c>
      <c r="B553" s="112" t="s">
        <v>1877</v>
      </c>
      <c r="C553" s="113" t="s">
        <v>4706</v>
      </c>
      <c r="D553" s="117" t="s">
        <v>4707</v>
      </c>
      <c r="E553" s="115" t="s">
        <v>1233</v>
      </c>
      <c r="F553" s="115" t="s">
        <v>63</v>
      </c>
      <c r="G553" s="115">
        <v>0</v>
      </c>
      <c r="H553" s="115"/>
      <c r="I553" s="117" t="s">
        <v>4708</v>
      </c>
      <c r="J553" s="117" t="s">
        <v>4709</v>
      </c>
      <c r="K553" s="117" t="s">
        <v>4710</v>
      </c>
      <c r="L553" s="117" t="s">
        <v>4711</v>
      </c>
    </row>
    <row r="554" spans="1:12" ht="15.75" hidden="1" customHeight="1" x14ac:dyDescent="0.25">
      <c r="A554" s="34">
        <v>553</v>
      </c>
      <c r="B554" s="92" t="s">
        <v>1877</v>
      </c>
      <c r="C554" s="93" t="s">
        <v>4712</v>
      </c>
      <c r="D554" s="94" t="s">
        <v>4713</v>
      </c>
      <c r="E554" s="95" t="s">
        <v>1233</v>
      </c>
      <c r="F554" s="95" t="s">
        <v>63</v>
      </c>
      <c r="G554" s="95">
        <v>3</v>
      </c>
      <c r="H554" s="96"/>
      <c r="I554" s="98" t="s">
        <v>4714</v>
      </c>
      <c r="J554" s="98" t="s">
        <v>4715</v>
      </c>
      <c r="K554" s="98" t="s">
        <v>4716</v>
      </c>
      <c r="L554" s="98" t="s">
        <v>4717</v>
      </c>
    </row>
    <row r="555" spans="1:12" ht="15.75" hidden="1" customHeight="1" x14ac:dyDescent="0.25">
      <c r="A555" s="34">
        <v>554</v>
      </c>
      <c r="B555" s="92" t="s">
        <v>1877</v>
      </c>
      <c r="C555" s="93" t="s">
        <v>4718</v>
      </c>
      <c r="D555" s="94" t="s">
        <v>4719</v>
      </c>
      <c r="E555" s="95" t="s">
        <v>1233</v>
      </c>
      <c r="F555" s="95" t="s">
        <v>63</v>
      </c>
      <c r="G555" s="95">
        <v>4</v>
      </c>
      <c r="H555" s="35"/>
      <c r="I555" s="98" t="s">
        <v>4720</v>
      </c>
      <c r="J555" s="98" t="s">
        <v>4721</v>
      </c>
      <c r="K555" s="98" t="s">
        <v>4722</v>
      </c>
      <c r="L555" s="98" t="s">
        <v>4723</v>
      </c>
    </row>
    <row r="556" spans="1:12" ht="15.75" hidden="1" customHeight="1" x14ac:dyDescent="0.25">
      <c r="A556" s="34">
        <v>555</v>
      </c>
      <c r="B556" s="92" t="s">
        <v>1877</v>
      </c>
      <c r="C556" s="93" t="s">
        <v>4724</v>
      </c>
      <c r="D556" s="94" t="s">
        <v>4725</v>
      </c>
      <c r="E556" s="95" t="s">
        <v>1233</v>
      </c>
      <c r="F556" s="95" t="s">
        <v>63</v>
      </c>
      <c r="G556" s="97" t="s">
        <v>2130</v>
      </c>
      <c r="H556" s="35"/>
      <c r="I556" s="98" t="s">
        <v>4726</v>
      </c>
      <c r="J556" s="98" t="s">
        <v>4727</v>
      </c>
      <c r="K556" s="98" t="s">
        <v>4728</v>
      </c>
      <c r="L556" s="98" t="s">
        <v>4729</v>
      </c>
    </row>
    <row r="557" spans="1:12" ht="15.75" hidden="1" customHeight="1" x14ac:dyDescent="0.25">
      <c r="A557" s="34">
        <v>556</v>
      </c>
      <c r="B557" s="92" t="s">
        <v>1877</v>
      </c>
      <c r="C557" s="93" t="s">
        <v>4730</v>
      </c>
      <c r="D557" s="94" t="s">
        <v>4731</v>
      </c>
      <c r="E557" s="95" t="s">
        <v>1233</v>
      </c>
      <c r="F557" s="95" t="s">
        <v>63</v>
      </c>
      <c r="G557" s="97" t="s">
        <v>2137</v>
      </c>
      <c r="H557" s="35"/>
      <c r="I557" s="98" t="s">
        <v>4732</v>
      </c>
      <c r="J557" s="98" t="s">
        <v>4733</v>
      </c>
      <c r="K557" s="98" t="s">
        <v>4734</v>
      </c>
      <c r="L557" s="98" t="s">
        <v>4735</v>
      </c>
    </row>
    <row r="558" spans="1:12" ht="15.75" hidden="1" customHeight="1" x14ac:dyDescent="0.2">
      <c r="A558" s="38">
        <v>557</v>
      </c>
      <c r="B558" s="112" t="s">
        <v>1877</v>
      </c>
      <c r="C558" s="113" t="s">
        <v>4736</v>
      </c>
      <c r="D558" s="117" t="s">
        <v>4737</v>
      </c>
      <c r="E558" s="115" t="s">
        <v>1233</v>
      </c>
      <c r="F558" s="115" t="s">
        <v>76</v>
      </c>
      <c r="G558" s="115">
        <v>0</v>
      </c>
      <c r="H558" s="115"/>
      <c r="I558" s="117" t="s">
        <v>4738</v>
      </c>
      <c r="J558" s="117" t="s">
        <v>4739</v>
      </c>
      <c r="K558" s="117" t="s">
        <v>4740</v>
      </c>
      <c r="L558" s="117" t="s">
        <v>4741</v>
      </c>
    </row>
    <row r="559" spans="1:12" ht="15.75" hidden="1" customHeight="1" x14ac:dyDescent="0.25">
      <c r="A559" s="34">
        <v>558</v>
      </c>
      <c r="B559" s="92" t="s">
        <v>1877</v>
      </c>
      <c r="C559" s="93" t="s">
        <v>4742</v>
      </c>
      <c r="D559" s="94" t="s">
        <v>4743</v>
      </c>
      <c r="E559" s="95" t="s">
        <v>1233</v>
      </c>
      <c r="F559" s="95" t="s">
        <v>76</v>
      </c>
      <c r="G559" s="95">
        <v>5</v>
      </c>
      <c r="H559" s="96"/>
      <c r="I559" s="98" t="s">
        <v>4744</v>
      </c>
      <c r="J559" s="98" t="s">
        <v>4745</v>
      </c>
      <c r="K559" s="98" t="s">
        <v>4746</v>
      </c>
      <c r="L559" s="98" t="s">
        <v>4747</v>
      </c>
    </row>
    <row r="560" spans="1:12" ht="15.75" hidden="1" customHeight="1" x14ac:dyDescent="0.25">
      <c r="A560" s="34">
        <v>559</v>
      </c>
      <c r="B560" s="92" t="s">
        <v>1877</v>
      </c>
      <c r="C560" s="93" t="s">
        <v>4748</v>
      </c>
      <c r="D560" s="94" t="s">
        <v>1901</v>
      </c>
      <c r="E560" s="95" t="s">
        <v>1233</v>
      </c>
      <c r="F560" s="95" t="s">
        <v>76</v>
      </c>
      <c r="G560" s="95">
        <v>6</v>
      </c>
      <c r="H560" s="35"/>
      <c r="I560" s="98" t="s">
        <v>4749</v>
      </c>
      <c r="J560" s="98" t="s">
        <v>4750</v>
      </c>
      <c r="K560" s="98" t="s">
        <v>4751</v>
      </c>
      <c r="L560" s="98" t="s">
        <v>4752</v>
      </c>
    </row>
    <row r="561" spans="1:12" ht="15.75" hidden="1" customHeight="1" x14ac:dyDescent="0.25">
      <c r="A561" s="34">
        <v>560</v>
      </c>
      <c r="B561" s="92" t="s">
        <v>1877</v>
      </c>
      <c r="C561" s="93" t="s">
        <v>4753</v>
      </c>
      <c r="D561" s="94" t="s">
        <v>4754</v>
      </c>
      <c r="E561" s="95" t="s">
        <v>1233</v>
      </c>
      <c r="F561" s="95" t="s">
        <v>76</v>
      </c>
      <c r="G561" s="95">
        <v>7</v>
      </c>
      <c r="H561" s="35"/>
      <c r="I561" s="98" t="s">
        <v>4755</v>
      </c>
      <c r="J561" s="98" t="s">
        <v>4756</v>
      </c>
      <c r="K561" s="98" t="s">
        <v>4757</v>
      </c>
      <c r="L561" s="98" t="s">
        <v>4758</v>
      </c>
    </row>
    <row r="562" spans="1:12" ht="15.75" hidden="1" customHeight="1" x14ac:dyDescent="0.2">
      <c r="A562" s="34">
        <v>561</v>
      </c>
      <c r="B562" s="92" t="s">
        <v>1877</v>
      </c>
      <c r="C562" s="93" t="s">
        <v>4759</v>
      </c>
      <c r="D562" s="122" t="s">
        <v>4760</v>
      </c>
      <c r="E562" s="95" t="s">
        <v>1233</v>
      </c>
      <c r="F562" s="95" t="s">
        <v>76</v>
      </c>
      <c r="G562" s="95">
        <v>8</v>
      </c>
      <c r="H562" s="97" t="s">
        <v>4319</v>
      </c>
      <c r="I562" s="98" t="s">
        <v>4761</v>
      </c>
      <c r="J562" s="98" t="s">
        <v>4762</v>
      </c>
      <c r="K562" s="98" t="s">
        <v>4763</v>
      </c>
      <c r="L562" s="98" t="s">
        <v>4764</v>
      </c>
    </row>
    <row r="563" spans="1:12" ht="15.75" hidden="1" customHeight="1" x14ac:dyDescent="0.2">
      <c r="A563" s="34">
        <v>562</v>
      </c>
      <c r="B563" s="92" t="s">
        <v>1877</v>
      </c>
      <c r="C563" s="93" t="s">
        <v>4765</v>
      </c>
      <c r="D563" s="122" t="s">
        <v>4766</v>
      </c>
      <c r="E563" s="95" t="s">
        <v>1233</v>
      </c>
      <c r="F563" s="95" t="s">
        <v>76</v>
      </c>
      <c r="G563" s="95">
        <v>9</v>
      </c>
      <c r="H563" s="97" t="s">
        <v>4319</v>
      </c>
      <c r="I563" s="98" t="s">
        <v>4767</v>
      </c>
      <c r="J563" s="98" t="s">
        <v>4768</v>
      </c>
      <c r="K563" s="98" t="s">
        <v>4769</v>
      </c>
      <c r="L563" s="98" t="s">
        <v>4770</v>
      </c>
    </row>
    <row r="564" spans="1:12" ht="15.75" hidden="1" customHeight="1" x14ac:dyDescent="0.2">
      <c r="A564" s="38">
        <v>563</v>
      </c>
      <c r="B564" s="112" t="s">
        <v>1877</v>
      </c>
      <c r="C564" s="113" t="s">
        <v>4771</v>
      </c>
      <c r="D564" s="117" t="s">
        <v>4772</v>
      </c>
      <c r="E564" s="115" t="s">
        <v>1233</v>
      </c>
      <c r="F564" s="115" t="s">
        <v>197</v>
      </c>
      <c r="G564" s="115">
        <v>0</v>
      </c>
      <c r="H564" s="115"/>
      <c r="I564" s="117" t="s">
        <v>4773</v>
      </c>
      <c r="J564" s="117" t="s">
        <v>4774</v>
      </c>
      <c r="K564" s="117" t="s">
        <v>4775</v>
      </c>
      <c r="L564" s="117" t="s">
        <v>4776</v>
      </c>
    </row>
    <row r="565" spans="1:12" ht="15.75" hidden="1" customHeight="1" x14ac:dyDescent="0.25">
      <c r="A565" s="34">
        <v>564</v>
      </c>
      <c r="B565" s="92" t="s">
        <v>1877</v>
      </c>
      <c r="C565" s="93" t="s">
        <v>4777</v>
      </c>
      <c r="D565" s="94" t="s">
        <v>1250</v>
      </c>
      <c r="E565" s="95" t="s">
        <v>1233</v>
      </c>
      <c r="F565" s="95" t="s">
        <v>197</v>
      </c>
      <c r="G565" s="95">
        <v>10</v>
      </c>
      <c r="H565" s="96"/>
      <c r="I565" s="98" t="s">
        <v>4778</v>
      </c>
      <c r="J565" s="98" t="s">
        <v>4779</v>
      </c>
      <c r="K565" s="98" t="s">
        <v>4780</v>
      </c>
      <c r="L565" s="98" t="s">
        <v>4781</v>
      </c>
    </row>
    <row r="566" spans="1:12" ht="15.75" hidden="1" customHeight="1" x14ac:dyDescent="0.25">
      <c r="A566" s="34">
        <v>565</v>
      </c>
      <c r="B566" s="92" t="s">
        <v>1877</v>
      </c>
      <c r="C566" s="93" t="s">
        <v>4782</v>
      </c>
      <c r="D566" s="94" t="s">
        <v>1254</v>
      </c>
      <c r="E566" s="95" t="s">
        <v>1233</v>
      </c>
      <c r="F566" s="95" t="s">
        <v>197</v>
      </c>
      <c r="G566" s="95">
        <v>11</v>
      </c>
      <c r="H566" s="35"/>
      <c r="I566" s="98" t="s">
        <v>4783</v>
      </c>
      <c r="J566" s="98" t="s">
        <v>4784</v>
      </c>
      <c r="K566" s="98" t="s">
        <v>4785</v>
      </c>
      <c r="L566" s="98" t="s">
        <v>4786</v>
      </c>
    </row>
    <row r="567" spans="1:12" ht="15.75" hidden="1" customHeight="1" x14ac:dyDescent="0.25">
      <c r="A567" s="34">
        <v>566</v>
      </c>
      <c r="B567" s="92" t="s">
        <v>1877</v>
      </c>
      <c r="C567" s="93" t="s">
        <v>4787</v>
      </c>
      <c r="D567" s="94" t="s">
        <v>1903</v>
      </c>
      <c r="E567" s="95" t="s">
        <v>1233</v>
      </c>
      <c r="F567" s="95" t="s">
        <v>197</v>
      </c>
      <c r="G567" s="95">
        <v>12</v>
      </c>
      <c r="H567" s="35"/>
      <c r="I567" s="98" t="s">
        <v>4788</v>
      </c>
      <c r="J567" s="98" t="s">
        <v>4789</v>
      </c>
      <c r="K567" s="98" t="s">
        <v>4790</v>
      </c>
      <c r="L567" s="98" t="s">
        <v>4791</v>
      </c>
    </row>
    <row r="568" spans="1:12" ht="15.75" hidden="1" customHeight="1" x14ac:dyDescent="0.2">
      <c r="A568" s="36">
        <v>567</v>
      </c>
      <c r="B568" s="100" t="s">
        <v>1265</v>
      </c>
      <c r="C568" s="101" t="s">
        <v>1265</v>
      </c>
      <c r="D568" s="102" t="s">
        <v>4792</v>
      </c>
      <c r="E568" s="103">
        <v>0</v>
      </c>
      <c r="F568" s="103"/>
      <c r="G568" s="103"/>
      <c r="H568" s="103"/>
      <c r="I568" s="105" t="s">
        <v>4793</v>
      </c>
      <c r="J568" s="105" t="s">
        <v>4794</v>
      </c>
      <c r="K568" s="105" t="s">
        <v>4795</v>
      </c>
      <c r="L568" s="105" t="s">
        <v>1265</v>
      </c>
    </row>
    <row r="569" spans="1:12" ht="15.75" hidden="1" customHeight="1" x14ac:dyDescent="0.2">
      <c r="A569" s="37">
        <v>568</v>
      </c>
      <c r="B569" s="106" t="s">
        <v>1265</v>
      </c>
      <c r="C569" s="107" t="s">
        <v>4796</v>
      </c>
      <c r="D569" s="108" t="s">
        <v>4797</v>
      </c>
      <c r="E569" s="109" t="s">
        <v>1266</v>
      </c>
      <c r="F569" s="109">
        <v>0</v>
      </c>
      <c r="G569" s="109"/>
      <c r="H569" s="109"/>
      <c r="I569" s="111" t="s">
        <v>4798</v>
      </c>
      <c r="J569" s="111" t="s">
        <v>4799</v>
      </c>
      <c r="K569" s="111" t="s">
        <v>4800</v>
      </c>
      <c r="L569" s="111" t="s">
        <v>4801</v>
      </c>
    </row>
    <row r="570" spans="1:12" ht="15.75" hidden="1" customHeight="1" x14ac:dyDescent="0.2">
      <c r="A570" s="38">
        <v>569</v>
      </c>
      <c r="B570" s="112" t="s">
        <v>1265</v>
      </c>
      <c r="C570" s="113" t="s">
        <v>4802</v>
      </c>
      <c r="D570" s="117" t="s">
        <v>4803</v>
      </c>
      <c r="E570" s="115" t="s">
        <v>1266</v>
      </c>
      <c r="F570" s="115" t="s">
        <v>21</v>
      </c>
      <c r="G570" s="115">
        <v>0</v>
      </c>
      <c r="H570" s="115"/>
      <c r="I570" s="117" t="s">
        <v>4804</v>
      </c>
      <c r="J570" s="117" t="s">
        <v>4805</v>
      </c>
      <c r="K570" s="117" t="s">
        <v>4806</v>
      </c>
      <c r="L570" s="117" t="s">
        <v>4807</v>
      </c>
    </row>
    <row r="571" spans="1:12" ht="15.75" hidden="1" customHeight="1" x14ac:dyDescent="0.25">
      <c r="A571" s="34">
        <v>570</v>
      </c>
      <c r="B571" s="92" t="s">
        <v>1265</v>
      </c>
      <c r="C571" s="93" t="s">
        <v>4808</v>
      </c>
      <c r="D571" s="94" t="s">
        <v>1267</v>
      </c>
      <c r="E571" s="95" t="s">
        <v>1266</v>
      </c>
      <c r="F571" s="95" t="s">
        <v>21</v>
      </c>
      <c r="G571" s="95">
        <v>1</v>
      </c>
      <c r="H571" s="96"/>
      <c r="I571" s="98" t="s">
        <v>4809</v>
      </c>
      <c r="J571" s="98" t="s">
        <v>4810</v>
      </c>
      <c r="K571" s="120" t="s">
        <v>4811</v>
      </c>
      <c r="L571" s="98" t="s">
        <v>4812</v>
      </c>
    </row>
    <row r="572" spans="1:12" ht="15.75" hidden="1" customHeight="1" x14ac:dyDescent="0.25">
      <c r="A572" s="34">
        <v>571</v>
      </c>
      <c r="B572" s="92" t="s">
        <v>1265</v>
      </c>
      <c r="C572" s="93" t="s">
        <v>4813</v>
      </c>
      <c r="D572" s="94" t="s">
        <v>1905</v>
      </c>
      <c r="E572" s="95" t="s">
        <v>1266</v>
      </c>
      <c r="F572" s="95" t="s">
        <v>21</v>
      </c>
      <c r="G572" s="95">
        <v>2</v>
      </c>
      <c r="H572" s="35"/>
      <c r="I572" s="98" t="s">
        <v>4814</v>
      </c>
      <c r="J572" s="98" t="s">
        <v>4815</v>
      </c>
      <c r="K572" s="98" t="s">
        <v>4816</v>
      </c>
      <c r="L572" s="98" t="s">
        <v>4817</v>
      </c>
    </row>
    <row r="573" spans="1:12" ht="15.75" hidden="1" customHeight="1" x14ac:dyDescent="0.25">
      <c r="A573" s="34">
        <v>572</v>
      </c>
      <c r="B573" s="92" t="s">
        <v>1265</v>
      </c>
      <c r="C573" s="93" t="s">
        <v>4818</v>
      </c>
      <c r="D573" s="94" t="s">
        <v>4819</v>
      </c>
      <c r="E573" s="95" t="s">
        <v>1266</v>
      </c>
      <c r="F573" s="95" t="s">
        <v>21</v>
      </c>
      <c r="G573" s="95">
        <v>3</v>
      </c>
      <c r="H573" s="35"/>
      <c r="I573" s="98" t="s">
        <v>4820</v>
      </c>
      <c r="J573" s="98" t="s">
        <v>4821</v>
      </c>
      <c r="K573" s="98" t="s">
        <v>4822</v>
      </c>
      <c r="L573" s="98" t="s">
        <v>4823</v>
      </c>
    </row>
    <row r="574" spans="1:12" ht="15.75" hidden="1" customHeight="1" x14ac:dyDescent="0.2">
      <c r="A574" s="38">
        <v>573</v>
      </c>
      <c r="B574" s="112" t="s">
        <v>1265</v>
      </c>
      <c r="C574" s="113" t="s">
        <v>4824</v>
      </c>
      <c r="D574" s="117" t="s">
        <v>4825</v>
      </c>
      <c r="E574" s="115" t="s">
        <v>1266</v>
      </c>
      <c r="F574" s="115" t="s">
        <v>63</v>
      </c>
      <c r="G574" s="115">
        <v>0</v>
      </c>
      <c r="H574" s="115"/>
      <c r="I574" s="117" t="s">
        <v>4826</v>
      </c>
      <c r="J574" s="117" t="s">
        <v>4827</v>
      </c>
      <c r="K574" s="117" t="s">
        <v>4828</v>
      </c>
      <c r="L574" s="117" t="s">
        <v>4829</v>
      </c>
    </row>
    <row r="575" spans="1:12" ht="15.75" hidden="1" customHeight="1" x14ac:dyDescent="0.2">
      <c r="A575" s="34">
        <v>574</v>
      </c>
      <c r="B575" s="92" t="s">
        <v>1265</v>
      </c>
      <c r="C575" s="93" t="s">
        <v>4830</v>
      </c>
      <c r="D575" s="121" t="s">
        <v>4831</v>
      </c>
      <c r="E575" s="95" t="s">
        <v>1266</v>
      </c>
      <c r="F575" s="95" t="s">
        <v>63</v>
      </c>
      <c r="G575" s="95">
        <v>4</v>
      </c>
      <c r="H575" s="97" t="s">
        <v>4275</v>
      </c>
      <c r="I575" s="98" t="s">
        <v>4832</v>
      </c>
      <c r="J575" s="98" t="s">
        <v>4833</v>
      </c>
      <c r="K575" s="98" t="s">
        <v>4834</v>
      </c>
      <c r="L575" s="98" t="s">
        <v>4835</v>
      </c>
    </row>
    <row r="576" spans="1:12" ht="15.75" hidden="1" customHeight="1" x14ac:dyDescent="0.2">
      <c r="A576" s="34">
        <v>575</v>
      </c>
      <c r="B576" s="92" t="s">
        <v>1265</v>
      </c>
      <c r="C576" s="93" t="s">
        <v>4836</v>
      </c>
      <c r="D576" s="121" t="s">
        <v>1285</v>
      </c>
      <c r="E576" s="95" t="s">
        <v>1266</v>
      </c>
      <c r="F576" s="95" t="s">
        <v>63</v>
      </c>
      <c r="G576" s="95">
        <v>5</v>
      </c>
      <c r="H576" s="97" t="s">
        <v>4275</v>
      </c>
      <c r="I576" s="98" t="s">
        <v>4837</v>
      </c>
      <c r="J576" s="98" t="s">
        <v>4838</v>
      </c>
      <c r="K576" s="98" t="s">
        <v>4839</v>
      </c>
      <c r="L576" s="98" t="s">
        <v>4840</v>
      </c>
    </row>
    <row r="577" spans="1:12" ht="15.75" hidden="1" customHeight="1" x14ac:dyDescent="0.2">
      <c r="A577" s="34">
        <v>576</v>
      </c>
      <c r="B577" s="92" t="s">
        <v>1265</v>
      </c>
      <c r="C577" s="93" t="s">
        <v>4841</v>
      </c>
      <c r="D577" s="121" t="s">
        <v>1275</v>
      </c>
      <c r="E577" s="95" t="s">
        <v>1266</v>
      </c>
      <c r="F577" s="95" t="s">
        <v>63</v>
      </c>
      <c r="G577" s="95">
        <v>6</v>
      </c>
      <c r="H577" s="97" t="s">
        <v>4275</v>
      </c>
      <c r="I577" s="98" t="s">
        <v>4842</v>
      </c>
      <c r="J577" s="98" t="s">
        <v>4843</v>
      </c>
      <c r="K577" s="98" t="s">
        <v>4844</v>
      </c>
      <c r="L577" s="98" t="s">
        <v>4845</v>
      </c>
    </row>
    <row r="578" spans="1:12" ht="15.75" hidden="1" customHeight="1" x14ac:dyDescent="0.2">
      <c r="A578" s="38">
        <v>577</v>
      </c>
      <c r="B578" s="112" t="s">
        <v>1265</v>
      </c>
      <c r="C578" s="113" t="s">
        <v>4846</v>
      </c>
      <c r="D578" s="117" t="s">
        <v>4847</v>
      </c>
      <c r="E578" s="115" t="s">
        <v>1266</v>
      </c>
      <c r="F578" s="115" t="s">
        <v>76</v>
      </c>
      <c r="G578" s="115">
        <v>0</v>
      </c>
      <c r="H578" s="115"/>
      <c r="I578" s="117" t="s">
        <v>4848</v>
      </c>
      <c r="J578" s="117" t="s">
        <v>4849</v>
      </c>
      <c r="K578" s="117" t="s">
        <v>4850</v>
      </c>
      <c r="L578" s="117" t="s">
        <v>4851</v>
      </c>
    </row>
    <row r="579" spans="1:12" ht="15.75" hidden="1" customHeight="1" x14ac:dyDescent="0.2">
      <c r="A579" s="34">
        <v>578</v>
      </c>
      <c r="B579" s="92" t="s">
        <v>1265</v>
      </c>
      <c r="C579" s="93" t="s">
        <v>4852</v>
      </c>
      <c r="D579" s="121" t="s">
        <v>4853</v>
      </c>
      <c r="E579" s="95" t="s">
        <v>1266</v>
      </c>
      <c r="F579" s="95" t="s">
        <v>76</v>
      </c>
      <c r="G579" s="95">
        <v>7</v>
      </c>
      <c r="H579" s="97" t="s">
        <v>4275</v>
      </c>
      <c r="I579" s="98" t="s">
        <v>4854</v>
      </c>
      <c r="J579" s="98" t="s">
        <v>4855</v>
      </c>
      <c r="K579" s="98" t="s">
        <v>4856</v>
      </c>
      <c r="L579" s="98" t="s">
        <v>4857</v>
      </c>
    </row>
    <row r="580" spans="1:12" ht="15.75" hidden="1" customHeight="1" x14ac:dyDescent="0.25">
      <c r="A580" s="34">
        <v>579</v>
      </c>
      <c r="B580" s="92" t="s">
        <v>1265</v>
      </c>
      <c r="C580" s="93" t="s">
        <v>4858</v>
      </c>
      <c r="D580" s="94" t="s">
        <v>4859</v>
      </c>
      <c r="E580" s="95" t="s">
        <v>1266</v>
      </c>
      <c r="F580" s="95" t="s">
        <v>76</v>
      </c>
      <c r="G580" s="97" t="s">
        <v>2837</v>
      </c>
      <c r="H580" s="96"/>
      <c r="I580" s="98" t="s">
        <v>4860</v>
      </c>
      <c r="J580" s="98" t="s">
        <v>4861</v>
      </c>
      <c r="K580" s="98" t="s">
        <v>4862</v>
      </c>
      <c r="L580" s="98" t="s">
        <v>4863</v>
      </c>
    </row>
    <row r="581" spans="1:12" ht="15.75" hidden="1" customHeight="1" x14ac:dyDescent="0.25">
      <c r="A581" s="34">
        <v>580</v>
      </c>
      <c r="B581" s="92" t="s">
        <v>1265</v>
      </c>
      <c r="C581" s="93" t="s">
        <v>4864</v>
      </c>
      <c r="D581" s="94" t="s">
        <v>4865</v>
      </c>
      <c r="E581" s="95" t="s">
        <v>1266</v>
      </c>
      <c r="F581" s="95" t="s">
        <v>76</v>
      </c>
      <c r="G581" s="97" t="s">
        <v>2844</v>
      </c>
      <c r="H581" s="35"/>
      <c r="I581" s="98" t="s">
        <v>4866</v>
      </c>
      <c r="J581" s="98" t="s">
        <v>4867</v>
      </c>
      <c r="K581" s="98" t="s">
        <v>4868</v>
      </c>
      <c r="L581" s="98" t="s">
        <v>4869</v>
      </c>
    </row>
    <row r="582" spans="1:12" ht="15.75" hidden="1" customHeight="1" x14ac:dyDescent="0.25">
      <c r="A582" s="34">
        <v>581</v>
      </c>
      <c r="B582" s="92" t="s">
        <v>1265</v>
      </c>
      <c r="C582" s="93" t="s">
        <v>4870</v>
      </c>
      <c r="D582" s="94" t="s">
        <v>4871</v>
      </c>
      <c r="E582" s="95" t="s">
        <v>1266</v>
      </c>
      <c r="F582" s="95" t="s">
        <v>76</v>
      </c>
      <c r="G582" s="97" t="s">
        <v>2851</v>
      </c>
      <c r="H582" s="35"/>
      <c r="I582" s="98" t="s">
        <v>4872</v>
      </c>
      <c r="J582" s="98" t="s">
        <v>4873</v>
      </c>
      <c r="K582" s="98" t="s">
        <v>4874</v>
      </c>
      <c r="L582" s="98" t="s">
        <v>4875</v>
      </c>
    </row>
    <row r="583" spans="1:12" ht="15.75" hidden="1" customHeight="1" x14ac:dyDescent="0.2">
      <c r="A583" s="34">
        <v>582</v>
      </c>
      <c r="B583" s="92" t="s">
        <v>1265</v>
      </c>
      <c r="C583" s="93" t="s">
        <v>4876</v>
      </c>
      <c r="D583" s="122" t="s">
        <v>4877</v>
      </c>
      <c r="E583" s="95" t="s">
        <v>1266</v>
      </c>
      <c r="F583" s="95" t="s">
        <v>76</v>
      </c>
      <c r="G583" s="97" t="s">
        <v>2858</v>
      </c>
      <c r="H583" s="97" t="s">
        <v>4319</v>
      </c>
      <c r="I583" s="98" t="s">
        <v>4878</v>
      </c>
      <c r="J583" s="98" t="s">
        <v>4879</v>
      </c>
      <c r="K583" s="98" t="s">
        <v>4880</v>
      </c>
      <c r="L583" s="98" t="s">
        <v>4881</v>
      </c>
    </row>
    <row r="584" spans="1:12" ht="15.75" hidden="1" customHeight="1" x14ac:dyDescent="0.25">
      <c r="A584" s="34">
        <v>583</v>
      </c>
      <c r="B584" s="92" t="s">
        <v>1265</v>
      </c>
      <c r="C584" s="93" t="s">
        <v>4882</v>
      </c>
      <c r="D584" s="94" t="s">
        <v>4883</v>
      </c>
      <c r="E584" s="95" t="s">
        <v>1266</v>
      </c>
      <c r="F584" s="95" t="s">
        <v>76</v>
      </c>
      <c r="G584" s="97" t="s">
        <v>4884</v>
      </c>
      <c r="H584" s="96"/>
      <c r="I584" s="98" t="s">
        <v>4885</v>
      </c>
      <c r="J584" s="98" t="s">
        <v>4886</v>
      </c>
      <c r="K584" s="98" t="s">
        <v>4887</v>
      </c>
      <c r="L584" s="98" t="s">
        <v>4888</v>
      </c>
    </row>
    <row r="585" spans="1:12" ht="15.75" hidden="1" customHeight="1" x14ac:dyDescent="0.25">
      <c r="A585" s="34">
        <v>584</v>
      </c>
      <c r="B585" s="92" t="s">
        <v>1265</v>
      </c>
      <c r="C585" s="93" t="s">
        <v>4889</v>
      </c>
      <c r="D585" s="94" t="s">
        <v>4890</v>
      </c>
      <c r="E585" s="95" t="s">
        <v>1266</v>
      </c>
      <c r="F585" s="95" t="s">
        <v>76</v>
      </c>
      <c r="G585" s="95">
        <v>8</v>
      </c>
      <c r="H585" s="35"/>
      <c r="I585" s="98" t="s">
        <v>4891</v>
      </c>
      <c r="J585" s="98" t="s">
        <v>4892</v>
      </c>
      <c r="K585" s="98" t="s">
        <v>4893</v>
      </c>
      <c r="L585" s="98" t="s">
        <v>4894</v>
      </c>
    </row>
    <row r="586" spans="1:12" ht="15.75" hidden="1" customHeight="1" x14ac:dyDescent="0.25">
      <c r="A586" s="34">
        <v>585</v>
      </c>
      <c r="B586" s="92" t="s">
        <v>1265</v>
      </c>
      <c r="C586" s="93" t="s">
        <v>4895</v>
      </c>
      <c r="D586" s="94" t="s">
        <v>4896</v>
      </c>
      <c r="E586" s="95" t="s">
        <v>1266</v>
      </c>
      <c r="F586" s="95" t="s">
        <v>76</v>
      </c>
      <c r="G586" s="97" t="s">
        <v>3970</v>
      </c>
      <c r="H586" s="35"/>
      <c r="I586" s="98" t="s">
        <v>4897</v>
      </c>
      <c r="J586" s="98" t="s">
        <v>4898</v>
      </c>
      <c r="K586" s="98" t="s">
        <v>4899</v>
      </c>
      <c r="L586" s="98" t="s">
        <v>4900</v>
      </c>
    </row>
    <row r="587" spans="1:12" ht="15.75" hidden="1" customHeight="1" x14ac:dyDescent="0.25">
      <c r="A587" s="34">
        <v>586</v>
      </c>
      <c r="B587" s="92" t="s">
        <v>1265</v>
      </c>
      <c r="C587" s="93" t="s">
        <v>4901</v>
      </c>
      <c r="D587" s="94" t="s">
        <v>4902</v>
      </c>
      <c r="E587" s="95" t="s">
        <v>1266</v>
      </c>
      <c r="F587" s="95" t="s">
        <v>76</v>
      </c>
      <c r="G587" s="97" t="s">
        <v>3977</v>
      </c>
      <c r="H587" s="35"/>
      <c r="I587" s="98" t="s">
        <v>4903</v>
      </c>
      <c r="J587" s="98" t="s">
        <v>4904</v>
      </c>
      <c r="K587" s="98" t="s">
        <v>4905</v>
      </c>
      <c r="L587" s="98" t="s">
        <v>4906</v>
      </c>
    </row>
    <row r="588" spans="1:12" ht="15.75" hidden="1" customHeight="1" x14ac:dyDescent="0.25">
      <c r="A588" s="34">
        <v>587</v>
      </c>
      <c r="B588" s="92" t="s">
        <v>1265</v>
      </c>
      <c r="C588" s="93" t="s">
        <v>4907</v>
      </c>
      <c r="D588" s="94" t="s">
        <v>4908</v>
      </c>
      <c r="E588" s="95" t="s">
        <v>1266</v>
      </c>
      <c r="F588" s="95" t="s">
        <v>76</v>
      </c>
      <c r="G588" s="95">
        <v>9</v>
      </c>
      <c r="H588" s="35"/>
      <c r="I588" s="98" t="s">
        <v>4909</v>
      </c>
      <c r="J588" s="98" t="s">
        <v>4910</v>
      </c>
      <c r="K588" s="98" t="s">
        <v>4911</v>
      </c>
      <c r="L588" s="98" t="s">
        <v>4912</v>
      </c>
    </row>
    <row r="589" spans="1:12" ht="15.75" hidden="1" customHeight="1" x14ac:dyDescent="0.25">
      <c r="A589" s="34">
        <v>588</v>
      </c>
      <c r="B589" s="92"/>
      <c r="C589" s="93" t="s">
        <v>4913</v>
      </c>
      <c r="D589" s="94"/>
      <c r="E589" s="95"/>
      <c r="F589" s="95"/>
      <c r="G589" s="97"/>
      <c r="H589" s="35"/>
      <c r="I589" s="98"/>
      <c r="J589" s="98"/>
      <c r="K589" s="98"/>
      <c r="L589" s="98"/>
    </row>
    <row r="590" spans="1:12" ht="15.75" hidden="1" customHeight="1" x14ac:dyDescent="0.2">
      <c r="A590" s="37">
        <v>589</v>
      </c>
      <c r="B590" s="106" t="s">
        <v>1265</v>
      </c>
      <c r="C590" s="107" t="s">
        <v>4914</v>
      </c>
      <c r="D590" s="108" t="s">
        <v>4915</v>
      </c>
      <c r="E590" s="109" t="s">
        <v>1300</v>
      </c>
      <c r="F590" s="109">
        <v>0</v>
      </c>
      <c r="G590" s="109"/>
      <c r="H590" s="109"/>
      <c r="I590" s="111" t="s">
        <v>4916</v>
      </c>
      <c r="J590" s="111" t="s">
        <v>4917</v>
      </c>
      <c r="K590" s="111" t="s">
        <v>4918</v>
      </c>
      <c r="L590" s="111" t="s">
        <v>4919</v>
      </c>
    </row>
    <row r="591" spans="1:12" ht="15.75" hidden="1" customHeight="1" x14ac:dyDescent="0.2">
      <c r="A591" s="38">
        <v>590</v>
      </c>
      <c r="B591" s="112" t="s">
        <v>1265</v>
      </c>
      <c r="C591" s="113" t="s">
        <v>4920</v>
      </c>
      <c r="D591" s="117" t="s">
        <v>4921</v>
      </c>
      <c r="E591" s="115" t="s">
        <v>1300</v>
      </c>
      <c r="F591" s="115" t="s">
        <v>21</v>
      </c>
      <c r="G591" s="115">
        <v>0</v>
      </c>
      <c r="H591" s="115"/>
      <c r="I591" s="117" t="s">
        <v>4922</v>
      </c>
      <c r="J591" s="117" t="s">
        <v>4923</v>
      </c>
      <c r="K591" s="117" t="s">
        <v>4924</v>
      </c>
      <c r="L591" s="117" t="s">
        <v>4925</v>
      </c>
    </row>
    <row r="592" spans="1:12" ht="15.75" hidden="1" customHeight="1" x14ac:dyDescent="0.25">
      <c r="A592" s="34">
        <v>591</v>
      </c>
      <c r="B592" s="92" t="s">
        <v>1265</v>
      </c>
      <c r="C592" s="93" t="s">
        <v>4926</v>
      </c>
      <c r="D592" s="94" t="s">
        <v>4927</v>
      </c>
      <c r="E592" s="95" t="s">
        <v>1300</v>
      </c>
      <c r="F592" s="95" t="s">
        <v>21</v>
      </c>
      <c r="G592" s="95">
        <v>1</v>
      </c>
      <c r="H592" s="96"/>
      <c r="I592" s="98" t="s">
        <v>4928</v>
      </c>
      <c r="J592" s="98" t="s">
        <v>4929</v>
      </c>
      <c r="K592" s="98" t="s">
        <v>4930</v>
      </c>
      <c r="L592" s="98" t="s">
        <v>4931</v>
      </c>
    </row>
    <row r="593" spans="1:12" ht="15.75" hidden="1" customHeight="1" x14ac:dyDescent="0.25">
      <c r="A593" s="34">
        <v>592</v>
      </c>
      <c r="B593" s="92" t="s">
        <v>1265</v>
      </c>
      <c r="C593" s="93" t="s">
        <v>4932</v>
      </c>
      <c r="D593" s="94" t="s">
        <v>4933</v>
      </c>
      <c r="E593" s="95" t="s">
        <v>1300</v>
      </c>
      <c r="F593" s="95" t="s">
        <v>21</v>
      </c>
      <c r="G593" s="97" t="s">
        <v>2499</v>
      </c>
      <c r="H593" s="35"/>
      <c r="I593" s="98" t="s">
        <v>4934</v>
      </c>
      <c r="J593" s="98" t="s">
        <v>4935</v>
      </c>
      <c r="K593" s="98" t="s">
        <v>4936</v>
      </c>
      <c r="L593" s="98" t="s">
        <v>4937</v>
      </c>
    </row>
    <row r="594" spans="1:12" ht="15.75" hidden="1" customHeight="1" x14ac:dyDescent="0.25">
      <c r="A594" s="34">
        <v>593</v>
      </c>
      <c r="B594" s="92" t="s">
        <v>1265</v>
      </c>
      <c r="C594" s="93" t="s">
        <v>4938</v>
      </c>
      <c r="D594" s="94" t="s">
        <v>4939</v>
      </c>
      <c r="E594" s="95" t="s">
        <v>1300</v>
      </c>
      <c r="F594" s="95" t="s">
        <v>21</v>
      </c>
      <c r="G594" s="97" t="s">
        <v>2506</v>
      </c>
      <c r="H594" s="35"/>
      <c r="I594" s="98" t="s">
        <v>4940</v>
      </c>
      <c r="J594" s="98" t="s">
        <v>4941</v>
      </c>
      <c r="K594" s="98" t="s">
        <v>4942</v>
      </c>
      <c r="L594" s="98" t="s">
        <v>4943</v>
      </c>
    </row>
    <row r="595" spans="1:12" ht="15.75" hidden="1" customHeight="1" x14ac:dyDescent="0.2">
      <c r="A595" s="34">
        <v>594</v>
      </c>
      <c r="B595" s="92" t="s">
        <v>1265</v>
      </c>
      <c r="C595" s="93" t="s">
        <v>4944</v>
      </c>
      <c r="D595" s="122" t="s">
        <v>4945</v>
      </c>
      <c r="E595" s="95" t="s">
        <v>1300</v>
      </c>
      <c r="F595" s="95" t="s">
        <v>21</v>
      </c>
      <c r="G595" s="97" t="s">
        <v>3780</v>
      </c>
      <c r="H595" s="97" t="s">
        <v>4319</v>
      </c>
      <c r="I595" s="98" t="s">
        <v>4946</v>
      </c>
      <c r="J595" s="98" t="s">
        <v>4947</v>
      </c>
      <c r="K595" s="98" t="s">
        <v>4948</v>
      </c>
      <c r="L595" s="98" t="s">
        <v>4949</v>
      </c>
    </row>
    <row r="596" spans="1:12" ht="15.75" hidden="1" customHeight="1" x14ac:dyDescent="0.2">
      <c r="A596" s="34">
        <v>595</v>
      </c>
      <c r="B596" s="92" t="s">
        <v>1265</v>
      </c>
      <c r="C596" s="93" t="s">
        <v>4950</v>
      </c>
      <c r="D596" s="121" t="s">
        <v>1301</v>
      </c>
      <c r="E596" s="95" t="s">
        <v>1300</v>
      </c>
      <c r="F596" s="95" t="s">
        <v>21</v>
      </c>
      <c r="G596" s="95">
        <v>2</v>
      </c>
      <c r="H596" s="97" t="s">
        <v>4275</v>
      </c>
      <c r="I596" s="98" t="s">
        <v>4951</v>
      </c>
      <c r="J596" s="98" t="s">
        <v>4952</v>
      </c>
      <c r="K596" s="98" t="s">
        <v>4953</v>
      </c>
      <c r="L596" s="98" t="s">
        <v>4954</v>
      </c>
    </row>
    <row r="597" spans="1:12" ht="15.75" hidden="1" customHeight="1" x14ac:dyDescent="0.2">
      <c r="A597" s="38">
        <v>596</v>
      </c>
      <c r="B597" s="112" t="s">
        <v>1265</v>
      </c>
      <c r="C597" s="113" t="s">
        <v>4955</v>
      </c>
      <c r="D597" s="117" t="s">
        <v>4956</v>
      </c>
      <c r="E597" s="115" t="s">
        <v>1300</v>
      </c>
      <c r="F597" s="115" t="s">
        <v>63</v>
      </c>
      <c r="G597" s="115">
        <v>0</v>
      </c>
      <c r="H597" s="115"/>
      <c r="I597" s="117" t="s">
        <v>4957</v>
      </c>
      <c r="J597" s="117" t="s">
        <v>4958</v>
      </c>
      <c r="K597" s="117" t="s">
        <v>4959</v>
      </c>
      <c r="L597" s="117" t="s">
        <v>4960</v>
      </c>
    </row>
    <row r="598" spans="1:12" ht="15.75" hidden="1" customHeight="1" x14ac:dyDescent="0.25">
      <c r="A598" s="34">
        <v>597</v>
      </c>
      <c r="B598" s="92" t="s">
        <v>1265</v>
      </c>
      <c r="C598" s="93" t="s">
        <v>4961</v>
      </c>
      <c r="D598" s="94" t="s">
        <v>1305</v>
      </c>
      <c r="E598" s="95" t="s">
        <v>1300</v>
      </c>
      <c r="F598" s="95" t="s">
        <v>63</v>
      </c>
      <c r="G598" s="95">
        <v>3</v>
      </c>
      <c r="H598" s="96"/>
      <c r="I598" s="98" t="s">
        <v>4962</v>
      </c>
      <c r="J598" s="98" t="s">
        <v>4963</v>
      </c>
      <c r="K598" s="98" t="s">
        <v>4964</v>
      </c>
      <c r="L598" s="98" t="s">
        <v>4965</v>
      </c>
    </row>
    <row r="599" spans="1:12" ht="15.75" hidden="1" customHeight="1" x14ac:dyDescent="0.25">
      <c r="A599" s="34">
        <v>598</v>
      </c>
      <c r="B599" s="92" t="s">
        <v>1265</v>
      </c>
      <c r="C599" s="93" t="s">
        <v>4966</v>
      </c>
      <c r="D599" s="94" t="s">
        <v>4967</v>
      </c>
      <c r="E599" s="95" t="s">
        <v>1300</v>
      </c>
      <c r="F599" s="95" t="s">
        <v>63</v>
      </c>
      <c r="G599" s="95">
        <v>4</v>
      </c>
      <c r="H599" s="35"/>
      <c r="I599" s="98" t="s">
        <v>4968</v>
      </c>
      <c r="J599" s="98" t="s">
        <v>4969</v>
      </c>
      <c r="K599" s="98" t="s">
        <v>4970</v>
      </c>
      <c r="L599" s="98" t="s">
        <v>4971</v>
      </c>
    </row>
    <row r="600" spans="1:12" ht="15.75" hidden="1" customHeight="1" x14ac:dyDescent="0.25">
      <c r="A600" s="34">
        <v>599</v>
      </c>
      <c r="B600" s="92" t="s">
        <v>1265</v>
      </c>
      <c r="C600" s="93" t="s">
        <v>4972</v>
      </c>
      <c r="D600" s="94" t="s">
        <v>4973</v>
      </c>
      <c r="E600" s="95" t="s">
        <v>1300</v>
      </c>
      <c r="F600" s="95" t="s">
        <v>63</v>
      </c>
      <c r="G600" s="97" t="s">
        <v>2130</v>
      </c>
      <c r="H600" s="35"/>
      <c r="I600" s="98" t="s">
        <v>4974</v>
      </c>
      <c r="J600" s="98" t="s">
        <v>4975</v>
      </c>
      <c r="K600" s="98" t="s">
        <v>4976</v>
      </c>
      <c r="L600" s="98" t="s">
        <v>4977</v>
      </c>
    </row>
    <row r="601" spans="1:12" ht="15.75" hidden="1" customHeight="1" x14ac:dyDescent="0.2">
      <c r="A601" s="34">
        <v>600</v>
      </c>
      <c r="B601" s="92" t="s">
        <v>1265</v>
      </c>
      <c r="C601" s="93" t="s">
        <v>4978</v>
      </c>
      <c r="D601" s="122" t="s">
        <v>4979</v>
      </c>
      <c r="E601" s="95" t="s">
        <v>1300</v>
      </c>
      <c r="F601" s="95" t="s">
        <v>63</v>
      </c>
      <c r="G601" s="97" t="s">
        <v>2137</v>
      </c>
      <c r="H601" s="97" t="s">
        <v>4319</v>
      </c>
      <c r="I601" s="98" t="s">
        <v>4980</v>
      </c>
      <c r="J601" s="98" t="s">
        <v>4981</v>
      </c>
      <c r="K601" s="98" t="s">
        <v>4982</v>
      </c>
      <c r="L601" s="98" t="s">
        <v>4983</v>
      </c>
    </row>
    <row r="602" spans="1:12" ht="15.75" hidden="1" customHeight="1" x14ac:dyDescent="0.2">
      <c r="A602" s="34">
        <v>601</v>
      </c>
      <c r="B602" s="92" t="s">
        <v>1265</v>
      </c>
      <c r="C602" s="93" t="s">
        <v>4984</v>
      </c>
      <c r="D602" s="122" t="s">
        <v>4985</v>
      </c>
      <c r="E602" s="95" t="s">
        <v>1300</v>
      </c>
      <c r="F602" s="95" t="s">
        <v>63</v>
      </c>
      <c r="G602" s="97" t="s">
        <v>2144</v>
      </c>
      <c r="H602" s="97" t="s">
        <v>4319</v>
      </c>
      <c r="I602" s="98" t="s">
        <v>4986</v>
      </c>
      <c r="J602" s="98" t="s">
        <v>4987</v>
      </c>
      <c r="K602" s="98" t="s">
        <v>4988</v>
      </c>
      <c r="L602" s="98" t="s">
        <v>4989</v>
      </c>
    </row>
    <row r="603" spans="1:12" ht="15.75" hidden="1" customHeight="1" x14ac:dyDescent="0.2">
      <c r="A603" s="34">
        <v>602</v>
      </c>
      <c r="B603" s="92" t="s">
        <v>1265</v>
      </c>
      <c r="C603" s="93" t="s">
        <v>4990</v>
      </c>
      <c r="D603" s="122" t="s">
        <v>4991</v>
      </c>
      <c r="E603" s="95" t="s">
        <v>1300</v>
      </c>
      <c r="F603" s="95" t="s">
        <v>63</v>
      </c>
      <c r="G603" s="97" t="s">
        <v>4992</v>
      </c>
      <c r="H603" s="97" t="s">
        <v>4319</v>
      </c>
      <c r="I603" s="98" t="s">
        <v>4993</v>
      </c>
      <c r="J603" s="98" t="s">
        <v>4994</v>
      </c>
      <c r="K603" s="98" t="s">
        <v>4995</v>
      </c>
      <c r="L603" s="98" t="s">
        <v>4996</v>
      </c>
    </row>
    <row r="604" spans="1:12" ht="15.75" hidden="1" customHeight="1" x14ac:dyDescent="0.2">
      <c r="A604" s="34">
        <v>603</v>
      </c>
      <c r="B604" s="92" t="s">
        <v>1265</v>
      </c>
      <c r="C604" s="93" t="s">
        <v>4997</v>
      </c>
      <c r="D604" s="122" t="s">
        <v>4998</v>
      </c>
      <c r="E604" s="95" t="s">
        <v>1300</v>
      </c>
      <c r="F604" s="95" t="s">
        <v>63</v>
      </c>
      <c r="G604" s="95">
        <v>5</v>
      </c>
      <c r="H604" s="97" t="s">
        <v>4319</v>
      </c>
      <c r="I604" s="98" t="s">
        <v>4999</v>
      </c>
      <c r="J604" s="98" t="s">
        <v>5000</v>
      </c>
      <c r="K604" s="98" t="s">
        <v>5001</v>
      </c>
      <c r="L604" s="98" t="s">
        <v>5002</v>
      </c>
    </row>
    <row r="605" spans="1:12" ht="15.75" hidden="1" customHeight="1" x14ac:dyDescent="0.2">
      <c r="A605" s="37">
        <v>604</v>
      </c>
      <c r="B605" s="106" t="s">
        <v>1265</v>
      </c>
      <c r="C605" s="107" t="s">
        <v>5003</v>
      </c>
      <c r="D605" s="108" t="s">
        <v>5004</v>
      </c>
      <c r="E605" s="109" t="s">
        <v>1309</v>
      </c>
      <c r="F605" s="109">
        <v>0</v>
      </c>
      <c r="G605" s="109"/>
      <c r="H605" s="109" t="s">
        <v>4275</v>
      </c>
      <c r="I605" s="111" t="s">
        <v>5005</v>
      </c>
      <c r="J605" s="111" t="s">
        <v>5006</v>
      </c>
      <c r="K605" s="111" t="s">
        <v>5007</v>
      </c>
      <c r="L605" s="111" t="s">
        <v>5008</v>
      </c>
    </row>
    <row r="606" spans="1:12" ht="15.75" hidden="1" customHeight="1" x14ac:dyDescent="0.2">
      <c r="A606" s="38">
        <v>605</v>
      </c>
      <c r="B606" s="112" t="s">
        <v>1265</v>
      </c>
      <c r="C606" s="113" t="s">
        <v>5009</v>
      </c>
      <c r="D606" s="117" t="s">
        <v>5010</v>
      </c>
      <c r="E606" s="115" t="s">
        <v>1309</v>
      </c>
      <c r="F606" s="115" t="s">
        <v>21</v>
      </c>
      <c r="G606" s="115">
        <v>0</v>
      </c>
      <c r="H606" s="115" t="s">
        <v>4275</v>
      </c>
      <c r="I606" s="117" t="s">
        <v>5011</v>
      </c>
      <c r="J606" s="117" t="s">
        <v>5012</v>
      </c>
      <c r="K606" s="117" t="s">
        <v>5013</v>
      </c>
      <c r="L606" s="117" t="s">
        <v>5014</v>
      </c>
    </row>
    <row r="607" spans="1:12" ht="15.75" hidden="1" customHeight="1" x14ac:dyDescent="0.2">
      <c r="A607" s="34">
        <v>606</v>
      </c>
      <c r="B607" s="92" t="s">
        <v>1265</v>
      </c>
      <c r="C607" s="93" t="s">
        <v>5015</v>
      </c>
      <c r="D607" s="121" t="s">
        <v>5016</v>
      </c>
      <c r="E607" s="95" t="s">
        <v>1309</v>
      </c>
      <c r="F607" s="95" t="s">
        <v>21</v>
      </c>
      <c r="G607" s="95">
        <v>1</v>
      </c>
      <c r="H607" s="97" t="s">
        <v>4275</v>
      </c>
      <c r="I607" s="98" t="s">
        <v>5017</v>
      </c>
      <c r="J607" s="98" t="s">
        <v>5018</v>
      </c>
      <c r="K607" s="98" t="s">
        <v>5019</v>
      </c>
      <c r="L607" s="98" t="s">
        <v>5020</v>
      </c>
    </row>
    <row r="608" spans="1:12" ht="15.75" hidden="1" customHeight="1" x14ac:dyDescent="0.2">
      <c r="A608" s="34">
        <v>607</v>
      </c>
      <c r="B608" s="92" t="s">
        <v>1265</v>
      </c>
      <c r="C608" s="93" t="s">
        <v>5021</v>
      </c>
      <c r="D608" s="121" t="s">
        <v>5022</v>
      </c>
      <c r="E608" s="95" t="s">
        <v>1309</v>
      </c>
      <c r="F608" s="95" t="s">
        <v>21</v>
      </c>
      <c r="G608" s="97" t="s">
        <v>2499</v>
      </c>
      <c r="H608" s="97" t="s">
        <v>4275</v>
      </c>
      <c r="I608" s="98" t="s">
        <v>5023</v>
      </c>
      <c r="J608" s="98" t="s">
        <v>5024</v>
      </c>
      <c r="K608" s="98" t="s">
        <v>5025</v>
      </c>
      <c r="L608" s="98" t="s">
        <v>5026</v>
      </c>
    </row>
    <row r="609" spans="1:12" ht="15.75" hidden="1" customHeight="1" x14ac:dyDescent="0.2">
      <c r="A609" s="34">
        <v>608</v>
      </c>
      <c r="B609" s="92" t="s">
        <v>1265</v>
      </c>
      <c r="C609" s="93" t="s">
        <v>5027</v>
      </c>
      <c r="D609" s="121" t="s">
        <v>5028</v>
      </c>
      <c r="E609" s="95" t="s">
        <v>1309</v>
      </c>
      <c r="F609" s="95" t="s">
        <v>21</v>
      </c>
      <c r="G609" s="97" t="s">
        <v>2506</v>
      </c>
      <c r="H609" s="97" t="s">
        <v>4275</v>
      </c>
      <c r="I609" s="98" t="s">
        <v>5029</v>
      </c>
      <c r="J609" s="98" t="s">
        <v>5030</v>
      </c>
      <c r="K609" s="98" t="s">
        <v>5031</v>
      </c>
      <c r="L609" s="98" t="s">
        <v>5032</v>
      </c>
    </row>
    <row r="610" spans="1:12" ht="15.75" hidden="1" customHeight="1" x14ac:dyDescent="0.2">
      <c r="A610" s="34">
        <v>609</v>
      </c>
      <c r="B610" s="92" t="s">
        <v>1265</v>
      </c>
      <c r="C610" s="93" t="s">
        <v>5033</v>
      </c>
      <c r="D610" s="121" t="s">
        <v>5034</v>
      </c>
      <c r="E610" s="95" t="s">
        <v>1309</v>
      </c>
      <c r="F610" s="95" t="s">
        <v>21</v>
      </c>
      <c r="G610" s="97" t="s">
        <v>3780</v>
      </c>
      <c r="H610" s="97" t="s">
        <v>4275</v>
      </c>
      <c r="I610" s="98" t="s">
        <v>5035</v>
      </c>
      <c r="J610" s="98" t="s">
        <v>5036</v>
      </c>
      <c r="K610" s="120" t="s">
        <v>5037</v>
      </c>
      <c r="L610" s="98" t="s">
        <v>5038</v>
      </c>
    </row>
    <row r="611" spans="1:12" ht="15.75" hidden="1" customHeight="1" x14ac:dyDescent="0.2">
      <c r="A611" s="34">
        <v>610</v>
      </c>
      <c r="B611" s="92" t="s">
        <v>1265</v>
      </c>
      <c r="C611" s="93" t="s">
        <v>5039</v>
      </c>
      <c r="D611" s="121" t="s">
        <v>5040</v>
      </c>
      <c r="E611" s="95" t="s">
        <v>1309</v>
      </c>
      <c r="F611" s="95" t="s">
        <v>21</v>
      </c>
      <c r="G611" s="95">
        <v>2</v>
      </c>
      <c r="H611" s="97" t="s">
        <v>4275</v>
      </c>
      <c r="I611" s="98" t="s">
        <v>5041</v>
      </c>
      <c r="J611" s="98" t="s">
        <v>5042</v>
      </c>
      <c r="K611" s="98" t="s">
        <v>5043</v>
      </c>
      <c r="L611" s="98" t="s">
        <v>5044</v>
      </c>
    </row>
    <row r="612" spans="1:12" ht="15.75" hidden="1" customHeight="1" x14ac:dyDescent="0.2">
      <c r="A612" s="34">
        <v>611</v>
      </c>
      <c r="B612" s="92" t="s">
        <v>1265</v>
      </c>
      <c r="C612" s="93" t="s">
        <v>5045</v>
      </c>
      <c r="D612" s="121" t="s">
        <v>5046</v>
      </c>
      <c r="E612" s="95" t="s">
        <v>1309</v>
      </c>
      <c r="F612" s="95" t="s">
        <v>21</v>
      </c>
      <c r="G612" s="95">
        <v>3</v>
      </c>
      <c r="H612" s="97" t="s">
        <v>4275</v>
      </c>
      <c r="I612" s="98" t="s">
        <v>5047</v>
      </c>
      <c r="J612" s="98" t="s">
        <v>5048</v>
      </c>
      <c r="K612" s="98" t="s">
        <v>5049</v>
      </c>
      <c r="L612" s="98" t="s">
        <v>5050</v>
      </c>
    </row>
    <row r="613" spans="1:12" ht="15.75" hidden="1" customHeight="1" x14ac:dyDescent="0.2">
      <c r="A613" s="34">
        <v>612</v>
      </c>
      <c r="B613" s="92" t="s">
        <v>1265</v>
      </c>
      <c r="C613" s="93" t="s">
        <v>5051</v>
      </c>
      <c r="D613" s="121" t="s">
        <v>5052</v>
      </c>
      <c r="E613" s="95" t="s">
        <v>1309</v>
      </c>
      <c r="F613" s="95" t="s">
        <v>21</v>
      </c>
      <c r="G613" s="95">
        <v>4</v>
      </c>
      <c r="H613" s="97" t="s">
        <v>4275</v>
      </c>
      <c r="I613" s="98" t="s">
        <v>5053</v>
      </c>
      <c r="J613" s="98" t="s">
        <v>5054</v>
      </c>
      <c r="K613" s="98" t="s">
        <v>5055</v>
      </c>
      <c r="L613" s="98" t="s">
        <v>5056</v>
      </c>
    </row>
    <row r="614" spans="1:12" ht="15.75" hidden="1" customHeight="1" x14ac:dyDescent="0.2">
      <c r="A614" s="38">
        <v>613</v>
      </c>
      <c r="B614" s="112" t="s">
        <v>1265</v>
      </c>
      <c r="C614" s="113" t="s">
        <v>5057</v>
      </c>
      <c r="D614" s="117" t="s">
        <v>5058</v>
      </c>
      <c r="E614" s="115" t="s">
        <v>1309</v>
      </c>
      <c r="F614" s="115" t="s">
        <v>63</v>
      </c>
      <c r="G614" s="115">
        <v>0</v>
      </c>
      <c r="H614" s="115" t="s">
        <v>4275</v>
      </c>
      <c r="I614" s="117" t="s">
        <v>5059</v>
      </c>
      <c r="J614" s="117" t="s">
        <v>5060</v>
      </c>
      <c r="K614" s="117" t="s">
        <v>5061</v>
      </c>
      <c r="L614" s="117" t="s">
        <v>5062</v>
      </c>
    </row>
    <row r="615" spans="1:12" ht="15.75" hidden="1" customHeight="1" x14ac:dyDescent="0.2">
      <c r="A615" s="34">
        <v>614</v>
      </c>
      <c r="B615" s="92" t="s">
        <v>1265</v>
      </c>
      <c r="C615" s="93" t="s">
        <v>5063</v>
      </c>
      <c r="D615" s="121" t="s">
        <v>5064</v>
      </c>
      <c r="E615" s="95" t="s">
        <v>1309</v>
      </c>
      <c r="F615" s="95" t="s">
        <v>63</v>
      </c>
      <c r="G615" s="95">
        <v>5</v>
      </c>
      <c r="H615" s="97" t="s">
        <v>4275</v>
      </c>
      <c r="I615" s="98" t="s">
        <v>5065</v>
      </c>
      <c r="J615" s="98" t="s">
        <v>5066</v>
      </c>
      <c r="K615" s="98" t="s">
        <v>5067</v>
      </c>
      <c r="L615" s="98" t="s">
        <v>5068</v>
      </c>
    </row>
    <row r="616" spans="1:12" ht="15.75" hidden="1" customHeight="1" x14ac:dyDescent="0.2">
      <c r="A616" s="37">
        <v>615</v>
      </c>
      <c r="B616" s="106" t="s">
        <v>1265</v>
      </c>
      <c r="C616" s="107" t="s">
        <v>5069</v>
      </c>
      <c r="D616" s="108" t="s">
        <v>5070</v>
      </c>
      <c r="E616" s="109" t="s">
        <v>5071</v>
      </c>
      <c r="F616" s="109">
        <v>0</v>
      </c>
      <c r="G616" s="109"/>
      <c r="H616" s="109"/>
      <c r="I616" s="111" t="s">
        <v>5072</v>
      </c>
      <c r="J616" s="111" t="s">
        <v>5073</v>
      </c>
      <c r="K616" s="111" t="s">
        <v>5074</v>
      </c>
      <c r="L616" s="111" t="s">
        <v>5075</v>
      </c>
    </row>
    <row r="617" spans="1:12" ht="15.75" hidden="1" customHeight="1" x14ac:dyDescent="0.2">
      <c r="A617" s="38">
        <v>616</v>
      </c>
      <c r="B617" s="112" t="s">
        <v>1265</v>
      </c>
      <c r="C617" s="113" t="s">
        <v>5076</v>
      </c>
      <c r="D617" s="117" t="s">
        <v>5077</v>
      </c>
      <c r="E617" s="115" t="s">
        <v>5071</v>
      </c>
      <c r="F617" s="115" t="s">
        <v>21</v>
      </c>
      <c r="G617" s="115">
        <v>0</v>
      </c>
      <c r="H617" s="115"/>
      <c r="I617" s="117" t="s">
        <v>5078</v>
      </c>
      <c r="J617" s="117" t="s">
        <v>5079</v>
      </c>
      <c r="K617" s="117" t="s">
        <v>5080</v>
      </c>
      <c r="L617" s="117" t="s">
        <v>5081</v>
      </c>
    </row>
    <row r="618" spans="1:12" ht="15.75" hidden="1" customHeight="1" x14ac:dyDescent="0.25">
      <c r="A618" s="34">
        <v>617</v>
      </c>
      <c r="B618" s="92" t="s">
        <v>1265</v>
      </c>
      <c r="C618" s="93" t="s">
        <v>5082</v>
      </c>
      <c r="D618" s="94" t="s">
        <v>5083</v>
      </c>
      <c r="E618" s="95" t="s">
        <v>5071</v>
      </c>
      <c r="F618" s="95" t="s">
        <v>21</v>
      </c>
      <c r="G618" s="95">
        <v>1</v>
      </c>
      <c r="H618" s="96"/>
      <c r="I618" s="98" t="s">
        <v>5084</v>
      </c>
      <c r="J618" s="98" t="s">
        <v>5085</v>
      </c>
      <c r="K618" s="98" t="s">
        <v>5086</v>
      </c>
      <c r="L618" s="98" t="s">
        <v>5081</v>
      </c>
    </row>
    <row r="619" spans="1:12" ht="15.75" hidden="1" customHeight="1" x14ac:dyDescent="0.25">
      <c r="A619" s="34">
        <v>618</v>
      </c>
      <c r="B619" s="92" t="s">
        <v>1265</v>
      </c>
      <c r="C619" s="93" t="s">
        <v>5087</v>
      </c>
      <c r="D619" s="94" t="s">
        <v>5088</v>
      </c>
      <c r="E619" s="95" t="s">
        <v>5071</v>
      </c>
      <c r="F619" s="95" t="s">
        <v>21</v>
      </c>
      <c r="G619" s="95">
        <v>2</v>
      </c>
      <c r="H619" s="35"/>
      <c r="I619" s="98" t="s">
        <v>5089</v>
      </c>
      <c r="J619" s="98" t="s">
        <v>5090</v>
      </c>
      <c r="K619" s="98" t="s">
        <v>5091</v>
      </c>
      <c r="L619" s="98" t="s">
        <v>5081</v>
      </c>
    </row>
    <row r="620" spans="1:12" ht="15.75" hidden="1" customHeight="1" x14ac:dyDescent="0.2">
      <c r="A620" s="34">
        <v>619</v>
      </c>
      <c r="B620" s="92" t="s">
        <v>1265</v>
      </c>
      <c r="C620" s="93" t="s">
        <v>5092</v>
      </c>
      <c r="D620" s="122" t="s">
        <v>5093</v>
      </c>
      <c r="E620" s="95" t="s">
        <v>5071</v>
      </c>
      <c r="F620" s="95" t="s">
        <v>21</v>
      </c>
      <c r="G620" s="95">
        <v>3</v>
      </c>
      <c r="H620" s="97" t="s">
        <v>4319</v>
      </c>
      <c r="I620" s="98" t="s">
        <v>5094</v>
      </c>
      <c r="J620" s="98" t="s">
        <v>5095</v>
      </c>
      <c r="K620" s="98" t="s">
        <v>5096</v>
      </c>
      <c r="L620" s="98" t="s">
        <v>5081</v>
      </c>
    </row>
    <row r="621" spans="1:12" ht="15.75" hidden="1" customHeight="1" x14ac:dyDescent="0.2">
      <c r="A621" s="34">
        <v>620</v>
      </c>
      <c r="B621" s="92" t="s">
        <v>1265</v>
      </c>
      <c r="C621" s="93" t="s">
        <v>5097</v>
      </c>
      <c r="D621" s="122" t="s">
        <v>5098</v>
      </c>
      <c r="E621" s="95" t="s">
        <v>5071</v>
      </c>
      <c r="F621" s="95" t="s">
        <v>21</v>
      </c>
      <c r="G621" s="95">
        <v>4</v>
      </c>
      <c r="H621" s="97" t="s">
        <v>4319</v>
      </c>
      <c r="I621" s="98" t="s">
        <v>5099</v>
      </c>
      <c r="J621" s="98" t="s">
        <v>5100</v>
      </c>
      <c r="K621" s="98" t="s">
        <v>5101</v>
      </c>
      <c r="L621" s="98" t="s">
        <v>5081</v>
      </c>
    </row>
    <row r="622" spans="1:12" ht="15.75" hidden="1" customHeight="1" x14ac:dyDescent="0.2">
      <c r="A622" s="38">
        <v>621</v>
      </c>
      <c r="B622" s="112" t="s">
        <v>1265</v>
      </c>
      <c r="C622" s="113" t="s">
        <v>5102</v>
      </c>
      <c r="D622" s="117" t="s">
        <v>5103</v>
      </c>
      <c r="E622" s="115" t="s">
        <v>5071</v>
      </c>
      <c r="F622" s="115" t="s">
        <v>63</v>
      </c>
      <c r="G622" s="115">
        <v>0</v>
      </c>
      <c r="H622" s="115"/>
      <c r="I622" s="117" t="s">
        <v>5104</v>
      </c>
      <c r="J622" s="117" t="s">
        <v>5105</v>
      </c>
      <c r="K622" s="117" t="s">
        <v>5106</v>
      </c>
      <c r="L622" s="117" t="s">
        <v>5107</v>
      </c>
    </row>
    <row r="623" spans="1:12" ht="15.75" hidden="1" customHeight="1" x14ac:dyDescent="0.2">
      <c r="A623" s="34">
        <v>622</v>
      </c>
      <c r="B623" s="92" t="s">
        <v>1265</v>
      </c>
      <c r="C623" s="93" t="s">
        <v>5108</v>
      </c>
      <c r="D623" s="121" t="s">
        <v>5109</v>
      </c>
      <c r="E623" s="95" t="s">
        <v>5071</v>
      </c>
      <c r="F623" s="95" t="s">
        <v>63</v>
      </c>
      <c r="G623" s="95">
        <v>5</v>
      </c>
      <c r="H623" s="97" t="s">
        <v>4275</v>
      </c>
      <c r="I623" s="98" t="s">
        <v>5110</v>
      </c>
      <c r="J623" s="98" t="s">
        <v>5111</v>
      </c>
      <c r="K623" s="98" t="s">
        <v>5112</v>
      </c>
      <c r="L623" s="98" t="s">
        <v>5107</v>
      </c>
    </row>
    <row r="624" spans="1:12" ht="15.75" hidden="1" customHeight="1" x14ac:dyDescent="0.2">
      <c r="A624" s="34">
        <v>623</v>
      </c>
      <c r="B624" s="92" t="s">
        <v>1265</v>
      </c>
      <c r="C624" s="93" t="s">
        <v>5113</v>
      </c>
      <c r="D624" s="122" t="s">
        <v>5114</v>
      </c>
      <c r="E624" s="95" t="s">
        <v>5071</v>
      </c>
      <c r="F624" s="95" t="s">
        <v>63</v>
      </c>
      <c r="G624" s="95">
        <v>6</v>
      </c>
      <c r="H624" s="97" t="s">
        <v>4319</v>
      </c>
      <c r="I624" s="98" t="s">
        <v>5115</v>
      </c>
      <c r="J624" s="98" t="s">
        <v>5116</v>
      </c>
      <c r="K624" s="98" t="s">
        <v>5117</v>
      </c>
      <c r="L624" s="98" t="s">
        <v>5107</v>
      </c>
    </row>
    <row r="625" spans="1:12" ht="15.75" hidden="1" customHeight="1" x14ac:dyDescent="0.2">
      <c r="A625" s="34">
        <v>624</v>
      </c>
      <c r="B625" s="92" t="s">
        <v>1265</v>
      </c>
      <c r="C625" s="93" t="s">
        <v>5118</v>
      </c>
      <c r="D625" s="122" t="s">
        <v>5119</v>
      </c>
      <c r="E625" s="95" t="s">
        <v>5071</v>
      </c>
      <c r="F625" s="95" t="s">
        <v>63</v>
      </c>
      <c r="G625" s="95">
        <v>7</v>
      </c>
      <c r="H625" s="97" t="s">
        <v>4319</v>
      </c>
      <c r="I625" s="98" t="s">
        <v>5120</v>
      </c>
      <c r="J625" s="98" t="s">
        <v>5121</v>
      </c>
      <c r="K625" s="98" t="s">
        <v>5122</v>
      </c>
      <c r="L625" s="98" t="s">
        <v>5107</v>
      </c>
    </row>
    <row r="626" spans="1:12" ht="15.75" hidden="1" customHeight="1" x14ac:dyDescent="0.2">
      <c r="A626" s="38">
        <v>625</v>
      </c>
      <c r="B626" s="112" t="s">
        <v>1265</v>
      </c>
      <c r="C626" s="113" t="s">
        <v>5123</v>
      </c>
      <c r="D626" s="117" t="s">
        <v>5124</v>
      </c>
      <c r="E626" s="115" t="s">
        <v>5071</v>
      </c>
      <c r="F626" s="115" t="s">
        <v>76</v>
      </c>
      <c r="G626" s="115">
        <v>0</v>
      </c>
      <c r="H626" s="115"/>
      <c r="I626" s="117" t="s">
        <v>5125</v>
      </c>
      <c r="J626" s="117" t="s">
        <v>5126</v>
      </c>
      <c r="K626" s="117" t="s">
        <v>5127</v>
      </c>
      <c r="L626" s="117" t="s">
        <v>5128</v>
      </c>
    </row>
    <row r="627" spans="1:12" ht="15.75" hidden="1" customHeight="1" x14ac:dyDescent="0.25">
      <c r="A627" s="34">
        <v>626</v>
      </c>
      <c r="B627" s="92" t="s">
        <v>1265</v>
      </c>
      <c r="C627" s="93" t="s">
        <v>5129</v>
      </c>
      <c r="D627" s="94" t="s">
        <v>5130</v>
      </c>
      <c r="E627" s="95" t="s">
        <v>5071</v>
      </c>
      <c r="F627" s="95" t="s">
        <v>76</v>
      </c>
      <c r="G627" s="95">
        <v>8</v>
      </c>
      <c r="H627" s="96"/>
      <c r="I627" s="98" t="s">
        <v>5131</v>
      </c>
      <c r="J627" s="98" t="s">
        <v>5132</v>
      </c>
      <c r="K627" s="98" t="s">
        <v>5133</v>
      </c>
      <c r="L627" s="98" t="s">
        <v>5128</v>
      </c>
    </row>
    <row r="628" spans="1:12" ht="15.75" hidden="1" customHeight="1" x14ac:dyDescent="0.2">
      <c r="A628" s="34">
        <v>627</v>
      </c>
      <c r="B628" s="92" t="s">
        <v>1265</v>
      </c>
      <c r="C628" s="93" t="s">
        <v>5134</v>
      </c>
      <c r="D628" s="122" t="s">
        <v>5135</v>
      </c>
      <c r="E628" s="95" t="s">
        <v>5071</v>
      </c>
      <c r="F628" s="95" t="s">
        <v>76</v>
      </c>
      <c r="G628" s="95">
        <v>9</v>
      </c>
      <c r="H628" s="97" t="s">
        <v>4319</v>
      </c>
      <c r="I628" s="98" t="s">
        <v>5136</v>
      </c>
      <c r="J628" s="98" t="s">
        <v>5137</v>
      </c>
      <c r="K628" s="98" t="s">
        <v>5138</v>
      </c>
      <c r="L628" s="98" t="s">
        <v>5128</v>
      </c>
    </row>
    <row r="629" spans="1:12" ht="15.75" hidden="1" customHeight="1" x14ac:dyDescent="0.2">
      <c r="A629" s="36">
        <v>628</v>
      </c>
      <c r="B629" s="100" t="s">
        <v>5139</v>
      </c>
      <c r="C629" s="101" t="s">
        <v>5139</v>
      </c>
      <c r="D629" s="102" t="s">
        <v>5140</v>
      </c>
      <c r="E629" s="103">
        <v>0</v>
      </c>
      <c r="F629" s="103"/>
      <c r="G629" s="103"/>
      <c r="H629" s="103" t="s">
        <v>4275</v>
      </c>
      <c r="I629" s="105" t="s">
        <v>5141</v>
      </c>
      <c r="J629" s="105" t="s">
        <v>5142</v>
      </c>
      <c r="K629" s="105" t="s">
        <v>5143</v>
      </c>
      <c r="L629" s="105" t="s">
        <v>5139</v>
      </c>
    </row>
    <row r="630" spans="1:12" ht="15.75" hidden="1" customHeight="1" x14ac:dyDescent="0.2">
      <c r="A630" s="36">
        <v>629</v>
      </c>
      <c r="B630" s="100" t="s">
        <v>1346</v>
      </c>
      <c r="C630" s="101" t="s">
        <v>1346</v>
      </c>
      <c r="D630" s="102" t="s">
        <v>5144</v>
      </c>
      <c r="E630" s="103">
        <v>0</v>
      </c>
      <c r="F630" s="103"/>
      <c r="G630" s="103"/>
      <c r="H630" s="103"/>
      <c r="I630" s="105" t="s">
        <v>5145</v>
      </c>
      <c r="J630" s="105" t="s">
        <v>5146</v>
      </c>
      <c r="K630" s="105" t="s">
        <v>5147</v>
      </c>
      <c r="L630" s="105" t="s">
        <v>1346</v>
      </c>
    </row>
    <row r="631" spans="1:12" ht="15.75" hidden="1" customHeight="1" x14ac:dyDescent="0.2">
      <c r="A631" s="37">
        <v>630</v>
      </c>
      <c r="B631" s="106" t="s">
        <v>1346</v>
      </c>
      <c r="C631" s="107" t="s">
        <v>5148</v>
      </c>
      <c r="D631" s="108" t="s">
        <v>5149</v>
      </c>
      <c r="E631" s="109" t="s">
        <v>1347</v>
      </c>
      <c r="F631" s="109">
        <v>0</v>
      </c>
      <c r="G631" s="109"/>
      <c r="H631" s="109"/>
      <c r="I631" s="111" t="s">
        <v>5150</v>
      </c>
      <c r="J631" s="111" t="s">
        <v>5151</v>
      </c>
      <c r="K631" s="111" t="s">
        <v>5152</v>
      </c>
      <c r="L631" s="111" t="s">
        <v>5153</v>
      </c>
    </row>
    <row r="632" spans="1:12" ht="15.75" hidden="1" customHeight="1" x14ac:dyDescent="0.2">
      <c r="A632" s="38">
        <v>631</v>
      </c>
      <c r="B632" s="112" t="s">
        <v>1346</v>
      </c>
      <c r="C632" s="113" t="s">
        <v>5154</v>
      </c>
      <c r="D632" s="117" t="s">
        <v>5155</v>
      </c>
      <c r="E632" s="115" t="s">
        <v>1347</v>
      </c>
      <c r="F632" s="115" t="s">
        <v>21</v>
      </c>
      <c r="G632" s="115">
        <v>0</v>
      </c>
      <c r="H632" s="115"/>
      <c r="I632" s="117" t="s">
        <v>5156</v>
      </c>
      <c r="J632" s="117" t="s">
        <v>5157</v>
      </c>
      <c r="K632" s="117" t="s">
        <v>5158</v>
      </c>
      <c r="L632" s="117" t="s">
        <v>5159</v>
      </c>
    </row>
    <row r="633" spans="1:12" ht="15.75" customHeight="1" x14ac:dyDescent="0.25">
      <c r="A633" s="34">
        <v>632</v>
      </c>
      <c r="B633" s="92" t="s">
        <v>1346</v>
      </c>
      <c r="C633" s="93" t="s">
        <v>5160</v>
      </c>
      <c r="D633" s="94" t="s">
        <v>5161</v>
      </c>
      <c r="E633" s="95" t="s">
        <v>1347</v>
      </c>
      <c r="F633" s="95" t="s">
        <v>21</v>
      </c>
      <c r="G633" s="95">
        <v>1</v>
      </c>
      <c r="H633" s="96"/>
      <c r="I633" s="98" t="s">
        <v>5162</v>
      </c>
      <c r="J633" s="98" t="s">
        <v>5163</v>
      </c>
      <c r="K633" s="98" t="s">
        <v>5164</v>
      </c>
      <c r="L633" s="98" t="s">
        <v>5165</v>
      </c>
    </row>
    <row r="634" spans="1:12" ht="15.75" customHeight="1" x14ac:dyDescent="0.25">
      <c r="A634" s="34">
        <v>633</v>
      </c>
      <c r="B634" s="92" t="s">
        <v>1346</v>
      </c>
      <c r="C634" s="93" t="s">
        <v>5166</v>
      </c>
      <c r="D634" s="94" t="s">
        <v>5167</v>
      </c>
      <c r="E634" s="95" t="s">
        <v>1347</v>
      </c>
      <c r="F634" s="95" t="s">
        <v>21</v>
      </c>
      <c r="G634" s="95">
        <v>2</v>
      </c>
      <c r="H634" s="35"/>
      <c r="I634" s="98" t="s">
        <v>5168</v>
      </c>
      <c r="J634" s="98" t="s">
        <v>5169</v>
      </c>
      <c r="K634" s="98" t="s">
        <v>5170</v>
      </c>
      <c r="L634" s="98" t="s">
        <v>5171</v>
      </c>
    </row>
    <row r="635" spans="1:12" ht="15.75" customHeight="1" x14ac:dyDescent="0.25">
      <c r="A635" s="34">
        <v>634</v>
      </c>
      <c r="B635" s="92" t="s">
        <v>1346</v>
      </c>
      <c r="C635" s="93" t="s">
        <v>5172</v>
      </c>
      <c r="D635" s="94" t="s">
        <v>5173</v>
      </c>
      <c r="E635" s="95" t="s">
        <v>1347</v>
      </c>
      <c r="F635" s="95" t="s">
        <v>21</v>
      </c>
      <c r="G635" s="95">
        <v>3</v>
      </c>
      <c r="H635" s="35"/>
      <c r="I635" s="98" t="s">
        <v>5174</v>
      </c>
      <c r="J635" s="98" t="s">
        <v>5175</v>
      </c>
      <c r="K635" s="98" t="s">
        <v>5176</v>
      </c>
      <c r="L635" s="98" t="s">
        <v>5177</v>
      </c>
    </row>
    <row r="636" spans="1:12" ht="15.75" customHeight="1" x14ac:dyDescent="0.25">
      <c r="A636" s="34">
        <v>635</v>
      </c>
      <c r="B636" s="92" t="s">
        <v>1346</v>
      </c>
      <c r="C636" s="93" t="s">
        <v>5178</v>
      </c>
      <c r="D636" s="94" t="s">
        <v>5179</v>
      </c>
      <c r="E636" s="95" t="s">
        <v>1347</v>
      </c>
      <c r="F636" s="95" t="s">
        <v>21</v>
      </c>
      <c r="G636" s="95">
        <v>4</v>
      </c>
      <c r="H636" s="35"/>
      <c r="I636" s="98" t="s">
        <v>5180</v>
      </c>
      <c r="J636" s="98" t="s">
        <v>5181</v>
      </c>
      <c r="K636" s="98" t="s">
        <v>5182</v>
      </c>
      <c r="L636" s="98" t="s">
        <v>5183</v>
      </c>
    </row>
    <row r="637" spans="1:12" ht="15.75" customHeight="1" x14ac:dyDescent="0.25">
      <c r="A637" s="34">
        <v>636</v>
      </c>
      <c r="B637" s="92" t="s">
        <v>1346</v>
      </c>
      <c r="C637" s="93" t="s">
        <v>5184</v>
      </c>
      <c r="D637" s="94" t="s">
        <v>5185</v>
      </c>
      <c r="E637" s="95" t="s">
        <v>1347</v>
      </c>
      <c r="F637" s="95" t="s">
        <v>21</v>
      </c>
      <c r="G637" s="95">
        <v>5</v>
      </c>
      <c r="H637" s="35"/>
      <c r="I637" s="98" t="s">
        <v>5186</v>
      </c>
      <c r="J637" s="98" t="s">
        <v>5187</v>
      </c>
      <c r="K637" s="98" t="s">
        <v>5188</v>
      </c>
      <c r="L637" s="98" t="s">
        <v>5189</v>
      </c>
    </row>
    <row r="638" spans="1:12" ht="15.75" hidden="1" customHeight="1" x14ac:dyDescent="0.2">
      <c r="A638" s="38">
        <v>637</v>
      </c>
      <c r="B638" s="112" t="s">
        <v>1346</v>
      </c>
      <c r="C638" s="113" t="s">
        <v>5190</v>
      </c>
      <c r="D638" s="117" t="s">
        <v>5191</v>
      </c>
      <c r="E638" s="115" t="s">
        <v>1347</v>
      </c>
      <c r="F638" s="115" t="s">
        <v>63</v>
      </c>
      <c r="G638" s="115">
        <v>0</v>
      </c>
      <c r="H638" s="115"/>
      <c r="I638" s="117" t="s">
        <v>5192</v>
      </c>
      <c r="J638" s="117" t="s">
        <v>5193</v>
      </c>
      <c r="K638" s="117" t="s">
        <v>5194</v>
      </c>
      <c r="L638" s="117" t="s">
        <v>5195</v>
      </c>
    </row>
    <row r="639" spans="1:12" ht="15.75" customHeight="1" x14ac:dyDescent="0.25">
      <c r="A639" s="34">
        <v>638</v>
      </c>
      <c r="B639" s="92" t="s">
        <v>1346</v>
      </c>
      <c r="C639" s="93" t="s">
        <v>5196</v>
      </c>
      <c r="D639" s="94" t="s">
        <v>5197</v>
      </c>
      <c r="E639" s="95" t="s">
        <v>1347</v>
      </c>
      <c r="F639" s="95" t="s">
        <v>63</v>
      </c>
      <c r="G639" s="95">
        <v>6</v>
      </c>
      <c r="H639" s="96"/>
      <c r="I639" s="98" t="s">
        <v>5198</v>
      </c>
      <c r="J639" s="98" t="s">
        <v>5199</v>
      </c>
      <c r="K639" s="98" t="s">
        <v>5200</v>
      </c>
      <c r="L639" s="98" t="s">
        <v>5201</v>
      </c>
    </row>
    <row r="640" spans="1:12" ht="15.75" customHeight="1" x14ac:dyDescent="0.25">
      <c r="A640" s="34">
        <v>639</v>
      </c>
      <c r="B640" s="92" t="s">
        <v>1346</v>
      </c>
      <c r="C640" s="93" t="s">
        <v>5202</v>
      </c>
      <c r="D640" s="94" t="s">
        <v>5203</v>
      </c>
      <c r="E640" s="95" t="s">
        <v>1347</v>
      </c>
      <c r="F640" s="95" t="s">
        <v>63</v>
      </c>
      <c r="G640" s="95">
        <v>7</v>
      </c>
      <c r="H640" s="35"/>
      <c r="I640" s="98" t="s">
        <v>5204</v>
      </c>
      <c r="J640" s="98" t="s">
        <v>5205</v>
      </c>
      <c r="K640" s="98" t="s">
        <v>5206</v>
      </c>
      <c r="L640" s="98" t="s">
        <v>5207</v>
      </c>
    </row>
    <row r="641" spans="1:12" ht="15.75" customHeight="1" x14ac:dyDescent="0.25">
      <c r="A641" s="34">
        <v>640</v>
      </c>
      <c r="B641" s="92" t="s">
        <v>1346</v>
      </c>
      <c r="C641" s="93" t="s">
        <v>5208</v>
      </c>
      <c r="D641" s="94" t="s">
        <v>5209</v>
      </c>
      <c r="E641" s="95" t="s">
        <v>1347</v>
      </c>
      <c r="F641" s="95" t="s">
        <v>63</v>
      </c>
      <c r="G641" s="95">
        <v>8</v>
      </c>
      <c r="H641" s="35"/>
      <c r="I641" s="98" t="s">
        <v>5210</v>
      </c>
      <c r="J641" s="98" t="s">
        <v>5211</v>
      </c>
      <c r="K641" s="98" t="s">
        <v>5212</v>
      </c>
      <c r="L641" s="98" t="s">
        <v>5213</v>
      </c>
    </row>
    <row r="642" spans="1:12" ht="15.75" hidden="1" customHeight="1" x14ac:dyDescent="0.2">
      <c r="A642" s="38">
        <v>641</v>
      </c>
      <c r="B642" s="112" t="s">
        <v>1346</v>
      </c>
      <c r="C642" s="113" t="s">
        <v>5214</v>
      </c>
      <c r="D642" s="117" t="s">
        <v>5215</v>
      </c>
      <c r="E642" s="115" t="s">
        <v>1347</v>
      </c>
      <c r="F642" s="115" t="s">
        <v>76</v>
      </c>
      <c r="G642" s="115">
        <v>0</v>
      </c>
      <c r="H642" s="115"/>
      <c r="I642" s="117" t="s">
        <v>5216</v>
      </c>
      <c r="J642" s="117" t="s">
        <v>5217</v>
      </c>
      <c r="K642" s="117" t="s">
        <v>5218</v>
      </c>
      <c r="L642" s="117" t="s">
        <v>5219</v>
      </c>
    </row>
    <row r="643" spans="1:12" ht="15.75" customHeight="1" x14ac:dyDescent="0.25">
      <c r="A643" s="34">
        <v>642</v>
      </c>
      <c r="B643" s="92" t="s">
        <v>1346</v>
      </c>
      <c r="C643" s="93" t="s">
        <v>5220</v>
      </c>
      <c r="D643" s="94" t="s">
        <v>5221</v>
      </c>
      <c r="E643" s="95" t="s">
        <v>1347</v>
      </c>
      <c r="F643" s="95" t="s">
        <v>76</v>
      </c>
      <c r="G643" s="95">
        <v>9</v>
      </c>
      <c r="H643" s="96"/>
      <c r="I643" s="98" t="s">
        <v>5222</v>
      </c>
      <c r="J643" s="98" t="s">
        <v>5223</v>
      </c>
      <c r="K643" s="98" t="s">
        <v>5224</v>
      </c>
      <c r="L643" s="98" t="s">
        <v>5225</v>
      </c>
    </row>
    <row r="644" spans="1:12" ht="15.75" customHeight="1" x14ac:dyDescent="0.25">
      <c r="A644" s="34">
        <v>643</v>
      </c>
      <c r="B644" s="92" t="s">
        <v>1346</v>
      </c>
      <c r="C644" s="93" t="s">
        <v>5226</v>
      </c>
      <c r="D644" s="94" t="s">
        <v>5227</v>
      </c>
      <c r="E644" s="95" t="s">
        <v>1347</v>
      </c>
      <c r="F644" s="95" t="s">
        <v>76</v>
      </c>
      <c r="G644" s="95">
        <v>10</v>
      </c>
      <c r="H644" s="35"/>
      <c r="I644" s="98" t="s">
        <v>5228</v>
      </c>
      <c r="J644" s="98" t="s">
        <v>5229</v>
      </c>
      <c r="K644" s="98" t="s">
        <v>5230</v>
      </c>
      <c r="L644" s="98" t="s">
        <v>5231</v>
      </c>
    </row>
    <row r="645" spans="1:12" ht="15.75" customHeight="1" x14ac:dyDescent="0.25">
      <c r="A645" s="34">
        <v>644</v>
      </c>
      <c r="B645" s="92" t="s">
        <v>1346</v>
      </c>
      <c r="C645" s="93" t="s">
        <v>5232</v>
      </c>
      <c r="D645" s="94" t="s">
        <v>5233</v>
      </c>
      <c r="E645" s="95" t="s">
        <v>1347</v>
      </c>
      <c r="F645" s="95" t="s">
        <v>76</v>
      </c>
      <c r="G645" s="95">
        <v>11</v>
      </c>
      <c r="H645" s="35"/>
      <c r="I645" s="98" t="s">
        <v>5234</v>
      </c>
      <c r="J645" s="98" t="s">
        <v>5235</v>
      </c>
      <c r="K645" s="98" t="s">
        <v>5236</v>
      </c>
      <c r="L645" s="98" t="s">
        <v>5237</v>
      </c>
    </row>
    <row r="646" spans="1:12" ht="15.75" hidden="1" customHeight="1" x14ac:dyDescent="0.2">
      <c r="A646" s="38">
        <v>645</v>
      </c>
      <c r="B646" s="112" t="s">
        <v>1346</v>
      </c>
      <c r="C646" s="113" t="s">
        <v>5238</v>
      </c>
      <c r="D646" s="117" t="s">
        <v>5239</v>
      </c>
      <c r="E646" s="115" t="s">
        <v>1347</v>
      </c>
      <c r="F646" s="115" t="s">
        <v>197</v>
      </c>
      <c r="G646" s="115">
        <v>0</v>
      </c>
      <c r="H646" s="115"/>
      <c r="I646" s="117" t="s">
        <v>5240</v>
      </c>
      <c r="J646" s="117" t="s">
        <v>5241</v>
      </c>
      <c r="K646" s="117" t="s">
        <v>5242</v>
      </c>
      <c r="L646" s="117" t="s">
        <v>5243</v>
      </c>
    </row>
    <row r="647" spans="1:12" ht="15.75" customHeight="1" x14ac:dyDescent="0.25">
      <c r="A647" s="34">
        <v>646</v>
      </c>
      <c r="B647" s="92" t="s">
        <v>1346</v>
      </c>
      <c r="C647" s="93" t="s">
        <v>5244</v>
      </c>
      <c r="D647" s="94" t="s">
        <v>1376</v>
      </c>
      <c r="E647" s="95" t="s">
        <v>1347</v>
      </c>
      <c r="F647" s="95" t="s">
        <v>197</v>
      </c>
      <c r="G647" s="95">
        <v>12</v>
      </c>
      <c r="H647" s="96"/>
      <c r="I647" s="98" t="s">
        <v>5245</v>
      </c>
      <c r="J647" s="98" t="s">
        <v>5246</v>
      </c>
      <c r="K647" s="98" t="s">
        <v>5247</v>
      </c>
      <c r="L647" s="98" t="s">
        <v>5248</v>
      </c>
    </row>
    <row r="648" spans="1:12" ht="15.75" customHeight="1" x14ac:dyDescent="0.25">
      <c r="A648" s="34">
        <v>647</v>
      </c>
      <c r="B648" s="92" t="s">
        <v>1346</v>
      </c>
      <c r="C648" s="93" t="s">
        <v>5249</v>
      </c>
      <c r="D648" s="94" t="s">
        <v>5250</v>
      </c>
      <c r="E648" s="95" t="s">
        <v>1347</v>
      </c>
      <c r="F648" s="95" t="s">
        <v>197</v>
      </c>
      <c r="G648" s="95">
        <v>13</v>
      </c>
      <c r="H648" s="35"/>
      <c r="I648" s="98" t="s">
        <v>5251</v>
      </c>
      <c r="J648" s="98" t="s">
        <v>5252</v>
      </c>
      <c r="K648" s="98" t="s">
        <v>5253</v>
      </c>
      <c r="L648" s="98" t="s">
        <v>5254</v>
      </c>
    </row>
    <row r="649" spans="1:12" ht="15.75" hidden="1" customHeight="1" x14ac:dyDescent="0.2">
      <c r="A649" s="37">
        <v>648</v>
      </c>
      <c r="B649" s="106" t="s">
        <v>1346</v>
      </c>
      <c r="C649" s="107" t="s">
        <v>5255</v>
      </c>
      <c r="D649" s="108" t="s">
        <v>5256</v>
      </c>
      <c r="E649" s="109" t="s">
        <v>1352</v>
      </c>
      <c r="F649" s="109">
        <v>0</v>
      </c>
      <c r="G649" s="109"/>
      <c r="H649" s="109"/>
      <c r="I649" s="111" t="s">
        <v>5257</v>
      </c>
      <c r="J649" s="111" t="s">
        <v>5258</v>
      </c>
      <c r="K649" s="111" t="s">
        <v>5259</v>
      </c>
      <c r="L649" s="111" t="s">
        <v>5260</v>
      </c>
    </row>
    <row r="650" spans="1:12" ht="15.75" hidden="1" customHeight="1" x14ac:dyDescent="0.2">
      <c r="A650" s="38">
        <v>649</v>
      </c>
      <c r="B650" s="112" t="s">
        <v>1346</v>
      </c>
      <c r="C650" s="113" t="s">
        <v>5261</v>
      </c>
      <c r="D650" s="117" t="s">
        <v>5262</v>
      </c>
      <c r="E650" s="115" t="s">
        <v>1352</v>
      </c>
      <c r="F650" s="115" t="s">
        <v>21</v>
      </c>
      <c r="G650" s="115">
        <v>0</v>
      </c>
      <c r="H650" s="115"/>
      <c r="I650" s="117" t="s">
        <v>5263</v>
      </c>
      <c r="J650" s="117" t="s">
        <v>5264</v>
      </c>
      <c r="K650" s="117" t="s">
        <v>5265</v>
      </c>
      <c r="L650" s="117" t="s">
        <v>5260</v>
      </c>
    </row>
    <row r="651" spans="1:12" ht="15.75" customHeight="1" x14ac:dyDescent="0.25">
      <c r="A651" s="34">
        <v>650</v>
      </c>
      <c r="B651" s="92" t="s">
        <v>1346</v>
      </c>
      <c r="C651" s="93" t="s">
        <v>5266</v>
      </c>
      <c r="D651" s="94" t="s">
        <v>5267</v>
      </c>
      <c r="E651" s="95" t="s">
        <v>1352</v>
      </c>
      <c r="F651" s="95" t="s">
        <v>21</v>
      </c>
      <c r="G651" s="95">
        <v>1</v>
      </c>
      <c r="H651" s="96"/>
      <c r="I651" s="98" t="s">
        <v>5268</v>
      </c>
      <c r="J651" s="98" t="s">
        <v>5269</v>
      </c>
      <c r="K651" s="98" t="s">
        <v>5270</v>
      </c>
      <c r="L651" s="98" t="s">
        <v>5271</v>
      </c>
    </row>
    <row r="652" spans="1:12" ht="15.75" hidden="1" customHeight="1" x14ac:dyDescent="0.25">
      <c r="A652" s="34">
        <v>651</v>
      </c>
      <c r="B652" s="92" t="s">
        <v>1346</v>
      </c>
      <c r="C652" s="93" t="s">
        <v>5272</v>
      </c>
      <c r="D652" s="94" t="s">
        <v>5273</v>
      </c>
      <c r="E652" s="95" t="s">
        <v>1352</v>
      </c>
      <c r="F652" s="95" t="s">
        <v>21</v>
      </c>
      <c r="G652" s="97" t="s">
        <v>2499</v>
      </c>
      <c r="H652" s="35"/>
      <c r="I652" s="98" t="s">
        <v>5274</v>
      </c>
      <c r="J652" s="98" t="s">
        <v>5275</v>
      </c>
      <c r="K652" s="98" t="s">
        <v>5276</v>
      </c>
      <c r="L652" s="98" t="s">
        <v>5277</v>
      </c>
    </row>
    <row r="653" spans="1:12" ht="15.75" hidden="1" customHeight="1" x14ac:dyDescent="0.25">
      <c r="A653" s="34">
        <v>652</v>
      </c>
      <c r="B653" s="92" t="s">
        <v>1346</v>
      </c>
      <c r="C653" s="93" t="s">
        <v>5278</v>
      </c>
      <c r="D653" s="94" t="s">
        <v>5279</v>
      </c>
      <c r="E653" s="95" t="s">
        <v>1352</v>
      </c>
      <c r="F653" s="95" t="s">
        <v>21</v>
      </c>
      <c r="G653" s="97" t="s">
        <v>2506</v>
      </c>
      <c r="H653" s="35"/>
      <c r="I653" s="98" t="s">
        <v>5280</v>
      </c>
      <c r="J653" s="98" t="s">
        <v>5281</v>
      </c>
      <c r="K653" s="98" t="s">
        <v>5282</v>
      </c>
      <c r="L653" s="98" t="s">
        <v>5283</v>
      </c>
    </row>
    <row r="654" spans="1:12" ht="15.75" customHeight="1" x14ac:dyDescent="0.25">
      <c r="A654" s="34">
        <v>653</v>
      </c>
      <c r="B654" s="92" t="s">
        <v>1346</v>
      </c>
      <c r="C654" s="93" t="s">
        <v>5284</v>
      </c>
      <c r="D654" s="94" t="s">
        <v>5285</v>
      </c>
      <c r="E654" s="95" t="s">
        <v>1352</v>
      </c>
      <c r="F654" s="95" t="s">
        <v>21</v>
      </c>
      <c r="G654" s="95">
        <v>2</v>
      </c>
      <c r="H654" s="35"/>
      <c r="I654" s="98" t="s">
        <v>5286</v>
      </c>
      <c r="J654" s="98" t="s">
        <v>5287</v>
      </c>
      <c r="K654" s="98" t="s">
        <v>5288</v>
      </c>
      <c r="L654" s="98" t="s">
        <v>5289</v>
      </c>
    </row>
    <row r="655" spans="1:12" ht="15.75" customHeight="1" x14ac:dyDescent="0.25">
      <c r="A655" s="34">
        <v>654</v>
      </c>
      <c r="B655" s="92" t="s">
        <v>1346</v>
      </c>
      <c r="C655" s="93" t="s">
        <v>5290</v>
      </c>
      <c r="D655" s="94" t="s">
        <v>5291</v>
      </c>
      <c r="E655" s="95" t="s">
        <v>1352</v>
      </c>
      <c r="F655" s="95" t="s">
        <v>21</v>
      </c>
      <c r="G655" s="95">
        <v>3</v>
      </c>
      <c r="H655" s="35"/>
      <c r="I655" s="98" t="s">
        <v>5292</v>
      </c>
      <c r="J655" s="98" t="s">
        <v>5293</v>
      </c>
      <c r="K655" s="98" t="s">
        <v>5294</v>
      </c>
      <c r="L655" s="98" t="s">
        <v>5295</v>
      </c>
    </row>
    <row r="656" spans="1:12" ht="15.75" hidden="1" customHeight="1" x14ac:dyDescent="0.2">
      <c r="A656" s="38">
        <v>655</v>
      </c>
      <c r="B656" s="112" t="s">
        <v>1346</v>
      </c>
      <c r="C656" s="113" t="s">
        <v>5296</v>
      </c>
      <c r="D656" s="117" t="s">
        <v>5297</v>
      </c>
      <c r="E656" s="115" t="s">
        <v>1352</v>
      </c>
      <c r="F656" s="115" t="s">
        <v>63</v>
      </c>
      <c r="G656" s="115">
        <v>0</v>
      </c>
      <c r="H656" s="115"/>
      <c r="I656" s="117" t="s">
        <v>5298</v>
      </c>
      <c r="J656" s="117" t="s">
        <v>5299</v>
      </c>
      <c r="K656" s="117" t="s">
        <v>5300</v>
      </c>
      <c r="L656" s="117" t="s">
        <v>5260</v>
      </c>
    </row>
    <row r="657" spans="1:12" ht="15.75" customHeight="1" x14ac:dyDescent="0.25">
      <c r="A657" s="34">
        <v>656</v>
      </c>
      <c r="B657" s="92" t="s">
        <v>1346</v>
      </c>
      <c r="C657" s="93" t="s">
        <v>5301</v>
      </c>
      <c r="D657" s="94" t="s">
        <v>5302</v>
      </c>
      <c r="E657" s="95" t="s">
        <v>1352</v>
      </c>
      <c r="F657" s="95" t="s">
        <v>63</v>
      </c>
      <c r="G657" s="95">
        <v>4</v>
      </c>
      <c r="H657" s="96"/>
      <c r="I657" s="98" t="s">
        <v>5303</v>
      </c>
      <c r="J657" s="98" t="s">
        <v>5304</v>
      </c>
      <c r="K657" s="98" t="s">
        <v>5305</v>
      </c>
      <c r="L657" s="98" t="s">
        <v>5306</v>
      </c>
    </row>
    <row r="658" spans="1:12" ht="15.75" customHeight="1" x14ac:dyDescent="0.25">
      <c r="A658" s="34">
        <v>657</v>
      </c>
      <c r="B658" s="92" t="s">
        <v>1346</v>
      </c>
      <c r="C658" s="93" t="s">
        <v>5307</v>
      </c>
      <c r="D658" s="94" t="s">
        <v>5308</v>
      </c>
      <c r="E658" s="95" t="s">
        <v>1352</v>
      </c>
      <c r="F658" s="95" t="s">
        <v>63</v>
      </c>
      <c r="G658" s="95">
        <v>5</v>
      </c>
      <c r="H658" s="35"/>
      <c r="I658" s="98" t="s">
        <v>5309</v>
      </c>
      <c r="J658" s="98" t="s">
        <v>5310</v>
      </c>
      <c r="K658" s="98" t="s">
        <v>5311</v>
      </c>
      <c r="L658" s="98" t="s">
        <v>5312</v>
      </c>
    </row>
    <row r="659" spans="1:12" ht="15.75" hidden="1" customHeight="1" x14ac:dyDescent="0.2">
      <c r="A659" s="38">
        <v>658</v>
      </c>
      <c r="B659" s="112" t="s">
        <v>1346</v>
      </c>
      <c r="C659" s="113" t="s">
        <v>5313</v>
      </c>
      <c r="D659" s="117" t="s">
        <v>5314</v>
      </c>
      <c r="E659" s="115" t="s">
        <v>1352</v>
      </c>
      <c r="F659" s="115" t="s">
        <v>76</v>
      </c>
      <c r="G659" s="115">
        <v>0</v>
      </c>
      <c r="H659" s="115"/>
      <c r="I659" s="117" t="s">
        <v>5315</v>
      </c>
      <c r="J659" s="117" t="s">
        <v>5316</v>
      </c>
      <c r="K659" s="117" t="s">
        <v>5317</v>
      </c>
      <c r="L659" s="117" t="s">
        <v>5260</v>
      </c>
    </row>
    <row r="660" spans="1:12" ht="15.75" customHeight="1" x14ac:dyDescent="0.25">
      <c r="A660" s="34">
        <v>659</v>
      </c>
      <c r="B660" s="92" t="s">
        <v>1346</v>
      </c>
      <c r="C660" s="93" t="s">
        <v>5318</v>
      </c>
      <c r="D660" s="94" t="s">
        <v>5319</v>
      </c>
      <c r="E660" s="95" t="s">
        <v>1352</v>
      </c>
      <c r="F660" s="95" t="s">
        <v>76</v>
      </c>
      <c r="G660" s="95">
        <v>6</v>
      </c>
      <c r="H660" s="96"/>
      <c r="I660" s="98" t="s">
        <v>5320</v>
      </c>
      <c r="J660" s="98" t="s">
        <v>5321</v>
      </c>
      <c r="K660" s="98" t="s">
        <v>5322</v>
      </c>
      <c r="L660" s="98" t="s">
        <v>5323</v>
      </c>
    </row>
    <row r="661" spans="1:12" ht="15.75" customHeight="1" x14ac:dyDescent="0.25">
      <c r="A661" s="34">
        <v>660</v>
      </c>
      <c r="B661" s="92" t="s">
        <v>1346</v>
      </c>
      <c r="C661" s="93" t="s">
        <v>5324</v>
      </c>
      <c r="D661" s="94" t="s">
        <v>5325</v>
      </c>
      <c r="E661" s="95" t="s">
        <v>1352</v>
      </c>
      <c r="F661" s="95" t="s">
        <v>76</v>
      </c>
      <c r="G661" s="95">
        <v>7</v>
      </c>
      <c r="H661" s="35"/>
      <c r="I661" s="98" t="s">
        <v>5326</v>
      </c>
      <c r="J661" s="98" t="s">
        <v>5327</v>
      </c>
      <c r="K661" s="98" t="s">
        <v>5328</v>
      </c>
      <c r="L661" s="98" t="s">
        <v>5329</v>
      </c>
    </row>
    <row r="662" spans="1:12" ht="15.75" customHeight="1" x14ac:dyDescent="0.2">
      <c r="A662" s="34">
        <v>661</v>
      </c>
      <c r="B662" s="92" t="s">
        <v>1346</v>
      </c>
      <c r="C662" s="93" t="s">
        <v>5330</v>
      </c>
      <c r="D662" s="121" t="s">
        <v>5331</v>
      </c>
      <c r="E662" s="95" t="s">
        <v>1352</v>
      </c>
      <c r="F662" s="95" t="s">
        <v>76</v>
      </c>
      <c r="G662" s="95">
        <v>8</v>
      </c>
      <c r="H662" s="97" t="s">
        <v>4275</v>
      </c>
      <c r="I662" s="98" t="s">
        <v>5332</v>
      </c>
      <c r="J662" s="98" t="s">
        <v>5333</v>
      </c>
      <c r="K662" s="98" t="s">
        <v>5334</v>
      </c>
      <c r="L662" s="98" t="s">
        <v>5335</v>
      </c>
    </row>
    <row r="663" spans="1:12" ht="15.75" hidden="1" customHeight="1" x14ac:dyDescent="0.2">
      <c r="A663" s="38">
        <v>662</v>
      </c>
      <c r="B663" s="112" t="s">
        <v>1346</v>
      </c>
      <c r="C663" s="113" t="s">
        <v>5336</v>
      </c>
      <c r="D663" s="117" t="s">
        <v>5337</v>
      </c>
      <c r="E663" s="115" t="s">
        <v>1352</v>
      </c>
      <c r="F663" s="115" t="s">
        <v>197</v>
      </c>
      <c r="G663" s="115">
        <v>0</v>
      </c>
      <c r="H663" s="115"/>
      <c r="I663" s="117" t="s">
        <v>5338</v>
      </c>
      <c r="J663" s="117" t="s">
        <v>5339</v>
      </c>
      <c r="K663" s="117" t="s">
        <v>5340</v>
      </c>
      <c r="L663" s="117" t="s">
        <v>5260</v>
      </c>
    </row>
    <row r="664" spans="1:12" ht="15.75" customHeight="1" x14ac:dyDescent="0.2">
      <c r="A664" s="34">
        <v>663</v>
      </c>
      <c r="B664" s="92" t="s">
        <v>1346</v>
      </c>
      <c r="C664" s="93" t="s">
        <v>5341</v>
      </c>
      <c r="D664" s="122" t="s">
        <v>5342</v>
      </c>
      <c r="E664" s="95" t="s">
        <v>1352</v>
      </c>
      <c r="F664" s="95" t="s">
        <v>197</v>
      </c>
      <c r="G664" s="95">
        <v>9</v>
      </c>
      <c r="H664" s="97" t="s">
        <v>4319</v>
      </c>
      <c r="I664" s="98" t="s">
        <v>5343</v>
      </c>
      <c r="J664" s="98" t="s">
        <v>5344</v>
      </c>
      <c r="K664" s="98" t="s">
        <v>5345</v>
      </c>
      <c r="L664" s="98" t="s">
        <v>5346</v>
      </c>
    </row>
    <row r="665" spans="1:12" ht="15.75" customHeight="1" x14ac:dyDescent="0.2">
      <c r="A665" s="34">
        <v>664</v>
      </c>
      <c r="B665" s="92" t="s">
        <v>1346</v>
      </c>
      <c r="C665" s="93" t="s">
        <v>5347</v>
      </c>
      <c r="D665" s="122" t="s">
        <v>5348</v>
      </c>
      <c r="E665" s="95" t="s">
        <v>1352</v>
      </c>
      <c r="F665" s="95" t="s">
        <v>197</v>
      </c>
      <c r="G665" s="95">
        <v>10</v>
      </c>
      <c r="H665" s="97" t="s">
        <v>4319</v>
      </c>
      <c r="I665" s="98" t="s">
        <v>5349</v>
      </c>
      <c r="J665" s="98" t="s">
        <v>5350</v>
      </c>
      <c r="K665" s="98" t="s">
        <v>5351</v>
      </c>
      <c r="L665" s="98" t="s">
        <v>5352</v>
      </c>
    </row>
    <row r="666" spans="1:12" ht="15.75" customHeight="1" x14ac:dyDescent="0.2">
      <c r="A666" s="34">
        <v>665</v>
      </c>
      <c r="B666" s="92" t="s">
        <v>1346</v>
      </c>
      <c r="C666" s="93" t="s">
        <v>5353</v>
      </c>
      <c r="D666" s="122" t="s">
        <v>5354</v>
      </c>
      <c r="E666" s="95" t="s">
        <v>1352</v>
      </c>
      <c r="F666" s="95" t="s">
        <v>197</v>
      </c>
      <c r="G666" s="95">
        <v>11</v>
      </c>
      <c r="H666" s="97" t="s">
        <v>4319</v>
      </c>
      <c r="I666" s="98" t="s">
        <v>5355</v>
      </c>
      <c r="J666" s="98" t="s">
        <v>5356</v>
      </c>
      <c r="K666" s="98" t="s">
        <v>5357</v>
      </c>
      <c r="L666" s="98" t="s">
        <v>5358</v>
      </c>
    </row>
    <row r="667" spans="1:12" ht="15.75" hidden="1" customHeight="1" x14ac:dyDescent="0.2">
      <c r="A667" s="37">
        <v>666</v>
      </c>
      <c r="B667" s="106" t="s">
        <v>1346</v>
      </c>
      <c r="C667" s="107" t="s">
        <v>5359</v>
      </c>
      <c r="D667" s="108" t="s">
        <v>5360</v>
      </c>
      <c r="E667" s="109" t="s">
        <v>76</v>
      </c>
      <c r="F667" s="109">
        <v>0</v>
      </c>
      <c r="G667" s="109"/>
      <c r="H667" s="109"/>
      <c r="I667" s="111" t="s">
        <v>5361</v>
      </c>
      <c r="J667" s="111" t="s">
        <v>5362</v>
      </c>
      <c r="K667" s="111" t="s">
        <v>5363</v>
      </c>
      <c r="L667" s="111" t="s">
        <v>5364</v>
      </c>
    </row>
    <row r="668" spans="1:12" ht="15.75" hidden="1" customHeight="1" x14ac:dyDescent="0.2">
      <c r="A668" s="38">
        <v>667</v>
      </c>
      <c r="B668" s="112" t="s">
        <v>1346</v>
      </c>
      <c r="C668" s="113" t="s">
        <v>5365</v>
      </c>
      <c r="D668" s="117" t="s">
        <v>5366</v>
      </c>
      <c r="E668" s="115" t="s">
        <v>76</v>
      </c>
      <c r="F668" s="115" t="s">
        <v>21</v>
      </c>
      <c r="G668" s="115">
        <v>0</v>
      </c>
      <c r="H668" s="115"/>
      <c r="I668" s="117" t="s">
        <v>5367</v>
      </c>
      <c r="J668" s="117" t="s">
        <v>5368</v>
      </c>
      <c r="K668" s="117" t="s">
        <v>5369</v>
      </c>
      <c r="L668" s="117" t="s">
        <v>5370</v>
      </c>
    </row>
    <row r="669" spans="1:12" ht="15.75" customHeight="1" x14ac:dyDescent="0.25">
      <c r="A669" s="34">
        <v>668</v>
      </c>
      <c r="B669" s="92" t="s">
        <v>1346</v>
      </c>
      <c r="C669" s="93" t="s">
        <v>5371</v>
      </c>
      <c r="D669" s="94" t="s">
        <v>5372</v>
      </c>
      <c r="E669" s="95" t="s">
        <v>76</v>
      </c>
      <c r="F669" s="95" t="s">
        <v>21</v>
      </c>
      <c r="G669" s="95">
        <v>1</v>
      </c>
      <c r="H669" s="96"/>
      <c r="I669" s="98" t="s">
        <v>5373</v>
      </c>
      <c r="J669" s="98" t="s">
        <v>5374</v>
      </c>
      <c r="K669" s="98" t="s">
        <v>5375</v>
      </c>
      <c r="L669" s="98" t="s">
        <v>5376</v>
      </c>
    </row>
    <row r="670" spans="1:12" ht="15.75" customHeight="1" x14ac:dyDescent="0.25">
      <c r="A670" s="34">
        <v>669</v>
      </c>
      <c r="B670" s="92" t="s">
        <v>1346</v>
      </c>
      <c r="C670" s="93" t="s">
        <v>5377</v>
      </c>
      <c r="D670" s="94" t="s">
        <v>5378</v>
      </c>
      <c r="E670" s="95" t="s">
        <v>76</v>
      </c>
      <c r="F670" s="95" t="s">
        <v>21</v>
      </c>
      <c r="G670" s="95">
        <v>2</v>
      </c>
      <c r="H670" s="35"/>
      <c r="I670" s="98" t="s">
        <v>5379</v>
      </c>
      <c r="J670" s="98" t="s">
        <v>5380</v>
      </c>
      <c r="K670" s="98" t="s">
        <v>5381</v>
      </c>
      <c r="L670" s="98" t="s">
        <v>5382</v>
      </c>
    </row>
    <row r="671" spans="1:12" ht="15.75" customHeight="1" x14ac:dyDescent="0.25">
      <c r="A671" s="34">
        <v>670</v>
      </c>
      <c r="B671" s="92" t="s">
        <v>1346</v>
      </c>
      <c r="C671" s="93" t="s">
        <v>5383</v>
      </c>
      <c r="D671" s="94" t="s">
        <v>5384</v>
      </c>
      <c r="E671" s="95" t="s">
        <v>76</v>
      </c>
      <c r="F671" s="95" t="s">
        <v>21</v>
      </c>
      <c r="G671" s="95">
        <v>3</v>
      </c>
      <c r="H671" s="35"/>
      <c r="I671" s="98" t="s">
        <v>5385</v>
      </c>
      <c r="J671" s="98" t="s">
        <v>5386</v>
      </c>
      <c r="K671" s="98" t="s">
        <v>5387</v>
      </c>
      <c r="L671" s="98" t="s">
        <v>5388</v>
      </c>
    </row>
    <row r="672" spans="1:12" ht="15.75" customHeight="1" x14ac:dyDescent="0.2">
      <c r="A672" s="34">
        <v>671</v>
      </c>
      <c r="B672" s="92" t="s">
        <v>1346</v>
      </c>
      <c r="C672" s="93" t="s">
        <v>5389</v>
      </c>
      <c r="D672" s="122" t="s">
        <v>5390</v>
      </c>
      <c r="E672" s="95" t="s">
        <v>76</v>
      </c>
      <c r="F672" s="95" t="s">
        <v>21</v>
      </c>
      <c r="G672" s="95">
        <v>4</v>
      </c>
      <c r="H672" s="97" t="s">
        <v>4319</v>
      </c>
      <c r="I672" s="98" t="s">
        <v>5391</v>
      </c>
      <c r="J672" s="98" t="s">
        <v>5392</v>
      </c>
      <c r="K672" s="98" t="s">
        <v>5393</v>
      </c>
      <c r="L672" s="98" t="s">
        <v>5394</v>
      </c>
    </row>
    <row r="673" spans="1:12" ht="15.75" hidden="1" customHeight="1" x14ac:dyDescent="0.2">
      <c r="A673" s="38">
        <v>672</v>
      </c>
      <c r="B673" s="112" t="s">
        <v>1346</v>
      </c>
      <c r="C673" s="113" t="s">
        <v>5395</v>
      </c>
      <c r="D673" s="117" t="s">
        <v>5396</v>
      </c>
      <c r="E673" s="115" t="s">
        <v>76</v>
      </c>
      <c r="F673" s="115" t="s">
        <v>63</v>
      </c>
      <c r="G673" s="115">
        <v>0</v>
      </c>
      <c r="H673" s="115"/>
      <c r="I673" s="117" t="s">
        <v>5397</v>
      </c>
      <c r="J673" s="117" t="s">
        <v>5398</v>
      </c>
      <c r="K673" s="117" t="s">
        <v>5399</v>
      </c>
      <c r="L673" s="117" t="s">
        <v>5400</v>
      </c>
    </row>
    <row r="674" spans="1:12" ht="15.75" customHeight="1" x14ac:dyDescent="0.25">
      <c r="A674" s="34">
        <v>673</v>
      </c>
      <c r="B674" s="92" t="s">
        <v>1346</v>
      </c>
      <c r="C674" s="93" t="s">
        <v>5401</v>
      </c>
      <c r="D674" s="94" t="s">
        <v>5402</v>
      </c>
      <c r="E674" s="95" t="s">
        <v>76</v>
      </c>
      <c r="F674" s="95" t="s">
        <v>63</v>
      </c>
      <c r="G674" s="95">
        <v>5</v>
      </c>
      <c r="H674" s="96"/>
      <c r="I674" s="98" t="s">
        <v>5403</v>
      </c>
      <c r="J674" s="98" t="s">
        <v>5404</v>
      </c>
      <c r="K674" s="98" t="s">
        <v>5405</v>
      </c>
      <c r="L674" s="98" t="s">
        <v>5406</v>
      </c>
    </row>
    <row r="675" spans="1:12" ht="15.75" hidden="1" customHeight="1" x14ac:dyDescent="0.2">
      <c r="A675" s="37">
        <v>674</v>
      </c>
      <c r="B675" s="106" t="s">
        <v>1346</v>
      </c>
      <c r="C675" s="107" t="s">
        <v>5407</v>
      </c>
      <c r="D675" s="108" t="s">
        <v>5408</v>
      </c>
      <c r="E675" s="109" t="s">
        <v>1357</v>
      </c>
      <c r="F675" s="109">
        <v>0</v>
      </c>
      <c r="G675" s="109"/>
      <c r="H675" s="109"/>
      <c r="I675" s="111" t="s">
        <v>5409</v>
      </c>
      <c r="J675" s="111" t="s">
        <v>5410</v>
      </c>
      <c r="K675" s="111" t="s">
        <v>5411</v>
      </c>
      <c r="L675" s="111" t="s">
        <v>5412</v>
      </c>
    </row>
    <row r="676" spans="1:12" ht="15.75" hidden="1" customHeight="1" x14ac:dyDescent="0.2">
      <c r="A676" s="38">
        <v>675</v>
      </c>
      <c r="B676" s="112" t="s">
        <v>1346</v>
      </c>
      <c r="C676" s="113" t="s">
        <v>5413</v>
      </c>
      <c r="D676" s="117" t="s">
        <v>5414</v>
      </c>
      <c r="E676" s="115" t="s">
        <v>1357</v>
      </c>
      <c r="F676" s="115" t="s">
        <v>21</v>
      </c>
      <c r="G676" s="115">
        <v>0</v>
      </c>
      <c r="H676" s="115"/>
      <c r="I676" s="117" t="s">
        <v>5415</v>
      </c>
      <c r="J676" s="117" t="s">
        <v>5416</v>
      </c>
      <c r="K676" s="117" t="s">
        <v>5417</v>
      </c>
      <c r="L676" s="117" t="s">
        <v>5418</v>
      </c>
    </row>
    <row r="677" spans="1:12" ht="15.75" customHeight="1" x14ac:dyDescent="0.25">
      <c r="A677" s="34">
        <v>676</v>
      </c>
      <c r="B677" s="92" t="s">
        <v>1346</v>
      </c>
      <c r="C677" s="93" t="s">
        <v>5419</v>
      </c>
      <c r="D677" s="94" t="s">
        <v>1406</v>
      </c>
      <c r="E677" s="95" t="s">
        <v>1357</v>
      </c>
      <c r="F677" s="95" t="s">
        <v>21</v>
      </c>
      <c r="G677" s="95">
        <v>1</v>
      </c>
      <c r="H677" s="96"/>
      <c r="I677" s="98" t="s">
        <v>5420</v>
      </c>
      <c r="J677" s="98" t="s">
        <v>5421</v>
      </c>
      <c r="K677" s="98" t="s">
        <v>5422</v>
      </c>
      <c r="L677" s="98" t="s">
        <v>5423</v>
      </c>
    </row>
    <row r="678" spans="1:12" ht="15.75" customHeight="1" x14ac:dyDescent="0.25">
      <c r="A678" s="34">
        <v>677</v>
      </c>
      <c r="B678" s="92" t="s">
        <v>1346</v>
      </c>
      <c r="C678" s="93" t="s">
        <v>5424</v>
      </c>
      <c r="D678" s="94" t="s">
        <v>5425</v>
      </c>
      <c r="E678" s="95" t="s">
        <v>1357</v>
      </c>
      <c r="F678" s="95" t="s">
        <v>21</v>
      </c>
      <c r="G678" s="95">
        <v>2</v>
      </c>
      <c r="H678" s="35"/>
      <c r="I678" s="98" t="s">
        <v>5426</v>
      </c>
      <c r="J678" s="98" t="s">
        <v>5427</v>
      </c>
      <c r="K678" s="98" t="s">
        <v>5428</v>
      </c>
      <c r="L678" s="98" t="s">
        <v>5429</v>
      </c>
    </row>
    <row r="679" spans="1:12" ht="15.75" customHeight="1" x14ac:dyDescent="0.2">
      <c r="A679" s="34">
        <v>678</v>
      </c>
      <c r="B679" s="92" t="s">
        <v>1346</v>
      </c>
      <c r="C679" s="93" t="s">
        <v>5430</v>
      </c>
      <c r="D679" s="122" t="s">
        <v>5431</v>
      </c>
      <c r="E679" s="95" t="s">
        <v>1357</v>
      </c>
      <c r="F679" s="95" t="s">
        <v>21</v>
      </c>
      <c r="G679" s="95">
        <v>3</v>
      </c>
      <c r="H679" s="97" t="s">
        <v>4319</v>
      </c>
      <c r="I679" s="98" t="s">
        <v>5432</v>
      </c>
      <c r="J679" s="98" t="s">
        <v>5433</v>
      </c>
      <c r="K679" s="98" t="s">
        <v>5434</v>
      </c>
      <c r="L679" s="98" t="s">
        <v>5435</v>
      </c>
    </row>
    <row r="680" spans="1:12" ht="15.75" hidden="1" customHeight="1" x14ac:dyDescent="0.2">
      <c r="A680" s="38">
        <v>679</v>
      </c>
      <c r="B680" s="112" t="s">
        <v>1346</v>
      </c>
      <c r="C680" s="113" t="s">
        <v>5436</v>
      </c>
      <c r="D680" s="117" t="s">
        <v>5437</v>
      </c>
      <c r="E680" s="115" t="s">
        <v>1357</v>
      </c>
      <c r="F680" s="115" t="s">
        <v>63</v>
      </c>
      <c r="G680" s="115">
        <v>0</v>
      </c>
      <c r="H680" s="115"/>
      <c r="I680" s="117" t="s">
        <v>5438</v>
      </c>
      <c r="J680" s="117" t="s">
        <v>5439</v>
      </c>
      <c r="K680" s="117" t="s">
        <v>5440</v>
      </c>
      <c r="L680" s="117" t="s">
        <v>5441</v>
      </c>
    </row>
    <row r="681" spans="1:12" ht="15.75" customHeight="1" x14ac:dyDescent="0.25">
      <c r="A681" s="34">
        <v>680</v>
      </c>
      <c r="B681" s="92" t="s">
        <v>1346</v>
      </c>
      <c r="C681" s="93" t="s">
        <v>5442</v>
      </c>
      <c r="D681" s="94" t="s">
        <v>1410</v>
      </c>
      <c r="E681" s="95" t="s">
        <v>1357</v>
      </c>
      <c r="F681" s="95" t="s">
        <v>63</v>
      </c>
      <c r="G681" s="95">
        <v>4</v>
      </c>
      <c r="H681" s="96"/>
      <c r="I681" s="98" t="s">
        <v>5443</v>
      </c>
      <c r="J681" s="98" t="s">
        <v>5444</v>
      </c>
      <c r="K681" s="98" t="s">
        <v>5445</v>
      </c>
      <c r="L681" s="98" t="s">
        <v>5446</v>
      </c>
    </row>
    <row r="682" spans="1:12" ht="15.75" customHeight="1" x14ac:dyDescent="0.25">
      <c r="A682" s="34">
        <v>681</v>
      </c>
      <c r="B682" s="92" t="s">
        <v>1346</v>
      </c>
      <c r="C682" s="93" t="s">
        <v>5447</v>
      </c>
      <c r="D682" s="94" t="s">
        <v>1358</v>
      </c>
      <c r="E682" s="95" t="s">
        <v>1357</v>
      </c>
      <c r="F682" s="95" t="s">
        <v>63</v>
      </c>
      <c r="G682" s="95">
        <v>5</v>
      </c>
      <c r="H682" s="35"/>
      <c r="I682" s="98" t="s">
        <v>5448</v>
      </c>
      <c r="J682" s="98" t="s">
        <v>5449</v>
      </c>
      <c r="K682" s="98" t="s">
        <v>5450</v>
      </c>
      <c r="L682" s="98" t="s">
        <v>5451</v>
      </c>
    </row>
    <row r="683" spans="1:12" ht="15.75" customHeight="1" x14ac:dyDescent="0.25">
      <c r="A683" s="34">
        <v>682</v>
      </c>
      <c r="B683" s="92" t="s">
        <v>1346</v>
      </c>
      <c r="C683" s="93" t="s">
        <v>5452</v>
      </c>
      <c r="D683" s="94" t="s">
        <v>5453</v>
      </c>
      <c r="E683" s="95" t="s">
        <v>1357</v>
      </c>
      <c r="F683" s="95" t="s">
        <v>63</v>
      </c>
      <c r="G683" s="95">
        <v>6</v>
      </c>
      <c r="H683" s="35"/>
      <c r="I683" s="98" t="s">
        <v>5454</v>
      </c>
      <c r="J683" s="98" t="s">
        <v>5455</v>
      </c>
      <c r="K683" s="98" t="s">
        <v>5456</v>
      </c>
      <c r="L683" s="98" t="s">
        <v>5457</v>
      </c>
    </row>
    <row r="684" spans="1:12" ht="15.75" customHeight="1" x14ac:dyDescent="0.2">
      <c r="A684" s="34">
        <v>683</v>
      </c>
      <c r="B684" s="92" t="s">
        <v>1346</v>
      </c>
      <c r="C684" s="93" t="s">
        <v>5458</v>
      </c>
      <c r="D684" s="121" t="s">
        <v>5459</v>
      </c>
      <c r="E684" s="95" t="s">
        <v>1357</v>
      </c>
      <c r="F684" s="95" t="s">
        <v>63</v>
      </c>
      <c r="G684" s="95">
        <v>7</v>
      </c>
      <c r="H684" s="97" t="s">
        <v>4275</v>
      </c>
      <c r="I684" s="98" t="s">
        <v>5460</v>
      </c>
      <c r="J684" s="98" t="s">
        <v>5461</v>
      </c>
      <c r="K684" s="98" t="s">
        <v>5462</v>
      </c>
      <c r="L684" s="98" t="s">
        <v>5463</v>
      </c>
    </row>
    <row r="685" spans="1:12" ht="15.75" hidden="1" customHeight="1" x14ac:dyDescent="0.2">
      <c r="A685" s="37">
        <v>684</v>
      </c>
      <c r="B685" s="106" t="s">
        <v>1346</v>
      </c>
      <c r="C685" s="107" t="s">
        <v>5464</v>
      </c>
      <c r="D685" s="108" t="s">
        <v>5465</v>
      </c>
      <c r="E685" s="109" t="s">
        <v>1382</v>
      </c>
      <c r="F685" s="109">
        <v>0</v>
      </c>
      <c r="G685" s="109"/>
      <c r="H685" s="109"/>
      <c r="I685" s="111" t="s">
        <v>5466</v>
      </c>
      <c r="J685" s="111" t="s">
        <v>5467</v>
      </c>
      <c r="K685" s="111" t="s">
        <v>5468</v>
      </c>
      <c r="L685" s="111" t="s">
        <v>5469</v>
      </c>
    </row>
    <row r="686" spans="1:12" ht="15.75" hidden="1" customHeight="1" x14ac:dyDescent="0.2">
      <c r="A686" s="38">
        <v>685</v>
      </c>
      <c r="B686" s="112" t="s">
        <v>1346</v>
      </c>
      <c r="C686" s="113" t="s">
        <v>5470</v>
      </c>
      <c r="D686" s="117" t="s">
        <v>5471</v>
      </c>
      <c r="E686" s="115" t="s">
        <v>1382</v>
      </c>
      <c r="F686" s="115" t="s">
        <v>21</v>
      </c>
      <c r="G686" s="115">
        <v>0</v>
      </c>
      <c r="H686" s="115"/>
      <c r="I686" s="117" t="s">
        <v>5472</v>
      </c>
      <c r="J686" s="117" t="s">
        <v>5473</v>
      </c>
      <c r="K686" s="117" t="s">
        <v>5474</v>
      </c>
      <c r="L686" s="117" t="s">
        <v>5475</v>
      </c>
    </row>
    <row r="687" spans="1:12" ht="15.75" customHeight="1" x14ac:dyDescent="0.25">
      <c r="A687" s="34">
        <v>686</v>
      </c>
      <c r="B687" s="92" t="s">
        <v>1346</v>
      </c>
      <c r="C687" s="93" t="s">
        <v>5476</v>
      </c>
      <c r="D687" s="94" t="s">
        <v>1383</v>
      </c>
      <c r="E687" s="95" t="s">
        <v>1382</v>
      </c>
      <c r="F687" s="95" t="s">
        <v>21</v>
      </c>
      <c r="G687" s="95">
        <v>1</v>
      </c>
      <c r="H687" s="96"/>
      <c r="I687" s="98" t="s">
        <v>5477</v>
      </c>
      <c r="J687" s="98" t="s">
        <v>5478</v>
      </c>
      <c r="K687" s="98" t="s">
        <v>5479</v>
      </c>
      <c r="L687" s="98" t="s">
        <v>5480</v>
      </c>
    </row>
    <row r="688" spans="1:12" ht="15.75" customHeight="1" x14ac:dyDescent="0.2">
      <c r="A688" s="34">
        <v>687</v>
      </c>
      <c r="B688" s="92" t="s">
        <v>1346</v>
      </c>
      <c r="C688" s="93" t="s">
        <v>5481</v>
      </c>
      <c r="D688" s="122" t="s">
        <v>5482</v>
      </c>
      <c r="E688" s="95" t="s">
        <v>1382</v>
      </c>
      <c r="F688" s="95" t="s">
        <v>21</v>
      </c>
      <c r="G688" s="95">
        <v>2</v>
      </c>
      <c r="H688" s="97" t="s">
        <v>4319</v>
      </c>
      <c r="I688" s="98" t="s">
        <v>5483</v>
      </c>
      <c r="J688" s="98" t="s">
        <v>5484</v>
      </c>
      <c r="K688" s="98" t="s">
        <v>5485</v>
      </c>
      <c r="L688" s="98" t="s">
        <v>5486</v>
      </c>
    </row>
    <row r="689" spans="1:12" ht="15.75" customHeight="1" x14ac:dyDescent="0.2">
      <c r="A689" s="34">
        <v>688</v>
      </c>
      <c r="B689" s="92" t="s">
        <v>1346</v>
      </c>
      <c r="C689" s="93" t="s">
        <v>5487</v>
      </c>
      <c r="D689" s="121" t="s">
        <v>1387</v>
      </c>
      <c r="E689" s="95" t="s">
        <v>1382</v>
      </c>
      <c r="F689" s="95" t="s">
        <v>21</v>
      </c>
      <c r="G689" s="95">
        <v>3</v>
      </c>
      <c r="H689" s="97" t="s">
        <v>4275</v>
      </c>
      <c r="I689" s="98" t="s">
        <v>5488</v>
      </c>
      <c r="J689" s="98" t="s">
        <v>5489</v>
      </c>
      <c r="K689" s="98" t="s">
        <v>5490</v>
      </c>
      <c r="L689" s="98" t="s">
        <v>5491</v>
      </c>
    </row>
    <row r="690" spans="1:12" ht="15.75" hidden="1" customHeight="1" x14ac:dyDescent="0.2">
      <c r="A690" s="38">
        <v>689</v>
      </c>
      <c r="B690" s="112" t="s">
        <v>1346</v>
      </c>
      <c r="C690" s="113" t="s">
        <v>5492</v>
      </c>
      <c r="D690" s="117" t="s">
        <v>5493</v>
      </c>
      <c r="E690" s="115" t="s">
        <v>1382</v>
      </c>
      <c r="F690" s="115" t="s">
        <v>63</v>
      </c>
      <c r="G690" s="115">
        <v>0</v>
      </c>
      <c r="H690" s="115"/>
      <c r="I690" s="117" t="s">
        <v>5494</v>
      </c>
      <c r="J690" s="117" t="s">
        <v>5495</v>
      </c>
      <c r="K690" s="117" t="s">
        <v>5496</v>
      </c>
      <c r="L690" s="117" t="s">
        <v>5497</v>
      </c>
    </row>
    <row r="691" spans="1:12" ht="15.75" customHeight="1" x14ac:dyDescent="0.25">
      <c r="A691" s="34">
        <v>690</v>
      </c>
      <c r="B691" s="92" t="s">
        <v>1346</v>
      </c>
      <c r="C691" s="93" t="s">
        <v>5498</v>
      </c>
      <c r="D691" s="94" t="s">
        <v>5499</v>
      </c>
      <c r="E691" s="95" t="s">
        <v>1382</v>
      </c>
      <c r="F691" s="95" t="s">
        <v>63</v>
      </c>
      <c r="G691" s="95">
        <v>4</v>
      </c>
      <c r="H691" s="96"/>
      <c r="I691" s="98" t="s">
        <v>5500</v>
      </c>
      <c r="J691" s="98" t="s">
        <v>5501</v>
      </c>
      <c r="K691" s="98" t="s">
        <v>5502</v>
      </c>
      <c r="L691" s="98" t="s">
        <v>5503</v>
      </c>
    </row>
    <row r="692" spans="1:12" ht="15.75" hidden="1" customHeight="1" x14ac:dyDescent="0.2">
      <c r="A692" s="37">
        <v>691</v>
      </c>
      <c r="B692" s="106" t="s">
        <v>1346</v>
      </c>
      <c r="C692" s="107" t="s">
        <v>5504</v>
      </c>
      <c r="D692" s="108" t="s">
        <v>5505</v>
      </c>
      <c r="E692" s="109" t="s">
        <v>1391</v>
      </c>
      <c r="F692" s="109">
        <v>0</v>
      </c>
      <c r="G692" s="109"/>
      <c r="H692" s="109"/>
      <c r="I692" s="111" t="s">
        <v>5506</v>
      </c>
      <c r="J692" s="111" t="s">
        <v>5507</v>
      </c>
      <c r="K692" s="111" t="s">
        <v>5508</v>
      </c>
      <c r="L692" s="111" t="s">
        <v>5509</v>
      </c>
    </row>
    <row r="693" spans="1:12" ht="15.75" hidden="1" customHeight="1" x14ac:dyDescent="0.2">
      <c r="A693" s="38">
        <v>692</v>
      </c>
      <c r="B693" s="112" t="s">
        <v>1346</v>
      </c>
      <c r="C693" s="113" t="s">
        <v>5510</v>
      </c>
      <c r="D693" s="117" t="s">
        <v>5511</v>
      </c>
      <c r="E693" s="115" t="s">
        <v>1391</v>
      </c>
      <c r="F693" s="115" t="s">
        <v>21</v>
      </c>
      <c r="G693" s="115">
        <v>0</v>
      </c>
      <c r="H693" s="115"/>
      <c r="I693" s="117" t="s">
        <v>5512</v>
      </c>
      <c r="J693" s="117" t="s">
        <v>5513</v>
      </c>
      <c r="K693" s="117" t="s">
        <v>5514</v>
      </c>
      <c r="L693" s="117" t="s">
        <v>5515</v>
      </c>
    </row>
    <row r="694" spans="1:12" ht="15.75" customHeight="1" x14ac:dyDescent="0.2">
      <c r="A694" s="34">
        <v>693</v>
      </c>
      <c r="B694" s="92" t="s">
        <v>1346</v>
      </c>
      <c r="C694" s="93" t="s">
        <v>5516</v>
      </c>
      <c r="D694" s="121" t="s">
        <v>5517</v>
      </c>
      <c r="E694" s="95" t="s">
        <v>1391</v>
      </c>
      <c r="F694" s="95" t="s">
        <v>21</v>
      </c>
      <c r="G694" s="95">
        <v>1</v>
      </c>
      <c r="H694" s="97" t="s">
        <v>4275</v>
      </c>
      <c r="I694" s="98" t="s">
        <v>5518</v>
      </c>
      <c r="J694" s="98" t="s">
        <v>5519</v>
      </c>
      <c r="K694" s="98" t="s">
        <v>5520</v>
      </c>
      <c r="L694" s="98" t="s">
        <v>5521</v>
      </c>
    </row>
    <row r="695" spans="1:12" ht="15.75" customHeight="1" x14ac:dyDescent="0.2">
      <c r="A695" s="34">
        <v>694</v>
      </c>
      <c r="B695" s="92" t="s">
        <v>1346</v>
      </c>
      <c r="C695" s="93" t="s">
        <v>5522</v>
      </c>
      <c r="D695" s="121" t="s">
        <v>1396</v>
      </c>
      <c r="E695" s="95" t="s">
        <v>1391</v>
      </c>
      <c r="F695" s="95" t="s">
        <v>21</v>
      </c>
      <c r="G695" s="95">
        <v>2</v>
      </c>
      <c r="H695" s="97" t="s">
        <v>4275</v>
      </c>
      <c r="I695" s="98" t="s">
        <v>5523</v>
      </c>
      <c r="J695" s="98" t="s">
        <v>5524</v>
      </c>
      <c r="K695" s="98" t="s">
        <v>5525</v>
      </c>
      <c r="L695" s="98" t="s">
        <v>5526</v>
      </c>
    </row>
    <row r="696" spans="1:12" ht="15.75" customHeight="1" x14ac:dyDescent="0.2">
      <c r="A696" s="34">
        <v>695</v>
      </c>
      <c r="B696" s="92" t="s">
        <v>1346</v>
      </c>
      <c r="C696" s="93" t="s">
        <v>5527</v>
      </c>
      <c r="D696" s="121" t="s">
        <v>5528</v>
      </c>
      <c r="E696" s="95" t="s">
        <v>1391</v>
      </c>
      <c r="F696" s="95" t="s">
        <v>21</v>
      </c>
      <c r="G696" s="95">
        <v>3</v>
      </c>
      <c r="H696" s="97" t="s">
        <v>4275</v>
      </c>
      <c r="I696" s="98" t="s">
        <v>5529</v>
      </c>
      <c r="J696" s="98" t="s">
        <v>5530</v>
      </c>
      <c r="K696" s="98" t="s">
        <v>5531</v>
      </c>
      <c r="L696" s="98" t="s">
        <v>5532</v>
      </c>
    </row>
    <row r="697" spans="1:12" ht="15.75" hidden="1" customHeight="1" x14ac:dyDescent="0.2">
      <c r="A697" s="36">
        <v>696</v>
      </c>
      <c r="B697" s="100" t="s">
        <v>1878</v>
      </c>
      <c r="C697" s="101" t="s">
        <v>1878</v>
      </c>
      <c r="D697" s="102" t="s">
        <v>5533</v>
      </c>
      <c r="E697" s="103">
        <v>0</v>
      </c>
      <c r="F697" s="103"/>
      <c r="G697" s="103"/>
      <c r="H697" s="103"/>
      <c r="I697" s="105" t="s">
        <v>5534</v>
      </c>
      <c r="J697" s="105" t="s">
        <v>5535</v>
      </c>
      <c r="K697" s="105" t="s">
        <v>5536</v>
      </c>
      <c r="L697" s="105" t="s">
        <v>1878</v>
      </c>
    </row>
    <row r="698" spans="1:12" ht="15.75" hidden="1" customHeight="1" x14ac:dyDescent="0.2">
      <c r="A698" s="37">
        <v>697</v>
      </c>
      <c r="B698" s="106" t="s">
        <v>1878</v>
      </c>
      <c r="C698" s="107" t="s">
        <v>5537</v>
      </c>
      <c r="D698" s="108" t="s">
        <v>5538</v>
      </c>
      <c r="E698" s="109" t="s">
        <v>5539</v>
      </c>
      <c r="F698" s="109">
        <v>0</v>
      </c>
      <c r="G698" s="109"/>
      <c r="H698" s="109"/>
      <c r="I698" s="111" t="s">
        <v>5540</v>
      </c>
      <c r="J698" s="111" t="s">
        <v>5541</v>
      </c>
      <c r="K698" s="111" t="s">
        <v>5542</v>
      </c>
      <c r="L698" s="111" t="s">
        <v>5543</v>
      </c>
    </row>
    <row r="699" spans="1:12" ht="15.75" hidden="1" customHeight="1" x14ac:dyDescent="0.2">
      <c r="A699" s="38">
        <v>698</v>
      </c>
      <c r="B699" s="112" t="s">
        <v>1878</v>
      </c>
      <c r="C699" s="113" t="s">
        <v>5544</v>
      </c>
      <c r="D699" s="117" t="s">
        <v>5545</v>
      </c>
      <c r="E699" s="115" t="s">
        <v>5539</v>
      </c>
      <c r="F699" s="115" t="s">
        <v>21</v>
      </c>
      <c r="G699" s="115">
        <v>0</v>
      </c>
      <c r="H699" s="115"/>
      <c r="I699" s="117" t="s">
        <v>5546</v>
      </c>
      <c r="J699" s="117" t="s">
        <v>5547</v>
      </c>
      <c r="K699" s="117" t="s">
        <v>5548</v>
      </c>
      <c r="L699" s="117" t="s">
        <v>5549</v>
      </c>
    </row>
    <row r="700" spans="1:12" ht="15.75" hidden="1" customHeight="1" x14ac:dyDescent="0.25">
      <c r="A700" s="34">
        <v>699</v>
      </c>
      <c r="B700" s="92" t="s">
        <v>1878</v>
      </c>
      <c r="C700" s="93" t="s">
        <v>5550</v>
      </c>
      <c r="D700" s="94" t="s">
        <v>5551</v>
      </c>
      <c r="E700" s="95" t="s">
        <v>5539</v>
      </c>
      <c r="F700" s="95" t="s">
        <v>21</v>
      </c>
      <c r="G700" s="95">
        <v>1</v>
      </c>
      <c r="H700" s="96"/>
      <c r="I700" s="98" t="s">
        <v>5552</v>
      </c>
      <c r="J700" s="98" t="s">
        <v>5553</v>
      </c>
      <c r="K700" s="98" t="s">
        <v>5554</v>
      </c>
      <c r="L700" s="98" t="s">
        <v>5555</v>
      </c>
    </row>
    <row r="701" spans="1:12" ht="15.75" hidden="1" customHeight="1" x14ac:dyDescent="0.25">
      <c r="A701" s="34">
        <v>700</v>
      </c>
      <c r="B701" s="92" t="s">
        <v>1878</v>
      </c>
      <c r="C701" s="93" t="s">
        <v>5556</v>
      </c>
      <c r="D701" s="94" t="s">
        <v>5557</v>
      </c>
      <c r="E701" s="95" t="s">
        <v>5539</v>
      </c>
      <c r="F701" s="95" t="s">
        <v>21</v>
      </c>
      <c r="G701" s="95">
        <v>2</v>
      </c>
      <c r="H701" s="35"/>
      <c r="I701" s="98" t="s">
        <v>5558</v>
      </c>
      <c r="J701" s="98" t="s">
        <v>5559</v>
      </c>
      <c r="K701" s="98" t="s">
        <v>5560</v>
      </c>
      <c r="L701" s="98" t="s">
        <v>5561</v>
      </c>
    </row>
    <row r="702" spans="1:12" ht="15.75" hidden="1" customHeight="1" x14ac:dyDescent="0.25">
      <c r="A702" s="34">
        <v>701</v>
      </c>
      <c r="B702" s="92" t="s">
        <v>1878</v>
      </c>
      <c r="C702" s="93" t="s">
        <v>5562</v>
      </c>
      <c r="D702" s="94" t="s">
        <v>1498</v>
      </c>
      <c r="E702" s="95" t="s">
        <v>5539</v>
      </c>
      <c r="F702" s="95" t="s">
        <v>21</v>
      </c>
      <c r="G702" s="95">
        <v>3</v>
      </c>
      <c r="H702" s="35"/>
      <c r="I702" s="98" t="s">
        <v>5563</v>
      </c>
      <c r="J702" s="98" t="s">
        <v>5564</v>
      </c>
      <c r="K702" s="98" t="s">
        <v>5565</v>
      </c>
      <c r="L702" s="98" t="s">
        <v>5566</v>
      </c>
    </row>
    <row r="703" spans="1:12" ht="15.75" hidden="1" customHeight="1" x14ac:dyDescent="0.25">
      <c r="A703" s="34">
        <v>702</v>
      </c>
      <c r="B703" s="92" t="s">
        <v>1878</v>
      </c>
      <c r="C703" s="93" t="s">
        <v>5567</v>
      </c>
      <c r="D703" s="94" t="s">
        <v>5568</v>
      </c>
      <c r="E703" s="95" t="s">
        <v>5539</v>
      </c>
      <c r="F703" s="95" t="s">
        <v>21</v>
      </c>
      <c r="G703" s="95">
        <v>4</v>
      </c>
      <c r="H703" s="35"/>
      <c r="I703" s="98" t="s">
        <v>5569</v>
      </c>
      <c r="J703" s="98" t="s">
        <v>5570</v>
      </c>
      <c r="K703" s="98" t="s">
        <v>5571</v>
      </c>
      <c r="L703" s="98" t="s">
        <v>5572</v>
      </c>
    </row>
    <row r="704" spans="1:12" ht="15.75" hidden="1" customHeight="1" x14ac:dyDescent="0.2">
      <c r="A704" s="38">
        <v>703</v>
      </c>
      <c r="B704" s="112" t="s">
        <v>1878</v>
      </c>
      <c r="C704" s="113" t="s">
        <v>5573</v>
      </c>
      <c r="D704" s="117" t="s">
        <v>5574</v>
      </c>
      <c r="E704" s="115" t="s">
        <v>5539</v>
      </c>
      <c r="F704" s="115" t="s">
        <v>63</v>
      </c>
      <c r="G704" s="115">
        <v>0</v>
      </c>
      <c r="H704" s="115"/>
      <c r="I704" s="117" t="s">
        <v>5575</v>
      </c>
      <c r="J704" s="117" t="s">
        <v>5576</v>
      </c>
      <c r="K704" s="117" t="s">
        <v>5577</v>
      </c>
      <c r="L704" s="117" t="s">
        <v>5578</v>
      </c>
    </row>
    <row r="705" spans="1:12" ht="15.75" hidden="1" customHeight="1" x14ac:dyDescent="0.25">
      <c r="A705" s="34">
        <v>704</v>
      </c>
      <c r="B705" s="92" t="s">
        <v>1878</v>
      </c>
      <c r="C705" s="93" t="s">
        <v>5579</v>
      </c>
      <c r="D705" s="94" t="s">
        <v>5580</v>
      </c>
      <c r="E705" s="95" t="s">
        <v>5539</v>
      </c>
      <c r="F705" s="95" t="s">
        <v>63</v>
      </c>
      <c r="G705" s="95">
        <v>5</v>
      </c>
      <c r="H705" s="96"/>
      <c r="I705" s="98" t="s">
        <v>5581</v>
      </c>
      <c r="J705" s="98" t="s">
        <v>5582</v>
      </c>
      <c r="K705" s="98" t="s">
        <v>5583</v>
      </c>
      <c r="L705" s="98" t="s">
        <v>5584</v>
      </c>
    </row>
    <row r="706" spans="1:12" ht="15.75" hidden="1" customHeight="1" x14ac:dyDescent="0.25">
      <c r="A706" s="34">
        <v>705</v>
      </c>
      <c r="B706" s="92" t="s">
        <v>1878</v>
      </c>
      <c r="C706" s="93" t="s">
        <v>5585</v>
      </c>
      <c r="D706" s="94" t="s">
        <v>5586</v>
      </c>
      <c r="E706" s="95" t="s">
        <v>5539</v>
      </c>
      <c r="F706" s="95" t="s">
        <v>63</v>
      </c>
      <c r="G706" s="95">
        <v>6</v>
      </c>
      <c r="H706" s="35"/>
      <c r="I706" s="98" t="s">
        <v>5587</v>
      </c>
      <c r="J706" s="98" t="s">
        <v>5588</v>
      </c>
      <c r="K706" s="98" t="s">
        <v>5589</v>
      </c>
      <c r="L706" s="98" t="s">
        <v>5590</v>
      </c>
    </row>
    <row r="707" spans="1:12" ht="15.75" hidden="1" customHeight="1" x14ac:dyDescent="0.25">
      <c r="A707" s="34">
        <v>706</v>
      </c>
      <c r="B707" s="92" t="s">
        <v>1878</v>
      </c>
      <c r="C707" s="93" t="s">
        <v>5591</v>
      </c>
      <c r="D707" s="94" t="s">
        <v>5592</v>
      </c>
      <c r="E707" s="95" t="s">
        <v>5539</v>
      </c>
      <c r="F707" s="95" t="s">
        <v>63</v>
      </c>
      <c r="G707" s="97" t="s">
        <v>3490</v>
      </c>
      <c r="H707" s="35"/>
      <c r="I707" s="98" t="s">
        <v>5593</v>
      </c>
      <c r="J707" s="98" t="s">
        <v>5594</v>
      </c>
      <c r="K707" s="98" t="s">
        <v>5595</v>
      </c>
      <c r="L707" s="98" t="s">
        <v>5596</v>
      </c>
    </row>
    <row r="708" spans="1:12" ht="15.75" hidden="1" customHeight="1" x14ac:dyDescent="0.25">
      <c r="A708" s="34">
        <v>707</v>
      </c>
      <c r="B708" s="92" t="s">
        <v>1878</v>
      </c>
      <c r="C708" s="93" t="s">
        <v>5597</v>
      </c>
      <c r="D708" s="94" t="s">
        <v>5598</v>
      </c>
      <c r="E708" s="95" t="s">
        <v>5539</v>
      </c>
      <c r="F708" s="95" t="s">
        <v>63</v>
      </c>
      <c r="G708" s="97" t="s">
        <v>3497</v>
      </c>
      <c r="H708" s="35"/>
      <c r="I708" s="98" t="s">
        <v>5599</v>
      </c>
      <c r="J708" s="98" t="s">
        <v>5600</v>
      </c>
      <c r="K708" s="98" t="s">
        <v>5601</v>
      </c>
      <c r="L708" s="98" t="s">
        <v>5602</v>
      </c>
    </row>
    <row r="709" spans="1:12" ht="15.75" hidden="1" customHeight="1" x14ac:dyDescent="0.25">
      <c r="A709" s="34">
        <v>708</v>
      </c>
      <c r="B709" s="92" t="s">
        <v>1878</v>
      </c>
      <c r="C709" s="93" t="s">
        <v>5603</v>
      </c>
      <c r="D709" s="94" t="s">
        <v>5604</v>
      </c>
      <c r="E709" s="95" t="s">
        <v>5539</v>
      </c>
      <c r="F709" s="95" t="s">
        <v>63</v>
      </c>
      <c r="G709" s="97" t="s">
        <v>3504</v>
      </c>
      <c r="H709" s="35"/>
      <c r="I709" s="98" t="s">
        <v>5605</v>
      </c>
      <c r="J709" s="98" t="s">
        <v>5606</v>
      </c>
      <c r="K709" s="98" t="s">
        <v>5607</v>
      </c>
      <c r="L709" s="98" t="s">
        <v>5608</v>
      </c>
    </row>
    <row r="710" spans="1:12" ht="15.75" hidden="1" customHeight="1" x14ac:dyDescent="0.2">
      <c r="A710" s="38">
        <v>709</v>
      </c>
      <c r="B710" s="112" t="s">
        <v>1878</v>
      </c>
      <c r="C710" s="113" t="s">
        <v>5609</v>
      </c>
      <c r="D710" s="117" t="s">
        <v>5610</v>
      </c>
      <c r="E710" s="115" t="s">
        <v>5539</v>
      </c>
      <c r="F710" s="115" t="s">
        <v>76</v>
      </c>
      <c r="G710" s="115">
        <v>0</v>
      </c>
      <c r="H710" s="115"/>
      <c r="I710" s="117" t="s">
        <v>5611</v>
      </c>
      <c r="J710" s="117" t="s">
        <v>5612</v>
      </c>
      <c r="K710" s="117" t="s">
        <v>5613</v>
      </c>
      <c r="L710" s="117" t="s">
        <v>5614</v>
      </c>
    </row>
    <row r="711" spans="1:12" ht="15.75" hidden="1" customHeight="1" x14ac:dyDescent="0.25">
      <c r="A711" s="34">
        <v>710</v>
      </c>
      <c r="B711" s="92" t="s">
        <v>1878</v>
      </c>
      <c r="C711" s="93" t="s">
        <v>5615</v>
      </c>
      <c r="D711" s="94" t="s">
        <v>1475</v>
      </c>
      <c r="E711" s="95" t="s">
        <v>5539</v>
      </c>
      <c r="F711" s="95" t="s">
        <v>76</v>
      </c>
      <c r="G711" s="95">
        <v>7</v>
      </c>
      <c r="H711" s="96"/>
      <c r="I711" s="98" t="s">
        <v>5616</v>
      </c>
      <c r="J711" s="98" t="s">
        <v>5617</v>
      </c>
      <c r="K711" s="98" t="s">
        <v>5618</v>
      </c>
      <c r="L711" s="98" t="s">
        <v>5619</v>
      </c>
    </row>
    <row r="712" spans="1:12" ht="15.75" hidden="1" customHeight="1" x14ac:dyDescent="0.25">
      <c r="A712" s="34">
        <v>711</v>
      </c>
      <c r="B712" s="92" t="s">
        <v>1878</v>
      </c>
      <c r="C712" s="93" t="s">
        <v>5620</v>
      </c>
      <c r="D712" s="94" t="s">
        <v>5621</v>
      </c>
      <c r="E712" s="95" t="s">
        <v>5539</v>
      </c>
      <c r="F712" s="95" t="s">
        <v>76</v>
      </c>
      <c r="G712" s="95">
        <v>8</v>
      </c>
      <c r="H712" s="35"/>
      <c r="I712" s="98" t="s">
        <v>5622</v>
      </c>
      <c r="J712" s="98" t="s">
        <v>5623</v>
      </c>
      <c r="K712" s="98" t="s">
        <v>5624</v>
      </c>
      <c r="L712" s="98" t="s">
        <v>5625</v>
      </c>
    </row>
    <row r="713" spans="1:12" ht="15.75" hidden="1" customHeight="1" x14ac:dyDescent="0.25">
      <c r="A713" s="34">
        <v>712</v>
      </c>
      <c r="B713" s="92" t="s">
        <v>1878</v>
      </c>
      <c r="C713" s="93" t="s">
        <v>5626</v>
      </c>
      <c r="D713" s="94" t="s">
        <v>1425</v>
      </c>
      <c r="E713" s="95" t="s">
        <v>5539</v>
      </c>
      <c r="F713" s="95" t="s">
        <v>76</v>
      </c>
      <c r="G713" s="95">
        <v>9</v>
      </c>
      <c r="H713" s="35"/>
      <c r="I713" s="98" t="s">
        <v>5627</v>
      </c>
      <c r="J713" s="98" t="s">
        <v>5628</v>
      </c>
      <c r="K713" s="120" t="s">
        <v>5629</v>
      </c>
      <c r="L713" s="98" t="s">
        <v>5630</v>
      </c>
    </row>
    <row r="714" spans="1:12" ht="15.75" hidden="1" customHeight="1" x14ac:dyDescent="0.2">
      <c r="A714" s="37">
        <v>713</v>
      </c>
      <c r="B714" s="106" t="s">
        <v>1878</v>
      </c>
      <c r="C714" s="107" t="s">
        <v>5631</v>
      </c>
      <c r="D714" s="108" t="s">
        <v>5632</v>
      </c>
      <c r="E714" s="109" t="s">
        <v>5633</v>
      </c>
      <c r="F714" s="109">
        <v>0</v>
      </c>
      <c r="G714" s="109"/>
      <c r="H714" s="109"/>
      <c r="I714" s="111" t="s">
        <v>5634</v>
      </c>
      <c r="J714" s="111" t="s">
        <v>5635</v>
      </c>
      <c r="K714" s="111" t="s">
        <v>5636</v>
      </c>
      <c r="L714" s="111" t="s">
        <v>5637</v>
      </c>
    </row>
    <row r="715" spans="1:12" ht="15.75" hidden="1" customHeight="1" x14ac:dyDescent="0.2">
      <c r="A715" s="38">
        <v>714</v>
      </c>
      <c r="B715" s="112" t="s">
        <v>1878</v>
      </c>
      <c r="C715" s="113" t="s">
        <v>5638</v>
      </c>
      <c r="D715" s="117" t="s">
        <v>5639</v>
      </c>
      <c r="E715" s="115" t="s">
        <v>5633</v>
      </c>
      <c r="F715" s="115" t="s">
        <v>21</v>
      </c>
      <c r="G715" s="115">
        <v>0</v>
      </c>
      <c r="H715" s="115"/>
      <c r="I715" s="117" t="s">
        <v>5640</v>
      </c>
      <c r="J715" s="117" t="s">
        <v>5641</v>
      </c>
      <c r="K715" s="117" t="s">
        <v>5642</v>
      </c>
      <c r="L715" s="117" t="s">
        <v>5643</v>
      </c>
    </row>
    <row r="716" spans="1:12" ht="15.75" hidden="1" customHeight="1" x14ac:dyDescent="0.25">
      <c r="A716" s="34">
        <v>715</v>
      </c>
      <c r="B716" s="92" t="s">
        <v>1878</v>
      </c>
      <c r="C716" s="93" t="s">
        <v>5644</v>
      </c>
      <c r="D716" s="94" t="s">
        <v>5645</v>
      </c>
      <c r="E716" s="95" t="s">
        <v>5633</v>
      </c>
      <c r="F716" s="95" t="s">
        <v>21</v>
      </c>
      <c r="G716" s="95">
        <v>1</v>
      </c>
      <c r="H716" s="96"/>
      <c r="I716" s="98" t="s">
        <v>5646</v>
      </c>
      <c r="J716" s="98" t="s">
        <v>5647</v>
      </c>
      <c r="K716" s="98" t="s">
        <v>5648</v>
      </c>
      <c r="L716" s="98" t="s">
        <v>5649</v>
      </c>
    </row>
    <row r="717" spans="1:12" ht="15.75" hidden="1" customHeight="1" x14ac:dyDescent="0.25">
      <c r="A717" s="34">
        <v>716</v>
      </c>
      <c r="B717" s="92" t="s">
        <v>1878</v>
      </c>
      <c r="C717" s="93" t="s">
        <v>5650</v>
      </c>
      <c r="D717" s="94" t="s">
        <v>5651</v>
      </c>
      <c r="E717" s="95" t="s">
        <v>5633</v>
      </c>
      <c r="F717" s="95" t="s">
        <v>21</v>
      </c>
      <c r="G717" s="95">
        <v>2</v>
      </c>
      <c r="H717" s="35"/>
      <c r="I717" s="98" t="s">
        <v>5652</v>
      </c>
      <c r="J717" s="98" t="s">
        <v>5653</v>
      </c>
      <c r="K717" s="98" t="s">
        <v>5654</v>
      </c>
      <c r="L717" s="98" t="s">
        <v>5655</v>
      </c>
    </row>
    <row r="718" spans="1:12" ht="15.75" hidden="1" customHeight="1" x14ac:dyDescent="0.2">
      <c r="A718" s="38">
        <v>717</v>
      </c>
      <c r="B718" s="112" t="s">
        <v>1878</v>
      </c>
      <c r="C718" s="113" t="s">
        <v>5656</v>
      </c>
      <c r="D718" s="117" t="s">
        <v>5657</v>
      </c>
      <c r="E718" s="115" t="s">
        <v>5633</v>
      </c>
      <c r="F718" s="115" t="s">
        <v>63</v>
      </c>
      <c r="G718" s="115">
        <v>0</v>
      </c>
      <c r="H718" s="115"/>
      <c r="I718" s="117" t="s">
        <v>5658</v>
      </c>
      <c r="J718" s="117" t="s">
        <v>5659</v>
      </c>
      <c r="K718" s="117" t="s">
        <v>5660</v>
      </c>
      <c r="L718" s="117" t="s">
        <v>5661</v>
      </c>
    </row>
    <row r="719" spans="1:12" ht="15.75" hidden="1" customHeight="1" x14ac:dyDescent="0.25">
      <c r="A719" s="34">
        <v>718</v>
      </c>
      <c r="B719" s="92" t="s">
        <v>1878</v>
      </c>
      <c r="C719" s="93" t="s">
        <v>5662</v>
      </c>
      <c r="D719" s="94" t="s">
        <v>5663</v>
      </c>
      <c r="E719" s="95" t="s">
        <v>5633</v>
      </c>
      <c r="F719" s="95" t="s">
        <v>63</v>
      </c>
      <c r="G719" s="95">
        <v>3</v>
      </c>
      <c r="H719" s="96"/>
      <c r="I719" s="98" t="s">
        <v>5664</v>
      </c>
      <c r="J719" s="98" t="s">
        <v>5665</v>
      </c>
      <c r="K719" s="98" t="s">
        <v>5666</v>
      </c>
      <c r="L719" s="98" t="s">
        <v>5667</v>
      </c>
    </row>
    <row r="720" spans="1:12" ht="15.75" hidden="1" customHeight="1" x14ac:dyDescent="0.25">
      <c r="A720" s="34">
        <v>719</v>
      </c>
      <c r="B720" s="92" t="s">
        <v>1878</v>
      </c>
      <c r="C720" s="93" t="s">
        <v>5668</v>
      </c>
      <c r="D720" s="94" t="s">
        <v>5669</v>
      </c>
      <c r="E720" s="95" t="s">
        <v>5633</v>
      </c>
      <c r="F720" s="95" t="s">
        <v>63</v>
      </c>
      <c r="G720" s="95">
        <v>4</v>
      </c>
      <c r="H720" s="35"/>
      <c r="I720" s="98" t="s">
        <v>5670</v>
      </c>
      <c r="J720" s="98" t="s">
        <v>5671</v>
      </c>
      <c r="K720" s="98" t="s">
        <v>5672</v>
      </c>
      <c r="L720" s="98" t="s">
        <v>5673</v>
      </c>
    </row>
    <row r="721" spans="1:12" ht="15.75" hidden="1" customHeight="1" x14ac:dyDescent="0.25">
      <c r="A721" s="34">
        <v>720</v>
      </c>
      <c r="B721" s="92" t="s">
        <v>1878</v>
      </c>
      <c r="C721" s="93" t="s">
        <v>5674</v>
      </c>
      <c r="D721" s="94" t="s">
        <v>5675</v>
      </c>
      <c r="E721" s="95" t="s">
        <v>5633</v>
      </c>
      <c r="F721" s="95" t="s">
        <v>63</v>
      </c>
      <c r="G721" s="95">
        <v>5</v>
      </c>
      <c r="H721" s="35"/>
      <c r="I721" s="98" t="s">
        <v>5676</v>
      </c>
      <c r="J721" s="98" t="s">
        <v>5677</v>
      </c>
      <c r="K721" s="98" t="s">
        <v>5678</v>
      </c>
      <c r="L721" s="98" t="s">
        <v>5679</v>
      </c>
    </row>
    <row r="722" spans="1:12" ht="15.75" hidden="1" customHeight="1" x14ac:dyDescent="0.25">
      <c r="A722" s="34">
        <v>721</v>
      </c>
      <c r="B722" s="92" t="s">
        <v>1878</v>
      </c>
      <c r="C722" s="93" t="s">
        <v>5680</v>
      </c>
      <c r="D722" s="94" t="s">
        <v>1429</v>
      </c>
      <c r="E722" s="95" t="s">
        <v>5633</v>
      </c>
      <c r="F722" s="95" t="s">
        <v>63</v>
      </c>
      <c r="G722" s="95">
        <v>6</v>
      </c>
      <c r="H722" s="35"/>
      <c r="I722" s="98" t="s">
        <v>5681</v>
      </c>
      <c r="J722" s="98" t="s">
        <v>5682</v>
      </c>
      <c r="K722" s="98" t="s">
        <v>5683</v>
      </c>
      <c r="L722" s="98" t="s">
        <v>5684</v>
      </c>
    </row>
    <row r="723" spans="1:12" ht="15.75" hidden="1" customHeight="1" x14ac:dyDescent="0.2">
      <c r="A723" s="37">
        <v>722</v>
      </c>
      <c r="B723" s="106" t="s">
        <v>1878</v>
      </c>
      <c r="C723" s="107" t="s">
        <v>5685</v>
      </c>
      <c r="D723" s="108" t="s">
        <v>5686</v>
      </c>
      <c r="E723" s="109" t="s">
        <v>5687</v>
      </c>
      <c r="F723" s="109">
        <v>0</v>
      </c>
      <c r="G723" s="109"/>
      <c r="H723" s="109"/>
      <c r="I723" s="111" t="s">
        <v>5688</v>
      </c>
      <c r="J723" s="111" t="s">
        <v>5689</v>
      </c>
      <c r="K723" s="111" t="s">
        <v>5690</v>
      </c>
      <c r="L723" s="111" t="s">
        <v>5691</v>
      </c>
    </row>
    <row r="724" spans="1:12" ht="15.75" hidden="1" customHeight="1" x14ac:dyDescent="0.2">
      <c r="A724" s="38">
        <v>723</v>
      </c>
      <c r="B724" s="112" t="s">
        <v>1878</v>
      </c>
      <c r="C724" s="113" t="s">
        <v>5692</v>
      </c>
      <c r="D724" s="117" t="s">
        <v>1490</v>
      </c>
      <c r="E724" s="115" t="s">
        <v>5687</v>
      </c>
      <c r="F724" s="115" t="s">
        <v>21</v>
      </c>
      <c r="G724" s="115">
        <v>0</v>
      </c>
      <c r="H724" s="115"/>
      <c r="I724" s="117" t="s">
        <v>5693</v>
      </c>
      <c r="J724" s="117" t="s">
        <v>5694</v>
      </c>
      <c r="K724" s="117" t="s">
        <v>5695</v>
      </c>
      <c r="L724" s="117" t="s">
        <v>5696</v>
      </c>
    </row>
    <row r="725" spans="1:12" ht="15.75" hidden="1" customHeight="1" x14ac:dyDescent="0.25">
      <c r="A725" s="34">
        <v>724</v>
      </c>
      <c r="B725" s="92" t="s">
        <v>1878</v>
      </c>
      <c r="C725" s="93" t="s">
        <v>5697</v>
      </c>
      <c r="D725" s="94" t="s">
        <v>5698</v>
      </c>
      <c r="E725" s="95" t="s">
        <v>5687</v>
      </c>
      <c r="F725" s="95" t="s">
        <v>21</v>
      </c>
      <c r="G725" s="95">
        <v>1</v>
      </c>
      <c r="H725" s="96"/>
      <c r="I725" s="98" t="s">
        <v>5699</v>
      </c>
      <c r="J725" s="98" t="s">
        <v>5700</v>
      </c>
      <c r="K725" s="98" t="s">
        <v>5701</v>
      </c>
      <c r="L725" s="98" t="s">
        <v>5702</v>
      </c>
    </row>
    <row r="726" spans="1:12" ht="15.75" hidden="1" customHeight="1" x14ac:dyDescent="0.25">
      <c r="A726" s="34">
        <v>725</v>
      </c>
      <c r="B726" s="92" t="s">
        <v>1878</v>
      </c>
      <c r="C726" s="93" t="s">
        <v>5703</v>
      </c>
      <c r="D726" s="94" t="s">
        <v>5704</v>
      </c>
      <c r="E726" s="95" t="s">
        <v>5687</v>
      </c>
      <c r="F726" s="95" t="s">
        <v>21</v>
      </c>
      <c r="G726" s="95">
        <v>2</v>
      </c>
      <c r="H726" s="35"/>
      <c r="I726" s="98" t="s">
        <v>5705</v>
      </c>
      <c r="J726" s="98" t="s">
        <v>5706</v>
      </c>
      <c r="K726" s="98" t="s">
        <v>5707</v>
      </c>
      <c r="L726" s="98" t="s">
        <v>5708</v>
      </c>
    </row>
    <row r="727" spans="1:12" ht="15.75" hidden="1" customHeight="1" x14ac:dyDescent="0.25">
      <c r="A727" s="34">
        <v>726</v>
      </c>
      <c r="B727" s="92" t="s">
        <v>1878</v>
      </c>
      <c r="C727" s="93" t="s">
        <v>5709</v>
      </c>
      <c r="D727" s="94" t="s">
        <v>5710</v>
      </c>
      <c r="E727" s="95" t="s">
        <v>5687</v>
      </c>
      <c r="F727" s="95" t="s">
        <v>21</v>
      </c>
      <c r="G727" s="95">
        <v>3</v>
      </c>
      <c r="H727" s="35"/>
      <c r="I727" s="98" t="s">
        <v>5711</v>
      </c>
      <c r="J727" s="98" t="s">
        <v>5712</v>
      </c>
      <c r="K727" s="98" t="s">
        <v>5713</v>
      </c>
      <c r="L727" s="98" t="s">
        <v>5714</v>
      </c>
    </row>
    <row r="728" spans="1:12" ht="15.75" hidden="1" customHeight="1" x14ac:dyDescent="0.25">
      <c r="A728" s="34">
        <v>727</v>
      </c>
      <c r="B728" s="92" t="s">
        <v>1878</v>
      </c>
      <c r="C728" s="93" t="s">
        <v>5715</v>
      </c>
      <c r="D728" s="94" t="s">
        <v>5716</v>
      </c>
      <c r="E728" s="95" t="s">
        <v>5687</v>
      </c>
      <c r="F728" s="95" t="s">
        <v>21</v>
      </c>
      <c r="G728" s="95">
        <v>4</v>
      </c>
      <c r="H728" s="35"/>
      <c r="I728" s="98" t="s">
        <v>5717</v>
      </c>
      <c r="J728" s="98" t="s">
        <v>5718</v>
      </c>
      <c r="K728" s="98" t="s">
        <v>5719</v>
      </c>
      <c r="L728" s="98" t="s">
        <v>5720</v>
      </c>
    </row>
    <row r="729" spans="1:12" ht="15.75" hidden="1" customHeight="1" x14ac:dyDescent="0.25">
      <c r="A729" s="34">
        <v>728</v>
      </c>
      <c r="B729" s="92" t="s">
        <v>1878</v>
      </c>
      <c r="C729" s="93" t="s">
        <v>5721</v>
      </c>
      <c r="D729" s="94" t="s">
        <v>5722</v>
      </c>
      <c r="E729" s="95" t="s">
        <v>5687</v>
      </c>
      <c r="F729" s="95" t="s">
        <v>21</v>
      </c>
      <c r="G729" s="95">
        <v>5</v>
      </c>
      <c r="H729" s="35"/>
      <c r="I729" s="98" t="s">
        <v>5723</v>
      </c>
      <c r="J729" s="98" t="s">
        <v>5724</v>
      </c>
      <c r="K729" s="98" t="s">
        <v>5725</v>
      </c>
      <c r="L729" s="98" t="s">
        <v>5726</v>
      </c>
    </row>
    <row r="730" spans="1:12" ht="15.75" hidden="1" customHeight="1" x14ac:dyDescent="0.2">
      <c r="A730" s="38">
        <v>729</v>
      </c>
      <c r="B730" s="112" t="s">
        <v>1878</v>
      </c>
      <c r="C730" s="113" t="s">
        <v>5727</v>
      </c>
      <c r="D730" s="117" t="s">
        <v>5728</v>
      </c>
      <c r="E730" s="115" t="s">
        <v>5687</v>
      </c>
      <c r="F730" s="115" t="s">
        <v>63</v>
      </c>
      <c r="G730" s="115">
        <v>0</v>
      </c>
      <c r="H730" s="115"/>
      <c r="I730" s="117" t="s">
        <v>5729</v>
      </c>
      <c r="J730" s="117" t="s">
        <v>5730</v>
      </c>
      <c r="K730" s="117" t="s">
        <v>5731</v>
      </c>
      <c r="L730" s="117" t="s">
        <v>5732</v>
      </c>
    </row>
    <row r="731" spans="1:12" ht="15.75" hidden="1" customHeight="1" x14ac:dyDescent="0.25">
      <c r="A731" s="34">
        <v>730</v>
      </c>
      <c r="B731" s="92" t="s">
        <v>1878</v>
      </c>
      <c r="C731" s="93" t="s">
        <v>5733</v>
      </c>
      <c r="D731" s="94" t="s">
        <v>5734</v>
      </c>
      <c r="E731" s="95" t="s">
        <v>5687</v>
      </c>
      <c r="F731" s="95" t="s">
        <v>63</v>
      </c>
      <c r="G731" s="95">
        <v>6</v>
      </c>
      <c r="H731" s="96"/>
      <c r="I731" s="98" t="s">
        <v>5735</v>
      </c>
      <c r="J731" s="98" t="s">
        <v>5736</v>
      </c>
      <c r="K731" s="98" t="s">
        <v>5737</v>
      </c>
      <c r="L731" s="98" t="s">
        <v>5738</v>
      </c>
    </row>
    <row r="732" spans="1:12" ht="15.75" hidden="1" customHeight="1" x14ac:dyDescent="0.25">
      <c r="A732" s="34">
        <v>731</v>
      </c>
      <c r="B732" s="92" t="s">
        <v>1878</v>
      </c>
      <c r="C732" s="93" t="s">
        <v>5739</v>
      </c>
      <c r="D732" s="94" t="s">
        <v>5740</v>
      </c>
      <c r="E732" s="95" t="s">
        <v>5687</v>
      </c>
      <c r="F732" s="95" t="s">
        <v>63</v>
      </c>
      <c r="G732" s="95">
        <v>7</v>
      </c>
      <c r="H732" s="35"/>
      <c r="I732" s="98" t="s">
        <v>5741</v>
      </c>
      <c r="J732" s="98" t="s">
        <v>5742</v>
      </c>
      <c r="K732" s="98" t="s">
        <v>5743</v>
      </c>
      <c r="L732" s="98" t="s">
        <v>5744</v>
      </c>
    </row>
    <row r="733" spans="1:12" ht="15.75" hidden="1" customHeight="1" x14ac:dyDescent="0.25">
      <c r="A733" s="34">
        <v>732</v>
      </c>
      <c r="B733" s="92" t="s">
        <v>1878</v>
      </c>
      <c r="C733" s="93" t="s">
        <v>5745</v>
      </c>
      <c r="D733" s="122" t="s">
        <v>5746</v>
      </c>
      <c r="E733" s="95" t="s">
        <v>5687</v>
      </c>
      <c r="F733" s="95" t="s">
        <v>63</v>
      </c>
      <c r="G733" s="95">
        <v>8</v>
      </c>
      <c r="H733" s="35"/>
      <c r="I733" s="98" t="s">
        <v>5747</v>
      </c>
      <c r="J733" s="98" t="s">
        <v>5748</v>
      </c>
      <c r="K733" s="98" t="s">
        <v>5749</v>
      </c>
      <c r="L733" s="98" t="s">
        <v>5750</v>
      </c>
    </row>
    <row r="734" spans="1:12" ht="15.75" hidden="1" customHeight="1" x14ac:dyDescent="0.25">
      <c r="A734" s="34">
        <v>733</v>
      </c>
      <c r="B734" s="92" t="s">
        <v>1878</v>
      </c>
      <c r="C734" s="93" t="s">
        <v>5751</v>
      </c>
      <c r="D734" s="122" t="s">
        <v>5752</v>
      </c>
      <c r="E734" s="95" t="s">
        <v>5687</v>
      </c>
      <c r="F734" s="95" t="s">
        <v>63</v>
      </c>
      <c r="G734" s="95">
        <v>9</v>
      </c>
      <c r="H734" s="35"/>
      <c r="I734" s="98" t="s">
        <v>5753</v>
      </c>
      <c r="J734" s="98" t="s">
        <v>5754</v>
      </c>
      <c r="K734" s="98" t="s">
        <v>5755</v>
      </c>
      <c r="L734" s="98" t="s">
        <v>5756</v>
      </c>
    </row>
    <row r="735" spans="1:12" ht="15.75" hidden="1" customHeight="1" x14ac:dyDescent="0.2">
      <c r="A735" s="37">
        <v>734</v>
      </c>
      <c r="B735" s="106" t="s">
        <v>1878</v>
      </c>
      <c r="C735" s="107" t="s">
        <v>5757</v>
      </c>
      <c r="D735" s="108" t="s">
        <v>5758</v>
      </c>
      <c r="E735" s="109" t="s">
        <v>141</v>
      </c>
      <c r="F735" s="109">
        <v>0</v>
      </c>
      <c r="G735" s="109"/>
      <c r="H735" s="109"/>
      <c r="I735" s="111" t="s">
        <v>5759</v>
      </c>
      <c r="J735" s="111" t="s">
        <v>5760</v>
      </c>
      <c r="K735" s="111" t="s">
        <v>5761</v>
      </c>
      <c r="L735" s="111" t="s">
        <v>5762</v>
      </c>
    </row>
    <row r="736" spans="1:12" ht="15.75" hidden="1" customHeight="1" x14ac:dyDescent="0.2">
      <c r="A736" s="38">
        <v>735</v>
      </c>
      <c r="B736" s="112" t="s">
        <v>1878</v>
      </c>
      <c r="C736" s="113" t="s">
        <v>5763</v>
      </c>
      <c r="D736" s="117" t="s">
        <v>5764</v>
      </c>
      <c r="E736" s="115" t="s">
        <v>141</v>
      </c>
      <c r="F736" s="115" t="s">
        <v>21</v>
      </c>
      <c r="G736" s="115">
        <v>0</v>
      </c>
      <c r="H736" s="97" t="s">
        <v>4319</v>
      </c>
      <c r="I736" s="117" t="s">
        <v>5765</v>
      </c>
      <c r="J736" s="117" t="s">
        <v>5766</v>
      </c>
      <c r="K736" s="117" t="s">
        <v>5767</v>
      </c>
      <c r="L736" s="117" t="s">
        <v>5762</v>
      </c>
    </row>
    <row r="737" spans="1:12" ht="15.75" hidden="1" customHeight="1" x14ac:dyDescent="0.2">
      <c r="A737" s="34">
        <v>736</v>
      </c>
      <c r="B737" s="92" t="s">
        <v>1878</v>
      </c>
      <c r="C737" s="93" t="s">
        <v>5768</v>
      </c>
      <c r="D737" s="122" t="s">
        <v>5769</v>
      </c>
      <c r="E737" s="95" t="s">
        <v>141</v>
      </c>
      <c r="F737" s="95" t="s">
        <v>21</v>
      </c>
      <c r="G737" s="95">
        <v>1</v>
      </c>
      <c r="H737" s="97" t="s">
        <v>4319</v>
      </c>
      <c r="I737" s="98" t="s">
        <v>5770</v>
      </c>
      <c r="J737" s="98" t="s">
        <v>5771</v>
      </c>
      <c r="K737" s="98" t="s">
        <v>5772</v>
      </c>
      <c r="L737" s="98" t="s">
        <v>5762</v>
      </c>
    </row>
    <row r="738" spans="1:12" ht="15.75" hidden="1" customHeight="1" x14ac:dyDescent="0.2">
      <c r="A738" s="34">
        <v>737</v>
      </c>
      <c r="B738" s="92" t="s">
        <v>1878</v>
      </c>
      <c r="C738" s="93" t="s">
        <v>5773</v>
      </c>
      <c r="D738" s="122" t="s">
        <v>5774</v>
      </c>
      <c r="E738" s="95" t="s">
        <v>141</v>
      </c>
      <c r="F738" s="95" t="s">
        <v>21</v>
      </c>
      <c r="G738" s="95">
        <v>2</v>
      </c>
      <c r="H738" s="97" t="s">
        <v>4319</v>
      </c>
      <c r="I738" s="98" t="s">
        <v>5775</v>
      </c>
      <c r="J738" s="98" t="s">
        <v>5776</v>
      </c>
      <c r="K738" s="98" t="s">
        <v>5777</v>
      </c>
      <c r="L738" s="98" t="s">
        <v>5762</v>
      </c>
    </row>
    <row r="739" spans="1:12" ht="15.75" hidden="1" customHeight="1" x14ac:dyDescent="0.2">
      <c r="A739" s="34">
        <v>738</v>
      </c>
      <c r="B739" s="92" t="s">
        <v>1878</v>
      </c>
      <c r="C739" s="93" t="s">
        <v>5778</v>
      </c>
      <c r="D739" s="122" t="s">
        <v>5779</v>
      </c>
      <c r="E739" s="95" t="s">
        <v>141</v>
      </c>
      <c r="F739" s="95" t="s">
        <v>21</v>
      </c>
      <c r="G739" s="95">
        <v>3</v>
      </c>
      <c r="H739" s="97" t="s">
        <v>4319</v>
      </c>
      <c r="I739" s="98" t="s">
        <v>5780</v>
      </c>
      <c r="J739" s="98" t="s">
        <v>5781</v>
      </c>
      <c r="K739" s="98" t="s">
        <v>5782</v>
      </c>
      <c r="L739" s="98" t="s">
        <v>5762</v>
      </c>
    </row>
    <row r="740" spans="1:12" ht="15.75" hidden="1" customHeight="1" x14ac:dyDescent="0.2">
      <c r="A740" s="34">
        <v>739</v>
      </c>
      <c r="B740" s="92" t="s">
        <v>1878</v>
      </c>
      <c r="C740" s="93" t="s">
        <v>5783</v>
      </c>
      <c r="D740" s="122" t="s">
        <v>5784</v>
      </c>
      <c r="E740" s="95" t="s">
        <v>141</v>
      </c>
      <c r="F740" s="95" t="s">
        <v>21</v>
      </c>
      <c r="G740" s="95">
        <v>4</v>
      </c>
      <c r="H740" s="97" t="s">
        <v>4319</v>
      </c>
      <c r="I740" s="98" t="s">
        <v>5785</v>
      </c>
      <c r="J740" s="98" t="s">
        <v>5786</v>
      </c>
      <c r="K740" s="98" t="s">
        <v>5787</v>
      </c>
      <c r="L740" s="98" t="s">
        <v>5762</v>
      </c>
    </row>
    <row r="741" spans="1:12" ht="15.75" hidden="1" customHeight="1" x14ac:dyDescent="0.2">
      <c r="A741" s="38">
        <v>740</v>
      </c>
      <c r="B741" s="112" t="s">
        <v>1878</v>
      </c>
      <c r="C741" s="113" t="s">
        <v>5788</v>
      </c>
      <c r="D741" s="117" t="s">
        <v>5789</v>
      </c>
      <c r="E741" s="115" t="s">
        <v>141</v>
      </c>
      <c r="F741" s="115" t="s">
        <v>63</v>
      </c>
      <c r="G741" s="115">
        <v>0</v>
      </c>
      <c r="H741" s="97" t="s">
        <v>4319</v>
      </c>
      <c r="I741" s="117" t="s">
        <v>5790</v>
      </c>
      <c r="J741" s="117" t="s">
        <v>5791</v>
      </c>
      <c r="K741" s="117" t="s">
        <v>5792</v>
      </c>
      <c r="L741" s="117" t="s">
        <v>5762</v>
      </c>
    </row>
    <row r="742" spans="1:12" ht="15.75" hidden="1" customHeight="1" x14ac:dyDescent="0.2">
      <c r="A742" s="34">
        <v>741</v>
      </c>
      <c r="B742" s="92" t="s">
        <v>1878</v>
      </c>
      <c r="C742" s="93" t="s">
        <v>5793</v>
      </c>
      <c r="D742" s="122" t="s">
        <v>5794</v>
      </c>
      <c r="E742" s="95" t="s">
        <v>141</v>
      </c>
      <c r="F742" s="95" t="s">
        <v>63</v>
      </c>
      <c r="G742" s="95">
        <v>5</v>
      </c>
      <c r="H742" s="97" t="s">
        <v>4319</v>
      </c>
      <c r="I742" s="98" t="s">
        <v>5795</v>
      </c>
      <c r="J742" s="98" t="s">
        <v>5796</v>
      </c>
      <c r="K742" s="98" t="s">
        <v>5797</v>
      </c>
      <c r="L742" s="98" t="s">
        <v>5762</v>
      </c>
    </row>
    <row r="743" spans="1:12" ht="15.75" hidden="1" customHeight="1" x14ac:dyDescent="0.2">
      <c r="A743" s="34">
        <v>742</v>
      </c>
      <c r="B743" s="92" t="s">
        <v>1878</v>
      </c>
      <c r="C743" s="93" t="s">
        <v>5798</v>
      </c>
      <c r="D743" s="122" t="s">
        <v>5799</v>
      </c>
      <c r="E743" s="95" t="s">
        <v>141</v>
      </c>
      <c r="F743" s="95" t="s">
        <v>63</v>
      </c>
      <c r="G743" s="97" t="s">
        <v>2814</v>
      </c>
      <c r="H743" s="97" t="s">
        <v>4319</v>
      </c>
      <c r="I743" s="98" t="s">
        <v>5800</v>
      </c>
      <c r="J743" s="98" t="s">
        <v>5801</v>
      </c>
      <c r="K743" s="98" t="s">
        <v>5802</v>
      </c>
      <c r="L743" s="98" t="s">
        <v>5762</v>
      </c>
    </row>
    <row r="744" spans="1:12" ht="15.75" hidden="1" customHeight="1" x14ac:dyDescent="0.2">
      <c r="A744" s="34">
        <v>743</v>
      </c>
      <c r="B744" s="92" t="s">
        <v>1878</v>
      </c>
      <c r="C744" s="93" t="s">
        <v>5803</v>
      </c>
      <c r="D744" s="122" t="s">
        <v>5804</v>
      </c>
      <c r="E744" s="95" t="s">
        <v>141</v>
      </c>
      <c r="F744" s="95" t="s">
        <v>63</v>
      </c>
      <c r="G744" s="97" t="s">
        <v>2821</v>
      </c>
      <c r="H744" s="97" t="s">
        <v>4319</v>
      </c>
      <c r="I744" s="98" t="s">
        <v>5805</v>
      </c>
      <c r="J744" s="98" t="s">
        <v>5806</v>
      </c>
      <c r="K744" s="98" t="s">
        <v>5807</v>
      </c>
      <c r="L744" s="98" t="s">
        <v>5762</v>
      </c>
    </row>
    <row r="745" spans="1:12" ht="15.75" hidden="1" customHeight="1" x14ac:dyDescent="0.2">
      <c r="A745" s="34">
        <v>744</v>
      </c>
      <c r="B745" s="92" t="s">
        <v>1878</v>
      </c>
      <c r="C745" s="93" t="s">
        <v>5808</v>
      </c>
      <c r="D745" s="122" t="s">
        <v>5809</v>
      </c>
      <c r="E745" s="95" t="s">
        <v>141</v>
      </c>
      <c r="F745" s="95" t="s">
        <v>63</v>
      </c>
      <c r="G745" s="95">
        <v>6</v>
      </c>
      <c r="H745" s="97" t="s">
        <v>4319</v>
      </c>
      <c r="I745" s="98" t="s">
        <v>5810</v>
      </c>
      <c r="J745" s="98" t="s">
        <v>5811</v>
      </c>
      <c r="K745" s="98" t="s">
        <v>5812</v>
      </c>
      <c r="L745" s="98" t="s">
        <v>5762</v>
      </c>
    </row>
    <row r="746" spans="1:12" ht="15.75" hidden="1" customHeight="1" x14ac:dyDescent="0.2">
      <c r="A746" s="34">
        <v>745</v>
      </c>
      <c r="B746" s="92" t="s">
        <v>1878</v>
      </c>
      <c r="C746" s="93" t="s">
        <v>5813</v>
      </c>
      <c r="D746" s="122" t="s">
        <v>5814</v>
      </c>
      <c r="E746" s="95" t="s">
        <v>141</v>
      </c>
      <c r="F746" s="95" t="s">
        <v>63</v>
      </c>
      <c r="G746" s="95">
        <v>7</v>
      </c>
      <c r="H746" s="97" t="s">
        <v>4319</v>
      </c>
      <c r="I746" s="98" t="s">
        <v>5815</v>
      </c>
      <c r="J746" s="98" t="s">
        <v>5816</v>
      </c>
      <c r="K746" s="98" t="s">
        <v>5817</v>
      </c>
      <c r="L746" s="98" t="s">
        <v>5762</v>
      </c>
    </row>
    <row r="747" spans="1:12" ht="15.75" customHeight="1" x14ac:dyDescent="0.25">
      <c r="A747" s="139"/>
      <c r="B747" s="140"/>
      <c r="C747" s="139"/>
      <c r="D747" s="139"/>
      <c r="E747" s="139"/>
      <c r="F747" s="139"/>
      <c r="G747" s="139"/>
      <c r="H747" s="139"/>
      <c r="I747" s="139"/>
      <c r="J747" s="139"/>
      <c r="K747" s="139"/>
      <c r="L747" s="139"/>
    </row>
    <row r="748" spans="1:12" ht="15.75" customHeight="1" x14ac:dyDescent="0.25">
      <c r="A748" s="137"/>
      <c r="B748" s="138"/>
      <c r="C748" s="137"/>
      <c r="D748" s="137"/>
      <c r="E748" s="137"/>
      <c r="F748" s="137"/>
      <c r="G748" s="137"/>
      <c r="H748" s="137"/>
      <c r="I748" s="137"/>
      <c r="J748" s="137"/>
      <c r="K748" s="137"/>
      <c r="L748" s="137"/>
    </row>
    <row r="749" spans="1:12" ht="15.75" customHeight="1" x14ac:dyDescent="0.25">
      <c r="A749" s="137"/>
      <c r="B749" s="138"/>
      <c r="C749" s="137"/>
      <c r="D749" s="137"/>
      <c r="E749" s="137"/>
      <c r="F749" s="137"/>
      <c r="G749" s="137"/>
      <c r="H749" s="137"/>
      <c r="I749" s="137"/>
      <c r="J749" s="137"/>
      <c r="K749" s="137"/>
      <c r="L749" s="137"/>
    </row>
    <row r="750" spans="1:12" ht="15.75" customHeight="1" x14ac:dyDescent="0.25">
      <c r="A750" s="137"/>
      <c r="B750" s="138"/>
      <c r="C750" s="137"/>
      <c r="D750" s="137"/>
      <c r="E750" s="137"/>
      <c r="F750" s="137"/>
      <c r="G750" s="137"/>
      <c r="H750" s="137"/>
      <c r="I750" s="137"/>
      <c r="J750" s="137"/>
      <c r="K750" s="137"/>
      <c r="L750" s="137"/>
    </row>
    <row r="751" spans="1:12" ht="15.75" customHeight="1" x14ac:dyDescent="0.25">
      <c r="A751" s="137"/>
      <c r="B751" s="138"/>
      <c r="C751" s="137"/>
      <c r="D751" s="137"/>
      <c r="E751" s="137"/>
      <c r="F751" s="137"/>
      <c r="G751" s="137"/>
      <c r="H751" s="137"/>
      <c r="I751" s="137"/>
      <c r="J751" s="137"/>
      <c r="K751" s="137"/>
      <c r="L751" s="137"/>
    </row>
    <row r="752" spans="1:12" ht="15.75" customHeight="1" x14ac:dyDescent="0.25">
      <c r="A752" s="137"/>
      <c r="B752" s="138"/>
      <c r="C752" s="137"/>
      <c r="D752" s="137"/>
      <c r="E752" s="137"/>
      <c r="F752" s="137"/>
      <c r="G752" s="137"/>
      <c r="H752" s="137"/>
      <c r="I752" s="137"/>
      <c r="J752" s="137"/>
      <c r="K752" s="137"/>
      <c r="L752" s="137"/>
    </row>
    <row r="753" spans="1:12" ht="15.75" customHeight="1" x14ac:dyDescent="0.25">
      <c r="A753" s="137"/>
      <c r="B753" s="138"/>
      <c r="C753" s="137"/>
      <c r="D753" s="137"/>
      <c r="E753" s="137"/>
      <c r="F753" s="137"/>
      <c r="G753" s="137"/>
      <c r="H753" s="137"/>
      <c r="I753" s="137"/>
      <c r="J753" s="137"/>
      <c r="K753" s="137"/>
      <c r="L753" s="137"/>
    </row>
    <row r="754" spans="1:12" ht="15.75" customHeight="1" x14ac:dyDescent="0.25">
      <c r="A754" s="137"/>
      <c r="B754" s="138"/>
      <c r="C754" s="137"/>
      <c r="D754" s="137"/>
      <c r="E754" s="137"/>
      <c r="F754" s="137"/>
      <c r="G754" s="137"/>
      <c r="H754" s="137"/>
      <c r="I754" s="137"/>
      <c r="J754" s="137"/>
      <c r="K754" s="137"/>
      <c r="L754" s="137"/>
    </row>
    <row r="755" spans="1:12" ht="15.75" customHeight="1" x14ac:dyDescent="0.25">
      <c r="A755" s="137"/>
      <c r="B755" s="138"/>
      <c r="C755" s="137"/>
      <c r="D755" s="137"/>
      <c r="E755" s="137"/>
      <c r="F755" s="137"/>
      <c r="G755" s="137"/>
      <c r="H755" s="137"/>
      <c r="I755" s="137"/>
      <c r="J755" s="137"/>
      <c r="K755" s="137"/>
      <c r="L755" s="137"/>
    </row>
    <row r="756" spans="1:12" ht="15.75" customHeight="1" x14ac:dyDescent="0.25">
      <c r="A756" s="137"/>
      <c r="B756" s="138"/>
      <c r="C756" s="137"/>
      <c r="D756" s="137"/>
      <c r="E756" s="137"/>
      <c r="F756" s="137"/>
      <c r="G756" s="137"/>
      <c r="H756" s="137"/>
      <c r="I756" s="137"/>
      <c r="J756" s="137"/>
      <c r="K756" s="137"/>
      <c r="L756" s="137"/>
    </row>
    <row r="757" spans="1:12" ht="15.75" customHeight="1" x14ac:dyDescent="0.25">
      <c r="A757" s="137"/>
      <c r="B757" s="138"/>
      <c r="C757" s="137"/>
      <c r="D757" s="137"/>
      <c r="E757" s="137"/>
      <c r="F757" s="137"/>
      <c r="G757" s="137"/>
      <c r="H757" s="137"/>
      <c r="I757" s="137"/>
      <c r="J757" s="137"/>
      <c r="K757" s="137"/>
      <c r="L757" s="137"/>
    </row>
    <row r="758" spans="1:12" ht="15.75" customHeight="1" x14ac:dyDescent="0.25">
      <c r="A758" s="137"/>
      <c r="B758" s="138"/>
      <c r="C758" s="137"/>
      <c r="D758" s="137"/>
      <c r="E758" s="137"/>
      <c r="F758" s="137"/>
      <c r="G758" s="137"/>
      <c r="H758" s="137"/>
      <c r="I758" s="137"/>
      <c r="J758" s="137"/>
      <c r="K758" s="137"/>
      <c r="L758" s="137"/>
    </row>
    <row r="759" spans="1:12" ht="15.75" customHeight="1" x14ac:dyDescent="0.25">
      <c r="A759" s="137"/>
      <c r="B759" s="138"/>
      <c r="C759" s="137"/>
      <c r="D759" s="137"/>
      <c r="E759" s="137"/>
      <c r="F759" s="137"/>
      <c r="G759" s="137"/>
      <c r="H759" s="137"/>
      <c r="I759" s="137"/>
      <c r="J759" s="137"/>
      <c r="K759" s="137"/>
      <c r="L759" s="137"/>
    </row>
    <row r="760" spans="1:12" ht="15.75" customHeight="1" x14ac:dyDescent="0.25">
      <c r="A760" s="137"/>
      <c r="B760" s="138"/>
      <c r="C760" s="137"/>
      <c r="D760" s="137"/>
      <c r="E760" s="137"/>
      <c r="F760" s="137"/>
      <c r="G760" s="137"/>
      <c r="H760" s="137"/>
      <c r="I760" s="137"/>
      <c r="J760" s="137"/>
      <c r="K760" s="137"/>
      <c r="L760" s="137"/>
    </row>
    <row r="761" spans="1:12" ht="15.75" customHeight="1" x14ac:dyDescent="0.25">
      <c r="A761" s="137"/>
      <c r="B761" s="138"/>
      <c r="C761" s="137"/>
      <c r="D761" s="137"/>
      <c r="E761" s="137"/>
      <c r="F761" s="137"/>
      <c r="G761" s="137"/>
      <c r="H761" s="137"/>
      <c r="I761" s="137"/>
      <c r="J761" s="137"/>
      <c r="K761" s="137"/>
      <c r="L761" s="137"/>
    </row>
    <row r="762" spans="1:12" ht="15.75" customHeight="1" x14ac:dyDescent="0.25">
      <c r="A762" s="137"/>
      <c r="B762" s="138"/>
      <c r="C762" s="137"/>
      <c r="D762" s="137"/>
      <c r="E762" s="137"/>
      <c r="F762" s="137"/>
      <c r="G762" s="137"/>
      <c r="H762" s="137"/>
      <c r="I762" s="137"/>
      <c r="J762" s="137"/>
      <c r="K762" s="137"/>
      <c r="L762" s="137"/>
    </row>
    <row r="763" spans="1:12" ht="15.75" customHeight="1" x14ac:dyDescent="0.25">
      <c r="A763" s="137"/>
      <c r="B763" s="138"/>
      <c r="C763" s="137"/>
      <c r="D763" s="137"/>
      <c r="E763" s="137"/>
      <c r="F763" s="137"/>
      <c r="G763" s="137"/>
      <c r="H763" s="137"/>
      <c r="I763" s="137"/>
      <c r="J763" s="137"/>
      <c r="K763" s="137"/>
      <c r="L763" s="137"/>
    </row>
    <row r="764" spans="1:12" ht="15.75" customHeight="1" x14ac:dyDescent="0.25">
      <c r="A764" s="137"/>
      <c r="B764" s="138"/>
      <c r="C764" s="137"/>
      <c r="D764" s="137"/>
      <c r="E764" s="137"/>
      <c r="F764" s="137"/>
      <c r="G764" s="137"/>
      <c r="H764" s="137"/>
      <c r="I764" s="137"/>
      <c r="J764" s="137"/>
      <c r="K764" s="137"/>
      <c r="L764" s="137"/>
    </row>
    <row r="765" spans="1:12" ht="15.75" customHeight="1" x14ac:dyDescent="0.25">
      <c r="A765" s="137"/>
      <c r="B765" s="138"/>
      <c r="C765" s="137"/>
      <c r="D765" s="137"/>
      <c r="E765" s="137"/>
      <c r="F765" s="137"/>
      <c r="G765" s="137"/>
      <c r="H765" s="137"/>
      <c r="I765" s="137"/>
      <c r="J765" s="137"/>
      <c r="K765" s="137"/>
      <c r="L765" s="137"/>
    </row>
    <row r="766" spans="1:12" ht="15.75" customHeight="1" x14ac:dyDescent="0.25">
      <c r="A766" s="137"/>
      <c r="B766" s="138"/>
      <c r="C766" s="137"/>
      <c r="D766" s="137"/>
      <c r="E766" s="137"/>
      <c r="F766" s="137"/>
      <c r="G766" s="137"/>
      <c r="H766" s="137"/>
      <c r="I766" s="137"/>
      <c r="J766" s="137"/>
      <c r="K766" s="137"/>
      <c r="L766" s="137"/>
    </row>
    <row r="767" spans="1:12" ht="15.75" customHeight="1" x14ac:dyDescent="0.25">
      <c r="A767" s="137"/>
      <c r="B767" s="138"/>
      <c r="C767" s="137"/>
      <c r="D767" s="137"/>
      <c r="E767" s="137"/>
      <c r="F767" s="137"/>
      <c r="G767" s="137"/>
      <c r="H767" s="137"/>
      <c r="I767" s="137"/>
      <c r="J767" s="137"/>
      <c r="K767" s="137"/>
      <c r="L767" s="137"/>
    </row>
    <row r="768" spans="1:12" ht="15.75" customHeight="1" x14ac:dyDescent="0.25">
      <c r="A768" s="137"/>
      <c r="B768" s="138"/>
      <c r="C768" s="137"/>
      <c r="D768" s="137"/>
      <c r="E768" s="137"/>
      <c r="F768" s="137"/>
      <c r="G768" s="137"/>
      <c r="H768" s="137"/>
      <c r="I768" s="137"/>
      <c r="J768" s="137"/>
      <c r="K768" s="137"/>
      <c r="L768" s="137"/>
    </row>
    <row r="769" spans="1:12" ht="15.75" customHeight="1" x14ac:dyDescent="0.25">
      <c r="A769" s="137"/>
      <c r="B769" s="138"/>
      <c r="C769" s="137"/>
      <c r="D769" s="137"/>
      <c r="E769" s="137"/>
      <c r="F769" s="137"/>
      <c r="G769" s="137"/>
      <c r="H769" s="137"/>
      <c r="I769" s="137"/>
      <c r="J769" s="137"/>
      <c r="K769" s="137"/>
      <c r="L769" s="137"/>
    </row>
    <row r="770" spans="1:12" ht="15.75" customHeight="1" x14ac:dyDescent="0.25">
      <c r="A770" s="137"/>
      <c r="B770" s="138"/>
      <c r="C770" s="137"/>
      <c r="D770" s="137"/>
      <c r="E770" s="137"/>
      <c r="F770" s="137"/>
      <c r="G770" s="137"/>
      <c r="H770" s="137"/>
      <c r="I770" s="137"/>
      <c r="J770" s="137"/>
      <c r="K770" s="137"/>
      <c r="L770" s="137"/>
    </row>
    <row r="771" spans="1:12" ht="15.75" customHeight="1" x14ac:dyDescent="0.25">
      <c r="A771" s="137"/>
      <c r="B771" s="138"/>
      <c r="C771" s="137"/>
      <c r="D771" s="137"/>
      <c r="E771" s="137"/>
      <c r="F771" s="137"/>
      <c r="G771" s="137"/>
      <c r="H771" s="137"/>
      <c r="I771" s="137"/>
      <c r="J771" s="137"/>
      <c r="K771" s="137"/>
      <c r="L771" s="137"/>
    </row>
    <row r="772" spans="1:12" ht="15.75" customHeight="1" x14ac:dyDescent="0.25">
      <c r="A772" s="137"/>
      <c r="B772" s="138"/>
      <c r="C772" s="137"/>
      <c r="D772" s="137"/>
      <c r="E772" s="137"/>
      <c r="F772" s="137"/>
      <c r="G772" s="137"/>
      <c r="H772" s="137"/>
      <c r="I772" s="137"/>
      <c r="J772" s="137"/>
      <c r="K772" s="137"/>
      <c r="L772" s="137"/>
    </row>
    <row r="773" spans="1:12" ht="15.75" customHeight="1" x14ac:dyDescent="0.25">
      <c r="A773" s="137"/>
      <c r="B773" s="138"/>
      <c r="C773" s="137"/>
      <c r="D773" s="137"/>
      <c r="E773" s="137"/>
      <c r="F773" s="137"/>
      <c r="G773" s="137"/>
      <c r="H773" s="137"/>
      <c r="I773" s="137"/>
      <c r="J773" s="137"/>
      <c r="K773" s="137"/>
      <c r="L773" s="137"/>
    </row>
    <row r="774" spans="1:12" ht="15.75" customHeight="1" x14ac:dyDescent="0.25">
      <c r="A774" s="137"/>
      <c r="B774" s="138"/>
      <c r="C774" s="137"/>
      <c r="D774" s="137"/>
      <c r="E774" s="137"/>
      <c r="F774" s="137"/>
      <c r="G774" s="137"/>
      <c r="H774" s="137"/>
      <c r="I774" s="137"/>
      <c r="J774" s="137"/>
      <c r="K774" s="137"/>
      <c r="L774" s="137"/>
    </row>
    <row r="775" spans="1:12" ht="15.75" customHeight="1" x14ac:dyDescent="0.25">
      <c r="A775" s="137"/>
      <c r="B775" s="138"/>
      <c r="C775" s="137"/>
      <c r="D775" s="137"/>
      <c r="E775" s="137"/>
      <c r="F775" s="137"/>
      <c r="G775" s="137"/>
      <c r="H775" s="137"/>
      <c r="I775" s="137"/>
      <c r="J775" s="137"/>
      <c r="K775" s="137"/>
      <c r="L775" s="137"/>
    </row>
    <row r="776" spans="1:12" ht="15.75" customHeight="1" x14ac:dyDescent="0.25">
      <c r="A776" s="137"/>
      <c r="B776" s="138"/>
      <c r="C776" s="137"/>
      <c r="D776" s="137"/>
      <c r="E776" s="137"/>
      <c r="F776" s="137"/>
      <c r="G776" s="137"/>
      <c r="H776" s="137"/>
      <c r="I776" s="137"/>
      <c r="J776" s="137"/>
      <c r="K776" s="137"/>
      <c r="L776" s="137"/>
    </row>
    <row r="777" spans="1:12" ht="15.75" customHeight="1" x14ac:dyDescent="0.25">
      <c r="A777" s="137"/>
      <c r="B777" s="138"/>
      <c r="C777" s="137"/>
      <c r="D777" s="137"/>
      <c r="E777" s="137"/>
      <c r="F777" s="137"/>
      <c r="G777" s="137"/>
      <c r="H777" s="137"/>
      <c r="I777" s="137"/>
      <c r="J777" s="137"/>
      <c r="K777" s="137"/>
      <c r="L777" s="137"/>
    </row>
    <row r="778" spans="1:12" ht="15.75" customHeight="1" x14ac:dyDescent="0.25">
      <c r="A778" s="137"/>
      <c r="B778" s="138"/>
      <c r="C778" s="137"/>
      <c r="D778" s="137"/>
      <c r="E778" s="137"/>
      <c r="F778" s="137"/>
      <c r="G778" s="137"/>
      <c r="H778" s="137"/>
      <c r="I778" s="137"/>
      <c r="J778" s="137"/>
      <c r="K778" s="137"/>
      <c r="L778" s="137"/>
    </row>
    <row r="779" spans="1:12" ht="15.75" customHeight="1" x14ac:dyDescent="0.25">
      <c r="A779" s="137"/>
      <c r="B779" s="138"/>
      <c r="C779" s="137"/>
      <c r="D779" s="137"/>
      <c r="E779" s="137"/>
      <c r="F779" s="137"/>
      <c r="G779" s="137"/>
      <c r="H779" s="137"/>
      <c r="I779" s="137"/>
      <c r="J779" s="137"/>
      <c r="K779" s="137"/>
      <c r="L779" s="137"/>
    </row>
    <row r="780" spans="1:12" ht="15.75" customHeight="1" x14ac:dyDescent="0.25">
      <c r="A780" s="137"/>
      <c r="B780" s="138"/>
      <c r="C780" s="137"/>
      <c r="D780" s="137"/>
      <c r="E780" s="137"/>
      <c r="F780" s="137"/>
      <c r="G780" s="137"/>
      <c r="H780" s="137"/>
      <c r="I780" s="137"/>
      <c r="J780" s="137"/>
      <c r="K780" s="137"/>
      <c r="L780" s="137"/>
    </row>
    <row r="781" spans="1:12" ht="15.75" customHeight="1" x14ac:dyDescent="0.25">
      <c r="A781" s="137"/>
      <c r="B781" s="138"/>
      <c r="C781" s="137"/>
      <c r="D781" s="137"/>
      <c r="E781" s="137"/>
      <c r="F781" s="137"/>
      <c r="G781" s="137"/>
      <c r="H781" s="137"/>
      <c r="I781" s="137"/>
      <c r="J781" s="137"/>
      <c r="K781" s="137"/>
      <c r="L781" s="137"/>
    </row>
    <row r="782" spans="1:12" ht="15.75" customHeight="1" x14ac:dyDescent="0.25">
      <c r="A782" s="137"/>
      <c r="B782" s="138"/>
      <c r="C782" s="137"/>
      <c r="D782" s="137"/>
      <c r="E782" s="137"/>
      <c r="F782" s="137"/>
      <c r="G782" s="137"/>
      <c r="H782" s="137"/>
      <c r="I782" s="137"/>
      <c r="J782" s="137"/>
      <c r="K782" s="137"/>
      <c r="L782" s="137"/>
    </row>
    <row r="783" spans="1:12" ht="15.75" customHeight="1" x14ac:dyDescent="0.25">
      <c r="A783" s="137"/>
      <c r="B783" s="138"/>
      <c r="C783" s="137"/>
      <c r="D783" s="137"/>
      <c r="E783" s="137"/>
      <c r="F783" s="137"/>
      <c r="G783" s="137"/>
      <c r="H783" s="137"/>
      <c r="I783" s="137"/>
      <c r="J783" s="137"/>
      <c r="K783" s="137"/>
      <c r="L783" s="137"/>
    </row>
    <row r="784" spans="1:12" ht="15.75" customHeight="1" x14ac:dyDescent="0.25">
      <c r="A784" s="137"/>
      <c r="B784" s="138"/>
      <c r="C784" s="137"/>
      <c r="D784" s="137"/>
      <c r="E784" s="137"/>
      <c r="F784" s="137"/>
      <c r="G784" s="137"/>
      <c r="H784" s="137"/>
      <c r="I784" s="137"/>
      <c r="J784" s="137"/>
      <c r="K784" s="137"/>
      <c r="L784" s="137"/>
    </row>
    <row r="785" spans="1:12" ht="15.75" customHeight="1" x14ac:dyDescent="0.25">
      <c r="A785" s="137"/>
      <c r="B785" s="138"/>
      <c r="C785" s="137"/>
      <c r="D785" s="137"/>
      <c r="E785" s="137"/>
      <c r="F785" s="137"/>
      <c r="G785" s="137"/>
      <c r="H785" s="137"/>
      <c r="I785" s="137"/>
      <c r="J785" s="137"/>
      <c r="K785" s="137"/>
      <c r="L785" s="137"/>
    </row>
    <row r="786" spans="1:12" ht="15.75" customHeight="1" x14ac:dyDescent="0.25">
      <c r="A786" s="137"/>
      <c r="B786" s="138"/>
      <c r="C786" s="137"/>
      <c r="D786" s="137"/>
      <c r="E786" s="137"/>
      <c r="F786" s="137"/>
      <c r="G786" s="137"/>
      <c r="H786" s="137"/>
      <c r="I786" s="137"/>
      <c r="J786" s="137"/>
      <c r="K786" s="137"/>
      <c r="L786" s="137"/>
    </row>
    <row r="787" spans="1:12" ht="15.75" customHeight="1" x14ac:dyDescent="0.25">
      <c r="A787" s="137"/>
      <c r="B787" s="138"/>
      <c r="C787" s="137"/>
      <c r="D787" s="137"/>
      <c r="E787" s="137"/>
      <c r="F787" s="137"/>
      <c r="G787" s="137"/>
      <c r="H787" s="137"/>
      <c r="I787" s="137"/>
      <c r="J787" s="137"/>
      <c r="K787" s="137"/>
      <c r="L787" s="137"/>
    </row>
    <row r="788" spans="1:12" ht="15.75" customHeight="1" x14ac:dyDescent="0.25">
      <c r="A788" s="137"/>
      <c r="B788" s="138"/>
      <c r="C788" s="137"/>
      <c r="D788" s="137"/>
      <c r="E788" s="137"/>
      <c r="F788" s="137"/>
      <c r="G788" s="137"/>
      <c r="H788" s="137"/>
      <c r="I788" s="137"/>
      <c r="J788" s="137"/>
      <c r="K788" s="137"/>
      <c r="L788" s="137"/>
    </row>
    <row r="789" spans="1:12" ht="15.75" customHeight="1" x14ac:dyDescent="0.25">
      <c r="A789" s="137"/>
      <c r="B789" s="138"/>
      <c r="C789" s="137"/>
      <c r="D789" s="137"/>
      <c r="E789" s="137"/>
      <c r="F789" s="137"/>
      <c r="G789" s="137"/>
      <c r="H789" s="137"/>
      <c r="I789" s="137"/>
      <c r="J789" s="137"/>
      <c r="K789" s="137"/>
      <c r="L789" s="137"/>
    </row>
    <row r="790" spans="1:12" ht="15.75" customHeight="1" x14ac:dyDescent="0.25">
      <c r="A790" s="137"/>
      <c r="B790" s="138"/>
      <c r="C790" s="137"/>
      <c r="D790" s="137"/>
      <c r="E790" s="137"/>
      <c r="F790" s="137"/>
      <c r="G790" s="137"/>
      <c r="H790" s="137"/>
      <c r="I790" s="137"/>
      <c r="J790" s="137"/>
      <c r="K790" s="137"/>
      <c r="L790" s="137"/>
    </row>
    <row r="791" spans="1:12" ht="15.75" customHeight="1" x14ac:dyDescent="0.25">
      <c r="A791" s="137"/>
      <c r="B791" s="138"/>
      <c r="C791" s="137"/>
      <c r="D791" s="137"/>
      <c r="E791" s="137"/>
      <c r="F791" s="137"/>
      <c r="G791" s="137"/>
      <c r="H791" s="137"/>
      <c r="I791" s="137"/>
      <c r="J791" s="137"/>
      <c r="K791" s="137"/>
      <c r="L791" s="137"/>
    </row>
    <row r="792" spans="1:12" ht="15.75" customHeight="1" x14ac:dyDescent="0.25">
      <c r="A792" s="137"/>
      <c r="B792" s="138"/>
      <c r="C792" s="137"/>
      <c r="D792" s="137"/>
      <c r="E792" s="137"/>
      <c r="F792" s="137"/>
      <c r="G792" s="137"/>
      <c r="H792" s="137"/>
      <c r="I792" s="137"/>
      <c r="J792" s="137"/>
      <c r="K792" s="137"/>
      <c r="L792" s="137"/>
    </row>
    <row r="793" spans="1:12" ht="15.75" customHeight="1" x14ac:dyDescent="0.25">
      <c r="A793" s="137"/>
      <c r="B793" s="138"/>
      <c r="C793" s="137"/>
      <c r="D793" s="137"/>
      <c r="E793" s="137"/>
      <c r="F793" s="137"/>
      <c r="G793" s="137"/>
      <c r="H793" s="137"/>
      <c r="I793" s="137"/>
      <c r="J793" s="137"/>
      <c r="K793" s="137"/>
      <c r="L793" s="137"/>
    </row>
    <row r="794" spans="1:12" ht="15.75" customHeight="1" x14ac:dyDescent="0.25">
      <c r="A794" s="137"/>
      <c r="B794" s="138"/>
      <c r="C794" s="137"/>
      <c r="D794" s="137"/>
      <c r="E794" s="137"/>
      <c r="F794" s="137"/>
      <c r="G794" s="137"/>
      <c r="H794" s="137"/>
      <c r="I794" s="137"/>
      <c r="J794" s="137"/>
      <c r="K794" s="137"/>
      <c r="L794" s="137"/>
    </row>
    <row r="795" spans="1:12" ht="15.75" customHeight="1" x14ac:dyDescent="0.25">
      <c r="A795" s="137"/>
      <c r="B795" s="138"/>
      <c r="C795" s="137"/>
      <c r="D795" s="137"/>
      <c r="E795" s="137"/>
      <c r="F795" s="137"/>
      <c r="G795" s="137"/>
      <c r="H795" s="137"/>
      <c r="I795" s="137"/>
      <c r="J795" s="137"/>
      <c r="K795" s="137"/>
      <c r="L795" s="137"/>
    </row>
    <row r="796" spans="1:12" ht="15.75" customHeight="1" x14ac:dyDescent="0.25">
      <c r="A796" s="137"/>
      <c r="B796" s="138"/>
      <c r="C796" s="137"/>
      <c r="D796" s="137"/>
      <c r="E796" s="137"/>
      <c r="F796" s="137"/>
      <c r="G796" s="137"/>
      <c r="H796" s="137"/>
      <c r="I796" s="137"/>
      <c r="J796" s="137"/>
      <c r="K796" s="137"/>
      <c r="L796" s="137"/>
    </row>
    <row r="797" spans="1:12" ht="15.75" customHeight="1" x14ac:dyDescent="0.25">
      <c r="A797" s="137"/>
      <c r="B797" s="138"/>
      <c r="C797" s="137"/>
      <c r="D797" s="137"/>
      <c r="E797" s="137"/>
      <c r="F797" s="137"/>
      <c r="G797" s="137"/>
      <c r="H797" s="137"/>
      <c r="I797" s="137"/>
      <c r="J797" s="137"/>
      <c r="K797" s="137"/>
      <c r="L797" s="137"/>
    </row>
    <row r="798" spans="1:12" ht="15.75" customHeight="1" x14ac:dyDescent="0.25">
      <c r="A798" s="137"/>
      <c r="B798" s="138"/>
      <c r="C798" s="137"/>
      <c r="D798" s="137"/>
      <c r="E798" s="137"/>
      <c r="F798" s="137"/>
      <c r="G798" s="137"/>
      <c r="H798" s="137"/>
      <c r="I798" s="137"/>
      <c r="J798" s="137"/>
      <c r="K798" s="137"/>
      <c r="L798" s="137"/>
    </row>
    <row r="799" spans="1:12" ht="15.75" customHeight="1" x14ac:dyDescent="0.25">
      <c r="A799" s="137"/>
      <c r="B799" s="138"/>
      <c r="C799" s="137"/>
      <c r="D799" s="137"/>
      <c r="E799" s="137"/>
      <c r="F799" s="137"/>
      <c r="G799" s="137"/>
      <c r="H799" s="137"/>
      <c r="I799" s="137"/>
      <c r="J799" s="137"/>
      <c r="K799" s="137"/>
      <c r="L799" s="137"/>
    </row>
    <row r="800" spans="1:12" ht="15.75" customHeight="1" x14ac:dyDescent="0.25">
      <c r="A800" s="137"/>
      <c r="B800" s="138"/>
      <c r="C800" s="137"/>
      <c r="D800" s="137"/>
      <c r="E800" s="137"/>
      <c r="F800" s="137"/>
      <c r="G800" s="137"/>
      <c r="H800" s="137"/>
      <c r="I800" s="137"/>
      <c r="J800" s="137"/>
      <c r="K800" s="137"/>
      <c r="L800" s="137"/>
    </row>
    <row r="801" spans="1:12" ht="15.75" customHeight="1" x14ac:dyDescent="0.25">
      <c r="A801" s="137"/>
      <c r="B801" s="138"/>
      <c r="C801" s="137"/>
      <c r="D801" s="137"/>
      <c r="E801" s="137"/>
      <c r="F801" s="137"/>
      <c r="G801" s="137"/>
      <c r="H801" s="137"/>
      <c r="I801" s="137"/>
      <c r="J801" s="137"/>
      <c r="K801" s="137"/>
      <c r="L801" s="137"/>
    </row>
    <row r="802" spans="1:12" ht="15.75" customHeight="1" x14ac:dyDescent="0.25">
      <c r="A802" s="137"/>
      <c r="B802" s="138"/>
      <c r="C802" s="137"/>
      <c r="D802" s="137"/>
      <c r="E802" s="137"/>
      <c r="F802" s="137"/>
      <c r="G802" s="137"/>
      <c r="H802" s="137"/>
      <c r="I802" s="137"/>
      <c r="J802" s="137"/>
      <c r="K802" s="137"/>
      <c r="L802" s="137"/>
    </row>
    <row r="803" spans="1:12" ht="15.75" customHeight="1" x14ac:dyDescent="0.25">
      <c r="A803" s="137"/>
      <c r="B803" s="138"/>
      <c r="C803" s="137"/>
      <c r="D803" s="137"/>
      <c r="E803" s="137"/>
      <c r="F803" s="137"/>
      <c r="G803" s="137"/>
      <c r="H803" s="137"/>
      <c r="I803" s="137"/>
      <c r="J803" s="137"/>
      <c r="K803" s="137"/>
      <c r="L803" s="137"/>
    </row>
    <row r="804" spans="1:12" ht="15.75" customHeight="1" x14ac:dyDescent="0.25">
      <c r="A804" s="137"/>
      <c r="B804" s="138"/>
      <c r="C804" s="137"/>
      <c r="D804" s="137"/>
      <c r="E804" s="137"/>
      <c r="F804" s="137"/>
      <c r="G804" s="137"/>
      <c r="H804" s="137"/>
      <c r="I804" s="137"/>
      <c r="J804" s="137"/>
      <c r="K804" s="137"/>
      <c r="L804" s="137"/>
    </row>
    <row r="805" spans="1:12" ht="15.75" customHeight="1" x14ac:dyDescent="0.25">
      <c r="A805" s="137"/>
      <c r="B805" s="138"/>
      <c r="C805" s="137"/>
      <c r="D805" s="137"/>
      <c r="E805" s="137"/>
      <c r="F805" s="137"/>
      <c r="G805" s="137"/>
      <c r="H805" s="137"/>
      <c r="I805" s="137"/>
      <c r="J805" s="137"/>
      <c r="K805" s="137"/>
      <c r="L805" s="137"/>
    </row>
    <row r="806" spans="1:12" ht="15.75" customHeight="1" x14ac:dyDescent="0.25">
      <c r="A806" s="137"/>
      <c r="B806" s="138"/>
      <c r="C806" s="137"/>
      <c r="D806" s="137"/>
      <c r="E806" s="137"/>
      <c r="F806" s="137"/>
      <c r="G806" s="137"/>
      <c r="H806" s="137"/>
      <c r="I806" s="137"/>
      <c r="J806" s="137"/>
      <c r="K806" s="137"/>
      <c r="L806" s="137"/>
    </row>
    <row r="807" spans="1:12" ht="15.75" customHeight="1" x14ac:dyDescent="0.25">
      <c r="A807" s="137"/>
      <c r="B807" s="138"/>
      <c r="C807" s="137"/>
      <c r="D807" s="137"/>
      <c r="E807" s="137"/>
      <c r="F807" s="137"/>
      <c r="G807" s="137"/>
      <c r="H807" s="137"/>
      <c r="I807" s="137"/>
      <c r="J807" s="137"/>
      <c r="K807" s="137"/>
      <c r="L807" s="137"/>
    </row>
    <row r="808" spans="1:12" ht="15.75" customHeight="1" x14ac:dyDescent="0.25">
      <c r="A808" s="137"/>
      <c r="B808" s="138"/>
      <c r="C808" s="137"/>
      <c r="D808" s="137"/>
      <c r="E808" s="137"/>
      <c r="F808" s="137"/>
      <c r="G808" s="137"/>
      <c r="H808" s="137"/>
      <c r="I808" s="137"/>
      <c r="J808" s="137"/>
      <c r="K808" s="137"/>
      <c r="L808" s="137"/>
    </row>
    <row r="809" spans="1:12" ht="15.75" customHeight="1" x14ac:dyDescent="0.25">
      <c r="A809" s="137"/>
      <c r="B809" s="138"/>
      <c r="C809" s="137"/>
      <c r="D809" s="137"/>
      <c r="E809" s="137"/>
      <c r="F809" s="137"/>
      <c r="G809" s="137"/>
      <c r="H809" s="137"/>
      <c r="I809" s="137"/>
      <c r="J809" s="137"/>
      <c r="K809" s="137"/>
      <c r="L809" s="137"/>
    </row>
    <row r="810" spans="1:12" ht="15.75" customHeight="1" x14ac:dyDescent="0.25">
      <c r="A810" s="137"/>
      <c r="B810" s="138"/>
      <c r="C810" s="137"/>
      <c r="D810" s="137"/>
      <c r="E810" s="137"/>
      <c r="F810" s="137"/>
      <c r="G810" s="137"/>
      <c r="H810" s="137"/>
      <c r="I810" s="137"/>
      <c r="J810" s="137"/>
      <c r="K810" s="137"/>
      <c r="L810" s="137"/>
    </row>
    <row r="811" spans="1:12" ht="15.75" customHeight="1" x14ac:dyDescent="0.25">
      <c r="A811" s="137"/>
      <c r="B811" s="138"/>
      <c r="C811" s="137"/>
      <c r="D811" s="137"/>
      <c r="E811" s="137"/>
      <c r="F811" s="137"/>
      <c r="G811" s="137"/>
      <c r="H811" s="137"/>
      <c r="I811" s="137"/>
      <c r="J811" s="137"/>
      <c r="K811" s="137"/>
      <c r="L811" s="137"/>
    </row>
    <row r="812" spans="1:12" ht="15.75" customHeight="1" x14ac:dyDescent="0.25">
      <c r="A812" s="137"/>
      <c r="B812" s="138"/>
      <c r="C812" s="137"/>
      <c r="D812" s="137"/>
      <c r="E812" s="137"/>
      <c r="F812" s="137"/>
      <c r="G812" s="137"/>
      <c r="H812" s="137"/>
      <c r="I812" s="137"/>
      <c r="J812" s="137"/>
      <c r="K812" s="137"/>
      <c r="L812" s="137"/>
    </row>
    <row r="813" spans="1:12" ht="15.75" customHeight="1" x14ac:dyDescent="0.25">
      <c r="A813" s="137"/>
      <c r="B813" s="138"/>
      <c r="C813" s="137"/>
      <c r="D813" s="137"/>
      <c r="E813" s="137"/>
      <c r="F813" s="137"/>
      <c r="G813" s="137"/>
      <c r="H813" s="137"/>
      <c r="I813" s="137"/>
      <c r="J813" s="137"/>
      <c r="K813" s="137"/>
      <c r="L813" s="137"/>
    </row>
    <row r="814" spans="1:12" ht="15.75" customHeight="1" x14ac:dyDescent="0.25">
      <c r="A814" s="137"/>
      <c r="B814" s="138"/>
      <c r="C814" s="137"/>
      <c r="D814" s="137"/>
      <c r="E814" s="137"/>
      <c r="F814" s="137"/>
      <c r="G814" s="137"/>
      <c r="H814" s="137"/>
      <c r="I814" s="137"/>
      <c r="J814" s="137"/>
      <c r="K814" s="137"/>
      <c r="L814" s="137"/>
    </row>
    <row r="815" spans="1:12" ht="15.75" customHeight="1" x14ac:dyDescent="0.25">
      <c r="A815" s="137"/>
      <c r="B815" s="138"/>
      <c r="C815" s="137"/>
      <c r="D815" s="137"/>
      <c r="E815" s="137"/>
      <c r="F815" s="137"/>
      <c r="G815" s="137"/>
      <c r="H815" s="137"/>
      <c r="I815" s="137"/>
      <c r="J815" s="137"/>
      <c r="K815" s="137"/>
      <c r="L815" s="137"/>
    </row>
    <row r="816" spans="1:12" ht="15.75" customHeight="1" x14ac:dyDescent="0.25">
      <c r="A816" s="137"/>
      <c r="B816" s="138"/>
      <c r="C816" s="137"/>
      <c r="D816" s="137"/>
      <c r="E816" s="137"/>
      <c r="F816" s="137"/>
      <c r="G816" s="137"/>
      <c r="H816" s="137"/>
      <c r="I816" s="137"/>
      <c r="J816" s="137"/>
      <c r="K816" s="137"/>
      <c r="L816" s="137"/>
    </row>
    <row r="817" spans="1:12" ht="15.75" customHeight="1" x14ac:dyDescent="0.25">
      <c r="A817" s="137"/>
      <c r="B817" s="138"/>
      <c r="C817" s="137"/>
      <c r="D817" s="137"/>
      <c r="E817" s="137"/>
      <c r="F817" s="137"/>
      <c r="G817" s="137"/>
      <c r="H817" s="137"/>
      <c r="I817" s="137"/>
      <c r="J817" s="137"/>
      <c r="K817" s="137"/>
      <c r="L817" s="137"/>
    </row>
    <row r="818" spans="1:12" ht="15.75" customHeight="1" x14ac:dyDescent="0.25">
      <c r="A818" s="137"/>
      <c r="B818" s="138"/>
      <c r="C818" s="137"/>
      <c r="D818" s="137"/>
      <c r="E818" s="137"/>
      <c r="F818" s="137"/>
      <c r="G818" s="137"/>
      <c r="H818" s="137"/>
      <c r="I818" s="137"/>
      <c r="J818" s="137"/>
      <c r="K818" s="137"/>
      <c r="L818" s="137"/>
    </row>
    <row r="819" spans="1:12" ht="15.75" customHeight="1" x14ac:dyDescent="0.25">
      <c r="A819" s="137"/>
      <c r="B819" s="138"/>
      <c r="C819" s="137"/>
      <c r="D819" s="137"/>
      <c r="E819" s="137"/>
      <c r="F819" s="137"/>
      <c r="G819" s="137"/>
      <c r="H819" s="137"/>
      <c r="I819" s="137"/>
      <c r="J819" s="137"/>
      <c r="K819" s="137"/>
      <c r="L819" s="137"/>
    </row>
    <row r="820" spans="1:12" ht="15.75" customHeight="1" x14ac:dyDescent="0.25">
      <c r="A820" s="137"/>
      <c r="B820" s="138"/>
      <c r="C820" s="137"/>
      <c r="D820" s="137"/>
      <c r="E820" s="137"/>
      <c r="F820" s="137"/>
      <c r="G820" s="137"/>
      <c r="H820" s="137"/>
      <c r="I820" s="137"/>
      <c r="J820" s="137"/>
      <c r="K820" s="137"/>
      <c r="L820" s="137"/>
    </row>
    <row r="821" spans="1:12" ht="15.75" customHeight="1" x14ac:dyDescent="0.25">
      <c r="A821" s="137"/>
      <c r="B821" s="138"/>
      <c r="C821" s="137"/>
      <c r="D821" s="137"/>
      <c r="E821" s="137"/>
      <c r="F821" s="137"/>
      <c r="G821" s="137"/>
      <c r="H821" s="137"/>
      <c r="I821" s="137"/>
      <c r="J821" s="137"/>
      <c r="K821" s="137"/>
      <c r="L821" s="137"/>
    </row>
    <row r="822" spans="1:12" ht="15.75" customHeight="1" x14ac:dyDescent="0.25">
      <c r="A822" s="137"/>
      <c r="B822" s="138"/>
      <c r="C822" s="137"/>
      <c r="D822" s="137"/>
      <c r="E822" s="137"/>
      <c r="F822" s="137"/>
      <c r="G822" s="137"/>
      <c r="H822" s="137"/>
      <c r="I822" s="137"/>
      <c r="J822" s="137"/>
      <c r="K822" s="137"/>
      <c r="L822" s="137"/>
    </row>
    <row r="823" spans="1:12" ht="15.75" customHeight="1" x14ac:dyDescent="0.25">
      <c r="A823" s="137"/>
      <c r="B823" s="138"/>
      <c r="C823" s="137"/>
      <c r="D823" s="137"/>
      <c r="E823" s="137"/>
      <c r="F823" s="137"/>
      <c r="G823" s="137"/>
      <c r="H823" s="137"/>
      <c r="I823" s="137"/>
      <c r="J823" s="137"/>
      <c r="K823" s="137"/>
      <c r="L823" s="137"/>
    </row>
    <row r="824" spans="1:12" ht="15.75" customHeight="1" x14ac:dyDescent="0.25">
      <c r="A824" s="137"/>
      <c r="B824" s="138"/>
      <c r="C824" s="137"/>
      <c r="D824" s="137"/>
      <c r="E824" s="137"/>
      <c r="F824" s="137"/>
      <c r="G824" s="137"/>
      <c r="H824" s="137"/>
      <c r="I824" s="137"/>
      <c r="J824" s="137"/>
      <c r="K824" s="137"/>
      <c r="L824" s="137"/>
    </row>
    <row r="825" spans="1:12" ht="15.75" customHeight="1" x14ac:dyDescent="0.25">
      <c r="A825" s="137"/>
      <c r="B825" s="138"/>
      <c r="C825" s="137"/>
      <c r="D825" s="137"/>
      <c r="E825" s="137"/>
      <c r="F825" s="137"/>
      <c r="G825" s="137"/>
      <c r="H825" s="137"/>
      <c r="I825" s="137"/>
      <c r="J825" s="137"/>
      <c r="K825" s="137"/>
      <c r="L825" s="137"/>
    </row>
    <row r="826" spans="1:12" ht="15.75" customHeight="1" x14ac:dyDescent="0.25">
      <c r="A826" s="137"/>
      <c r="B826" s="138"/>
      <c r="C826" s="137"/>
      <c r="D826" s="137"/>
      <c r="E826" s="137"/>
      <c r="F826" s="137"/>
      <c r="G826" s="137"/>
      <c r="H826" s="137"/>
      <c r="I826" s="137"/>
      <c r="J826" s="137"/>
      <c r="K826" s="137"/>
      <c r="L826" s="137"/>
    </row>
    <row r="827" spans="1:12" ht="15.75" customHeight="1" x14ac:dyDescent="0.25">
      <c r="A827" s="137"/>
      <c r="B827" s="138"/>
      <c r="C827" s="137"/>
      <c r="D827" s="137"/>
      <c r="E827" s="137"/>
      <c r="F827" s="137"/>
      <c r="G827" s="137"/>
      <c r="H827" s="137"/>
      <c r="I827" s="137"/>
      <c r="J827" s="137"/>
      <c r="K827" s="137"/>
      <c r="L827" s="137"/>
    </row>
    <row r="828" spans="1:12" ht="15.75" customHeight="1" x14ac:dyDescent="0.25">
      <c r="A828" s="137"/>
      <c r="B828" s="138"/>
      <c r="C828" s="137"/>
      <c r="D828" s="137"/>
      <c r="E828" s="137"/>
      <c r="F828" s="137"/>
      <c r="G828" s="137"/>
      <c r="H828" s="137"/>
      <c r="I828" s="137"/>
      <c r="J828" s="137"/>
      <c r="K828" s="137"/>
      <c r="L828" s="137"/>
    </row>
    <row r="829" spans="1:12" ht="15.75" customHeight="1" x14ac:dyDescent="0.25">
      <c r="A829" s="137"/>
      <c r="B829" s="138"/>
      <c r="C829" s="137"/>
      <c r="D829" s="137"/>
      <c r="E829" s="137"/>
      <c r="F829" s="137"/>
      <c r="G829" s="137"/>
      <c r="H829" s="137"/>
      <c r="I829" s="137"/>
      <c r="J829" s="137"/>
      <c r="K829" s="137"/>
      <c r="L829" s="137"/>
    </row>
    <row r="830" spans="1:12" ht="15.75" customHeight="1" x14ac:dyDescent="0.25">
      <c r="A830" s="137"/>
      <c r="B830" s="138"/>
      <c r="C830" s="137"/>
      <c r="D830" s="137"/>
      <c r="E830" s="137"/>
      <c r="F830" s="137"/>
      <c r="G830" s="137"/>
      <c r="H830" s="137"/>
      <c r="I830" s="137"/>
      <c r="J830" s="137"/>
      <c r="K830" s="137"/>
      <c r="L830" s="137"/>
    </row>
    <row r="831" spans="1:12" ht="15.75" customHeight="1" x14ac:dyDescent="0.25">
      <c r="A831" s="137"/>
      <c r="B831" s="138"/>
      <c r="C831" s="137"/>
      <c r="D831" s="137"/>
      <c r="E831" s="137"/>
      <c r="F831" s="137"/>
      <c r="G831" s="137"/>
      <c r="H831" s="137"/>
      <c r="I831" s="137"/>
      <c r="J831" s="137"/>
      <c r="K831" s="137"/>
      <c r="L831" s="137"/>
    </row>
    <row r="832" spans="1:12" ht="15.75" customHeight="1" x14ac:dyDescent="0.25">
      <c r="A832" s="137"/>
      <c r="B832" s="138"/>
      <c r="C832" s="137"/>
      <c r="D832" s="137"/>
      <c r="E832" s="137"/>
      <c r="F832" s="137"/>
      <c r="G832" s="137"/>
      <c r="H832" s="137"/>
      <c r="I832" s="137"/>
      <c r="J832" s="137"/>
      <c r="K832" s="137"/>
      <c r="L832" s="137"/>
    </row>
    <row r="833" spans="1:12" ht="15.75" customHeight="1" x14ac:dyDescent="0.25">
      <c r="A833" s="137"/>
      <c r="B833" s="138"/>
      <c r="C833" s="137"/>
      <c r="D833" s="137"/>
      <c r="E833" s="137"/>
      <c r="F833" s="137"/>
      <c r="G833" s="137"/>
      <c r="H833" s="137"/>
      <c r="I833" s="137"/>
      <c r="J833" s="137"/>
      <c r="K833" s="137"/>
      <c r="L833" s="137"/>
    </row>
    <row r="834" spans="1:12" ht="15.75" customHeight="1" x14ac:dyDescent="0.25">
      <c r="A834" s="137"/>
      <c r="B834" s="138"/>
      <c r="C834" s="137"/>
      <c r="D834" s="137"/>
      <c r="E834" s="137"/>
      <c r="F834" s="137"/>
      <c r="G834" s="137"/>
      <c r="H834" s="137"/>
      <c r="I834" s="137"/>
      <c r="J834" s="137"/>
      <c r="K834" s="137"/>
      <c r="L834" s="137"/>
    </row>
    <row r="835" spans="1:12" ht="15.75" customHeight="1" x14ac:dyDescent="0.25">
      <c r="A835" s="137"/>
      <c r="B835" s="138"/>
      <c r="C835" s="137"/>
      <c r="D835" s="137"/>
      <c r="E835" s="137"/>
      <c r="F835" s="137"/>
      <c r="G835" s="137"/>
      <c r="H835" s="137"/>
      <c r="I835" s="137"/>
      <c r="J835" s="137"/>
      <c r="K835" s="137"/>
      <c r="L835" s="137"/>
    </row>
    <row r="836" spans="1:12" ht="15.75" customHeight="1" x14ac:dyDescent="0.25">
      <c r="A836" s="137"/>
      <c r="B836" s="138"/>
      <c r="C836" s="137"/>
      <c r="D836" s="137"/>
      <c r="E836" s="137"/>
      <c r="F836" s="137"/>
      <c r="G836" s="137"/>
      <c r="H836" s="137"/>
      <c r="I836" s="137"/>
      <c r="J836" s="137"/>
      <c r="K836" s="137"/>
      <c r="L836" s="137"/>
    </row>
    <row r="837" spans="1:12" ht="15.75" customHeight="1" x14ac:dyDescent="0.25">
      <c r="A837" s="137"/>
      <c r="B837" s="138"/>
      <c r="C837" s="137"/>
      <c r="D837" s="137"/>
      <c r="E837" s="137"/>
      <c r="F837" s="137"/>
      <c r="G837" s="137"/>
      <c r="H837" s="137"/>
      <c r="I837" s="137"/>
      <c r="J837" s="137"/>
      <c r="K837" s="137"/>
      <c r="L837" s="137"/>
    </row>
    <row r="838" spans="1:12" ht="15.75" customHeight="1" x14ac:dyDescent="0.25">
      <c r="A838" s="137"/>
      <c r="B838" s="138"/>
      <c r="C838" s="137"/>
      <c r="D838" s="137"/>
      <c r="E838" s="137"/>
      <c r="F838" s="137"/>
      <c r="G838" s="137"/>
      <c r="H838" s="137"/>
      <c r="I838" s="137"/>
      <c r="J838" s="137"/>
      <c r="K838" s="137"/>
      <c r="L838" s="137"/>
    </row>
    <row r="839" spans="1:12" ht="15.75" customHeight="1" x14ac:dyDescent="0.25">
      <c r="A839" s="137"/>
      <c r="B839" s="138"/>
      <c r="C839" s="137"/>
      <c r="D839" s="137"/>
      <c r="E839" s="137"/>
      <c r="F839" s="137"/>
      <c r="G839" s="137"/>
      <c r="H839" s="137"/>
      <c r="I839" s="137"/>
      <c r="J839" s="137"/>
      <c r="K839" s="137"/>
      <c r="L839" s="137"/>
    </row>
    <row r="840" spans="1:12" ht="15.75" customHeight="1" x14ac:dyDescent="0.25">
      <c r="A840" s="137"/>
      <c r="B840" s="138"/>
      <c r="C840" s="137"/>
      <c r="D840" s="137"/>
      <c r="E840" s="137"/>
      <c r="F840" s="137"/>
      <c r="G840" s="137"/>
      <c r="H840" s="137"/>
      <c r="I840" s="137"/>
      <c r="J840" s="137"/>
      <c r="K840" s="137"/>
      <c r="L840" s="137"/>
    </row>
    <row r="841" spans="1:12" ht="15.75" customHeight="1" x14ac:dyDescent="0.25">
      <c r="A841" s="137"/>
      <c r="B841" s="138"/>
      <c r="C841" s="137"/>
      <c r="D841" s="137"/>
      <c r="E841" s="137"/>
      <c r="F841" s="137"/>
      <c r="G841" s="137"/>
      <c r="H841" s="137"/>
      <c r="I841" s="137"/>
      <c r="J841" s="137"/>
      <c r="K841" s="137"/>
      <c r="L841" s="137"/>
    </row>
    <row r="842" spans="1:12" ht="15.75" customHeight="1" x14ac:dyDescent="0.25">
      <c r="A842" s="137"/>
      <c r="B842" s="138"/>
      <c r="C842" s="137"/>
      <c r="D842" s="137"/>
      <c r="E842" s="137"/>
      <c r="F842" s="137"/>
      <c r="G842" s="137"/>
      <c r="H842" s="137"/>
      <c r="I842" s="137"/>
      <c r="J842" s="137"/>
      <c r="K842" s="137"/>
      <c r="L842" s="137"/>
    </row>
    <row r="843" spans="1:12" ht="15.75" customHeight="1" x14ac:dyDescent="0.25">
      <c r="A843" s="137"/>
      <c r="B843" s="138"/>
      <c r="C843" s="137"/>
      <c r="D843" s="137"/>
      <c r="E843" s="137"/>
      <c r="F843" s="137"/>
      <c r="G843" s="137"/>
      <c r="H843" s="137"/>
      <c r="I843" s="137"/>
      <c r="J843" s="137"/>
      <c r="K843" s="137"/>
      <c r="L843" s="137"/>
    </row>
    <row r="844" spans="1:12" ht="15.75" customHeight="1" x14ac:dyDescent="0.25">
      <c r="A844" s="137"/>
      <c r="B844" s="138"/>
      <c r="C844" s="137"/>
      <c r="D844" s="137"/>
      <c r="E844" s="137"/>
      <c r="F844" s="137"/>
      <c r="G844" s="137"/>
      <c r="H844" s="137"/>
      <c r="I844" s="137"/>
      <c r="J844" s="137"/>
      <c r="K844" s="137"/>
      <c r="L844" s="137"/>
    </row>
    <row r="845" spans="1:12" ht="15.75" customHeight="1" x14ac:dyDescent="0.25">
      <c r="A845" s="137"/>
      <c r="B845" s="138"/>
      <c r="C845" s="137"/>
      <c r="D845" s="137"/>
      <c r="E845" s="137"/>
      <c r="F845" s="137"/>
      <c r="G845" s="137"/>
      <c r="H845" s="137"/>
      <c r="I845" s="137"/>
      <c r="J845" s="137"/>
      <c r="K845" s="137"/>
      <c r="L845" s="137"/>
    </row>
    <row r="846" spans="1:12" ht="15.75" customHeight="1" x14ac:dyDescent="0.25">
      <c r="A846" s="137"/>
      <c r="B846" s="138"/>
      <c r="C846" s="137"/>
      <c r="D846" s="137"/>
      <c r="E846" s="137"/>
      <c r="F846" s="137"/>
      <c r="G846" s="137"/>
      <c r="H846" s="137"/>
      <c r="I846" s="137"/>
      <c r="J846" s="137"/>
      <c r="K846" s="137"/>
      <c r="L846" s="137"/>
    </row>
    <row r="847" spans="1:12" ht="15.75" customHeight="1" x14ac:dyDescent="0.25">
      <c r="A847" s="137"/>
      <c r="B847" s="138"/>
      <c r="C847" s="137"/>
      <c r="D847" s="137"/>
      <c r="E847" s="137"/>
      <c r="F847" s="137"/>
      <c r="G847" s="137"/>
      <c r="H847" s="137"/>
      <c r="I847" s="137"/>
      <c r="J847" s="137"/>
      <c r="K847" s="137"/>
      <c r="L847" s="137"/>
    </row>
    <row r="848" spans="1:12" ht="15.75" customHeight="1" x14ac:dyDescent="0.25">
      <c r="A848" s="137"/>
      <c r="B848" s="138"/>
      <c r="C848" s="137"/>
      <c r="D848" s="137"/>
      <c r="E848" s="137"/>
      <c r="F848" s="137"/>
      <c r="G848" s="137"/>
      <c r="H848" s="137"/>
      <c r="I848" s="137"/>
      <c r="J848" s="137"/>
      <c r="K848" s="137"/>
      <c r="L848" s="137"/>
    </row>
    <row r="849" spans="1:12" ht="15.75" customHeight="1" x14ac:dyDescent="0.25">
      <c r="A849" s="137"/>
      <c r="B849" s="138"/>
      <c r="C849" s="137"/>
      <c r="D849" s="137"/>
      <c r="E849" s="137"/>
      <c r="F849" s="137"/>
      <c r="G849" s="137"/>
      <c r="H849" s="137"/>
      <c r="I849" s="137"/>
      <c r="J849" s="137"/>
      <c r="K849" s="137"/>
      <c r="L849" s="137"/>
    </row>
    <row r="850" spans="1:12" ht="15.75" customHeight="1" x14ac:dyDescent="0.25">
      <c r="A850" s="137"/>
      <c r="B850" s="138"/>
      <c r="C850" s="137"/>
      <c r="D850" s="137"/>
      <c r="E850" s="137"/>
      <c r="F850" s="137"/>
      <c r="G850" s="137"/>
      <c r="H850" s="137"/>
      <c r="I850" s="137"/>
      <c r="J850" s="137"/>
      <c r="K850" s="137"/>
      <c r="L850" s="137"/>
    </row>
    <row r="851" spans="1:12" ht="15.75" customHeight="1" x14ac:dyDescent="0.25">
      <c r="A851" s="137"/>
      <c r="B851" s="138"/>
      <c r="C851" s="137"/>
      <c r="D851" s="137"/>
      <c r="E851" s="137"/>
      <c r="F851" s="137"/>
      <c r="G851" s="137"/>
      <c r="H851" s="137"/>
      <c r="I851" s="137"/>
      <c r="J851" s="137"/>
      <c r="K851" s="137"/>
      <c r="L851" s="137"/>
    </row>
    <row r="852" spans="1:12" ht="15.75" customHeight="1" x14ac:dyDescent="0.25">
      <c r="A852" s="137"/>
      <c r="B852" s="138"/>
      <c r="C852" s="137"/>
      <c r="D852" s="137"/>
      <c r="E852" s="137"/>
      <c r="F852" s="137"/>
      <c r="G852" s="137"/>
      <c r="H852" s="137"/>
      <c r="I852" s="137"/>
      <c r="J852" s="137"/>
      <c r="K852" s="137"/>
      <c r="L852" s="137"/>
    </row>
    <row r="853" spans="1:12" ht="15.75" customHeight="1" x14ac:dyDescent="0.25">
      <c r="A853" s="137"/>
      <c r="B853" s="138"/>
      <c r="C853" s="137"/>
      <c r="D853" s="137"/>
      <c r="E853" s="137"/>
      <c r="F853" s="137"/>
      <c r="G853" s="137"/>
      <c r="H853" s="137"/>
      <c r="I853" s="137"/>
      <c r="J853" s="137"/>
      <c r="K853" s="137"/>
      <c r="L853" s="137"/>
    </row>
    <row r="854" spans="1:12" ht="15.75" customHeight="1" x14ac:dyDescent="0.25">
      <c r="A854" s="137"/>
      <c r="B854" s="138"/>
      <c r="C854" s="137"/>
      <c r="D854" s="137"/>
      <c r="E854" s="137"/>
      <c r="F854" s="137"/>
      <c r="G854" s="137"/>
      <c r="H854" s="137"/>
      <c r="I854" s="137"/>
      <c r="J854" s="137"/>
      <c r="K854" s="137"/>
      <c r="L854" s="137"/>
    </row>
    <row r="855" spans="1:12" ht="15.75" customHeight="1" x14ac:dyDescent="0.25">
      <c r="A855" s="137"/>
      <c r="B855" s="138"/>
      <c r="C855" s="137"/>
      <c r="D855" s="137"/>
      <c r="E855" s="137"/>
      <c r="F855" s="137"/>
      <c r="G855" s="137"/>
      <c r="H855" s="137"/>
      <c r="I855" s="137"/>
      <c r="J855" s="137"/>
      <c r="K855" s="137"/>
      <c r="L855" s="137"/>
    </row>
    <row r="856" spans="1:12" ht="15.75" customHeight="1" x14ac:dyDescent="0.25">
      <c r="A856" s="137"/>
      <c r="B856" s="138"/>
      <c r="C856" s="137"/>
      <c r="D856" s="137"/>
      <c r="E856" s="137"/>
      <c r="F856" s="137"/>
      <c r="G856" s="137"/>
      <c r="H856" s="137"/>
      <c r="I856" s="137"/>
      <c r="J856" s="137"/>
      <c r="K856" s="137"/>
      <c r="L856" s="137"/>
    </row>
    <row r="857" spans="1:12" ht="15.75" customHeight="1" x14ac:dyDescent="0.25">
      <c r="A857" s="137"/>
      <c r="B857" s="138"/>
      <c r="C857" s="137"/>
      <c r="D857" s="137"/>
      <c r="E857" s="137"/>
      <c r="F857" s="137"/>
      <c r="G857" s="137"/>
      <c r="H857" s="137"/>
      <c r="I857" s="137"/>
      <c r="J857" s="137"/>
      <c r="K857" s="137"/>
      <c r="L857" s="137"/>
    </row>
    <row r="858" spans="1:12" ht="15.75" customHeight="1" x14ac:dyDescent="0.25">
      <c r="A858" s="137"/>
      <c r="B858" s="138"/>
      <c r="C858" s="137"/>
      <c r="D858" s="137"/>
      <c r="E858" s="137"/>
      <c r="F858" s="137"/>
      <c r="G858" s="137"/>
      <c r="H858" s="137"/>
      <c r="I858" s="137"/>
      <c r="J858" s="137"/>
      <c r="K858" s="137"/>
      <c r="L858" s="137"/>
    </row>
    <row r="859" spans="1:12" ht="15.75" customHeight="1" x14ac:dyDescent="0.25">
      <c r="A859" s="137"/>
      <c r="B859" s="138"/>
      <c r="C859" s="137"/>
      <c r="D859" s="137"/>
      <c r="E859" s="137"/>
      <c r="F859" s="137"/>
      <c r="G859" s="137"/>
      <c r="H859" s="137"/>
      <c r="I859" s="137"/>
      <c r="J859" s="137"/>
      <c r="K859" s="137"/>
      <c r="L859" s="137"/>
    </row>
    <row r="860" spans="1:12" ht="15.75" customHeight="1" x14ac:dyDescent="0.25">
      <c r="A860" s="137"/>
      <c r="B860" s="138"/>
      <c r="C860" s="137"/>
      <c r="D860" s="137"/>
      <c r="E860" s="137"/>
      <c r="F860" s="137"/>
      <c r="G860" s="137"/>
      <c r="H860" s="137"/>
      <c r="I860" s="137"/>
      <c r="J860" s="137"/>
      <c r="K860" s="137"/>
      <c r="L860" s="137"/>
    </row>
    <row r="861" spans="1:12" ht="15.75" customHeight="1" x14ac:dyDescent="0.25">
      <c r="A861" s="137"/>
      <c r="B861" s="138"/>
      <c r="C861" s="137"/>
      <c r="D861" s="137"/>
      <c r="E861" s="137"/>
      <c r="F861" s="137"/>
      <c r="G861" s="137"/>
      <c r="H861" s="137"/>
      <c r="I861" s="137"/>
      <c r="J861" s="137"/>
      <c r="K861" s="137"/>
      <c r="L861" s="137"/>
    </row>
    <row r="862" spans="1:12" ht="15.75" customHeight="1" x14ac:dyDescent="0.25">
      <c r="A862" s="137"/>
      <c r="B862" s="138"/>
      <c r="C862" s="137"/>
      <c r="D862" s="137"/>
      <c r="E862" s="137"/>
      <c r="F862" s="137"/>
      <c r="G862" s="137"/>
      <c r="H862" s="137"/>
      <c r="I862" s="137"/>
      <c r="J862" s="137"/>
      <c r="K862" s="137"/>
      <c r="L862" s="137"/>
    </row>
    <row r="863" spans="1:12" ht="15.75" customHeight="1" x14ac:dyDescent="0.25">
      <c r="A863" s="137"/>
      <c r="B863" s="138"/>
      <c r="C863" s="137"/>
      <c r="D863" s="137"/>
      <c r="E863" s="137"/>
      <c r="F863" s="137"/>
      <c r="G863" s="137"/>
      <c r="H863" s="137"/>
      <c r="I863" s="137"/>
      <c r="J863" s="137"/>
      <c r="K863" s="137"/>
      <c r="L863" s="137"/>
    </row>
    <row r="864" spans="1:12" ht="15.75" customHeight="1" x14ac:dyDescent="0.25">
      <c r="A864" s="137"/>
      <c r="B864" s="138"/>
      <c r="C864" s="137"/>
      <c r="D864" s="137"/>
      <c r="E864" s="137"/>
      <c r="F864" s="137"/>
      <c r="G864" s="137"/>
      <c r="H864" s="137"/>
      <c r="I864" s="137"/>
      <c r="J864" s="137"/>
      <c r="K864" s="137"/>
      <c r="L864" s="137"/>
    </row>
    <row r="865" spans="1:12" ht="15.75" customHeight="1" x14ac:dyDescent="0.25">
      <c r="A865" s="137"/>
      <c r="B865" s="138"/>
      <c r="C865" s="137"/>
      <c r="D865" s="137"/>
      <c r="E865" s="137"/>
      <c r="F865" s="137"/>
      <c r="G865" s="137"/>
      <c r="H865" s="137"/>
      <c r="I865" s="137"/>
      <c r="J865" s="137"/>
      <c r="K865" s="137"/>
      <c r="L865" s="137"/>
    </row>
    <row r="866" spans="1:12" ht="15.75" customHeight="1" x14ac:dyDescent="0.25">
      <c r="A866" s="137"/>
      <c r="B866" s="138"/>
      <c r="C866" s="137"/>
      <c r="D866" s="137"/>
      <c r="E866" s="137"/>
      <c r="F866" s="137"/>
      <c r="G866" s="137"/>
      <c r="H866" s="137"/>
      <c r="I866" s="137"/>
      <c r="J866" s="137"/>
      <c r="K866" s="137"/>
      <c r="L866" s="137"/>
    </row>
    <row r="867" spans="1:12" ht="15.75" customHeight="1" x14ac:dyDescent="0.25">
      <c r="A867" s="137"/>
      <c r="B867" s="138"/>
      <c r="C867" s="137"/>
      <c r="D867" s="137"/>
      <c r="E867" s="137"/>
      <c r="F867" s="137"/>
      <c r="G867" s="137"/>
      <c r="H867" s="137"/>
      <c r="I867" s="137"/>
      <c r="J867" s="137"/>
      <c r="K867" s="137"/>
      <c r="L867" s="137"/>
    </row>
    <row r="868" spans="1:12" ht="15.75" customHeight="1" x14ac:dyDescent="0.25">
      <c r="A868" s="137"/>
      <c r="B868" s="138"/>
      <c r="C868" s="137"/>
      <c r="D868" s="137"/>
      <c r="E868" s="137"/>
      <c r="F868" s="137"/>
      <c r="G868" s="137"/>
      <c r="H868" s="137"/>
      <c r="I868" s="137"/>
      <c r="J868" s="137"/>
      <c r="K868" s="137"/>
      <c r="L868" s="137"/>
    </row>
    <row r="869" spans="1:12" ht="15.75" customHeight="1" x14ac:dyDescent="0.25">
      <c r="A869" s="137"/>
      <c r="B869" s="138"/>
      <c r="C869" s="137"/>
      <c r="D869" s="137"/>
      <c r="E869" s="137"/>
      <c r="F869" s="137"/>
      <c r="G869" s="137"/>
      <c r="H869" s="137"/>
      <c r="I869" s="137"/>
      <c r="J869" s="137"/>
      <c r="K869" s="137"/>
      <c r="L869" s="137"/>
    </row>
    <row r="870" spans="1:12" ht="15.75" customHeight="1" x14ac:dyDescent="0.25">
      <c r="A870" s="137"/>
      <c r="B870" s="138"/>
      <c r="C870" s="137"/>
      <c r="D870" s="137"/>
      <c r="E870" s="137"/>
      <c r="F870" s="137"/>
      <c r="G870" s="137"/>
      <c r="H870" s="137"/>
      <c r="I870" s="137"/>
      <c r="J870" s="137"/>
      <c r="K870" s="137"/>
      <c r="L870" s="137"/>
    </row>
    <row r="871" spans="1:12" ht="15.75" customHeight="1" x14ac:dyDescent="0.25">
      <c r="A871" s="137"/>
      <c r="B871" s="138"/>
      <c r="C871" s="137"/>
      <c r="D871" s="137"/>
      <c r="E871" s="137"/>
      <c r="F871" s="137"/>
      <c r="G871" s="137"/>
      <c r="H871" s="137"/>
      <c r="I871" s="137"/>
      <c r="J871" s="137"/>
      <c r="K871" s="137"/>
      <c r="L871" s="137"/>
    </row>
    <row r="872" spans="1:12" ht="15.75" customHeight="1" x14ac:dyDescent="0.25">
      <c r="A872" s="137"/>
      <c r="B872" s="138"/>
      <c r="C872" s="137"/>
      <c r="D872" s="137"/>
      <c r="E872" s="137"/>
      <c r="F872" s="137"/>
      <c r="G872" s="137"/>
      <c r="H872" s="137"/>
      <c r="I872" s="137"/>
      <c r="J872" s="137"/>
      <c r="K872" s="137"/>
      <c r="L872" s="137"/>
    </row>
    <row r="873" spans="1:12" ht="15.75" customHeight="1" x14ac:dyDescent="0.25">
      <c r="A873" s="137"/>
      <c r="B873" s="138"/>
      <c r="C873" s="137"/>
      <c r="D873" s="137"/>
      <c r="E873" s="137"/>
      <c r="F873" s="137"/>
      <c r="G873" s="137"/>
      <c r="H873" s="137"/>
      <c r="I873" s="137"/>
      <c r="J873" s="137"/>
      <c r="K873" s="137"/>
      <c r="L873" s="137"/>
    </row>
    <row r="874" spans="1:12" ht="15.75" customHeight="1" x14ac:dyDescent="0.25">
      <c r="A874" s="137"/>
      <c r="B874" s="138"/>
      <c r="C874" s="137"/>
      <c r="D874" s="137"/>
      <c r="E874" s="137"/>
      <c r="F874" s="137"/>
      <c r="G874" s="137"/>
      <c r="H874" s="137"/>
      <c r="I874" s="137"/>
      <c r="J874" s="137"/>
      <c r="K874" s="137"/>
      <c r="L874" s="137"/>
    </row>
    <row r="875" spans="1:12" ht="15.75" customHeight="1" x14ac:dyDescent="0.25">
      <c r="A875" s="137"/>
      <c r="B875" s="138"/>
      <c r="C875" s="137"/>
      <c r="D875" s="137"/>
      <c r="E875" s="137"/>
      <c r="F875" s="137"/>
      <c r="G875" s="137"/>
      <c r="H875" s="137"/>
      <c r="I875" s="137"/>
      <c r="J875" s="137"/>
      <c r="K875" s="137"/>
      <c r="L875" s="137"/>
    </row>
    <row r="876" spans="1:12" ht="15.75" customHeight="1" x14ac:dyDescent="0.25">
      <c r="A876" s="137"/>
      <c r="B876" s="138"/>
      <c r="C876" s="137"/>
      <c r="D876" s="137"/>
      <c r="E876" s="137"/>
      <c r="F876" s="137"/>
      <c r="G876" s="137"/>
      <c r="H876" s="137"/>
      <c r="I876" s="137"/>
      <c r="J876" s="137"/>
      <c r="K876" s="137"/>
      <c r="L876" s="137"/>
    </row>
    <row r="877" spans="1:12" ht="15.75" customHeight="1" x14ac:dyDescent="0.25">
      <c r="A877" s="137"/>
      <c r="B877" s="138"/>
      <c r="C877" s="137"/>
      <c r="D877" s="137"/>
      <c r="E877" s="137"/>
      <c r="F877" s="137"/>
      <c r="G877" s="137"/>
      <c r="H877" s="137"/>
      <c r="I877" s="137"/>
      <c r="J877" s="137"/>
      <c r="K877" s="137"/>
      <c r="L877" s="137"/>
    </row>
    <row r="878" spans="1:12" ht="15.75" customHeight="1" x14ac:dyDescent="0.25">
      <c r="A878" s="137"/>
      <c r="B878" s="138"/>
      <c r="C878" s="137"/>
      <c r="D878" s="137"/>
      <c r="E878" s="137"/>
      <c r="F878" s="137"/>
      <c r="G878" s="137"/>
      <c r="H878" s="137"/>
      <c r="I878" s="137"/>
      <c r="J878" s="137"/>
      <c r="K878" s="137"/>
      <c r="L878" s="137"/>
    </row>
    <row r="879" spans="1:12" ht="15.75" customHeight="1" x14ac:dyDescent="0.25">
      <c r="A879" s="137"/>
      <c r="B879" s="138"/>
      <c r="C879" s="137"/>
      <c r="D879" s="137"/>
      <c r="E879" s="137"/>
      <c r="F879" s="137"/>
      <c r="G879" s="137"/>
      <c r="H879" s="137"/>
      <c r="I879" s="137"/>
      <c r="J879" s="137"/>
      <c r="K879" s="137"/>
      <c r="L879" s="137"/>
    </row>
    <row r="880" spans="1:12" ht="15.75" customHeight="1" x14ac:dyDescent="0.25">
      <c r="A880" s="137"/>
      <c r="B880" s="138"/>
      <c r="C880" s="137"/>
      <c r="D880" s="137"/>
      <c r="E880" s="137"/>
      <c r="F880" s="137"/>
      <c r="G880" s="137"/>
      <c r="H880" s="137"/>
      <c r="I880" s="137"/>
      <c r="J880" s="137"/>
      <c r="K880" s="137"/>
      <c r="L880" s="137"/>
    </row>
    <row r="881" spans="1:12" ht="15.75" customHeight="1" x14ac:dyDescent="0.25">
      <c r="A881" s="137"/>
      <c r="B881" s="138"/>
      <c r="C881" s="137"/>
      <c r="D881" s="137"/>
      <c r="E881" s="137"/>
      <c r="F881" s="137"/>
      <c r="G881" s="137"/>
      <c r="H881" s="137"/>
      <c r="I881" s="137"/>
      <c r="J881" s="137"/>
      <c r="K881" s="137"/>
      <c r="L881" s="137"/>
    </row>
    <row r="882" spans="1:12" ht="15.75" customHeight="1" x14ac:dyDescent="0.25">
      <c r="A882" s="137"/>
      <c r="B882" s="138"/>
      <c r="C882" s="137"/>
      <c r="D882" s="137"/>
      <c r="E882" s="137"/>
      <c r="F882" s="137"/>
      <c r="G882" s="137"/>
      <c r="H882" s="137"/>
      <c r="I882" s="137"/>
      <c r="J882" s="137"/>
      <c r="K882" s="137"/>
      <c r="L882" s="137"/>
    </row>
    <row r="883" spans="1:12" ht="15.75" customHeight="1" x14ac:dyDescent="0.25">
      <c r="A883" s="137"/>
      <c r="B883" s="138"/>
      <c r="C883" s="137"/>
      <c r="D883" s="137"/>
      <c r="E883" s="137"/>
      <c r="F883" s="137"/>
      <c r="G883" s="137"/>
      <c r="H883" s="137"/>
      <c r="I883" s="137"/>
      <c r="J883" s="137"/>
      <c r="K883" s="137"/>
      <c r="L883" s="137"/>
    </row>
    <row r="884" spans="1:12" ht="15.75" customHeight="1" x14ac:dyDescent="0.25">
      <c r="A884" s="137"/>
      <c r="B884" s="138"/>
      <c r="C884" s="137"/>
      <c r="D884" s="137"/>
      <c r="E884" s="137"/>
      <c r="F884" s="137"/>
      <c r="G884" s="137"/>
      <c r="H884" s="137"/>
      <c r="I884" s="137"/>
      <c r="J884" s="137"/>
      <c r="K884" s="137"/>
      <c r="L884" s="137"/>
    </row>
    <row r="885" spans="1:12" ht="15.75" customHeight="1" x14ac:dyDescent="0.25">
      <c r="A885" s="137"/>
      <c r="B885" s="138"/>
      <c r="C885" s="137"/>
      <c r="D885" s="137"/>
      <c r="E885" s="137"/>
      <c r="F885" s="137"/>
      <c r="G885" s="137"/>
      <c r="H885" s="137"/>
      <c r="I885" s="137"/>
      <c r="J885" s="137"/>
      <c r="K885" s="137"/>
      <c r="L885" s="137"/>
    </row>
    <row r="886" spans="1:12" ht="15.75" customHeight="1" x14ac:dyDescent="0.25">
      <c r="A886" s="137"/>
      <c r="B886" s="138"/>
      <c r="C886" s="137"/>
      <c r="D886" s="137"/>
      <c r="E886" s="137"/>
      <c r="F886" s="137"/>
      <c r="G886" s="137"/>
      <c r="H886" s="137"/>
      <c r="I886" s="137"/>
      <c r="J886" s="137"/>
      <c r="K886" s="137"/>
      <c r="L886" s="137"/>
    </row>
    <row r="887" spans="1:12" ht="15.75" customHeight="1" x14ac:dyDescent="0.25">
      <c r="A887" s="137"/>
      <c r="B887" s="138"/>
      <c r="C887" s="137"/>
      <c r="D887" s="137"/>
      <c r="E887" s="137"/>
      <c r="F887" s="137"/>
      <c r="G887" s="137"/>
      <c r="H887" s="137"/>
      <c r="I887" s="137"/>
      <c r="J887" s="137"/>
      <c r="K887" s="137"/>
      <c r="L887" s="137"/>
    </row>
    <row r="888" spans="1:12" ht="15.75" customHeight="1" x14ac:dyDescent="0.25">
      <c r="A888" s="137"/>
      <c r="B888" s="138"/>
      <c r="C888" s="137"/>
      <c r="D888" s="137"/>
      <c r="E888" s="137"/>
      <c r="F888" s="137"/>
      <c r="G888" s="137"/>
      <c r="H888" s="137"/>
      <c r="I888" s="137"/>
      <c r="J888" s="137"/>
      <c r="K888" s="137"/>
      <c r="L888" s="137"/>
    </row>
    <row r="889" spans="1:12" ht="15.75" customHeight="1" x14ac:dyDescent="0.25">
      <c r="A889" s="137"/>
      <c r="B889" s="138"/>
      <c r="C889" s="137"/>
      <c r="D889" s="137"/>
      <c r="E889" s="137"/>
      <c r="F889" s="137"/>
      <c r="G889" s="137"/>
      <c r="H889" s="137"/>
      <c r="I889" s="137"/>
      <c r="J889" s="137"/>
      <c r="K889" s="137"/>
      <c r="L889" s="137"/>
    </row>
    <row r="890" spans="1:12" ht="15.75" customHeight="1" x14ac:dyDescent="0.25">
      <c r="A890" s="137"/>
      <c r="B890" s="138"/>
      <c r="C890" s="137"/>
      <c r="D890" s="137"/>
      <c r="E890" s="137"/>
      <c r="F890" s="137"/>
      <c r="G890" s="137"/>
      <c r="H890" s="137"/>
      <c r="I890" s="137"/>
      <c r="J890" s="137"/>
      <c r="K890" s="137"/>
      <c r="L890" s="137"/>
    </row>
    <row r="891" spans="1:12" ht="15.75" customHeight="1" x14ac:dyDescent="0.25">
      <c r="A891" s="137"/>
      <c r="B891" s="138"/>
      <c r="C891" s="137"/>
      <c r="D891" s="137"/>
      <c r="E891" s="137"/>
      <c r="F891" s="137"/>
      <c r="G891" s="137"/>
      <c r="H891" s="137"/>
      <c r="I891" s="137"/>
      <c r="J891" s="137"/>
      <c r="K891" s="137"/>
      <c r="L891" s="137"/>
    </row>
    <row r="892" spans="1:12" ht="15.75" customHeight="1" x14ac:dyDescent="0.25">
      <c r="A892" s="137"/>
      <c r="B892" s="138"/>
      <c r="C892" s="137"/>
      <c r="D892" s="137"/>
      <c r="E892" s="137"/>
      <c r="F892" s="137"/>
      <c r="G892" s="137"/>
      <c r="H892" s="137"/>
      <c r="I892" s="137"/>
      <c r="J892" s="137"/>
      <c r="K892" s="137"/>
      <c r="L892" s="137"/>
    </row>
    <row r="893" spans="1:12" ht="15.75" customHeight="1" x14ac:dyDescent="0.25">
      <c r="A893" s="137"/>
      <c r="B893" s="138"/>
      <c r="C893" s="137"/>
      <c r="D893" s="137"/>
      <c r="E893" s="137"/>
      <c r="F893" s="137"/>
      <c r="G893" s="137"/>
      <c r="H893" s="137"/>
      <c r="I893" s="137"/>
      <c r="J893" s="137"/>
      <c r="K893" s="137"/>
      <c r="L893" s="137"/>
    </row>
    <row r="894" spans="1:12" ht="15.75" customHeight="1" x14ac:dyDescent="0.25">
      <c r="A894" s="137"/>
      <c r="B894" s="138"/>
      <c r="C894" s="137"/>
      <c r="D894" s="137"/>
      <c r="E894" s="137"/>
      <c r="F894" s="137"/>
      <c r="G894" s="137"/>
      <c r="H894" s="137"/>
      <c r="I894" s="137"/>
      <c r="J894" s="137"/>
      <c r="K894" s="137"/>
      <c r="L894" s="137"/>
    </row>
    <row r="895" spans="1:12" ht="15.75" customHeight="1" x14ac:dyDescent="0.25">
      <c r="A895" s="137"/>
      <c r="B895" s="138"/>
      <c r="C895" s="137"/>
      <c r="D895" s="137"/>
      <c r="E895" s="137"/>
      <c r="F895" s="137"/>
      <c r="G895" s="137"/>
      <c r="H895" s="137"/>
      <c r="I895" s="137"/>
      <c r="J895" s="137"/>
      <c r="K895" s="137"/>
      <c r="L895" s="137"/>
    </row>
    <row r="896" spans="1:12" ht="15.75" customHeight="1" x14ac:dyDescent="0.25">
      <c r="A896" s="137"/>
      <c r="B896" s="138"/>
      <c r="C896" s="137"/>
      <c r="D896" s="137"/>
      <c r="E896" s="137"/>
      <c r="F896" s="137"/>
      <c r="G896" s="137"/>
      <c r="H896" s="137"/>
      <c r="I896" s="137"/>
      <c r="J896" s="137"/>
      <c r="K896" s="137"/>
      <c r="L896" s="137"/>
    </row>
    <row r="897" spans="1:12" ht="15.75" customHeight="1" x14ac:dyDescent="0.25">
      <c r="A897" s="137"/>
      <c r="B897" s="138"/>
      <c r="C897" s="137"/>
      <c r="D897" s="137"/>
      <c r="E897" s="137"/>
      <c r="F897" s="137"/>
      <c r="G897" s="137"/>
      <c r="H897" s="137"/>
      <c r="I897" s="137"/>
      <c r="J897" s="137"/>
      <c r="K897" s="137"/>
      <c r="L897" s="137"/>
    </row>
    <row r="898" spans="1:12" ht="15.75" customHeight="1" x14ac:dyDescent="0.25">
      <c r="A898" s="137"/>
      <c r="B898" s="138"/>
      <c r="C898" s="137"/>
      <c r="D898" s="137"/>
      <c r="E898" s="137"/>
      <c r="F898" s="137"/>
      <c r="G898" s="137"/>
      <c r="H898" s="137"/>
      <c r="I898" s="137"/>
      <c r="J898" s="137"/>
      <c r="K898" s="137"/>
      <c r="L898" s="137"/>
    </row>
    <row r="899" spans="1:12" ht="15.75" customHeight="1" x14ac:dyDescent="0.25">
      <c r="A899" s="137"/>
      <c r="B899" s="138"/>
      <c r="C899" s="137"/>
      <c r="D899" s="137"/>
      <c r="E899" s="137"/>
      <c r="F899" s="137"/>
      <c r="G899" s="137"/>
      <c r="H899" s="137"/>
      <c r="I899" s="137"/>
      <c r="J899" s="137"/>
      <c r="K899" s="137"/>
      <c r="L899" s="137"/>
    </row>
    <row r="900" spans="1:12" ht="15.75" customHeight="1" x14ac:dyDescent="0.25">
      <c r="A900" s="137"/>
      <c r="B900" s="138"/>
      <c r="C900" s="137"/>
      <c r="D900" s="137"/>
      <c r="E900" s="137"/>
      <c r="F900" s="137"/>
      <c r="G900" s="137"/>
      <c r="H900" s="137"/>
      <c r="I900" s="137"/>
      <c r="J900" s="137"/>
      <c r="K900" s="137"/>
      <c r="L900" s="137"/>
    </row>
    <row r="901" spans="1:12" ht="15.75" customHeight="1" x14ac:dyDescent="0.25">
      <c r="A901" s="137"/>
      <c r="B901" s="138"/>
      <c r="C901" s="137"/>
      <c r="D901" s="137"/>
      <c r="E901" s="137"/>
      <c r="F901" s="137"/>
      <c r="G901" s="137"/>
      <c r="H901" s="137"/>
      <c r="I901" s="137"/>
      <c r="J901" s="137"/>
      <c r="K901" s="137"/>
      <c r="L901" s="137"/>
    </row>
    <row r="902" spans="1:12" ht="15.75" customHeight="1" x14ac:dyDescent="0.25">
      <c r="A902" s="137"/>
      <c r="B902" s="138"/>
      <c r="C902" s="137"/>
      <c r="D902" s="137"/>
      <c r="E902" s="137"/>
      <c r="F902" s="137"/>
      <c r="G902" s="137"/>
      <c r="H902" s="137"/>
      <c r="I902" s="137"/>
      <c r="J902" s="137"/>
      <c r="K902" s="137"/>
      <c r="L902" s="137"/>
    </row>
    <row r="903" spans="1:12" ht="15.75" customHeight="1" x14ac:dyDescent="0.25">
      <c r="A903" s="137"/>
      <c r="B903" s="138"/>
      <c r="C903" s="137"/>
      <c r="D903" s="137"/>
      <c r="E903" s="137"/>
      <c r="F903" s="137"/>
      <c r="G903" s="137"/>
      <c r="H903" s="137"/>
      <c r="I903" s="137"/>
      <c r="J903" s="137"/>
      <c r="K903" s="137"/>
      <c r="L903" s="137"/>
    </row>
    <row r="904" spans="1:12" ht="15.75" customHeight="1" x14ac:dyDescent="0.25">
      <c r="A904" s="137"/>
      <c r="B904" s="138"/>
      <c r="C904" s="137"/>
      <c r="D904" s="137"/>
      <c r="E904" s="137"/>
      <c r="F904" s="137"/>
      <c r="G904" s="137"/>
      <c r="H904" s="137"/>
      <c r="I904" s="137"/>
      <c r="J904" s="137"/>
      <c r="K904" s="137"/>
      <c r="L904" s="137"/>
    </row>
    <row r="905" spans="1:12" ht="15.75" customHeight="1" x14ac:dyDescent="0.25">
      <c r="A905" s="137"/>
      <c r="B905" s="138"/>
      <c r="C905" s="137"/>
      <c r="D905" s="137"/>
      <c r="E905" s="137"/>
      <c r="F905" s="137"/>
      <c r="G905" s="137"/>
      <c r="H905" s="137"/>
      <c r="I905" s="137"/>
      <c r="J905" s="137"/>
      <c r="K905" s="137"/>
      <c r="L905" s="137"/>
    </row>
    <row r="906" spans="1:12" ht="15.75" customHeight="1" x14ac:dyDescent="0.25">
      <c r="A906" s="137"/>
      <c r="B906" s="138"/>
      <c r="C906" s="137"/>
      <c r="D906" s="137"/>
      <c r="E906" s="137"/>
      <c r="F906" s="137"/>
      <c r="G906" s="137"/>
      <c r="H906" s="137"/>
      <c r="I906" s="137"/>
      <c r="J906" s="137"/>
      <c r="K906" s="137"/>
      <c r="L906" s="137"/>
    </row>
    <row r="907" spans="1:12" ht="15.75" customHeight="1" x14ac:dyDescent="0.25">
      <c r="A907" s="137"/>
      <c r="B907" s="138"/>
      <c r="C907" s="137"/>
      <c r="D907" s="137"/>
      <c r="E907" s="137"/>
      <c r="F907" s="137"/>
      <c r="G907" s="137"/>
      <c r="H907" s="137"/>
      <c r="I907" s="137"/>
      <c r="J907" s="137"/>
      <c r="K907" s="137"/>
      <c r="L907" s="137"/>
    </row>
    <row r="908" spans="1:12" ht="15.75" customHeight="1" x14ac:dyDescent="0.25">
      <c r="A908" s="137"/>
      <c r="B908" s="138"/>
      <c r="C908" s="137"/>
      <c r="D908" s="137"/>
      <c r="E908" s="137"/>
      <c r="F908" s="137"/>
      <c r="G908" s="137"/>
      <c r="H908" s="137"/>
      <c r="I908" s="137"/>
      <c r="J908" s="137"/>
      <c r="K908" s="137"/>
      <c r="L908" s="137"/>
    </row>
    <row r="909" spans="1:12" ht="15.75" customHeight="1" x14ac:dyDescent="0.25">
      <c r="A909" s="137"/>
      <c r="B909" s="138"/>
      <c r="C909" s="137"/>
      <c r="D909" s="137"/>
      <c r="E909" s="137"/>
      <c r="F909" s="137"/>
      <c r="G909" s="137"/>
      <c r="H909" s="137"/>
      <c r="I909" s="137"/>
      <c r="J909" s="137"/>
      <c r="K909" s="137"/>
      <c r="L909" s="137"/>
    </row>
    <row r="910" spans="1:12" ht="15.75" customHeight="1" x14ac:dyDescent="0.25">
      <c r="A910" s="137"/>
      <c r="B910" s="138"/>
      <c r="C910" s="137"/>
      <c r="D910" s="137"/>
      <c r="E910" s="137"/>
      <c r="F910" s="137"/>
      <c r="G910" s="137"/>
      <c r="H910" s="137"/>
      <c r="I910" s="137"/>
      <c r="J910" s="137"/>
      <c r="K910" s="137"/>
      <c r="L910" s="137"/>
    </row>
    <row r="911" spans="1:12" ht="15.75" customHeight="1" x14ac:dyDescent="0.25">
      <c r="A911" s="137"/>
      <c r="B911" s="138"/>
      <c r="C911" s="137"/>
      <c r="D911" s="137"/>
      <c r="E911" s="137"/>
      <c r="F911" s="137"/>
      <c r="G911" s="137"/>
      <c r="H911" s="137"/>
      <c r="I911" s="137"/>
      <c r="J911" s="137"/>
      <c r="K911" s="137"/>
      <c r="L911" s="137"/>
    </row>
    <row r="912" spans="1:12" ht="15.75" customHeight="1" x14ac:dyDescent="0.25">
      <c r="A912" s="137"/>
      <c r="B912" s="138"/>
      <c r="C912" s="137"/>
      <c r="D912" s="137"/>
      <c r="E912" s="137"/>
      <c r="F912" s="137"/>
      <c r="G912" s="137"/>
      <c r="H912" s="137"/>
      <c r="I912" s="137"/>
      <c r="J912" s="137"/>
      <c r="K912" s="137"/>
      <c r="L912" s="137"/>
    </row>
    <row r="913" spans="1:12" ht="15.75" customHeight="1" x14ac:dyDescent="0.25">
      <c r="A913" s="137"/>
      <c r="B913" s="138"/>
      <c r="C913" s="137"/>
      <c r="D913" s="137"/>
      <c r="E913" s="137"/>
      <c r="F913" s="137"/>
      <c r="G913" s="137"/>
      <c r="H913" s="137"/>
      <c r="I913" s="137"/>
      <c r="J913" s="137"/>
      <c r="K913" s="137"/>
      <c r="L913" s="137"/>
    </row>
    <row r="914" spans="1:12" ht="15.75" customHeight="1" x14ac:dyDescent="0.25">
      <c r="A914" s="137"/>
      <c r="B914" s="138"/>
      <c r="C914" s="137"/>
      <c r="D914" s="137"/>
      <c r="E914" s="137"/>
      <c r="F914" s="137"/>
      <c r="G914" s="137"/>
      <c r="H914" s="137"/>
      <c r="I914" s="137"/>
      <c r="J914" s="137"/>
      <c r="K914" s="137"/>
      <c r="L914" s="137"/>
    </row>
    <row r="915" spans="1:12" ht="15.75" customHeight="1" x14ac:dyDescent="0.25">
      <c r="A915" s="137"/>
      <c r="B915" s="138"/>
      <c r="C915" s="137"/>
      <c r="D915" s="137"/>
      <c r="E915" s="137"/>
      <c r="F915" s="137"/>
      <c r="G915" s="137"/>
      <c r="H915" s="137"/>
      <c r="I915" s="137"/>
      <c r="J915" s="137"/>
      <c r="K915" s="137"/>
      <c r="L915" s="137"/>
    </row>
    <row r="916" spans="1:12" ht="15.75" customHeight="1" x14ac:dyDescent="0.25">
      <c r="A916" s="137"/>
      <c r="B916" s="138"/>
      <c r="C916" s="137"/>
      <c r="D916" s="137"/>
      <c r="E916" s="137"/>
      <c r="F916" s="137"/>
      <c r="G916" s="137"/>
      <c r="H916" s="137"/>
      <c r="I916" s="137"/>
      <c r="J916" s="137"/>
      <c r="K916" s="137"/>
      <c r="L916" s="137"/>
    </row>
    <row r="917" spans="1:12" ht="15.75" customHeight="1" x14ac:dyDescent="0.25">
      <c r="A917" s="137"/>
      <c r="B917" s="138"/>
      <c r="C917" s="137"/>
      <c r="D917" s="137"/>
      <c r="E917" s="137"/>
      <c r="F917" s="137"/>
      <c r="G917" s="137"/>
      <c r="H917" s="137"/>
      <c r="I917" s="137"/>
      <c r="J917" s="137"/>
      <c r="K917" s="137"/>
      <c r="L917" s="137"/>
    </row>
    <row r="918" spans="1:12" ht="15.75" customHeight="1" x14ac:dyDescent="0.25">
      <c r="A918" s="137"/>
      <c r="B918" s="138"/>
      <c r="C918" s="137"/>
      <c r="D918" s="137"/>
      <c r="E918" s="137"/>
      <c r="F918" s="137"/>
      <c r="G918" s="137"/>
      <c r="H918" s="137"/>
      <c r="I918" s="137"/>
      <c r="J918" s="137"/>
      <c r="K918" s="137"/>
      <c r="L918" s="137"/>
    </row>
    <row r="919" spans="1:12" ht="15.75" customHeight="1" x14ac:dyDescent="0.25">
      <c r="A919" s="137"/>
      <c r="B919" s="138"/>
      <c r="C919" s="137"/>
      <c r="D919" s="137"/>
      <c r="E919" s="137"/>
      <c r="F919" s="137"/>
      <c r="G919" s="137"/>
      <c r="H919" s="137"/>
      <c r="I919" s="137"/>
      <c r="J919" s="137"/>
      <c r="K919" s="137"/>
      <c r="L919" s="137"/>
    </row>
    <row r="920" spans="1:12" ht="15.75" customHeight="1" x14ac:dyDescent="0.25">
      <c r="A920" s="137"/>
      <c r="B920" s="138"/>
      <c r="C920" s="137"/>
      <c r="D920" s="137"/>
      <c r="E920" s="137"/>
      <c r="F920" s="137"/>
      <c r="G920" s="137"/>
      <c r="H920" s="137"/>
      <c r="I920" s="137"/>
      <c r="J920" s="137"/>
      <c r="K920" s="137"/>
      <c r="L920" s="137"/>
    </row>
    <row r="921" spans="1:12" ht="15.75" customHeight="1" x14ac:dyDescent="0.25">
      <c r="A921" s="137"/>
      <c r="B921" s="138"/>
      <c r="C921" s="137"/>
      <c r="D921" s="137"/>
      <c r="E921" s="137"/>
      <c r="F921" s="137"/>
      <c r="G921" s="137"/>
      <c r="H921" s="137"/>
      <c r="I921" s="137"/>
      <c r="J921" s="137"/>
      <c r="K921" s="137"/>
      <c r="L921" s="137"/>
    </row>
    <row r="922" spans="1:12" ht="15.75" customHeight="1" x14ac:dyDescent="0.25">
      <c r="A922" s="137"/>
      <c r="B922" s="138"/>
      <c r="C922" s="137"/>
      <c r="D922" s="137"/>
      <c r="E922" s="137"/>
      <c r="F922" s="137"/>
      <c r="G922" s="137"/>
      <c r="H922" s="137"/>
      <c r="I922" s="137"/>
      <c r="J922" s="137"/>
      <c r="K922" s="137"/>
      <c r="L922" s="137"/>
    </row>
    <row r="923" spans="1:12" ht="15.75" customHeight="1" x14ac:dyDescent="0.25">
      <c r="A923" s="137"/>
      <c r="B923" s="138"/>
      <c r="C923" s="137"/>
      <c r="D923" s="137"/>
      <c r="E923" s="137"/>
      <c r="F923" s="137"/>
      <c r="G923" s="137"/>
      <c r="H923" s="137"/>
      <c r="I923" s="137"/>
      <c r="J923" s="137"/>
      <c r="K923" s="137"/>
      <c r="L923" s="137"/>
    </row>
    <row r="924" spans="1:12" ht="15.75" customHeight="1" x14ac:dyDescent="0.25">
      <c r="A924" s="137"/>
      <c r="B924" s="138"/>
      <c r="C924" s="137"/>
      <c r="D924" s="137"/>
      <c r="E924" s="137"/>
      <c r="F924" s="137"/>
      <c r="G924" s="137"/>
      <c r="H924" s="137"/>
      <c r="I924" s="137"/>
      <c r="J924" s="137"/>
      <c r="K924" s="137"/>
      <c r="L924" s="137"/>
    </row>
    <row r="925" spans="1:12" ht="15.75" customHeight="1" x14ac:dyDescent="0.25">
      <c r="A925" s="137"/>
      <c r="B925" s="138"/>
      <c r="C925" s="137"/>
      <c r="D925" s="137"/>
      <c r="E925" s="137"/>
      <c r="F925" s="137"/>
      <c r="G925" s="137"/>
      <c r="H925" s="137"/>
      <c r="I925" s="137"/>
      <c r="J925" s="137"/>
      <c r="K925" s="137"/>
      <c r="L925" s="137"/>
    </row>
    <row r="926" spans="1:12" ht="15.75" customHeight="1" x14ac:dyDescent="0.25">
      <c r="A926" s="137"/>
      <c r="B926" s="138"/>
      <c r="C926" s="137"/>
      <c r="D926" s="137"/>
      <c r="E926" s="137"/>
      <c r="F926" s="137"/>
      <c r="G926" s="137"/>
      <c r="H926" s="137"/>
      <c r="I926" s="137"/>
      <c r="J926" s="137"/>
      <c r="K926" s="137"/>
      <c r="L926" s="137"/>
    </row>
    <row r="927" spans="1:12" ht="15.75" customHeight="1" x14ac:dyDescent="0.25">
      <c r="A927" s="137"/>
      <c r="B927" s="138"/>
      <c r="C927" s="137"/>
      <c r="D927" s="137"/>
      <c r="E927" s="137"/>
      <c r="F927" s="137"/>
      <c r="G927" s="137"/>
      <c r="H927" s="137"/>
      <c r="I927" s="137"/>
      <c r="J927" s="137"/>
      <c r="K927" s="137"/>
      <c r="L927" s="137"/>
    </row>
    <row r="928" spans="1:12" ht="15.75" customHeight="1" x14ac:dyDescent="0.25">
      <c r="A928" s="137"/>
      <c r="B928" s="138"/>
      <c r="C928" s="137"/>
      <c r="D928" s="137"/>
      <c r="E928" s="137"/>
      <c r="F928" s="137"/>
      <c r="G928" s="137"/>
      <c r="H928" s="137"/>
      <c r="I928" s="137"/>
      <c r="J928" s="137"/>
      <c r="K928" s="137"/>
      <c r="L928" s="137"/>
    </row>
    <row r="929" spans="1:12" ht="15.75" customHeight="1" x14ac:dyDescent="0.25">
      <c r="A929" s="137"/>
      <c r="B929" s="138"/>
      <c r="C929" s="137"/>
      <c r="D929" s="137"/>
      <c r="E929" s="137"/>
      <c r="F929" s="137"/>
      <c r="G929" s="137"/>
      <c r="H929" s="137"/>
      <c r="I929" s="137"/>
      <c r="J929" s="137"/>
      <c r="K929" s="137"/>
      <c r="L929" s="137"/>
    </row>
    <row r="930" spans="1:12" ht="15.75" customHeight="1" x14ac:dyDescent="0.25">
      <c r="A930" s="137"/>
      <c r="B930" s="138"/>
      <c r="C930" s="137"/>
      <c r="D930" s="137"/>
      <c r="E930" s="137"/>
      <c r="F930" s="137"/>
      <c r="G930" s="137"/>
      <c r="H930" s="137"/>
      <c r="I930" s="137"/>
      <c r="J930" s="137"/>
      <c r="K930" s="137"/>
      <c r="L930" s="137"/>
    </row>
    <row r="931" spans="1:12" ht="15.75" customHeight="1" x14ac:dyDescent="0.25">
      <c r="A931" s="137"/>
      <c r="B931" s="138"/>
      <c r="C931" s="137"/>
      <c r="D931" s="137"/>
      <c r="E931" s="137"/>
      <c r="F931" s="137"/>
      <c r="G931" s="137"/>
      <c r="H931" s="137"/>
      <c r="I931" s="137"/>
      <c r="J931" s="137"/>
      <c r="K931" s="137"/>
      <c r="L931" s="137"/>
    </row>
    <row r="932" spans="1:12" ht="15.75" customHeight="1" x14ac:dyDescent="0.25">
      <c r="A932" s="137"/>
      <c r="B932" s="138"/>
      <c r="C932" s="137"/>
      <c r="D932" s="137"/>
      <c r="E932" s="137"/>
      <c r="F932" s="137"/>
      <c r="G932" s="137"/>
      <c r="H932" s="137"/>
      <c r="I932" s="137"/>
      <c r="J932" s="137"/>
      <c r="K932" s="137"/>
      <c r="L932" s="137"/>
    </row>
    <row r="933" spans="1:12" ht="15.75" customHeight="1" x14ac:dyDescent="0.25">
      <c r="A933" s="137"/>
      <c r="B933" s="138"/>
      <c r="C933" s="137"/>
      <c r="D933" s="137"/>
      <c r="E933" s="137"/>
      <c r="F933" s="137"/>
      <c r="G933" s="137"/>
      <c r="H933" s="137"/>
      <c r="I933" s="137"/>
      <c r="J933" s="137"/>
      <c r="K933" s="137"/>
      <c r="L933" s="137"/>
    </row>
    <row r="934" spans="1:12" ht="15.75" customHeight="1" x14ac:dyDescent="0.25">
      <c r="A934" s="137"/>
      <c r="B934" s="138"/>
      <c r="C934" s="137"/>
      <c r="D934" s="137"/>
      <c r="E934" s="137"/>
      <c r="F934" s="137"/>
      <c r="G934" s="137"/>
      <c r="H934" s="137"/>
      <c r="I934" s="137"/>
      <c r="J934" s="137"/>
      <c r="K934" s="137"/>
      <c r="L934" s="137"/>
    </row>
    <row r="935" spans="1:12" ht="15.75" customHeight="1" x14ac:dyDescent="0.25">
      <c r="A935" s="137"/>
      <c r="B935" s="138"/>
      <c r="C935" s="137"/>
      <c r="D935" s="137"/>
      <c r="E935" s="137"/>
      <c r="F935" s="137"/>
      <c r="G935" s="137"/>
      <c r="H935" s="137"/>
      <c r="I935" s="137"/>
      <c r="J935" s="137"/>
      <c r="K935" s="137"/>
      <c r="L935" s="137"/>
    </row>
    <row r="936" spans="1:12" ht="15.75" customHeight="1" x14ac:dyDescent="0.25">
      <c r="A936" s="137"/>
      <c r="B936" s="138"/>
      <c r="C936" s="137"/>
      <c r="D936" s="137"/>
      <c r="E936" s="137"/>
      <c r="F936" s="137"/>
      <c r="G936" s="137"/>
      <c r="H936" s="137"/>
      <c r="I936" s="137"/>
      <c r="J936" s="137"/>
      <c r="K936" s="137"/>
      <c r="L936" s="137"/>
    </row>
    <row r="937" spans="1:12" ht="15.75" customHeight="1" x14ac:dyDescent="0.25">
      <c r="A937" s="137"/>
      <c r="B937" s="138"/>
      <c r="C937" s="137"/>
      <c r="D937" s="137"/>
      <c r="E937" s="137"/>
      <c r="F937" s="137"/>
      <c r="G937" s="137"/>
      <c r="H937" s="137"/>
      <c r="I937" s="137"/>
      <c r="J937" s="137"/>
      <c r="K937" s="137"/>
      <c r="L937" s="137"/>
    </row>
    <row r="938" spans="1:12" ht="15.75" customHeight="1" x14ac:dyDescent="0.25">
      <c r="A938" s="137"/>
      <c r="B938" s="138"/>
      <c r="C938" s="137"/>
      <c r="D938" s="137"/>
      <c r="E938" s="137"/>
      <c r="F938" s="137"/>
      <c r="G938" s="137"/>
      <c r="H938" s="137"/>
      <c r="I938" s="137"/>
      <c r="J938" s="137"/>
      <c r="K938" s="137"/>
      <c r="L938" s="137"/>
    </row>
    <row r="939" spans="1:12" ht="15.75" customHeight="1" x14ac:dyDescent="0.25">
      <c r="A939" s="137"/>
      <c r="B939" s="138"/>
      <c r="C939" s="137"/>
      <c r="D939" s="137"/>
      <c r="E939" s="137"/>
      <c r="F939" s="137"/>
      <c r="G939" s="137"/>
      <c r="H939" s="137"/>
      <c r="I939" s="137"/>
      <c r="J939" s="137"/>
      <c r="K939" s="137"/>
      <c r="L939" s="137"/>
    </row>
    <row r="940" spans="1:12" ht="15.75" customHeight="1" x14ac:dyDescent="0.25">
      <c r="A940" s="137"/>
      <c r="B940" s="138"/>
      <c r="C940" s="137"/>
      <c r="D940" s="137"/>
      <c r="E940" s="137"/>
      <c r="F940" s="137"/>
      <c r="G940" s="137"/>
      <c r="H940" s="137"/>
      <c r="I940" s="137"/>
      <c r="J940" s="137"/>
      <c r="K940" s="137"/>
      <c r="L940" s="137"/>
    </row>
    <row r="941" spans="1:12" ht="15.75" customHeight="1" x14ac:dyDescent="0.25">
      <c r="A941" s="137"/>
      <c r="B941" s="138"/>
      <c r="C941" s="137"/>
      <c r="D941" s="137"/>
      <c r="E941" s="137"/>
      <c r="F941" s="137"/>
      <c r="G941" s="137"/>
      <c r="H941" s="137"/>
      <c r="I941" s="137"/>
      <c r="J941" s="137"/>
      <c r="K941" s="137"/>
      <c r="L941" s="137"/>
    </row>
    <row r="942" spans="1:12" ht="15.75" customHeight="1" x14ac:dyDescent="0.25">
      <c r="A942" s="137"/>
      <c r="B942" s="138"/>
      <c r="C942" s="137"/>
      <c r="D942" s="137"/>
      <c r="E942" s="137"/>
      <c r="F942" s="137"/>
      <c r="G942" s="137"/>
      <c r="H942" s="137"/>
      <c r="I942" s="137"/>
      <c r="J942" s="137"/>
      <c r="K942" s="137"/>
      <c r="L942" s="137"/>
    </row>
    <row r="943" spans="1:12" ht="15.75" customHeight="1" x14ac:dyDescent="0.25">
      <c r="A943" s="137"/>
      <c r="B943" s="138"/>
      <c r="C943" s="137"/>
      <c r="D943" s="137"/>
      <c r="E943" s="137"/>
      <c r="F943" s="137"/>
      <c r="G943" s="137"/>
      <c r="H943" s="137"/>
      <c r="I943" s="137"/>
      <c r="J943" s="137"/>
      <c r="K943" s="137"/>
      <c r="L943" s="137"/>
    </row>
    <row r="944" spans="1:12" ht="15.75" customHeight="1" x14ac:dyDescent="0.25">
      <c r="A944" s="137"/>
      <c r="B944" s="138"/>
      <c r="C944" s="137"/>
      <c r="D944" s="137"/>
      <c r="E944" s="137"/>
      <c r="F944" s="137"/>
      <c r="G944" s="137"/>
      <c r="H944" s="137"/>
      <c r="I944" s="137"/>
      <c r="J944" s="137"/>
      <c r="K944" s="137"/>
      <c r="L944" s="137"/>
    </row>
    <row r="945" spans="1:12" ht="15.75" customHeight="1" x14ac:dyDescent="0.25">
      <c r="A945" s="137"/>
      <c r="B945" s="138"/>
      <c r="C945" s="137"/>
      <c r="D945" s="137"/>
      <c r="E945" s="137"/>
      <c r="F945" s="137"/>
      <c r="G945" s="137"/>
      <c r="H945" s="137"/>
      <c r="I945" s="137"/>
      <c r="J945" s="137"/>
      <c r="K945" s="137"/>
      <c r="L945" s="137"/>
    </row>
    <row r="946" spans="1:12" ht="15.75" customHeight="1" x14ac:dyDescent="0.25">
      <c r="A946" s="137"/>
      <c r="B946" s="138"/>
      <c r="C946" s="137"/>
      <c r="D946" s="137"/>
      <c r="E946" s="137"/>
      <c r="F946" s="137"/>
      <c r="G946" s="137"/>
      <c r="H946" s="137"/>
      <c r="I946" s="137"/>
      <c r="J946" s="137"/>
      <c r="K946" s="137"/>
      <c r="L946" s="137"/>
    </row>
    <row r="947" spans="1:12" ht="15.75" customHeight="1" x14ac:dyDescent="0.25">
      <c r="B947" s="39"/>
    </row>
    <row r="948" spans="1:12" ht="15.75" customHeight="1" x14ac:dyDescent="0.25">
      <c r="B948" s="39"/>
    </row>
    <row r="949" spans="1:12" ht="15.75" customHeight="1" x14ac:dyDescent="0.25">
      <c r="B949" s="39"/>
    </row>
    <row r="950" spans="1:12" ht="15.75" customHeight="1" x14ac:dyDescent="0.25">
      <c r="B950" s="39"/>
    </row>
    <row r="951" spans="1:12" ht="15.75" customHeight="1" x14ac:dyDescent="0.25">
      <c r="B951" s="39"/>
    </row>
    <row r="952" spans="1:12" ht="15.75" customHeight="1" x14ac:dyDescent="0.25">
      <c r="B952" s="39"/>
    </row>
    <row r="953" spans="1:12" ht="15.75" customHeight="1" x14ac:dyDescent="0.25">
      <c r="B953" s="39"/>
    </row>
    <row r="954" spans="1:12" ht="15.75" customHeight="1" x14ac:dyDescent="0.25">
      <c r="B954" s="39"/>
    </row>
    <row r="955" spans="1:12" ht="15.75" customHeight="1" x14ac:dyDescent="0.25">
      <c r="B955" s="39"/>
    </row>
    <row r="956" spans="1:12" ht="15.75" customHeight="1" x14ac:dyDescent="0.25">
      <c r="B956" s="39"/>
    </row>
    <row r="957" spans="1:12" ht="15.75" customHeight="1" x14ac:dyDescent="0.25">
      <c r="B957" s="39"/>
    </row>
    <row r="958" spans="1:12" ht="15.75" customHeight="1" x14ac:dyDescent="0.25">
      <c r="B958" s="39"/>
    </row>
    <row r="959" spans="1:12" ht="15.75" customHeight="1" x14ac:dyDescent="0.25">
      <c r="B959" s="39"/>
    </row>
    <row r="960" spans="1:12" ht="15.75" customHeight="1" x14ac:dyDescent="0.25">
      <c r="B960" s="39"/>
    </row>
    <row r="961" spans="2:2" ht="15.75" customHeight="1" x14ac:dyDescent="0.25">
      <c r="B961" s="39"/>
    </row>
    <row r="962" spans="2:2" ht="15.75" customHeight="1" x14ac:dyDescent="0.25">
      <c r="B962" s="39"/>
    </row>
    <row r="963" spans="2:2" ht="15.75" customHeight="1" x14ac:dyDescent="0.25">
      <c r="B963" s="39"/>
    </row>
    <row r="964" spans="2:2" ht="15.75" customHeight="1" x14ac:dyDescent="0.25">
      <c r="B964" s="39"/>
    </row>
    <row r="965" spans="2:2" ht="15.75" customHeight="1" x14ac:dyDescent="0.25">
      <c r="B965" s="39"/>
    </row>
    <row r="966" spans="2:2" ht="15.75" customHeight="1" x14ac:dyDescent="0.25">
      <c r="B966" s="39"/>
    </row>
    <row r="967" spans="2:2" ht="15.75" customHeight="1" x14ac:dyDescent="0.25">
      <c r="B967" s="39"/>
    </row>
    <row r="968" spans="2:2" ht="15.75" customHeight="1" x14ac:dyDescent="0.25">
      <c r="B968" s="39"/>
    </row>
    <row r="969" spans="2:2" ht="15.75" customHeight="1" x14ac:dyDescent="0.25">
      <c r="B969" s="39"/>
    </row>
    <row r="970" spans="2:2" ht="15.75" customHeight="1" x14ac:dyDescent="0.25">
      <c r="B970" s="39"/>
    </row>
    <row r="971" spans="2:2" ht="15.75" customHeight="1" x14ac:dyDescent="0.25">
      <c r="B971" s="39"/>
    </row>
    <row r="972" spans="2:2" ht="15.75" customHeight="1" x14ac:dyDescent="0.25">
      <c r="B972" s="39"/>
    </row>
    <row r="973" spans="2:2" ht="15.75" customHeight="1" x14ac:dyDescent="0.25">
      <c r="B973" s="39"/>
    </row>
    <row r="974" spans="2:2" ht="15.75" customHeight="1" x14ac:dyDescent="0.25">
      <c r="B974" s="39"/>
    </row>
    <row r="975" spans="2:2" ht="15.75" customHeight="1" x14ac:dyDescent="0.25">
      <c r="B975" s="39"/>
    </row>
    <row r="976" spans="2:2" ht="15.75" customHeight="1" x14ac:dyDescent="0.25">
      <c r="B976" s="39"/>
    </row>
    <row r="977" spans="2:2" ht="15.75" customHeight="1" x14ac:dyDescent="0.25">
      <c r="B977" s="39"/>
    </row>
    <row r="978" spans="2:2" ht="15.75" customHeight="1" x14ac:dyDescent="0.25">
      <c r="B978" s="39"/>
    </row>
    <row r="979" spans="2:2" ht="15.75" customHeight="1" x14ac:dyDescent="0.25">
      <c r="B979" s="39"/>
    </row>
    <row r="980" spans="2:2" ht="15.75" customHeight="1" x14ac:dyDescent="0.25">
      <c r="B980" s="39"/>
    </row>
    <row r="981" spans="2:2" ht="15.75" customHeight="1" x14ac:dyDescent="0.25">
      <c r="B981" s="39"/>
    </row>
    <row r="982" spans="2:2" ht="15.75" customHeight="1" x14ac:dyDescent="0.25">
      <c r="B982" s="39"/>
    </row>
    <row r="983" spans="2:2" ht="15.75" customHeight="1" x14ac:dyDescent="0.25">
      <c r="B983" s="39"/>
    </row>
    <row r="984" spans="2:2" ht="15.75" customHeight="1" x14ac:dyDescent="0.25">
      <c r="B984" s="39"/>
    </row>
    <row r="985" spans="2:2" ht="15.75" customHeight="1" x14ac:dyDescent="0.25">
      <c r="B985" s="39"/>
    </row>
    <row r="986" spans="2:2" ht="15.75" customHeight="1" x14ac:dyDescent="0.25">
      <c r="B986" s="39"/>
    </row>
    <row r="987" spans="2:2" ht="15.75" customHeight="1" x14ac:dyDescent="0.25">
      <c r="B987" s="39"/>
    </row>
    <row r="988" spans="2:2" ht="15.75" customHeight="1" x14ac:dyDescent="0.25">
      <c r="B988" s="39"/>
    </row>
    <row r="989" spans="2:2" ht="15.75" customHeight="1" x14ac:dyDescent="0.25">
      <c r="B989" s="39"/>
    </row>
    <row r="990" spans="2:2" ht="15.75" customHeight="1" x14ac:dyDescent="0.25">
      <c r="B990" s="39"/>
    </row>
    <row r="991" spans="2:2" ht="15.75" customHeight="1" x14ac:dyDescent="0.25">
      <c r="B991" s="39"/>
    </row>
    <row r="992" spans="2:2" ht="15.75" customHeight="1" x14ac:dyDescent="0.25">
      <c r="B992" s="39"/>
    </row>
    <row r="993" spans="2:2" ht="15.75" customHeight="1" x14ac:dyDescent="0.25">
      <c r="B993" s="39"/>
    </row>
    <row r="994" spans="2:2" ht="15.75" customHeight="1" x14ac:dyDescent="0.25">
      <c r="B994" s="39"/>
    </row>
    <row r="995" spans="2:2" ht="15.75" customHeight="1" x14ac:dyDescent="0.25">
      <c r="B995" s="39"/>
    </row>
    <row r="996" spans="2:2" ht="15.75" customHeight="1" x14ac:dyDescent="0.25">
      <c r="B996" s="39"/>
    </row>
    <row r="997" spans="2:2" ht="15.75" customHeight="1" x14ac:dyDescent="0.25">
      <c r="B997" s="39"/>
    </row>
    <row r="998" spans="2:2" ht="15.75" customHeight="1" x14ac:dyDescent="0.25">
      <c r="B998" s="39"/>
    </row>
    <row r="999" spans="2:2" ht="15.75" customHeight="1" x14ac:dyDescent="0.25">
      <c r="B999" s="39"/>
    </row>
    <row r="1000" spans="2:2" ht="15.75" customHeight="1" x14ac:dyDescent="0.25">
      <c r="B1000" s="39"/>
    </row>
  </sheetData>
  <hyperlinks>
    <hyperlink ref="J2" r:id="rId1"/>
  </hyperlinks>
  <pageMargins left="0.7" right="0.7" top="0.75" bottom="0.75" header="0" footer="0"/>
  <pageSetup orientation="landscape"/>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S476"/>
  <sheetViews>
    <sheetView workbookViewId="0">
      <pane ySplit="1" topLeftCell="A2" activePane="bottomLeft" state="frozen"/>
      <selection pane="bottomLeft" sqref="A1:AM376"/>
    </sheetView>
  </sheetViews>
  <sheetFormatPr defaultColWidth="12.625" defaultRowHeight="15.75" customHeight="1" x14ac:dyDescent="0.2"/>
  <cols>
    <col min="1" max="2" width="6.25" style="171" customWidth="1"/>
    <col min="3" max="3" width="7.375" style="171" customWidth="1"/>
    <col min="4" max="4" width="7" style="171" customWidth="1"/>
    <col min="5" max="5" width="7.5" style="171" customWidth="1"/>
    <col min="6" max="7" width="18.875" style="171" customWidth="1"/>
    <col min="8" max="11" width="10.25" style="171" customWidth="1"/>
    <col min="12" max="12" width="19" style="171" customWidth="1"/>
    <col min="13" max="13" width="15.75" style="171" customWidth="1"/>
    <col min="14" max="14" width="16" style="171" customWidth="1"/>
    <col min="15" max="15" width="14.75" style="171" customWidth="1"/>
    <col min="16" max="16" width="16.25" style="171" customWidth="1"/>
    <col min="17" max="17" width="19.875" style="171" customWidth="1"/>
    <col min="18" max="18" width="22.5" style="171" customWidth="1"/>
    <col min="19" max="22" width="18.875" style="171" customWidth="1"/>
    <col min="23" max="23" width="19.75" style="171" customWidth="1"/>
    <col min="24" max="27" width="18.875" style="171" customWidth="1"/>
    <col min="28" max="28" width="21.375" style="171" customWidth="1"/>
    <col min="29" max="33" width="18.875" style="171" customWidth="1"/>
    <col min="34" max="34" width="20.5" style="171" customWidth="1"/>
    <col min="35" max="38" width="18.875" style="171" customWidth="1"/>
    <col min="39" max="39" width="21.375" style="171" customWidth="1"/>
    <col min="40" max="45" width="18.875" style="171" customWidth="1"/>
    <col min="46" max="16384" width="12.625" style="171"/>
  </cols>
  <sheetData>
    <row r="1" spans="1:45" ht="12.75" x14ac:dyDescent="0.2">
      <c r="A1" s="166" t="s">
        <v>1</v>
      </c>
      <c r="B1" s="167" t="s">
        <v>285</v>
      </c>
      <c r="C1" s="168" t="s">
        <v>2</v>
      </c>
      <c r="D1" s="168" t="s">
        <v>3</v>
      </c>
      <c r="E1" s="168" t="s">
        <v>5818</v>
      </c>
      <c r="F1" s="169" t="s">
        <v>25</v>
      </c>
      <c r="G1" s="170" t="s">
        <v>5819</v>
      </c>
      <c r="H1" s="170" t="s">
        <v>5820</v>
      </c>
      <c r="I1" s="170" t="s">
        <v>5821</v>
      </c>
      <c r="J1" s="170" t="s">
        <v>5822</v>
      </c>
      <c r="K1" s="170" t="s">
        <v>5823</v>
      </c>
      <c r="L1" s="170" t="s">
        <v>5824</v>
      </c>
      <c r="M1" s="170" t="s">
        <v>5825</v>
      </c>
      <c r="N1" s="170" t="s">
        <v>5826</v>
      </c>
      <c r="O1" s="170" t="s">
        <v>5827</v>
      </c>
      <c r="P1" s="170" t="s">
        <v>5828</v>
      </c>
      <c r="Q1" s="170" t="s">
        <v>5829</v>
      </c>
      <c r="R1" s="170" t="s">
        <v>5830</v>
      </c>
      <c r="S1" s="170" t="s">
        <v>5831</v>
      </c>
      <c r="T1" s="170" t="s">
        <v>5832</v>
      </c>
      <c r="U1" s="170" t="s">
        <v>5833</v>
      </c>
      <c r="V1" s="170" t="s">
        <v>5834</v>
      </c>
      <c r="W1" s="170" t="s">
        <v>5835</v>
      </c>
      <c r="X1" s="170" t="s">
        <v>5836</v>
      </c>
      <c r="Y1" s="170" t="s">
        <v>5837</v>
      </c>
      <c r="Z1" s="170" t="s">
        <v>5838</v>
      </c>
      <c r="AA1" s="170" t="s">
        <v>5839</v>
      </c>
      <c r="AB1" s="170" t="s">
        <v>5840</v>
      </c>
      <c r="AC1" s="170" t="s">
        <v>5841</v>
      </c>
      <c r="AD1" s="170" t="s">
        <v>5842</v>
      </c>
      <c r="AE1" s="170" t="s">
        <v>5843</v>
      </c>
      <c r="AF1" s="170" t="s">
        <v>5844</v>
      </c>
      <c r="AG1" s="170" t="s">
        <v>5845</v>
      </c>
      <c r="AH1" s="170" t="s">
        <v>5846</v>
      </c>
      <c r="AI1" s="170" t="s">
        <v>5847</v>
      </c>
      <c r="AJ1" s="170" t="s">
        <v>5848</v>
      </c>
      <c r="AK1" s="170" t="s">
        <v>5849</v>
      </c>
      <c r="AL1" s="170" t="s">
        <v>5850</v>
      </c>
      <c r="AM1" s="170" t="s">
        <v>5851</v>
      </c>
      <c r="AN1" s="170"/>
      <c r="AO1" s="170"/>
      <c r="AP1" s="170"/>
      <c r="AQ1" s="170"/>
      <c r="AR1" s="170"/>
      <c r="AS1" s="170"/>
    </row>
    <row r="2" spans="1:45" ht="12.75" x14ac:dyDescent="0.2">
      <c r="A2" s="172">
        <v>1</v>
      </c>
      <c r="B2" s="173" t="s">
        <v>1516</v>
      </c>
      <c r="C2" s="173" t="s">
        <v>45</v>
      </c>
      <c r="D2" s="173" t="s">
        <v>21</v>
      </c>
      <c r="E2" s="173">
        <v>1</v>
      </c>
      <c r="F2" s="174" t="s">
        <v>53</v>
      </c>
      <c r="G2" s="175" t="s">
        <v>5852</v>
      </c>
      <c r="H2" s="175">
        <v>8</v>
      </c>
      <c r="I2" s="175">
        <v>26</v>
      </c>
      <c r="J2" s="175">
        <v>1</v>
      </c>
      <c r="K2" s="175">
        <v>1</v>
      </c>
      <c r="L2" s="175">
        <v>1</v>
      </c>
      <c r="M2" s="175">
        <v>8</v>
      </c>
      <c r="N2" s="175">
        <v>3.1</v>
      </c>
      <c r="O2" s="175">
        <v>0</v>
      </c>
      <c r="P2" s="175">
        <v>82.3</v>
      </c>
      <c r="Q2" s="175">
        <v>3.7</v>
      </c>
      <c r="R2" s="175" t="s">
        <v>52</v>
      </c>
      <c r="S2" s="175">
        <v>12</v>
      </c>
      <c r="T2" s="175">
        <v>49</v>
      </c>
      <c r="U2" s="175">
        <v>1</v>
      </c>
      <c r="V2" s="175">
        <v>1</v>
      </c>
      <c r="W2" s="175">
        <v>1</v>
      </c>
      <c r="X2" s="175">
        <v>12</v>
      </c>
      <c r="Y2" s="175">
        <v>4</v>
      </c>
      <c r="Z2" s="175">
        <v>0</v>
      </c>
      <c r="AA2" s="175">
        <v>53.6</v>
      </c>
      <c r="AB2" s="175">
        <v>8.6999999999999993</v>
      </c>
      <c r="AC2" s="175" t="s">
        <v>5853</v>
      </c>
      <c r="AD2" s="175">
        <v>18</v>
      </c>
      <c r="AE2" s="175">
        <v>99</v>
      </c>
      <c r="AF2" s="175">
        <v>1</v>
      </c>
      <c r="AG2" s="175">
        <v>1</v>
      </c>
      <c r="AH2" s="175">
        <v>1</v>
      </c>
      <c r="AI2" s="175">
        <v>18</v>
      </c>
      <c r="AJ2" s="175">
        <v>5.5</v>
      </c>
      <c r="AK2" s="175">
        <v>0</v>
      </c>
      <c r="AL2" s="175">
        <v>19.3</v>
      </c>
      <c r="AM2" s="175">
        <v>15</v>
      </c>
    </row>
    <row r="3" spans="1:45" ht="12.75" x14ac:dyDescent="0.2">
      <c r="A3" s="172">
        <v>2</v>
      </c>
      <c r="B3" s="173" t="s">
        <v>1516</v>
      </c>
      <c r="C3" s="173" t="s">
        <v>45</v>
      </c>
      <c r="D3" s="173" t="s">
        <v>21</v>
      </c>
      <c r="E3" s="173">
        <v>2</v>
      </c>
      <c r="F3" s="174" t="s">
        <v>57</v>
      </c>
      <c r="G3" s="175" t="s">
        <v>5854</v>
      </c>
      <c r="H3" s="175">
        <v>18</v>
      </c>
      <c r="I3" s="175">
        <v>87</v>
      </c>
      <c r="J3" s="175">
        <v>1</v>
      </c>
      <c r="K3" s="175">
        <v>1</v>
      </c>
      <c r="L3" s="175">
        <v>1</v>
      </c>
      <c r="M3" s="175">
        <v>18</v>
      </c>
      <c r="N3" s="175">
        <v>4.5999999999999996</v>
      </c>
      <c r="O3" s="175">
        <v>0</v>
      </c>
      <c r="P3" s="175">
        <v>56.9</v>
      </c>
      <c r="Q3" s="175">
        <v>9.6999999999999993</v>
      </c>
      <c r="R3" s="175" t="s">
        <v>5854</v>
      </c>
      <c r="S3" s="175">
        <v>18</v>
      </c>
      <c r="T3" s="175">
        <v>87</v>
      </c>
      <c r="U3" s="175">
        <v>1</v>
      </c>
      <c r="V3" s="175">
        <v>1</v>
      </c>
      <c r="W3" s="175">
        <v>1</v>
      </c>
      <c r="X3" s="175">
        <v>18</v>
      </c>
      <c r="Y3" s="175">
        <v>4.5999999999999996</v>
      </c>
      <c r="Z3" s="175">
        <v>0</v>
      </c>
      <c r="AA3" s="175">
        <v>56.9</v>
      </c>
      <c r="AB3" s="175">
        <v>9.6999999999999993</v>
      </c>
      <c r="AC3" s="175" t="s">
        <v>5855</v>
      </c>
      <c r="AD3" s="175">
        <v>45</v>
      </c>
      <c r="AE3" s="175">
        <v>235</v>
      </c>
      <c r="AF3" s="175">
        <v>2</v>
      </c>
      <c r="AG3" s="175">
        <v>4</v>
      </c>
      <c r="AH3" s="175">
        <v>2</v>
      </c>
      <c r="AI3" s="175">
        <v>11.2</v>
      </c>
      <c r="AJ3" s="175">
        <v>5</v>
      </c>
      <c r="AK3" s="175">
        <v>0</v>
      </c>
      <c r="AL3" s="175">
        <v>56.2</v>
      </c>
      <c r="AM3" s="175">
        <v>8.1999999999999993</v>
      </c>
    </row>
    <row r="4" spans="1:45" ht="12.75" x14ac:dyDescent="0.2">
      <c r="A4" s="172">
        <v>3</v>
      </c>
      <c r="B4" s="173" t="s">
        <v>1516</v>
      </c>
      <c r="C4" s="173" t="s">
        <v>45</v>
      </c>
      <c r="D4" s="173" t="s">
        <v>21</v>
      </c>
      <c r="E4" s="173">
        <v>3</v>
      </c>
      <c r="F4" s="174" t="s">
        <v>61</v>
      </c>
      <c r="G4" s="175" t="s">
        <v>5856</v>
      </c>
      <c r="H4" s="175">
        <v>31</v>
      </c>
      <c r="I4" s="175">
        <v>141</v>
      </c>
      <c r="J4" s="175">
        <v>1</v>
      </c>
      <c r="K4" s="175">
        <v>3</v>
      </c>
      <c r="L4" s="175">
        <v>3</v>
      </c>
      <c r="M4" s="175">
        <v>10.3</v>
      </c>
      <c r="N4" s="175">
        <v>4.4000000000000004</v>
      </c>
      <c r="O4" s="175">
        <v>0</v>
      </c>
      <c r="P4" s="175">
        <v>62.6</v>
      </c>
      <c r="Q4" s="175">
        <v>7</v>
      </c>
      <c r="R4" s="175" t="s">
        <v>5857</v>
      </c>
      <c r="S4" s="175">
        <v>22</v>
      </c>
      <c r="T4" s="175">
        <v>106</v>
      </c>
      <c r="U4" s="175">
        <v>0</v>
      </c>
      <c r="V4" s="175">
        <v>2</v>
      </c>
      <c r="W4" s="175">
        <v>0</v>
      </c>
      <c r="X4" s="175">
        <v>11</v>
      </c>
      <c r="Y4" s="175">
        <v>4.7</v>
      </c>
      <c r="Z4" s="175">
        <v>0</v>
      </c>
      <c r="AA4" s="175">
        <v>49.5</v>
      </c>
      <c r="AB4" s="175">
        <v>9</v>
      </c>
      <c r="AC4" s="175" t="s">
        <v>5858</v>
      </c>
      <c r="AD4" s="175">
        <v>29</v>
      </c>
      <c r="AE4" s="175">
        <v>149</v>
      </c>
      <c r="AF4" s="175">
        <v>0</v>
      </c>
      <c r="AG4" s="175">
        <v>2</v>
      </c>
      <c r="AH4" s="175">
        <v>0</v>
      </c>
      <c r="AI4" s="175">
        <v>14.5</v>
      </c>
      <c r="AJ4" s="175">
        <v>5</v>
      </c>
      <c r="AK4" s="175">
        <v>0</v>
      </c>
      <c r="AL4" s="175">
        <v>46.2</v>
      </c>
      <c r="AM4" s="175">
        <v>10.4</v>
      </c>
    </row>
    <row r="5" spans="1:45" ht="12.75" x14ac:dyDescent="0.2">
      <c r="A5" s="172">
        <v>4</v>
      </c>
      <c r="B5" s="173" t="s">
        <v>1516</v>
      </c>
      <c r="C5" s="173" t="s">
        <v>45</v>
      </c>
      <c r="D5" s="173" t="s">
        <v>63</v>
      </c>
      <c r="E5" s="173">
        <v>4</v>
      </c>
      <c r="F5" s="174" t="s">
        <v>70</v>
      </c>
      <c r="G5" s="175" t="s">
        <v>5859</v>
      </c>
      <c r="H5" s="175">
        <v>91</v>
      </c>
      <c r="I5" s="175">
        <v>475</v>
      </c>
      <c r="J5" s="175">
        <v>3</v>
      </c>
      <c r="K5" s="175">
        <v>5</v>
      </c>
      <c r="L5" s="175">
        <v>1.6</v>
      </c>
      <c r="M5" s="175">
        <v>18.2</v>
      </c>
      <c r="N5" s="175">
        <v>5.0999999999999996</v>
      </c>
      <c r="O5" s="175">
        <v>0.2</v>
      </c>
      <c r="P5" s="175">
        <v>53.8</v>
      </c>
      <c r="Q5" s="175">
        <v>9.5</v>
      </c>
      <c r="R5" s="175" t="s">
        <v>69</v>
      </c>
      <c r="S5" s="175">
        <v>11</v>
      </c>
      <c r="T5" s="175">
        <v>82</v>
      </c>
      <c r="U5" s="175">
        <v>1</v>
      </c>
      <c r="V5" s="175">
        <v>1</v>
      </c>
      <c r="W5" s="175">
        <v>1</v>
      </c>
      <c r="X5" s="175">
        <v>11</v>
      </c>
      <c r="Y5" s="175">
        <v>7.2</v>
      </c>
      <c r="Z5" s="175">
        <v>0</v>
      </c>
      <c r="AA5" s="175">
        <v>1.2</v>
      </c>
      <c r="AB5" s="175">
        <v>14.4</v>
      </c>
      <c r="AC5" s="175" t="s">
        <v>5860</v>
      </c>
      <c r="AD5" s="175">
        <v>22</v>
      </c>
      <c r="AE5" s="175">
        <v>138</v>
      </c>
      <c r="AF5" s="175">
        <v>1</v>
      </c>
      <c r="AG5" s="175">
        <v>1</v>
      </c>
      <c r="AH5" s="175">
        <v>1</v>
      </c>
      <c r="AI5" s="175">
        <v>22</v>
      </c>
      <c r="AJ5" s="175">
        <v>6.2</v>
      </c>
      <c r="AK5" s="175">
        <v>1</v>
      </c>
      <c r="AL5" s="175">
        <v>7.6</v>
      </c>
      <c r="AM5" s="175">
        <v>17.600000000000001</v>
      </c>
    </row>
    <row r="6" spans="1:45" ht="12.75" x14ac:dyDescent="0.2">
      <c r="A6" s="172">
        <v>5</v>
      </c>
      <c r="B6" s="173" t="s">
        <v>1516</v>
      </c>
      <c r="C6" s="173" t="s">
        <v>45</v>
      </c>
      <c r="D6" s="173" t="s">
        <v>63</v>
      </c>
      <c r="E6" s="173">
        <v>5</v>
      </c>
      <c r="F6" s="174" t="s">
        <v>74</v>
      </c>
      <c r="G6" s="175" t="s">
        <v>1530</v>
      </c>
      <c r="H6" s="175">
        <v>42</v>
      </c>
      <c r="I6" s="175">
        <v>186</v>
      </c>
      <c r="J6" s="175">
        <v>1</v>
      </c>
      <c r="K6" s="175">
        <v>1</v>
      </c>
      <c r="L6" s="175">
        <v>1</v>
      </c>
      <c r="M6" s="175">
        <v>42</v>
      </c>
      <c r="N6" s="175">
        <v>4.2</v>
      </c>
      <c r="O6" s="175">
        <v>1</v>
      </c>
      <c r="P6" s="175">
        <v>48.5</v>
      </c>
      <c r="Q6" s="175">
        <v>11.7</v>
      </c>
      <c r="R6" s="175" t="s">
        <v>5861</v>
      </c>
      <c r="S6" s="175">
        <v>36</v>
      </c>
      <c r="T6" s="175">
        <v>172</v>
      </c>
      <c r="U6" s="175">
        <v>1</v>
      </c>
      <c r="V6" s="175">
        <v>2</v>
      </c>
      <c r="W6" s="175">
        <v>2</v>
      </c>
      <c r="X6" s="175">
        <v>18</v>
      </c>
      <c r="Y6" s="175">
        <v>4.5999999999999996</v>
      </c>
      <c r="Z6" s="175">
        <v>0</v>
      </c>
      <c r="AA6" s="175">
        <v>38.1</v>
      </c>
      <c r="AB6" s="175">
        <v>12.4</v>
      </c>
      <c r="AC6" s="175" t="s">
        <v>5862</v>
      </c>
      <c r="AD6" s="175">
        <v>24</v>
      </c>
      <c r="AE6" s="175">
        <v>121</v>
      </c>
      <c r="AF6" s="175">
        <v>1</v>
      </c>
      <c r="AG6" s="175">
        <v>2</v>
      </c>
      <c r="AH6" s="175">
        <v>2</v>
      </c>
      <c r="AI6" s="175">
        <v>12</v>
      </c>
      <c r="AJ6" s="175">
        <v>4.8</v>
      </c>
      <c r="AK6" s="175">
        <v>0</v>
      </c>
      <c r="AL6" s="175">
        <v>46.6</v>
      </c>
      <c r="AM6" s="175">
        <v>9.6999999999999993</v>
      </c>
    </row>
    <row r="7" spans="1:45" ht="12.75" x14ac:dyDescent="0.2">
      <c r="A7" s="172">
        <v>6</v>
      </c>
      <c r="B7" s="173" t="s">
        <v>1516</v>
      </c>
      <c r="C7" s="173" t="s">
        <v>45</v>
      </c>
      <c r="D7" s="173" t="s">
        <v>76</v>
      </c>
      <c r="E7" s="173">
        <v>6</v>
      </c>
      <c r="F7" s="174" t="s">
        <v>83</v>
      </c>
      <c r="G7" s="175" t="s">
        <v>1534</v>
      </c>
      <c r="H7" s="175">
        <v>38</v>
      </c>
      <c r="I7" s="175">
        <v>184</v>
      </c>
      <c r="J7" s="175">
        <v>1</v>
      </c>
      <c r="K7" s="175">
        <v>2</v>
      </c>
      <c r="L7" s="175">
        <v>2</v>
      </c>
      <c r="M7" s="175">
        <v>19</v>
      </c>
      <c r="N7" s="175">
        <v>4.5999999999999996</v>
      </c>
      <c r="O7" s="175">
        <v>0</v>
      </c>
      <c r="P7" s="175">
        <v>60.6</v>
      </c>
      <c r="Q7" s="175">
        <v>9.5</v>
      </c>
      <c r="R7" s="175" t="s">
        <v>82</v>
      </c>
      <c r="S7" s="175">
        <v>24</v>
      </c>
      <c r="T7" s="175">
        <v>108</v>
      </c>
      <c r="U7" s="175">
        <v>1</v>
      </c>
      <c r="V7" s="175">
        <v>1</v>
      </c>
      <c r="W7" s="175">
        <v>1</v>
      </c>
      <c r="X7" s="175">
        <v>24</v>
      </c>
      <c r="Y7" s="175">
        <v>4.3</v>
      </c>
      <c r="Z7" s="175">
        <v>0</v>
      </c>
      <c r="AA7" s="175">
        <v>55.5</v>
      </c>
      <c r="AB7" s="175">
        <v>11.4</v>
      </c>
      <c r="AC7" s="175" t="s">
        <v>5863</v>
      </c>
      <c r="AD7" s="175">
        <v>32</v>
      </c>
      <c r="AE7" s="175">
        <v>159</v>
      </c>
      <c r="AF7" s="175">
        <v>2</v>
      </c>
      <c r="AG7" s="175">
        <v>1</v>
      </c>
      <c r="AH7" s="175">
        <v>1</v>
      </c>
      <c r="AI7" s="175">
        <v>21</v>
      </c>
      <c r="AJ7" s="175">
        <v>5</v>
      </c>
      <c r="AK7" s="175">
        <v>0</v>
      </c>
      <c r="AL7" s="175">
        <v>44.5</v>
      </c>
      <c r="AM7" s="175">
        <v>12.2</v>
      </c>
    </row>
    <row r="8" spans="1:45" ht="12.75" x14ac:dyDescent="0.2">
      <c r="A8" s="172">
        <v>7</v>
      </c>
      <c r="B8" s="173" t="s">
        <v>1516</v>
      </c>
      <c r="C8" s="173" t="s">
        <v>45</v>
      </c>
      <c r="D8" s="173" t="s">
        <v>76</v>
      </c>
      <c r="E8" s="173">
        <v>7</v>
      </c>
      <c r="F8" s="174" t="s">
        <v>87</v>
      </c>
      <c r="G8" s="175" t="s">
        <v>86</v>
      </c>
      <c r="H8" s="175">
        <v>11</v>
      </c>
      <c r="I8" s="175">
        <v>57</v>
      </c>
      <c r="J8" s="175">
        <v>1</v>
      </c>
      <c r="K8" s="175">
        <v>1</v>
      </c>
      <c r="L8" s="175">
        <v>1</v>
      </c>
      <c r="M8" s="175">
        <v>11</v>
      </c>
      <c r="N8" s="175">
        <v>5</v>
      </c>
      <c r="O8" s="175">
        <v>0</v>
      </c>
      <c r="P8" s="175">
        <v>41.8</v>
      </c>
      <c r="Q8" s="175">
        <v>10.1</v>
      </c>
      <c r="R8" s="175" t="s">
        <v>86</v>
      </c>
      <c r="S8" s="175">
        <v>11</v>
      </c>
      <c r="T8" s="175">
        <v>57</v>
      </c>
      <c r="U8" s="175">
        <v>1</v>
      </c>
      <c r="V8" s="175">
        <v>1</v>
      </c>
      <c r="W8" s="175">
        <v>1</v>
      </c>
      <c r="X8" s="175">
        <v>11</v>
      </c>
      <c r="Y8" s="175">
        <v>5</v>
      </c>
      <c r="Z8" s="175">
        <v>0</v>
      </c>
      <c r="AA8" s="175">
        <v>41.8</v>
      </c>
      <c r="AB8" s="175">
        <v>10.1</v>
      </c>
      <c r="AC8" s="175" t="s">
        <v>5864</v>
      </c>
      <c r="AD8" s="175">
        <v>10</v>
      </c>
      <c r="AE8" s="175">
        <v>60</v>
      </c>
      <c r="AF8" s="175">
        <v>1</v>
      </c>
      <c r="AG8" s="175">
        <v>1</v>
      </c>
      <c r="AH8" s="175">
        <v>1</v>
      </c>
      <c r="AI8" s="175">
        <v>10</v>
      </c>
      <c r="AJ8" s="175">
        <v>5.9</v>
      </c>
      <c r="AK8" s="175">
        <v>0</v>
      </c>
      <c r="AL8" s="175">
        <v>27.4</v>
      </c>
      <c r="AM8" s="175">
        <v>11.9</v>
      </c>
    </row>
    <row r="9" spans="1:45" ht="12.75" x14ac:dyDescent="0.2">
      <c r="A9" s="172">
        <v>8</v>
      </c>
      <c r="B9" s="173" t="s">
        <v>1516</v>
      </c>
      <c r="C9" s="173" t="s">
        <v>16</v>
      </c>
      <c r="D9" s="173" t="s">
        <v>21</v>
      </c>
      <c r="E9" s="173">
        <v>1</v>
      </c>
      <c r="F9" s="174" t="s">
        <v>26</v>
      </c>
      <c r="G9" s="175" t="s">
        <v>5865</v>
      </c>
      <c r="H9" s="175">
        <v>34</v>
      </c>
      <c r="I9" s="175">
        <v>223</v>
      </c>
      <c r="J9" s="175">
        <v>1</v>
      </c>
      <c r="K9" s="175">
        <v>1</v>
      </c>
      <c r="L9" s="175">
        <v>1</v>
      </c>
      <c r="M9" s="175">
        <v>34</v>
      </c>
      <c r="N9" s="175">
        <v>6.1</v>
      </c>
      <c r="O9" s="175">
        <v>0</v>
      </c>
      <c r="P9" s="175">
        <v>15.5</v>
      </c>
      <c r="Q9" s="175">
        <v>19.5</v>
      </c>
      <c r="R9" s="175" t="s">
        <v>5866</v>
      </c>
      <c r="S9" s="175">
        <v>4</v>
      </c>
      <c r="T9" s="175">
        <v>32</v>
      </c>
      <c r="U9" s="175">
        <v>1</v>
      </c>
      <c r="V9" s="175">
        <v>1</v>
      </c>
      <c r="W9" s="175">
        <v>1</v>
      </c>
      <c r="X9" s="175">
        <v>4</v>
      </c>
      <c r="Y9" s="175">
        <v>7.7</v>
      </c>
      <c r="Z9" s="175">
        <v>0</v>
      </c>
      <c r="AA9" s="175">
        <v>0</v>
      </c>
      <c r="AB9" s="175">
        <v>15.4</v>
      </c>
      <c r="AC9" s="175" t="s">
        <v>5867</v>
      </c>
      <c r="AD9" s="175">
        <v>24</v>
      </c>
      <c r="AE9" s="175">
        <v>168</v>
      </c>
      <c r="AF9" s="175">
        <v>1</v>
      </c>
      <c r="AG9" s="175">
        <v>2</v>
      </c>
      <c r="AH9" s="175">
        <v>2</v>
      </c>
      <c r="AI9" s="175">
        <v>12</v>
      </c>
      <c r="AJ9" s="175">
        <v>6.6</v>
      </c>
      <c r="AK9" s="175">
        <v>0</v>
      </c>
      <c r="AL9" s="175">
        <v>11.3</v>
      </c>
      <c r="AM9" s="175">
        <v>14.6</v>
      </c>
    </row>
    <row r="10" spans="1:45" ht="12.75" x14ac:dyDescent="0.2">
      <c r="A10" s="172">
        <v>9</v>
      </c>
      <c r="B10" s="173" t="s">
        <v>1516</v>
      </c>
      <c r="C10" s="173" t="s">
        <v>16</v>
      </c>
      <c r="D10" s="173" t="s">
        <v>21</v>
      </c>
      <c r="E10" s="173">
        <v>2</v>
      </c>
      <c r="F10" s="174" t="s">
        <v>29</v>
      </c>
      <c r="G10" s="175" t="s">
        <v>31</v>
      </c>
      <c r="H10" s="175">
        <v>22</v>
      </c>
      <c r="I10" s="175">
        <v>117</v>
      </c>
      <c r="J10" s="175">
        <v>1</v>
      </c>
      <c r="K10" s="175">
        <v>1</v>
      </c>
      <c r="L10" s="175">
        <v>1</v>
      </c>
      <c r="M10" s="175">
        <v>22</v>
      </c>
      <c r="N10" s="175">
        <v>5.0999999999999996</v>
      </c>
      <c r="O10" s="175">
        <v>0</v>
      </c>
      <c r="P10" s="175">
        <v>46</v>
      </c>
      <c r="Q10" s="175">
        <v>12.2</v>
      </c>
      <c r="R10" s="175" t="s">
        <v>5868</v>
      </c>
      <c r="S10" s="175">
        <v>13</v>
      </c>
      <c r="T10" s="175">
        <v>71</v>
      </c>
      <c r="U10" s="175">
        <v>1</v>
      </c>
      <c r="V10" s="175">
        <v>2</v>
      </c>
      <c r="W10" s="175">
        <v>2</v>
      </c>
      <c r="X10" s="175">
        <v>6.5</v>
      </c>
      <c r="Y10" s="175">
        <v>5.4</v>
      </c>
      <c r="Z10" s="175">
        <v>0</v>
      </c>
      <c r="AA10" s="175">
        <v>37.5</v>
      </c>
      <c r="AB10" s="175">
        <v>9.6</v>
      </c>
      <c r="AC10" s="175" t="s">
        <v>5869</v>
      </c>
      <c r="AD10" s="175">
        <v>20</v>
      </c>
      <c r="AE10" s="175">
        <v>96</v>
      </c>
      <c r="AF10" s="175">
        <v>1</v>
      </c>
      <c r="AG10" s="175">
        <v>2</v>
      </c>
      <c r="AH10" s="175">
        <v>2</v>
      </c>
      <c r="AI10" s="175">
        <v>10</v>
      </c>
      <c r="AJ10" s="175">
        <v>4.7</v>
      </c>
      <c r="AK10" s="175">
        <v>0</v>
      </c>
      <c r="AL10" s="175">
        <v>57</v>
      </c>
      <c r="AM10" s="175">
        <v>7.7</v>
      </c>
    </row>
    <row r="11" spans="1:45" ht="12.75" x14ac:dyDescent="0.2">
      <c r="A11" s="172">
        <v>10</v>
      </c>
      <c r="B11" s="173" t="s">
        <v>1516</v>
      </c>
      <c r="C11" s="173" t="s">
        <v>16</v>
      </c>
      <c r="D11" s="173" t="s">
        <v>21</v>
      </c>
      <c r="E11" s="173">
        <v>3</v>
      </c>
      <c r="F11" s="174" t="s">
        <v>32</v>
      </c>
      <c r="G11" s="175" t="s">
        <v>5870</v>
      </c>
      <c r="H11" s="175">
        <v>38</v>
      </c>
      <c r="I11" s="175">
        <v>158</v>
      </c>
      <c r="J11" s="175">
        <v>1</v>
      </c>
      <c r="K11" s="175">
        <v>1</v>
      </c>
      <c r="L11" s="175">
        <v>1</v>
      </c>
      <c r="M11" s="175">
        <v>38</v>
      </c>
      <c r="N11" s="175">
        <v>3.8</v>
      </c>
      <c r="O11" s="175">
        <v>0</v>
      </c>
      <c r="P11" s="175">
        <v>45.8</v>
      </c>
      <c r="Q11" s="175">
        <v>16.3</v>
      </c>
      <c r="R11" s="175" t="s">
        <v>5871</v>
      </c>
      <c r="S11" s="175">
        <v>15</v>
      </c>
      <c r="T11" s="175">
        <v>61</v>
      </c>
      <c r="U11" s="175">
        <v>1</v>
      </c>
      <c r="V11" s="175">
        <v>1</v>
      </c>
      <c r="W11" s="175">
        <v>1</v>
      </c>
      <c r="X11" s="175">
        <v>15</v>
      </c>
      <c r="Y11" s="175">
        <v>4</v>
      </c>
      <c r="Z11" s="175">
        <v>0</v>
      </c>
      <c r="AA11" s="175">
        <v>73.099999999999994</v>
      </c>
      <c r="AB11" s="175">
        <v>6.7</v>
      </c>
      <c r="AC11" s="175" t="s">
        <v>5872</v>
      </c>
      <c r="AD11" s="175">
        <v>54</v>
      </c>
      <c r="AE11" s="175">
        <v>251</v>
      </c>
      <c r="AF11" s="175">
        <v>1</v>
      </c>
      <c r="AG11" s="175">
        <v>4</v>
      </c>
      <c r="AH11" s="175">
        <v>4</v>
      </c>
      <c r="AI11" s="175">
        <v>13.5</v>
      </c>
      <c r="AJ11" s="175">
        <v>4.4000000000000004</v>
      </c>
      <c r="AK11" s="175">
        <v>0</v>
      </c>
      <c r="AL11" s="175">
        <v>58</v>
      </c>
      <c r="AM11" s="175">
        <v>7.8</v>
      </c>
    </row>
    <row r="12" spans="1:45" ht="12.75" x14ac:dyDescent="0.2">
      <c r="A12" s="172">
        <v>11</v>
      </c>
      <c r="B12" s="173" t="s">
        <v>1516</v>
      </c>
      <c r="C12" s="173" t="s">
        <v>16</v>
      </c>
      <c r="D12" s="173" t="s">
        <v>21</v>
      </c>
      <c r="E12" s="173">
        <v>4</v>
      </c>
      <c r="F12" s="174" t="s">
        <v>35</v>
      </c>
      <c r="G12" s="175" t="s">
        <v>37</v>
      </c>
      <c r="H12" s="175">
        <v>34</v>
      </c>
      <c r="I12" s="175">
        <v>142</v>
      </c>
      <c r="J12" s="175">
        <v>1</v>
      </c>
      <c r="K12" s="175">
        <v>1</v>
      </c>
      <c r="L12" s="175">
        <v>1</v>
      </c>
      <c r="M12" s="175">
        <v>34</v>
      </c>
      <c r="N12" s="175">
        <v>4</v>
      </c>
      <c r="O12" s="175">
        <v>0</v>
      </c>
      <c r="P12" s="175">
        <v>50.4</v>
      </c>
      <c r="Q12" s="175">
        <v>14.6</v>
      </c>
      <c r="R12" s="175" t="s">
        <v>5873</v>
      </c>
      <c r="S12" s="175">
        <v>16</v>
      </c>
      <c r="T12" s="175">
        <v>62</v>
      </c>
      <c r="U12" s="175">
        <v>1</v>
      </c>
      <c r="V12" s="175">
        <v>1</v>
      </c>
      <c r="W12" s="175">
        <v>1</v>
      </c>
      <c r="X12" s="175">
        <v>16</v>
      </c>
      <c r="Y12" s="175">
        <v>3.8</v>
      </c>
      <c r="Z12" s="175">
        <v>0</v>
      </c>
      <c r="AA12" s="175">
        <v>68.900000000000006</v>
      </c>
      <c r="AB12" s="175">
        <v>7.6</v>
      </c>
      <c r="AC12" s="175" t="s">
        <v>5874</v>
      </c>
      <c r="AD12" s="175">
        <v>22</v>
      </c>
      <c r="AE12" s="175">
        <v>105</v>
      </c>
      <c r="AF12" s="175">
        <v>1</v>
      </c>
      <c r="AG12" s="175">
        <v>2</v>
      </c>
      <c r="AH12" s="175">
        <v>2</v>
      </c>
      <c r="AI12" s="175">
        <v>11</v>
      </c>
      <c r="AJ12" s="175">
        <v>4.5999999999999996</v>
      </c>
      <c r="AK12" s="175">
        <v>0</v>
      </c>
      <c r="AL12" s="175">
        <v>64.900000000000006</v>
      </c>
      <c r="AM12" s="175">
        <v>6.9</v>
      </c>
    </row>
    <row r="13" spans="1:45" ht="12.75" x14ac:dyDescent="0.2">
      <c r="A13" s="172">
        <v>12</v>
      </c>
      <c r="B13" s="173" t="s">
        <v>1516</v>
      </c>
      <c r="C13" s="173" t="s">
        <v>16</v>
      </c>
      <c r="D13" s="173" t="s">
        <v>21</v>
      </c>
      <c r="E13" s="173">
        <v>5</v>
      </c>
      <c r="F13" s="174" t="s">
        <v>38</v>
      </c>
      <c r="G13" s="175" t="s">
        <v>40</v>
      </c>
      <c r="H13" s="175">
        <v>6</v>
      </c>
      <c r="I13" s="175">
        <v>30</v>
      </c>
      <c r="J13" s="175">
        <v>1</v>
      </c>
      <c r="K13" s="175">
        <v>1</v>
      </c>
      <c r="L13" s="175">
        <v>1</v>
      </c>
      <c r="M13" s="175">
        <v>6</v>
      </c>
      <c r="N13" s="175">
        <v>5</v>
      </c>
      <c r="O13" s="175">
        <v>0</v>
      </c>
      <c r="P13" s="175">
        <v>59.7</v>
      </c>
      <c r="Q13" s="175">
        <v>6.4</v>
      </c>
      <c r="R13" s="175" t="s">
        <v>40</v>
      </c>
      <c r="S13" s="175">
        <v>6</v>
      </c>
      <c r="T13" s="175">
        <v>30</v>
      </c>
      <c r="U13" s="175">
        <v>1</v>
      </c>
      <c r="V13" s="175">
        <v>1</v>
      </c>
      <c r="W13" s="175">
        <v>1</v>
      </c>
      <c r="X13" s="175">
        <v>6</v>
      </c>
      <c r="Y13" s="175">
        <v>5</v>
      </c>
      <c r="Z13" s="175">
        <v>0</v>
      </c>
      <c r="AA13" s="175">
        <v>59.7</v>
      </c>
      <c r="AB13" s="175">
        <v>6.4</v>
      </c>
      <c r="AC13" s="175" t="s">
        <v>5875</v>
      </c>
      <c r="AD13" s="175">
        <v>28</v>
      </c>
      <c r="AE13" s="175">
        <v>130</v>
      </c>
      <c r="AF13" s="175">
        <v>1</v>
      </c>
      <c r="AG13" s="175">
        <v>2</v>
      </c>
      <c r="AH13" s="175">
        <v>2</v>
      </c>
      <c r="AI13" s="175">
        <v>14</v>
      </c>
      <c r="AJ13" s="175">
        <v>4.5</v>
      </c>
      <c r="AK13" s="175">
        <v>0</v>
      </c>
      <c r="AL13" s="175">
        <v>59.6</v>
      </c>
      <c r="AM13" s="175">
        <v>8.4</v>
      </c>
    </row>
    <row r="14" spans="1:45" ht="12.75" x14ac:dyDescent="0.2">
      <c r="A14" s="172">
        <v>13</v>
      </c>
      <c r="B14" s="173" t="s">
        <v>1516</v>
      </c>
      <c r="C14" s="173" t="s">
        <v>89</v>
      </c>
      <c r="D14" s="173" t="s">
        <v>21</v>
      </c>
      <c r="E14" s="173">
        <v>1</v>
      </c>
      <c r="F14" s="174" t="s">
        <v>96</v>
      </c>
      <c r="G14" s="175" t="s">
        <v>1537</v>
      </c>
      <c r="H14" s="175">
        <v>58</v>
      </c>
      <c r="I14" s="175">
        <v>271</v>
      </c>
      <c r="J14" s="175">
        <v>1</v>
      </c>
      <c r="K14" s="175">
        <v>1</v>
      </c>
      <c r="L14" s="175">
        <v>1</v>
      </c>
      <c r="M14" s="175">
        <v>58</v>
      </c>
      <c r="N14" s="175">
        <v>4.3</v>
      </c>
      <c r="O14" s="175">
        <v>0</v>
      </c>
      <c r="P14" s="175">
        <v>44.6</v>
      </c>
      <c r="Q14" s="175">
        <v>14.2</v>
      </c>
      <c r="R14" s="175" t="s">
        <v>5876</v>
      </c>
      <c r="S14" s="175">
        <v>15</v>
      </c>
      <c r="T14" s="175">
        <v>66</v>
      </c>
      <c r="U14" s="175">
        <v>1</v>
      </c>
      <c r="V14" s="175">
        <v>1</v>
      </c>
      <c r="W14" s="175">
        <v>1</v>
      </c>
      <c r="X14" s="175">
        <v>15</v>
      </c>
      <c r="Y14" s="175">
        <v>4.3</v>
      </c>
      <c r="Z14" s="175">
        <v>0</v>
      </c>
      <c r="AA14" s="175">
        <v>50.6</v>
      </c>
      <c r="AB14" s="175">
        <v>9.9</v>
      </c>
      <c r="AC14" s="175" t="s">
        <v>5877</v>
      </c>
      <c r="AD14" s="175">
        <v>108</v>
      </c>
      <c r="AE14" s="175">
        <v>495</v>
      </c>
      <c r="AF14" s="175">
        <v>2</v>
      </c>
      <c r="AG14" s="175">
        <v>4</v>
      </c>
      <c r="AH14" s="175">
        <v>2</v>
      </c>
      <c r="AI14" s="175">
        <v>27</v>
      </c>
      <c r="AJ14" s="175">
        <v>4.3</v>
      </c>
      <c r="AK14" s="175">
        <v>0</v>
      </c>
      <c r="AL14" s="175">
        <v>56.9</v>
      </c>
      <c r="AM14" s="175">
        <v>9.6999999999999993</v>
      </c>
    </row>
    <row r="15" spans="1:45" ht="12.75" x14ac:dyDescent="0.2">
      <c r="A15" s="172">
        <v>14</v>
      </c>
      <c r="B15" s="173" t="s">
        <v>1516</v>
      </c>
      <c r="C15" s="173" t="s">
        <v>141</v>
      </c>
      <c r="D15" s="173" t="s">
        <v>21</v>
      </c>
      <c r="E15" s="173">
        <v>1</v>
      </c>
      <c r="F15" s="174" t="s">
        <v>145</v>
      </c>
      <c r="G15" s="175" t="s">
        <v>1547</v>
      </c>
      <c r="H15" s="175">
        <v>18</v>
      </c>
      <c r="I15" s="175">
        <v>110</v>
      </c>
      <c r="J15" s="175">
        <v>1</v>
      </c>
      <c r="K15" s="175">
        <v>2</v>
      </c>
      <c r="L15" s="175">
        <v>1</v>
      </c>
      <c r="M15" s="175">
        <v>9</v>
      </c>
      <c r="N15" s="175">
        <v>5.9</v>
      </c>
      <c r="O15" s="175">
        <v>0</v>
      </c>
      <c r="P15" s="175">
        <v>33.200000000000003</v>
      </c>
      <c r="Q15" s="175">
        <v>10.8</v>
      </c>
      <c r="R15" s="175" t="s">
        <v>5878</v>
      </c>
      <c r="S15" s="175">
        <v>15</v>
      </c>
      <c r="T15" s="175">
        <v>84</v>
      </c>
      <c r="U15" s="175">
        <v>1</v>
      </c>
      <c r="V15" s="175">
        <v>1</v>
      </c>
      <c r="W15" s="175">
        <v>1</v>
      </c>
      <c r="X15" s="175">
        <v>15</v>
      </c>
      <c r="Y15" s="175">
        <v>5.5</v>
      </c>
      <c r="Z15" s="175">
        <v>0</v>
      </c>
      <c r="AA15" s="175">
        <v>39.299999999999997</v>
      </c>
      <c r="AB15" s="175">
        <v>11.5</v>
      </c>
      <c r="AC15" s="175" t="s">
        <v>5879</v>
      </c>
      <c r="AD15" s="175">
        <v>28</v>
      </c>
      <c r="AE15" s="175">
        <v>131</v>
      </c>
      <c r="AF15" s="175">
        <v>1</v>
      </c>
      <c r="AG15" s="175">
        <v>2</v>
      </c>
      <c r="AH15" s="175">
        <v>2</v>
      </c>
      <c r="AI15" s="175">
        <v>14</v>
      </c>
      <c r="AJ15" s="175">
        <v>4.5</v>
      </c>
      <c r="AK15" s="175">
        <v>0</v>
      </c>
      <c r="AL15" s="175">
        <v>65.7</v>
      </c>
      <c r="AM15" s="175">
        <v>7.5</v>
      </c>
    </row>
    <row r="16" spans="1:45" ht="12.75" x14ac:dyDescent="0.2">
      <c r="A16" s="172">
        <v>15</v>
      </c>
      <c r="B16" s="173" t="s">
        <v>1516</v>
      </c>
      <c r="C16" s="173" t="s">
        <v>141</v>
      </c>
      <c r="D16" s="173" t="s">
        <v>21</v>
      </c>
      <c r="E16" s="173">
        <v>2</v>
      </c>
      <c r="F16" s="174" t="s">
        <v>149</v>
      </c>
      <c r="G16" s="175" t="s">
        <v>1549</v>
      </c>
      <c r="H16" s="175">
        <v>41</v>
      </c>
      <c r="I16" s="175">
        <v>217</v>
      </c>
      <c r="J16" s="175">
        <v>1</v>
      </c>
      <c r="K16" s="175">
        <v>2</v>
      </c>
      <c r="L16" s="175">
        <v>2</v>
      </c>
      <c r="M16" s="175">
        <v>20.5</v>
      </c>
      <c r="N16" s="175">
        <v>5</v>
      </c>
      <c r="O16" s="175">
        <v>0</v>
      </c>
      <c r="P16" s="175">
        <v>49.8</v>
      </c>
      <c r="Q16" s="175">
        <v>11.4</v>
      </c>
      <c r="R16" s="175" t="s">
        <v>5880</v>
      </c>
      <c r="S16" s="175">
        <v>20</v>
      </c>
      <c r="T16" s="175">
        <v>98</v>
      </c>
      <c r="U16" s="175">
        <v>1</v>
      </c>
      <c r="V16" s="175">
        <v>1</v>
      </c>
      <c r="W16" s="175">
        <v>1</v>
      </c>
      <c r="X16" s="175">
        <v>20</v>
      </c>
      <c r="Y16" s="175">
        <v>4.5999999999999996</v>
      </c>
      <c r="Z16" s="175">
        <v>0</v>
      </c>
      <c r="AA16" s="175">
        <v>55.4</v>
      </c>
      <c r="AB16" s="175">
        <v>10.5</v>
      </c>
      <c r="AC16" s="175" t="s">
        <v>5881</v>
      </c>
      <c r="AD16" s="175">
        <v>22</v>
      </c>
      <c r="AE16" s="175">
        <v>129</v>
      </c>
      <c r="AF16" s="175">
        <v>1</v>
      </c>
      <c r="AG16" s="175">
        <v>3</v>
      </c>
      <c r="AH16" s="175">
        <v>3</v>
      </c>
      <c r="AI16" s="175">
        <v>7.3</v>
      </c>
      <c r="AJ16" s="175">
        <v>5.7</v>
      </c>
      <c r="AK16" s="175">
        <v>0</v>
      </c>
      <c r="AL16" s="175">
        <v>34</v>
      </c>
      <c r="AM16" s="175">
        <v>10.3</v>
      </c>
    </row>
    <row r="17" spans="1:39" ht="12.75" x14ac:dyDescent="0.2">
      <c r="A17" s="172">
        <v>16</v>
      </c>
      <c r="B17" s="173" t="s">
        <v>1516</v>
      </c>
      <c r="C17" s="173" t="s">
        <v>141</v>
      </c>
      <c r="D17" s="173" t="s">
        <v>63</v>
      </c>
      <c r="E17" s="173">
        <v>3</v>
      </c>
      <c r="F17" s="174" t="s">
        <v>165</v>
      </c>
      <c r="G17" s="175" t="s">
        <v>1551</v>
      </c>
      <c r="H17" s="175">
        <v>30</v>
      </c>
      <c r="I17" s="175">
        <v>146</v>
      </c>
      <c r="J17" s="175">
        <v>1</v>
      </c>
      <c r="K17" s="175">
        <v>2</v>
      </c>
      <c r="L17" s="175">
        <v>2</v>
      </c>
      <c r="M17" s="175">
        <v>15</v>
      </c>
      <c r="N17" s="175">
        <v>4.7</v>
      </c>
      <c r="O17" s="175">
        <v>0</v>
      </c>
      <c r="P17" s="175">
        <v>47.2</v>
      </c>
      <c r="Q17" s="175">
        <v>9.1</v>
      </c>
      <c r="R17" s="175" t="s">
        <v>5882</v>
      </c>
      <c r="S17" s="175">
        <v>13</v>
      </c>
      <c r="T17" s="175">
        <v>74</v>
      </c>
      <c r="U17" s="175">
        <v>1</v>
      </c>
      <c r="V17" s="175">
        <v>1</v>
      </c>
      <c r="W17" s="175">
        <v>1</v>
      </c>
      <c r="X17" s="175">
        <v>13</v>
      </c>
      <c r="Y17" s="175">
        <v>5.5</v>
      </c>
      <c r="Z17" s="175">
        <v>0</v>
      </c>
      <c r="AA17" s="175">
        <v>31</v>
      </c>
      <c r="AB17" s="175">
        <v>10.5</v>
      </c>
      <c r="AC17" s="175" t="s">
        <v>5883</v>
      </c>
      <c r="AD17" s="175">
        <v>32</v>
      </c>
      <c r="AE17" s="175">
        <v>151</v>
      </c>
      <c r="AF17" s="175">
        <v>2</v>
      </c>
      <c r="AG17" s="175">
        <v>3</v>
      </c>
      <c r="AH17" s="175">
        <v>1.5</v>
      </c>
      <c r="AI17" s="175">
        <v>10.6</v>
      </c>
      <c r="AJ17" s="175">
        <v>4.5999999999999996</v>
      </c>
      <c r="AK17" s="175">
        <v>0.33</v>
      </c>
      <c r="AL17" s="175">
        <v>47.9</v>
      </c>
      <c r="AM17" s="175">
        <v>9.1999999999999993</v>
      </c>
    </row>
    <row r="18" spans="1:39" ht="12.75" x14ac:dyDescent="0.2">
      <c r="A18" s="172">
        <v>17</v>
      </c>
      <c r="B18" s="173" t="s">
        <v>1516</v>
      </c>
      <c r="C18" s="173" t="s">
        <v>103</v>
      </c>
      <c r="D18" s="173" t="s">
        <v>21</v>
      </c>
      <c r="E18" s="173">
        <v>1</v>
      </c>
      <c r="F18" s="174" t="s">
        <v>112</v>
      </c>
      <c r="G18" s="175" t="s">
        <v>1539</v>
      </c>
      <c r="H18" s="175">
        <v>31</v>
      </c>
      <c r="I18" s="175">
        <v>157</v>
      </c>
      <c r="J18" s="175">
        <v>1</v>
      </c>
      <c r="K18" s="175">
        <v>1</v>
      </c>
      <c r="L18" s="175">
        <v>1</v>
      </c>
      <c r="M18" s="175">
        <v>31</v>
      </c>
      <c r="N18" s="175">
        <v>4.8</v>
      </c>
      <c r="O18" s="175">
        <v>0</v>
      </c>
      <c r="P18" s="175">
        <v>44.3</v>
      </c>
      <c r="Q18" s="175">
        <v>14.7</v>
      </c>
      <c r="R18" s="175" t="s">
        <v>5884</v>
      </c>
      <c r="S18" s="175">
        <v>15</v>
      </c>
      <c r="T18" s="175">
        <v>82</v>
      </c>
      <c r="U18" s="175">
        <v>1</v>
      </c>
      <c r="V18" s="175">
        <v>1</v>
      </c>
      <c r="W18" s="175">
        <v>1</v>
      </c>
      <c r="X18" s="175">
        <v>15</v>
      </c>
      <c r="Y18" s="175">
        <v>5.4</v>
      </c>
      <c r="Z18" s="175">
        <v>0</v>
      </c>
      <c r="AA18" s="175">
        <v>44.9</v>
      </c>
      <c r="AB18" s="175">
        <v>10.7</v>
      </c>
      <c r="AC18" s="175" t="s">
        <v>5885</v>
      </c>
      <c r="AD18" s="175">
        <v>37</v>
      </c>
      <c r="AE18" s="175">
        <v>160</v>
      </c>
      <c r="AF18" s="175">
        <v>1</v>
      </c>
      <c r="AG18" s="175">
        <v>2</v>
      </c>
      <c r="AH18" s="175">
        <v>2</v>
      </c>
      <c r="AI18" s="175">
        <v>18.5</v>
      </c>
      <c r="AJ18" s="175">
        <v>4.0999999999999996</v>
      </c>
      <c r="AK18" s="175">
        <v>0</v>
      </c>
      <c r="AL18" s="175">
        <v>66.8</v>
      </c>
      <c r="AM18" s="175">
        <v>8.5</v>
      </c>
    </row>
    <row r="19" spans="1:39" ht="12.75" x14ac:dyDescent="0.2">
      <c r="A19" s="172">
        <v>18</v>
      </c>
      <c r="B19" s="173" t="s">
        <v>1516</v>
      </c>
      <c r="C19" s="173" t="s">
        <v>103</v>
      </c>
      <c r="D19" s="173" t="s">
        <v>21</v>
      </c>
      <c r="E19" s="173">
        <v>2</v>
      </c>
      <c r="F19" s="174" t="s">
        <v>116</v>
      </c>
      <c r="G19" s="175" t="s">
        <v>1540</v>
      </c>
      <c r="H19" s="175">
        <v>10</v>
      </c>
      <c r="I19" s="175">
        <v>62</v>
      </c>
      <c r="J19" s="175">
        <v>1</v>
      </c>
      <c r="K19" s="175">
        <v>1</v>
      </c>
      <c r="L19" s="175">
        <v>1</v>
      </c>
      <c r="M19" s="175">
        <v>10</v>
      </c>
      <c r="N19" s="175">
        <v>6.1</v>
      </c>
      <c r="O19" s="175">
        <v>0</v>
      </c>
      <c r="P19" s="175">
        <v>35.9</v>
      </c>
      <c r="Q19" s="175">
        <v>10.7</v>
      </c>
      <c r="R19" s="175" t="s">
        <v>5886</v>
      </c>
      <c r="S19" s="175">
        <v>14</v>
      </c>
      <c r="T19" s="175">
        <v>106</v>
      </c>
      <c r="U19" s="175">
        <v>1</v>
      </c>
      <c r="V19" s="175">
        <v>1</v>
      </c>
      <c r="W19" s="175">
        <v>1</v>
      </c>
      <c r="X19" s="175">
        <v>14</v>
      </c>
      <c r="Y19" s="175">
        <v>7.5</v>
      </c>
      <c r="Z19" s="175">
        <v>0</v>
      </c>
      <c r="AA19" s="175">
        <v>0</v>
      </c>
      <c r="AB19" s="175">
        <v>18.5</v>
      </c>
      <c r="AC19" s="175" t="s">
        <v>5887</v>
      </c>
      <c r="AD19" s="175">
        <v>23</v>
      </c>
      <c r="AE19" s="175">
        <v>127</v>
      </c>
      <c r="AF19" s="175">
        <v>1</v>
      </c>
      <c r="AG19" s="175">
        <v>1</v>
      </c>
      <c r="AH19" s="175">
        <v>1</v>
      </c>
      <c r="AI19" s="175">
        <v>23</v>
      </c>
      <c r="AJ19" s="175">
        <v>4.9000000000000004</v>
      </c>
      <c r="AK19" s="175">
        <v>0</v>
      </c>
      <c r="AL19" s="175">
        <v>68.599999999999994</v>
      </c>
      <c r="AM19" s="175">
        <v>4.2</v>
      </c>
    </row>
    <row r="20" spans="1:39" ht="12.75" x14ac:dyDescent="0.2">
      <c r="A20" s="172">
        <v>19</v>
      </c>
      <c r="B20" s="173" t="s">
        <v>1516</v>
      </c>
      <c r="C20" s="173" t="s">
        <v>103</v>
      </c>
      <c r="D20" s="173" t="s">
        <v>21</v>
      </c>
      <c r="E20" s="173">
        <v>3</v>
      </c>
      <c r="F20" s="174" t="s">
        <v>120</v>
      </c>
      <c r="G20" s="175" t="s">
        <v>1541</v>
      </c>
      <c r="H20" s="175">
        <v>12</v>
      </c>
      <c r="I20" s="175">
        <v>82</v>
      </c>
      <c r="J20" s="175">
        <v>1</v>
      </c>
      <c r="K20" s="175">
        <v>1</v>
      </c>
      <c r="L20" s="175">
        <v>1</v>
      </c>
      <c r="M20" s="175">
        <v>12</v>
      </c>
      <c r="N20" s="175">
        <v>6</v>
      </c>
      <c r="O20" s="175">
        <v>0</v>
      </c>
      <c r="P20" s="175">
        <v>25.4</v>
      </c>
      <c r="Q20" s="175">
        <v>12.6</v>
      </c>
      <c r="R20" s="175" t="s">
        <v>119</v>
      </c>
      <c r="S20" s="175">
        <v>6</v>
      </c>
      <c r="T20" s="175">
        <v>51</v>
      </c>
      <c r="U20" s="175">
        <v>1</v>
      </c>
      <c r="V20" s="175">
        <v>1</v>
      </c>
      <c r="W20" s="175">
        <v>1</v>
      </c>
      <c r="X20" s="175">
        <v>6</v>
      </c>
      <c r="Y20" s="175">
        <v>8.3000000000000007</v>
      </c>
      <c r="Z20" s="175">
        <v>0</v>
      </c>
      <c r="AA20" s="175">
        <v>0</v>
      </c>
      <c r="AB20" s="175">
        <v>20.100000000000001</v>
      </c>
      <c r="AC20" s="175" t="s">
        <v>5888</v>
      </c>
      <c r="AD20" s="175">
        <v>25</v>
      </c>
      <c r="AE20" s="175">
        <v>120</v>
      </c>
      <c r="AF20" s="175">
        <v>1</v>
      </c>
      <c r="AG20" s="175">
        <v>2</v>
      </c>
      <c r="AH20" s="175">
        <v>2</v>
      </c>
      <c r="AI20" s="175">
        <v>12.5</v>
      </c>
      <c r="AJ20" s="175">
        <v>4.7</v>
      </c>
      <c r="AK20" s="175">
        <v>0</v>
      </c>
      <c r="AL20" s="175">
        <v>65.5</v>
      </c>
      <c r="AM20" s="175">
        <v>7.2</v>
      </c>
    </row>
    <row r="21" spans="1:39" ht="12.75" x14ac:dyDescent="0.2">
      <c r="A21" s="172">
        <v>20</v>
      </c>
      <c r="B21" s="173" t="s">
        <v>1516</v>
      </c>
      <c r="C21" s="173" t="s">
        <v>103</v>
      </c>
      <c r="D21" s="173" t="s">
        <v>63</v>
      </c>
      <c r="E21" s="173">
        <v>4</v>
      </c>
      <c r="F21" s="174" t="s">
        <v>128</v>
      </c>
      <c r="G21" s="175" t="s">
        <v>1543</v>
      </c>
      <c r="H21" s="175">
        <v>37</v>
      </c>
      <c r="I21" s="175">
        <v>237</v>
      </c>
      <c r="J21" s="175">
        <v>1</v>
      </c>
      <c r="K21" s="175">
        <v>1</v>
      </c>
      <c r="L21" s="175">
        <v>1</v>
      </c>
      <c r="M21" s="175">
        <v>37</v>
      </c>
      <c r="N21" s="175">
        <v>6</v>
      </c>
      <c r="O21" s="175">
        <v>0</v>
      </c>
      <c r="P21" s="175">
        <v>11.5</v>
      </c>
      <c r="Q21" s="175">
        <v>20.8</v>
      </c>
      <c r="R21" s="175" t="s">
        <v>5889</v>
      </c>
      <c r="S21" s="175">
        <v>12</v>
      </c>
      <c r="T21" s="175">
        <v>79</v>
      </c>
      <c r="U21" s="175">
        <v>1</v>
      </c>
      <c r="V21" s="175">
        <v>1</v>
      </c>
      <c r="W21" s="175">
        <v>1</v>
      </c>
      <c r="X21" s="175">
        <v>12</v>
      </c>
      <c r="Y21" s="175">
        <v>6.4</v>
      </c>
      <c r="Z21" s="175">
        <v>0</v>
      </c>
      <c r="AA21" s="175">
        <v>18.399999999999999</v>
      </c>
      <c r="AB21" s="175">
        <v>13.6</v>
      </c>
      <c r="AC21" s="175" t="s">
        <v>5890</v>
      </c>
      <c r="AD21" s="175">
        <v>51</v>
      </c>
      <c r="AE21" s="175">
        <v>233</v>
      </c>
      <c r="AF21" s="175">
        <v>1</v>
      </c>
      <c r="AG21" s="175">
        <v>2</v>
      </c>
      <c r="AH21" s="175">
        <v>2</v>
      </c>
      <c r="AI21" s="175">
        <v>25.5</v>
      </c>
      <c r="AJ21" s="175">
        <v>4.4000000000000004</v>
      </c>
      <c r="AK21" s="175">
        <v>0</v>
      </c>
      <c r="AL21" s="175">
        <v>58.1</v>
      </c>
      <c r="AM21" s="175">
        <v>11.4</v>
      </c>
    </row>
    <row r="22" spans="1:39" ht="12.75" x14ac:dyDescent="0.2">
      <c r="A22" s="172">
        <v>21</v>
      </c>
      <c r="B22" s="173" t="s">
        <v>1516</v>
      </c>
      <c r="C22" s="173" t="s">
        <v>103</v>
      </c>
      <c r="D22" s="173" t="s">
        <v>63</v>
      </c>
      <c r="E22" s="173">
        <v>5</v>
      </c>
      <c r="F22" s="174" t="s">
        <v>132</v>
      </c>
      <c r="G22" s="175" t="s">
        <v>1544</v>
      </c>
      <c r="H22" s="175">
        <v>18</v>
      </c>
      <c r="I22" s="175">
        <v>93</v>
      </c>
      <c r="J22" s="175">
        <v>1</v>
      </c>
      <c r="K22" s="175">
        <v>1</v>
      </c>
      <c r="L22" s="175">
        <v>1</v>
      </c>
      <c r="M22" s="175">
        <v>18</v>
      </c>
      <c r="N22" s="175">
        <v>4.9000000000000004</v>
      </c>
      <c r="O22" s="175">
        <v>0</v>
      </c>
      <c r="P22" s="175">
        <v>80.400000000000006</v>
      </c>
      <c r="Q22" s="175">
        <v>6.5</v>
      </c>
      <c r="R22" s="175" t="s">
        <v>5891</v>
      </c>
      <c r="S22" s="175">
        <v>13</v>
      </c>
      <c r="T22" s="175">
        <v>68</v>
      </c>
      <c r="U22" s="175">
        <v>1</v>
      </c>
      <c r="V22" s="175">
        <v>1</v>
      </c>
      <c r="W22" s="175">
        <v>1</v>
      </c>
      <c r="X22" s="175">
        <v>13</v>
      </c>
      <c r="Y22" s="175">
        <v>5.0999999999999996</v>
      </c>
      <c r="Z22" s="175">
        <v>0</v>
      </c>
      <c r="AA22" s="175">
        <v>76.5</v>
      </c>
      <c r="AB22" s="175">
        <v>5.8</v>
      </c>
      <c r="AC22" s="175" t="s">
        <v>5892</v>
      </c>
      <c r="AD22" s="175">
        <v>24</v>
      </c>
      <c r="AE22" s="175">
        <v>142</v>
      </c>
      <c r="AF22" s="175">
        <v>1</v>
      </c>
      <c r="AG22" s="175">
        <v>2</v>
      </c>
      <c r="AH22" s="175">
        <v>2</v>
      </c>
      <c r="AI22" s="175">
        <v>12</v>
      </c>
      <c r="AJ22" s="175">
        <v>5.8</v>
      </c>
      <c r="AK22" s="175">
        <v>0</v>
      </c>
      <c r="AL22" s="175">
        <v>32.5</v>
      </c>
      <c r="AM22" s="175">
        <v>11.7</v>
      </c>
    </row>
    <row r="23" spans="1:39" ht="12.75" x14ac:dyDescent="0.2">
      <c r="A23" s="172">
        <v>22</v>
      </c>
      <c r="B23" s="173" t="s">
        <v>1516</v>
      </c>
      <c r="C23" s="173" t="s">
        <v>103</v>
      </c>
      <c r="D23" s="173" t="s">
        <v>63</v>
      </c>
      <c r="E23" s="173">
        <v>6</v>
      </c>
      <c r="F23" s="174" t="s">
        <v>136</v>
      </c>
      <c r="G23" s="175" t="s">
        <v>1545</v>
      </c>
      <c r="H23" s="175">
        <v>23</v>
      </c>
      <c r="I23" s="175">
        <v>116</v>
      </c>
      <c r="J23" s="175">
        <v>1</v>
      </c>
      <c r="K23" s="175">
        <v>2</v>
      </c>
      <c r="L23" s="175">
        <v>2</v>
      </c>
      <c r="M23" s="175">
        <v>11.5</v>
      </c>
      <c r="N23" s="175">
        <v>4.8</v>
      </c>
      <c r="O23" s="175">
        <v>0</v>
      </c>
      <c r="P23" s="175">
        <v>73.7</v>
      </c>
      <c r="Q23" s="175">
        <v>5.8</v>
      </c>
      <c r="R23" s="175" t="s">
        <v>5893</v>
      </c>
      <c r="S23" s="175">
        <v>7</v>
      </c>
      <c r="T23" s="175">
        <v>38</v>
      </c>
      <c r="U23" s="175">
        <v>1</v>
      </c>
      <c r="V23" s="175">
        <v>1</v>
      </c>
      <c r="W23" s="175">
        <v>1</v>
      </c>
      <c r="X23" s="175">
        <v>7</v>
      </c>
      <c r="Y23" s="175">
        <v>5.2</v>
      </c>
      <c r="Z23" s="175">
        <v>0</v>
      </c>
      <c r="AA23" s="175">
        <v>78.8</v>
      </c>
      <c r="AB23" s="175">
        <v>3.9</v>
      </c>
      <c r="AC23" s="175" t="s">
        <v>5894</v>
      </c>
      <c r="AD23" s="175">
        <v>23</v>
      </c>
      <c r="AE23" s="175">
        <v>100</v>
      </c>
      <c r="AF23" s="175">
        <v>1</v>
      </c>
      <c r="AG23" s="175">
        <v>2</v>
      </c>
      <c r="AH23" s="175">
        <v>2</v>
      </c>
      <c r="AI23" s="175">
        <v>11.5</v>
      </c>
      <c r="AJ23" s="175">
        <v>4.2</v>
      </c>
      <c r="AK23" s="175">
        <v>0</v>
      </c>
      <c r="AL23" s="175">
        <v>73.7</v>
      </c>
      <c r="AM23" s="175">
        <v>5.8</v>
      </c>
    </row>
    <row r="24" spans="1:39" ht="12.75" x14ac:dyDescent="0.2">
      <c r="A24" s="172">
        <v>101</v>
      </c>
      <c r="B24" s="173">
        <v>1</v>
      </c>
      <c r="C24" s="173" t="s">
        <v>16</v>
      </c>
      <c r="D24" s="173" t="s">
        <v>21</v>
      </c>
      <c r="E24" s="173">
        <v>1</v>
      </c>
      <c r="F24" s="174" t="s">
        <v>173</v>
      </c>
      <c r="G24" s="175" t="s">
        <v>1555</v>
      </c>
      <c r="H24" s="175">
        <v>46</v>
      </c>
      <c r="I24" s="175">
        <v>254</v>
      </c>
      <c r="J24" s="175">
        <v>1</v>
      </c>
      <c r="K24" s="175">
        <v>1</v>
      </c>
      <c r="L24" s="175">
        <v>1</v>
      </c>
      <c r="M24" s="175">
        <v>46</v>
      </c>
      <c r="N24" s="175">
        <v>5.3</v>
      </c>
      <c r="O24" s="175">
        <v>0</v>
      </c>
      <c r="P24" s="175">
        <v>13</v>
      </c>
      <c r="Q24" s="175">
        <v>22.8</v>
      </c>
      <c r="R24" s="175" t="s">
        <v>5895</v>
      </c>
      <c r="S24" s="175">
        <v>30</v>
      </c>
      <c r="T24" s="175">
        <v>173</v>
      </c>
      <c r="U24" s="175">
        <v>1</v>
      </c>
      <c r="V24" s="175">
        <v>1</v>
      </c>
      <c r="W24" s="175">
        <v>1</v>
      </c>
      <c r="X24" s="175">
        <v>30</v>
      </c>
      <c r="Y24" s="175">
        <v>5.5</v>
      </c>
      <c r="Z24" s="175">
        <v>0</v>
      </c>
      <c r="AA24" s="175">
        <v>21.2</v>
      </c>
      <c r="AB24" s="175">
        <v>17.7</v>
      </c>
      <c r="AC24" s="175" t="s">
        <v>5896</v>
      </c>
      <c r="AD24" s="175">
        <v>71</v>
      </c>
      <c r="AE24" s="175">
        <v>388</v>
      </c>
      <c r="AF24" s="175">
        <v>4</v>
      </c>
      <c r="AG24" s="175">
        <v>5</v>
      </c>
      <c r="AH24" s="175">
        <v>1.6</v>
      </c>
      <c r="AI24" s="175">
        <v>13.8</v>
      </c>
      <c r="AJ24" s="175">
        <v>5.0999999999999996</v>
      </c>
      <c r="AK24" s="175">
        <v>0</v>
      </c>
      <c r="AL24" s="175">
        <v>37.1</v>
      </c>
      <c r="AM24" s="175">
        <v>11.5</v>
      </c>
    </row>
    <row r="25" spans="1:39" ht="12.75" x14ac:dyDescent="0.2">
      <c r="A25" s="172">
        <v>102</v>
      </c>
      <c r="B25" s="173">
        <v>1</v>
      </c>
      <c r="C25" s="173" t="s">
        <v>16</v>
      </c>
      <c r="D25" s="173" t="s">
        <v>21</v>
      </c>
      <c r="E25" s="173">
        <v>2</v>
      </c>
      <c r="F25" s="174" t="s">
        <v>176</v>
      </c>
      <c r="G25" s="175" t="s">
        <v>1556</v>
      </c>
      <c r="H25" s="175">
        <v>38</v>
      </c>
      <c r="I25" s="175">
        <v>178</v>
      </c>
      <c r="J25" s="175">
        <v>1</v>
      </c>
      <c r="K25" s="175">
        <v>1</v>
      </c>
      <c r="L25" s="175">
        <v>1</v>
      </c>
      <c r="M25" s="175">
        <v>38</v>
      </c>
      <c r="N25" s="175">
        <v>4.5</v>
      </c>
      <c r="O25" s="175">
        <v>0</v>
      </c>
      <c r="P25" s="175">
        <v>45.8</v>
      </c>
      <c r="Q25" s="175">
        <v>16.3</v>
      </c>
      <c r="R25" s="175" t="s">
        <v>5897</v>
      </c>
      <c r="S25" s="175">
        <v>20</v>
      </c>
      <c r="T25" s="175">
        <v>85</v>
      </c>
      <c r="U25" s="175">
        <v>1</v>
      </c>
      <c r="V25" s="175">
        <v>1</v>
      </c>
      <c r="W25" s="175">
        <v>1</v>
      </c>
      <c r="X25" s="175">
        <v>20</v>
      </c>
      <c r="Y25" s="175">
        <v>4.2</v>
      </c>
      <c r="Z25" s="175">
        <v>0</v>
      </c>
      <c r="AA25" s="175">
        <v>72.3</v>
      </c>
      <c r="AB25" s="175">
        <v>8.1</v>
      </c>
      <c r="AC25" s="175" t="s">
        <v>5898</v>
      </c>
      <c r="AD25" s="175">
        <v>47</v>
      </c>
      <c r="AE25" s="175">
        <v>261</v>
      </c>
      <c r="AF25" s="175">
        <v>3</v>
      </c>
      <c r="AG25" s="175">
        <v>4</v>
      </c>
      <c r="AH25" s="175">
        <v>1.3</v>
      </c>
      <c r="AI25" s="175">
        <v>11.7</v>
      </c>
      <c r="AJ25" s="175">
        <v>5.3</v>
      </c>
      <c r="AK25" s="175">
        <v>0</v>
      </c>
      <c r="AL25" s="175">
        <v>49.1</v>
      </c>
      <c r="AM25" s="175">
        <v>9.3000000000000007</v>
      </c>
    </row>
    <row r="26" spans="1:39" ht="12.75" x14ac:dyDescent="0.2">
      <c r="A26" s="172">
        <v>103</v>
      </c>
      <c r="B26" s="173">
        <v>1</v>
      </c>
      <c r="C26" s="173" t="s">
        <v>16</v>
      </c>
      <c r="D26" s="173" t="s">
        <v>63</v>
      </c>
      <c r="E26" s="173">
        <v>3</v>
      </c>
      <c r="F26" s="174" t="s">
        <v>182</v>
      </c>
      <c r="G26" s="175" t="s">
        <v>1558</v>
      </c>
      <c r="H26" s="175">
        <v>64</v>
      </c>
      <c r="I26" s="175">
        <v>284</v>
      </c>
      <c r="J26" s="175">
        <v>1</v>
      </c>
      <c r="K26" s="175">
        <v>6</v>
      </c>
      <c r="L26" s="175">
        <v>6</v>
      </c>
      <c r="M26" s="175">
        <v>10.6</v>
      </c>
      <c r="N26" s="175">
        <v>4</v>
      </c>
      <c r="O26" s="175">
        <v>0.33</v>
      </c>
      <c r="P26" s="175">
        <v>61.1</v>
      </c>
      <c r="Q26" s="175">
        <v>7.3</v>
      </c>
      <c r="R26" s="175" t="s">
        <v>183</v>
      </c>
      <c r="S26" s="175">
        <v>10</v>
      </c>
      <c r="T26" s="175">
        <v>56</v>
      </c>
      <c r="U26" s="175">
        <v>1</v>
      </c>
      <c r="V26" s="175">
        <v>1</v>
      </c>
      <c r="W26" s="175">
        <v>1</v>
      </c>
      <c r="X26" s="175">
        <v>10</v>
      </c>
      <c r="Y26" s="175">
        <v>5.5</v>
      </c>
      <c r="Z26" s="175">
        <v>0</v>
      </c>
      <c r="AA26" s="175">
        <v>35.9</v>
      </c>
      <c r="AB26" s="175">
        <v>10.7</v>
      </c>
      <c r="AC26" s="175" t="s">
        <v>5899</v>
      </c>
      <c r="AD26" s="175">
        <v>60</v>
      </c>
      <c r="AE26" s="175">
        <v>258</v>
      </c>
      <c r="AF26" s="175">
        <v>3</v>
      </c>
      <c r="AG26" s="175">
        <v>5</v>
      </c>
      <c r="AH26" s="175">
        <v>2.5</v>
      </c>
      <c r="AI26" s="175">
        <v>11.2</v>
      </c>
      <c r="AJ26" s="175">
        <v>3.6</v>
      </c>
      <c r="AK26" s="175">
        <v>0.6</v>
      </c>
      <c r="AL26" s="175">
        <v>71.5</v>
      </c>
      <c r="AM26" s="175">
        <v>6</v>
      </c>
    </row>
    <row r="27" spans="1:39" ht="12.75" x14ac:dyDescent="0.2">
      <c r="A27" s="172">
        <v>104</v>
      </c>
      <c r="B27" s="173">
        <v>1</v>
      </c>
      <c r="C27" s="173" t="s">
        <v>16</v>
      </c>
      <c r="D27" s="173" t="s">
        <v>63</v>
      </c>
      <c r="E27" s="173">
        <v>4</v>
      </c>
      <c r="F27" s="174" t="s">
        <v>185</v>
      </c>
      <c r="G27" s="175" t="s">
        <v>5900</v>
      </c>
      <c r="H27" s="175">
        <v>22</v>
      </c>
      <c r="I27" s="175">
        <v>112</v>
      </c>
      <c r="J27" s="175">
        <v>1</v>
      </c>
      <c r="K27" s="175">
        <v>2</v>
      </c>
      <c r="L27" s="175">
        <v>2</v>
      </c>
      <c r="M27" s="175">
        <v>11</v>
      </c>
      <c r="N27" s="175">
        <v>4.9000000000000004</v>
      </c>
      <c r="O27" s="175">
        <v>0</v>
      </c>
      <c r="P27" s="175">
        <v>45.6</v>
      </c>
      <c r="Q27" s="175">
        <v>9.6</v>
      </c>
      <c r="R27" s="175" t="s">
        <v>186</v>
      </c>
      <c r="S27" s="175">
        <v>6</v>
      </c>
      <c r="T27" s="175">
        <v>47</v>
      </c>
      <c r="U27" s="175">
        <v>1</v>
      </c>
      <c r="V27" s="175">
        <v>1</v>
      </c>
      <c r="W27" s="175">
        <v>1</v>
      </c>
      <c r="X27" s="175">
        <v>6</v>
      </c>
      <c r="Y27" s="175">
        <v>7.6</v>
      </c>
      <c r="Z27" s="175">
        <v>0</v>
      </c>
      <c r="AA27" s="175">
        <v>3.3</v>
      </c>
      <c r="AB27" s="175">
        <v>14.2</v>
      </c>
      <c r="AC27" s="175" t="s">
        <v>5901</v>
      </c>
      <c r="AD27" s="175">
        <v>43</v>
      </c>
      <c r="AE27" s="175">
        <v>206</v>
      </c>
      <c r="AF27" s="175">
        <v>2</v>
      </c>
      <c r="AG27" s="175">
        <v>2</v>
      </c>
      <c r="AH27" s="175">
        <v>1</v>
      </c>
      <c r="AI27" s="175">
        <v>21.5</v>
      </c>
      <c r="AJ27" s="175">
        <v>4.7</v>
      </c>
      <c r="AK27" s="175">
        <v>0.5</v>
      </c>
      <c r="AL27" s="175">
        <v>47.2</v>
      </c>
      <c r="AM27" s="175">
        <v>12</v>
      </c>
    </row>
    <row r="28" spans="1:39" ht="12.75" x14ac:dyDescent="0.2">
      <c r="A28" s="172">
        <v>105</v>
      </c>
      <c r="B28" s="173">
        <v>1</v>
      </c>
      <c r="C28" s="173" t="s">
        <v>16</v>
      </c>
      <c r="D28" s="173" t="s">
        <v>76</v>
      </c>
      <c r="E28" s="173">
        <v>5</v>
      </c>
      <c r="F28" s="174" t="s">
        <v>191</v>
      </c>
      <c r="G28" s="175" t="s">
        <v>1560</v>
      </c>
      <c r="H28" s="175">
        <v>14</v>
      </c>
      <c r="I28" s="175">
        <v>65</v>
      </c>
      <c r="J28" s="175">
        <v>1</v>
      </c>
      <c r="K28" s="175">
        <v>1</v>
      </c>
      <c r="L28" s="175">
        <v>1</v>
      </c>
      <c r="M28" s="175">
        <v>14</v>
      </c>
      <c r="N28" s="175">
        <v>4.3</v>
      </c>
      <c r="O28" s="175">
        <v>0</v>
      </c>
      <c r="P28" s="175">
        <v>65.7</v>
      </c>
      <c r="Q28" s="175">
        <v>7.5</v>
      </c>
      <c r="R28" s="175" t="s">
        <v>192</v>
      </c>
      <c r="S28" s="175">
        <v>6</v>
      </c>
      <c r="T28" s="175">
        <v>39</v>
      </c>
      <c r="U28" s="175">
        <v>1</v>
      </c>
      <c r="V28" s="175">
        <v>1</v>
      </c>
      <c r="W28" s="175">
        <v>1</v>
      </c>
      <c r="X28" s="175">
        <v>6</v>
      </c>
      <c r="Y28" s="175">
        <v>6.3</v>
      </c>
      <c r="Z28" s="175">
        <v>0</v>
      </c>
      <c r="AA28" s="175">
        <v>31.5</v>
      </c>
      <c r="AB28" s="175">
        <v>10.3</v>
      </c>
      <c r="AC28" s="175" t="s">
        <v>5902</v>
      </c>
      <c r="AD28" s="175">
        <v>54</v>
      </c>
      <c r="AE28" s="175">
        <v>285</v>
      </c>
      <c r="AF28" s="175">
        <v>3</v>
      </c>
      <c r="AG28" s="175">
        <v>5</v>
      </c>
      <c r="AH28" s="175">
        <v>2.5</v>
      </c>
      <c r="AI28" s="175">
        <v>8.6</v>
      </c>
      <c r="AJ28" s="175">
        <v>5.2</v>
      </c>
      <c r="AK28" s="175">
        <v>0</v>
      </c>
      <c r="AL28" s="175">
        <v>36.700000000000003</v>
      </c>
      <c r="AM28" s="175">
        <v>10.199999999999999</v>
      </c>
    </row>
    <row r="29" spans="1:39" ht="12.75" x14ac:dyDescent="0.2">
      <c r="A29" s="172">
        <v>106</v>
      </c>
      <c r="B29" s="173">
        <v>1</v>
      </c>
      <c r="C29" s="173" t="s">
        <v>16</v>
      </c>
      <c r="D29" s="173" t="s">
        <v>76</v>
      </c>
      <c r="E29" s="173">
        <v>6</v>
      </c>
      <c r="F29" s="174" t="s">
        <v>194</v>
      </c>
      <c r="G29" s="175" t="s">
        <v>1562</v>
      </c>
      <c r="H29" s="175">
        <v>87</v>
      </c>
      <c r="I29" s="175">
        <v>386</v>
      </c>
      <c r="J29" s="175">
        <v>1</v>
      </c>
      <c r="K29" s="175">
        <v>2</v>
      </c>
      <c r="L29" s="175">
        <v>2</v>
      </c>
      <c r="M29" s="175">
        <v>43.5</v>
      </c>
      <c r="N29" s="175">
        <v>3.9</v>
      </c>
      <c r="O29" s="175">
        <v>0</v>
      </c>
      <c r="P29" s="175">
        <v>56.9</v>
      </c>
      <c r="Q29" s="175">
        <v>8.9</v>
      </c>
      <c r="R29" s="175" t="s">
        <v>5903</v>
      </c>
      <c r="S29" s="175">
        <v>18</v>
      </c>
      <c r="T29" s="175">
        <v>105</v>
      </c>
      <c r="U29" s="175">
        <v>1</v>
      </c>
      <c r="V29" s="175">
        <v>1</v>
      </c>
      <c r="W29" s="175">
        <v>1</v>
      </c>
      <c r="X29" s="175">
        <v>18</v>
      </c>
      <c r="Y29" s="175">
        <v>5.6</v>
      </c>
      <c r="Z29" s="175">
        <v>0</v>
      </c>
      <c r="AA29" s="175">
        <v>5.2</v>
      </c>
      <c r="AB29" s="175">
        <v>16.899999999999999</v>
      </c>
      <c r="AC29" s="175" t="s">
        <v>5904</v>
      </c>
      <c r="AD29" s="175">
        <v>78</v>
      </c>
      <c r="AE29" s="175">
        <v>327</v>
      </c>
      <c r="AF29" s="175">
        <v>1</v>
      </c>
      <c r="AG29" s="175">
        <v>1</v>
      </c>
      <c r="AH29" s="175">
        <v>1</v>
      </c>
      <c r="AI29" s="175">
        <v>78</v>
      </c>
      <c r="AJ29" s="175">
        <v>3.7</v>
      </c>
      <c r="AK29" s="175">
        <v>0</v>
      </c>
      <c r="AL29" s="175">
        <v>55.4</v>
      </c>
      <c r="AM29" s="175">
        <v>9.4</v>
      </c>
    </row>
    <row r="30" spans="1:39" ht="12.75" x14ac:dyDescent="0.2">
      <c r="A30" s="172">
        <v>107</v>
      </c>
      <c r="B30" s="173">
        <v>1</v>
      </c>
      <c r="C30" s="173" t="s">
        <v>16</v>
      </c>
      <c r="D30" s="173" t="s">
        <v>197</v>
      </c>
      <c r="E30" s="173">
        <v>7</v>
      </c>
      <c r="F30" s="174" t="s">
        <v>201</v>
      </c>
      <c r="G30" s="175" t="s">
        <v>1565</v>
      </c>
      <c r="H30" s="175">
        <v>45</v>
      </c>
      <c r="I30" s="175">
        <v>193</v>
      </c>
      <c r="J30" s="175">
        <v>1</v>
      </c>
      <c r="K30" s="175">
        <v>3</v>
      </c>
      <c r="L30" s="175">
        <v>3</v>
      </c>
      <c r="M30" s="175">
        <v>15</v>
      </c>
      <c r="N30" s="175">
        <v>3.9</v>
      </c>
      <c r="O30" s="175">
        <v>0</v>
      </c>
      <c r="P30" s="175">
        <v>67.5</v>
      </c>
      <c r="Q30" s="175">
        <v>7.5</v>
      </c>
      <c r="R30" s="175" t="s">
        <v>5905</v>
      </c>
      <c r="S30" s="175">
        <v>7</v>
      </c>
      <c r="T30" s="175">
        <v>35</v>
      </c>
      <c r="U30" s="175">
        <v>1</v>
      </c>
      <c r="V30" s="175">
        <v>1</v>
      </c>
      <c r="W30" s="175">
        <v>1</v>
      </c>
      <c r="X30" s="175">
        <v>7</v>
      </c>
      <c r="Y30" s="175">
        <v>4.8</v>
      </c>
      <c r="Z30" s="175">
        <v>0</v>
      </c>
      <c r="AA30" s="175">
        <v>66.7</v>
      </c>
      <c r="AB30" s="175">
        <v>5.6</v>
      </c>
      <c r="AC30" s="175" t="s">
        <v>5906</v>
      </c>
      <c r="AD30" s="175">
        <v>56</v>
      </c>
      <c r="AE30" s="175">
        <v>272</v>
      </c>
      <c r="AF30" s="175">
        <v>1</v>
      </c>
      <c r="AG30" s="175">
        <v>2</v>
      </c>
      <c r="AH30" s="175">
        <v>2</v>
      </c>
      <c r="AI30" s="175">
        <v>28</v>
      </c>
      <c r="AJ30" s="175">
        <v>4.5999999999999996</v>
      </c>
      <c r="AK30" s="175">
        <v>0</v>
      </c>
      <c r="AL30" s="175">
        <v>40.9</v>
      </c>
      <c r="AM30" s="175">
        <v>14.5</v>
      </c>
    </row>
    <row r="31" spans="1:39" ht="12.75" x14ac:dyDescent="0.2">
      <c r="A31" s="172">
        <v>108</v>
      </c>
      <c r="B31" s="173">
        <v>1</v>
      </c>
      <c r="C31" s="173" t="s">
        <v>16</v>
      </c>
      <c r="D31" s="173" t="s">
        <v>197</v>
      </c>
      <c r="E31" s="173">
        <v>8</v>
      </c>
      <c r="F31" s="174" t="s">
        <v>204</v>
      </c>
      <c r="G31" s="175" t="s">
        <v>5907</v>
      </c>
      <c r="H31" s="175">
        <v>37</v>
      </c>
      <c r="I31" s="175">
        <v>188</v>
      </c>
      <c r="J31" s="175">
        <v>1</v>
      </c>
      <c r="K31" s="175">
        <v>3</v>
      </c>
      <c r="L31" s="175">
        <v>3</v>
      </c>
      <c r="M31" s="175">
        <v>12.3</v>
      </c>
      <c r="N31" s="175">
        <v>4.7</v>
      </c>
      <c r="O31" s="175">
        <v>0</v>
      </c>
      <c r="P31" s="175">
        <v>54.8</v>
      </c>
      <c r="Q31" s="175">
        <v>8.6</v>
      </c>
      <c r="R31" s="175" t="s">
        <v>5908</v>
      </c>
      <c r="S31" s="175">
        <v>15</v>
      </c>
      <c r="T31" s="175">
        <v>91</v>
      </c>
      <c r="U31" s="175">
        <v>1</v>
      </c>
      <c r="V31" s="175">
        <v>1</v>
      </c>
      <c r="W31" s="175">
        <v>1</v>
      </c>
      <c r="X31" s="175">
        <v>15</v>
      </c>
      <c r="Y31" s="175">
        <v>6</v>
      </c>
      <c r="Z31" s="175">
        <v>0</v>
      </c>
      <c r="AA31" s="175">
        <v>33.6</v>
      </c>
      <c r="AB31" s="175">
        <v>12.2</v>
      </c>
      <c r="AC31" s="175" t="s">
        <v>5909</v>
      </c>
      <c r="AD31" s="175">
        <v>87</v>
      </c>
      <c r="AE31" s="175">
        <v>426</v>
      </c>
      <c r="AF31" s="175">
        <v>7</v>
      </c>
      <c r="AG31" s="175">
        <v>4</v>
      </c>
      <c r="AH31" s="175">
        <v>1</v>
      </c>
      <c r="AI31" s="175">
        <v>11</v>
      </c>
      <c r="AJ31" s="175">
        <v>4.3</v>
      </c>
      <c r="AK31" s="175">
        <v>0</v>
      </c>
      <c r="AL31" s="175">
        <v>43.7</v>
      </c>
      <c r="AM31" s="175">
        <v>9.8000000000000007</v>
      </c>
    </row>
    <row r="32" spans="1:39" ht="12.75" x14ac:dyDescent="0.2">
      <c r="A32" s="172">
        <v>109</v>
      </c>
      <c r="B32" s="173">
        <v>1</v>
      </c>
      <c r="C32" s="173" t="s">
        <v>89</v>
      </c>
      <c r="D32" s="173" t="s">
        <v>21</v>
      </c>
      <c r="E32" s="173">
        <v>1</v>
      </c>
      <c r="F32" s="174" t="s">
        <v>212</v>
      </c>
      <c r="G32" s="175" t="s">
        <v>213</v>
      </c>
      <c r="H32" s="175">
        <v>27</v>
      </c>
      <c r="I32" s="175">
        <v>122</v>
      </c>
      <c r="J32" s="175">
        <v>1</v>
      </c>
      <c r="K32" s="175">
        <v>2</v>
      </c>
      <c r="L32" s="175">
        <v>2</v>
      </c>
      <c r="M32" s="175">
        <v>13.5</v>
      </c>
      <c r="N32" s="175">
        <v>4.4000000000000004</v>
      </c>
      <c r="O32" s="175">
        <v>0</v>
      </c>
      <c r="P32" s="175">
        <v>55.2</v>
      </c>
      <c r="Q32" s="175">
        <v>8.9</v>
      </c>
      <c r="R32" s="175" t="s">
        <v>5910</v>
      </c>
      <c r="S32" s="175">
        <v>15</v>
      </c>
      <c r="T32" s="175">
        <v>70</v>
      </c>
      <c r="U32" s="175">
        <v>1</v>
      </c>
      <c r="V32" s="175">
        <v>2</v>
      </c>
      <c r="W32" s="175">
        <v>2</v>
      </c>
      <c r="X32" s="175">
        <v>7.5</v>
      </c>
      <c r="Y32" s="175">
        <v>4.5</v>
      </c>
      <c r="Z32" s="175">
        <v>0</v>
      </c>
      <c r="AA32" s="175">
        <v>35.6</v>
      </c>
      <c r="AB32" s="175">
        <v>10.1</v>
      </c>
      <c r="AC32" s="175" t="s">
        <v>5911</v>
      </c>
      <c r="AD32" s="175">
        <v>36</v>
      </c>
      <c r="AE32" s="175">
        <v>194</v>
      </c>
      <c r="AF32" s="175">
        <v>3</v>
      </c>
      <c r="AG32" s="175">
        <v>3</v>
      </c>
      <c r="AH32" s="175">
        <v>1</v>
      </c>
      <c r="AI32" s="175">
        <v>12</v>
      </c>
      <c r="AJ32" s="175">
        <v>5.2</v>
      </c>
      <c r="AK32" s="175">
        <v>0</v>
      </c>
      <c r="AL32" s="175">
        <v>56</v>
      </c>
      <c r="AM32" s="175">
        <v>84</v>
      </c>
    </row>
    <row r="33" spans="1:39" ht="12.75" x14ac:dyDescent="0.2">
      <c r="A33" s="172">
        <v>110</v>
      </c>
      <c r="B33" s="173">
        <v>1</v>
      </c>
      <c r="C33" s="173" t="s">
        <v>89</v>
      </c>
      <c r="D33" s="173" t="s">
        <v>63</v>
      </c>
      <c r="E33" s="173">
        <v>2</v>
      </c>
      <c r="F33" s="174" t="s">
        <v>218</v>
      </c>
      <c r="G33" s="175" t="s">
        <v>5912</v>
      </c>
      <c r="H33" s="175">
        <v>91</v>
      </c>
      <c r="I33" s="175">
        <v>384</v>
      </c>
      <c r="J33" s="175">
        <v>4</v>
      </c>
      <c r="K33" s="175">
        <v>4</v>
      </c>
      <c r="L33" s="175">
        <v>1.3</v>
      </c>
      <c r="M33" s="175">
        <v>21.2</v>
      </c>
      <c r="N33" s="175">
        <v>3.6</v>
      </c>
      <c r="O33" s="175">
        <v>0</v>
      </c>
      <c r="P33" s="175">
        <v>61.8</v>
      </c>
      <c r="Q33" s="175">
        <v>9.9</v>
      </c>
      <c r="R33" s="175" t="s">
        <v>5913</v>
      </c>
      <c r="S33" s="175">
        <v>15</v>
      </c>
      <c r="T33" s="175">
        <v>74</v>
      </c>
      <c r="U33" s="175">
        <v>1</v>
      </c>
      <c r="V33" s="175">
        <v>1</v>
      </c>
      <c r="W33" s="175">
        <v>1</v>
      </c>
      <c r="X33" s="175">
        <v>15</v>
      </c>
      <c r="Y33" s="175">
        <v>4.8</v>
      </c>
      <c r="Z33" s="175">
        <v>0</v>
      </c>
      <c r="AA33" s="175">
        <v>50.6</v>
      </c>
      <c r="AB33" s="175">
        <v>9.9</v>
      </c>
      <c r="AC33" s="175" t="s">
        <v>5914</v>
      </c>
      <c r="AD33" s="175">
        <v>70</v>
      </c>
      <c r="AE33" s="175">
        <v>280</v>
      </c>
      <c r="AF33" s="175">
        <v>4</v>
      </c>
      <c r="AG33" s="175">
        <v>3</v>
      </c>
      <c r="AH33" s="175">
        <v>1</v>
      </c>
      <c r="AI33" s="175">
        <v>21.3</v>
      </c>
      <c r="AJ33" s="175">
        <v>3.2</v>
      </c>
      <c r="AK33" s="175">
        <v>0.33</v>
      </c>
      <c r="AL33" s="175">
        <v>71.5</v>
      </c>
      <c r="AM33" s="175">
        <v>8.5</v>
      </c>
    </row>
    <row r="34" spans="1:39" ht="12.75" x14ac:dyDescent="0.2">
      <c r="A34" s="172">
        <v>111</v>
      </c>
      <c r="B34" s="173">
        <v>1</v>
      </c>
      <c r="C34" s="173" t="s">
        <v>89</v>
      </c>
      <c r="D34" s="173" t="s">
        <v>63</v>
      </c>
      <c r="E34" s="173">
        <v>3</v>
      </c>
      <c r="F34" s="174" t="s">
        <v>221</v>
      </c>
      <c r="G34" s="175" t="s">
        <v>222</v>
      </c>
      <c r="H34" s="175">
        <v>22</v>
      </c>
      <c r="I34" s="175">
        <v>119</v>
      </c>
      <c r="J34" s="175">
        <v>1</v>
      </c>
      <c r="K34" s="175">
        <v>1</v>
      </c>
      <c r="L34" s="175">
        <v>1</v>
      </c>
      <c r="M34" s="175">
        <v>22</v>
      </c>
      <c r="N34" s="175">
        <v>5</v>
      </c>
      <c r="O34" s="175">
        <v>0</v>
      </c>
      <c r="P34" s="175">
        <v>46</v>
      </c>
      <c r="Q34" s="175">
        <v>12.2</v>
      </c>
      <c r="R34" s="175" t="s">
        <v>222</v>
      </c>
      <c r="S34" s="175">
        <v>22</v>
      </c>
      <c r="T34" s="175">
        <v>119</v>
      </c>
      <c r="U34" s="175">
        <v>1</v>
      </c>
      <c r="V34" s="175">
        <v>1</v>
      </c>
      <c r="W34" s="175">
        <v>1</v>
      </c>
      <c r="X34" s="175">
        <v>22</v>
      </c>
      <c r="Y34" s="175">
        <v>5</v>
      </c>
      <c r="Z34" s="175">
        <v>0</v>
      </c>
      <c r="AA34" s="175">
        <v>46</v>
      </c>
      <c r="AB34" s="175">
        <v>12.2</v>
      </c>
      <c r="AC34" s="175" t="s">
        <v>5915</v>
      </c>
      <c r="AD34" s="175">
        <v>54</v>
      </c>
      <c r="AE34" s="175">
        <v>245</v>
      </c>
      <c r="AF34" s="175">
        <v>5</v>
      </c>
      <c r="AG34" s="175">
        <v>2</v>
      </c>
      <c r="AH34" s="175">
        <v>1</v>
      </c>
      <c r="AI34" s="175">
        <v>19</v>
      </c>
      <c r="AJ34" s="175">
        <v>5</v>
      </c>
      <c r="AK34" s="175">
        <v>0.5</v>
      </c>
      <c r="AL34" s="175">
        <v>45</v>
      </c>
      <c r="AM34" s="175">
        <v>11.6</v>
      </c>
    </row>
    <row r="35" spans="1:39" ht="12.75" x14ac:dyDescent="0.2">
      <c r="A35" s="172">
        <v>112</v>
      </c>
      <c r="B35" s="173">
        <v>1</v>
      </c>
      <c r="C35" s="173" t="s">
        <v>89</v>
      </c>
      <c r="D35" s="173" t="s">
        <v>76</v>
      </c>
      <c r="E35" s="173">
        <v>4</v>
      </c>
      <c r="F35" s="174" t="s">
        <v>227</v>
      </c>
      <c r="G35" s="175" t="s">
        <v>1574</v>
      </c>
      <c r="H35" s="175">
        <v>79</v>
      </c>
      <c r="I35" s="175">
        <v>409</v>
      </c>
      <c r="J35" s="175">
        <v>0</v>
      </c>
      <c r="K35" s="175">
        <v>2</v>
      </c>
      <c r="L35" s="175">
        <v>0</v>
      </c>
      <c r="M35" s="175">
        <v>39.5</v>
      </c>
      <c r="N35" s="175">
        <v>5</v>
      </c>
      <c r="O35" s="175">
        <v>0</v>
      </c>
      <c r="P35" s="175">
        <v>35.700000000000003</v>
      </c>
      <c r="Q35" s="175">
        <v>13.1</v>
      </c>
      <c r="R35" s="175" t="s">
        <v>5916</v>
      </c>
      <c r="S35" s="175">
        <v>35</v>
      </c>
      <c r="T35" s="175">
        <v>192</v>
      </c>
      <c r="U35" s="175">
        <v>1</v>
      </c>
      <c r="V35" s="175">
        <v>1</v>
      </c>
      <c r="W35" s="175">
        <v>1</v>
      </c>
      <c r="X35" s="175">
        <v>35</v>
      </c>
      <c r="Y35" s="175">
        <v>5.3</v>
      </c>
      <c r="Z35" s="175">
        <v>0</v>
      </c>
      <c r="AA35" s="175">
        <v>34.299999999999997</v>
      </c>
      <c r="AB35" s="175">
        <v>12.8</v>
      </c>
      <c r="AC35" s="175" t="s">
        <v>5917</v>
      </c>
      <c r="AD35" s="175">
        <v>22</v>
      </c>
      <c r="AE35" s="175">
        <v>114</v>
      </c>
      <c r="AF35" s="175">
        <v>2</v>
      </c>
      <c r="AG35" s="175">
        <v>1</v>
      </c>
      <c r="AH35" s="175">
        <v>1</v>
      </c>
      <c r="AI35" s="175">
        <v>21</v>
      </c>
      <c r="AJ35" s="175">
        <v>4.9000000000000004</v>
      </c>
      <c r="AK35" s="175">
        <v>0</v>
      </c>
      <c r="AL35" s="175">
        <v>24.3</v>
      </c>
      <c r="AM35" s="175">
        <v>15</v>
      </c>
    </row>
    <row r="36" spans="1:39" ht="12.75" x14ac:dyDescent="0.2">
      <c r="A36" s="172">
        <v>113</v>
      </c>
      <c r="B36" s="173">
        <v>1</v>
      </c>
      <c r="C36" s="173" t="s">
        <v>89</v>
      </c>
      <c r="D36" s="173" t="s">
        <v>76</v>
      </c>
      <c r="E36" s="173">
        <v>5</v>
      </c>
      <c r="F36" s="174" t="s">
        <v>230</v>
      </c>
      <c r="G36" s="175" t="s">
        <v>1575</v>
      </c>
      <c r="H36" s="175">
        <v>22</v>
      </c>
      <c r="I36" s="175">
        <v>107</v>
      </c>
      <c r="J36" s="175">
        <v>1</v>
      </c>
      <c r="K36" s="175">
        <v>1</v>
      </c>
      <c r="L36" s="175">
        <v>1</v>
      </c>
      <c r="M36" s="175">
        <v>22</v>
      </c>
      <c r="N36" s="175">
        <v>4.5999999999999996</v>
      </c>
      <c r="O36" s="175">
        <v>0</v>
      </c>
      <c r="P36" s="175">
        <v>57.2</v>
      </c>
      <c r="Q36" s="175">
        <v>8</v>
      </c>
      <c r="R36" s="175" t="s">
        <v>5918</v>
      </c>
      <c r="S36" s="175">
        <v>20</v>
      </c>
      <c r="T36" s="175">
        <v>94</v>
      </c>
      <c r="U36" s="175">
        <v>1</v>
      </c>
      <c r="V36" s="175">
        <v>1</v>
      </c>
      <c r="W36" s="175">
        <v>1</v>
      </c>
      <c r="X36" s="175">
        <v>20</v>
      </c>
      <c r="Y36" s="175">
        <v>4.5999999999999996</v>
      </c>
      <c r="Z36" s="175">
        <v>0</v>
      </c>
      <c r="AA36" s="175">
        <v>51.1</v>
      </c>
      <c r="AB36" s="175">
        <v>11</v>
      </c>
      <c r="AC36" s="175" t="s">
        <v>5919</v>
      </c>
      <c r="AD36" s="175">
        <v>52</v>
      </c>
      <c r="AE36" s="175">
        <v>242</v>
      </c>
      <c r="AF36" s="175">
        <v>3</v>
      </c>
      <c r="AG36" s="175">
        <v>3</v>
      </c>
      <c r="AH36" s="175">
        <v>1</v>
      </c>
      <c r="AI36" s="175">
        <v>17.3</v>
      </c>
      <c r="AJ36" s="175">
        <v>4.5</v>
      </c>
      <c r="AK36" s="175">
        <v>0</v>
      </c>
      <c r="AL36" s="175">
        <v>37.9</v>
      </c>
      <c r="AM36" s="175">
        <v>12.2</v>
      </c>
    </row>
    <row r="37" spans="1:39" ht="12.75" x14ac:dyDescent="0.2">
      <c r="A37" s="172">
        <v>114</v>
      </c>
      <c r="B37" s="173">
        <v>1</v>
      </c>
      <c r="C37" s="173" t="s">
        <v>89</v>
      </c>
      <c r="D37" s="173" t="s">
        <v>76</v>
      </c>
      <c r="E37" s="173">
        <v>6</v>
      </c>
      <c r="F37" s="174" t="s">
        <v>233</v>
      </c>
      <c r="G37" s="175" t="s">
        <v>5920</v>
      </c>
      <c r="H37" s="175">
        <v>54</v>
      </c>
      <c r="I37" s="175">
        <v>290</v>
      </c>
      <c r="J37" s="175">
        <v>1</v>
      </c>
      <c r="K37" s="175">
        <v>1</v>
      </c>
      <c r="L37" s="175">
        <v>1</v>
      </c>
      <c r="M37" s="175">
        <v>54</v>
      </c>
      <c r="N37" s="175">
        <v>5.2</v>
      </c>
      <c r="O37" s="175">
        <v>0</v>
      </c>
      <c r="P37" s="175">
        <v>19.600000000000001</v>
      </c>
      <c r="Q37" s="175">
        <v>17.2</v>
      </c>
      <c r="R37" s="175" t="s">
        <v>5921</v>
      </c>
      <c r="S37" s="175">
        <v>38</v>
      </c>
      <c r="T37" s="175">
        <v>190</v>
      </c>
      <c r="U37" s="175">
        <v>1</v>
      </c>
      <c r="V37" s="175">
        <v>2</v>
      </c>
      <c r="W37" s="175">
        <v>2</v>
      </c>
      <c r="X37" s="175">
        <v>19</v>
      </c>
      <c r="Y37" s="175">
        <v>4.8</v>
      </c>
      <c r="Z37" s="175">
        <v>0</v>
      </c>
      <c r="AA37" s="175">
        <v>27.2</v>
      </c>
      <c r="AB37" s="175">
        <v>14.1</v>
      </c>
      <c r="AC37" s="175" t="s">
        <v>5922</v>
      </c>
      <c r="AD37" s="175">
        <v>65</v>
      </c>
      <c r="AE37" s="175">
        <v>353</v>
      </c>
      <c r="AF37" s="175">
        <v>2</v>
      </c>
      <c r="AG37" s="175">
        <v>4</v>
      </c>
      <c r="AH37" s="175">
        <v>2</v>
      </c>
      <c r="AI37" s="175">
        <v>16.2</v>
      </c>
      <c r="AJ37" s="175">
        <v>5.2</v>
      </c>
      <c r="AK37" s="175">
        <v>0</v>
      </c>
      <c r="AL37" s="175">
        <v>34.1</v>
      </c>
      <c r="AM37" s="175">
        <v>12.5</v>
      </c>
    </row>
    <row r="38" spans="1:39" ht="12.75" x14ac:dyDescent="0.2">
      <c r="A38" s="172">
        <v>115</v>
      </c>
      <c r="B38" s="173">
        <v>1</v>
      </c>
      <c r="C38" s="173" t="s">
        <v>141</v>
      </c>
      <c r="D38" s="173" t="s">
        <v>21</v>
      </c>
      <c r="E38" s="173">
        <v>1</v>
      </c>
      <c r="F38" s="174" t="s">
        <v>261</v>
      </c>
      <c r="G38" s="175" t="s">
        <v>260</v>
      </c>
      <c r="H38" s="175">
        <v>17</v>
      </c>
      <c r="I38" s="175">
        <v>85</v>
      </c>
      <c r="J38" s="175">
        <v>1</v>
      </c>
      <c r="K38" s="175">
        <v>1</v>
      </c>
      <c r="L38" s="175">
        <v>1</v>
      </c>
      <c r="M38" s="175">
        <v>17</v>
      </c>
      <c r="N38" s="175">
        <v>4.8</v>
      </c>
      <c r="O38" s="175">
        <v>0</v>
      </c>
      <c r="P38" s="175">
        <v>68.8</v>
      </c>
      <c r="Q38" s="175">
        <v>5.7</v>
      </c>
      <c r="R38" s="175" t="s">
        <v>260</v>
      </c>
      <c r="S38" s="175">
        <v>17</v>
      </c>
      <c r="T38" s="175">
        <v>85</v>
      </c>
      <c r="U38" s="175">
        <v>1</v>
      </c>
      <c r="V38" s="175">
        <v>1</v>
      </c>
      <c r="W38" s="175">
        <v>1</v>
      </c>
      <c r="X38" s="175">
        <v>17</v>
      </c>
      <c r="Y38" s="175">
        <v>4.8</v>
      </c>
      <c r="Z38" s="175">
        <v>0</v>
      </c>
      <c r="AA38" s="175">
        <v>68.8</v>
      </c>
      <c r="AB38" s="175">
        <v>5.7</v>
      </c>
      <c r="AC38" s="175" t="s">
        <v>5923</v>
      </c>
      <c r="AD38" s="175">
        <v>30</v>
      </c>
      <c r="AE38" s="175">
        <v>147</v>
      </c>
      <c r="AF38" s="175">
        <v>2</v>
      </c>
      <c r="AG38" s="175">
        <v>2</v>
      </c>
      <c r="AH38" s="175">
        <v>1</v>
      </c>
      <c r="AI38" s="175">
        <v>15</v>
      </c>
      <c r="AJ38" s="175">
        <v>4.8</v>
      </c>
      <c r="AK38" s="175">
        <v>0</v>
      </c>
      <c r="AL38" s="175">
        <v>59</v>
      </c>
      <c r="AM38" s="175">
        <v>8.6999999999999993</v>
      </c>
    </row>
    <row r="39" spans="1:39" ht="12.75" x14ac:dyDescent="0.2">
      <c r="A39" s="172">
        <v>116</v>
      </c>
      <c r="B39" s="173">
        <v>1</v>
      </c>
      <c r="C39" s="173" t="s">
        <v>141</v>
      </c>
      <c r="D39" s="173" t="s">
        <v>21</v>
      </c>
      <c r="E39" s="173">
        <v>2</v>
      </c>
      <c r="F39" s="174" t="s">
        <v>265</v>
      </c>
      <c r="G39" s="175" t="s">
        <v>1583</v>
      </c>
      <c r="H39" s="175">
        <v>72</v>
      </c>
      <c r="I39" s="175">
        <v>323</v>
      </c>
      <c r="J39" s="175">
        <v>1</v>
      </c>
      <c r="K39" s="175">
        <v>2</v>
      </c>
      <c r="L39" s="175">
        <v>2</v>
      </c>
      <c r="M39" s="175">
        <v>36</v>
      </c>
      <c r="N39" s="175">
        <v>4.4000000000000004</v>
      </c>
      <c r="O39" s="175">
        <v>0.5</v>
      </c>
      <c r="P39" s="175">
        <v>61.4</v>
      </c>
      <c r="Q39" s="175">
        <v>10.6</v>
      </c>
      <c r="R39" s="175" t="s">
        <v>5924</v>
      </c>
      <c r="S39" s="175">
        <v>27</v>
      </c>
      <c r="T39" s="175">
        <v>116</v>
      </c>
      <c r="U39" s="175">
        <v>1</v>
      </c>
      <c r="V39" s="175">
        <v>1</v>
      </c>
      <c r="W39" s="175">
        <v>1</v>
      </c>
      <c r="X39" s="175">
        <v>27</v>
      </c>
      <c r="Y39" s="175">
        <v>4.0999999999999996</v>
      </c>
      <c r="Z39" s="175">
        <v>0</v>
      </c>
      <c r="AA39" s="175">
        <v>60.3</v>
      </c>
      <c r="AB39" s="175">
        <v>11.5</v>
      </c>
      <c r="AC39" s="175" t="s">
        <v>5925</v>
      </c>
      <c r="AD39" s="175">
        <v>46</v>
      </c>
      <c r="AE39" s="175">
        <v>206</v>
      </c>
      <c r="AF39" s="175">
        <v>3</v>
      </c>
      <c r="AG39" s="175">
        <v>3</v>
      </c>
      <c r="AH39" s="175">
        <v>1</v>
      </c>
      <c r="AI39" s="175">
        <v>15.3</v>
      </c>
      <c r="AJ39" s="175">
        <v>4.4000000000000004</v>
      </c>
      <c r="AK39" s="175">
        <v>0</v>
      </c>
      <c r="AL39" s="175">
        <v>68</v>
      </c>
      <c r="AM39" s="175">
        <v>7.5</v>
      </c>
    </row>
    <row r="40" spans="1:39" ht="12.75" x14ac:dyDescent="0.2">
      <c r="A40" s="172">
        <v>117</v>
      </c>
      <c r="B40" s="173">
        <v>1</v>
      </c>
      <c r="C40" s="173" t="s">
        <v>141</v>
      </c>
      <c r="D40" s="173" t="s">
        <v>63</v>
      </c>
      <c r="E40" s="173">
        <v>3</v>
      </c>
      <c r="F40" s="174" t="s">
        <v>273</v>
      </c>
      <c r="G40" s="175" t="s">
        <v>272</v>
      </c>
      <c r="H40" s="175">
        <v>13</v>
      </c>
      <c r="I40" s="175">
        <v>64</v>
      </c>
      <c r="J40" s="175">
        <v>1</v>
      </c>
      <c r="K40" s="175">
        <v>1</v>
      </c>
      <c r="L40" s="175">
        <v>1</v>
      </c>
      <c r="M40" s="175">
        <v>13</v>
      </c>
      <c r="N40" s="175">
        <v>4.8</v>
      </c>
      <c r="O40" s="175">
        <v>0</v>
      </c>
      <c r="P40" s="175">
        <v>69.900000000000006</v>
      </c>
      <c r="Q40" s="175">
        <v>6.7</v>
      </c>
      <c r="R40" s="175" t="s">
        <v>272</v>
      </c>
      <c r="S40" s="175">
        <v>13</v>
      </c>
      <c r="T40" s="175">
        <v>64</v>
      </c>
      <c r="U40" s="175">
        <v>1</v>
      </c>
      <c r="V40" s="175">
        <v>1</v>
      </c>
      <c r="W40" s="175">
        <v>1</v>
      </c>
      <c r="X40" s="175">
        <v>13</v>
      </c>
      <c r="Y40" s="175">
        <v>4.8</v>
      </c>
      <c r="Z40" s="175">
        <v>0</v>
      </c>
      <c r="AA40" s="175">
        <v>69.900000000000006</v>
      </c>
      <c r="AB40" s="175">
        <v>6.7</v>
      </c>
      <c r="AC40" s="175" t="s">
        <v>5926</v>
      </c>
      <c r="AD40" s="175">
        <v>28</v>
      </c>
      <c r="AE40" s="175">
        <v>122</v>
      </c>
      <c r="AF40" s="175">
        <v>3</v>
      </c>
      <c r="AG40" s="175">
        <v>3</v>
      </c>
      <c r="AH40" s="175">
        <v>1</v>
      </c>
      <c r="AI40" s="175">
        <v>9.3000000000000007</v>
      </c>
      <c r="AJ40" s="175">
        <v>4.2</v>
      </c>
      <c r="AK40" s="175">
        <v>0</v>
      </c>
      <c r="AL40" s="175">
        <v>91.6</v>
      </c>
      <c r="AM40" s="175">
        <v>2.8</v>
      </c>
    </row>
    <row r="41" spans="1:39" ht="12.75" x14ac:dyDescent="0.2">
      <c r="A41" s="172">
        <v>118</v>
      </c>
      <c r="B41" s="173">
        <v>1</v>
      </c>
      <c r="C41" s="173" t="s">
        <v>141</v>
      </c>
      <c r="D41" s="173" t="s">
        <v>76</v>
      </c>
      <c r="E41" s="173">
        <v>4</v>
      </c>
      <c r="F41" s="174" t="s">
        <v>282</v>
      </c>
      <c r="G41" s="175" t="s">
        <v>1586</v>
      </c>
      <c r="H41" s="175">
        <v>39</v>
      </c>
      <c r="I41" s="175">
        <v>184</v>
      </c>
      <c r="J41" s="175">
        <v>1</v>
      </c>
      <c r="K41" s="175">
        <v>1</v>
      </c>
      <c r="L41" s="175">
        <v>1</v>
      </c>
      <c r="M41" s="175">
        <v>39</v>
      </c>
      <c r="N41" s="175">
        <v>4.5</v>
      </c>
      <c r="O41" s="175">
        <v>0</v>
      </c>
      <c r="P41" s="175">
        <v>46</v>
      </c>
      <c r="Q41" s="175">
        <v>11.6</v>
      </c>
      <c r="R41" s="175" t="s">
        <v>5927</v>
      </c>
      <c r="S41" s="175">
        <v>39</v>
      </c>
      <c r="T41" s="175">
        <v>184</v>
      </c>
      <c r="U41" s="175">
        <v>1</v>
      </c>
      <c r="V41" s="175">
        <v>2</v>
      </c>
      <c r="W41" s="175">
        <v>2</v>
      </c>
      <c r="X41" s="175">
        <v>19.5</v>
      </c>
      <c r="Y41" s="175">
        <v>4.5</v>
      </c>
      <c r="Z41" s="175">
        <v>0</v>
      </c>
      <c r="AA41" s="175">
        <v>46</v>
      </c>
      <c r="AB41" s="175">
        <v>11.6</v>
      </c>
      <c r="AC41" s="175" t="s">
        <v>5928</v>
      </c>
      <c r="AD41" s="175">
        <v>54</v>
      </c>
      <c r="AE41" s="175">
        <v>288</v>
      </c>
      <c r="AF41" s="175">
        <v>2</v>
      </c>
      <c r="AG41" s="175">
        <v>3</v>
      </c>
      <c r="AH41" s="175">
        <v>1.5</v>
      </c>
      <c r="AI41" s="175">
        <v>18</v>
      </c>
      <c r="AJ41" s="175">
        <v>5.2</v>
      </c>
      <c r="AK41" s="175">
        <v>0</v>
      </c>
      <c r="AL41" s="175">
        <v>45.9</v>
      </c>
      <c r="AM41" s="175">
        <v>11.3</v>
      </c>
    </row>
    <row r="42" spans="1:39" ht="12.75" x14ac:dyDescent="0.2">
      <c r="A42" s="172">
        <v>119</v>
      </c>
      <c r="B42" s="173">
        <v>1</v>
      </c>
      <c r="C42" s="173" t="s">
        <v>103</v>
      </c>
      <c r="D42" s="173" t="s">
        <v>21</v>
      </c>
      <c r="E42" s="173">
        <v>1</v>
      </c>
      <c r="F42" s="174" t="s">
        <v>246</v>
      </c>
      <c r="G42" s="175" t="s">
        <v>1578</v>
      </c>
      <c r="H42" s="175">
        <v>32</v>
      </c>
      <c r="I42" s="175">
        <v>210</v>
      </c>
      <c r="J42" s="175">
        <v>1</v>
      </c>
      <c r="K42" s="175">
        <v>1</v>
      </c>
      <c r="L42" s="175">
        <v>1</v>
      </c>
      <c r="M42" s="175">
        <v>32</v>
      </c>
      <c r="N42" s="175">
        <v>6.2</v>
      </c>
      <c r="O42" s="175">
        <v>0</v>
      </c>
      <c r="P42" s="175">
        <v>32</v>
      </c>
      <c r="Q42" s="175">
        <v>11.4</v>
      </c>
      <c r="R42" s="175" t="s">
        <v>245</v>
      </c>
      <c r="S42" s="175">
        <v>21</v>
      </c>
      <c r="T42" s="175">
        <v>134</v>
      </c>
      <c r="U42" s="175">
        <v>1</v>
      </c>
      <c r="V42" s="175">
        <v>2</v>
      </c>
      <c r="W42" s="175">
        <v>2</v>
      </c>
      <c r="X42" s="175">
        <v>10.5</v>
      </c>
      <c r="Y42" s="175">
        <v>6.2</v>
      </c>
      <c r="Z42" s="175">
        <v>0</v>
      </c>
      <c r="AA42" s="175">
        <v>31</v>
      </c>
      <c r="AB42" s="175">
        <v>11.5</v>
      </c>
      <c r="AC42" s="175" t="s">
        <v>5929</v>
      </c>
      <c r="AD42" s="175">
        <v>23</v>
      </c>
      <c r="AE42" s="175">
        <v>154</v>
      </c>
      <c r="AF42" s="175">
        <v>1</v>
      </c>
      <c r="AG42" s="175">
        <v>2</v>
      </c>
      <c r="AH42" s="175">
        <v>2</v>
      </c>
      <c r="AI42" s="175">
        <v>11.5</v>
      </c>
      <c r="AJ42" s="175">
        <v>6.2</v>
      </c>
      <c r="AK42" s="175">
        <v>0</v>
      </c>
      <c r="AL42" s="175">
        <v>22.2</v>
      </c>
      <c r="AM42" s="175">
        <v>13</v>
      </c>
    </row>
    <row r="43" spans="1:39" ht="12.75" x14ac:dyDescent="0.2">
      <c r="A43" s="172">
        <v>120</v>
      </c>
      <c r="B43" s="173">
        <v>1</v>
      </c>
      <c r="C43" s="173" t="s">
        <v>103</v>
      </c>
      <c r="D43" s="173" t="s">
        <v>21</v>
      </c>
      <c r="E43" s="173">
        <v>2</v>
      </c>
      <c r="F43" s="174" t="s">
        <v>250</v>
      </c>
      <c r="G43" s="175" t="s">
        <v>1580</v>
      </c>
      <c r="H43" s="175">
        <v>50</v>
      </c>
      <c r="I43" s="175">
        <v>333</v>
      </c>
      <c r="J43" s="175">
        <v>1</v>
      </c>
      <c r="K43" s="175">
        <v>2</v>
      </c>
      <c r="L43" s="175">
        <v>2</v>
      </c>
      <c r="M43" s="175">
        <v>25</v>
      </c>
      <c r="N43" s="175">
        <v>6.2</v>
      </c>
      <c r="O43" s="175">
        <v>0</v>
      </c>
      <c r="P43" s="175">
        <v>30.8</v>
      </c>
      <c r="Q43" s="175">
        <v>15.1</v>
      </c>
      <c r="R43" s="175" t="s">
        <v>5930</v>
      </c>
      <c r="S43" s="175">
        <v>19</v>
      </c>
      <c r="T43" s="175">
        <v>118</v>
      </c>
      <c r="U43" s="175">
        <v>1</v>
      </c>
      <c r="V43" s="175">
        <v>1</v>
      </c>
      <c r="W43" s="175">
        <v>1</v>
      </c>
      <c r="X43" s="175">
        <v>19</v>
      </c>
      <c r="Y43" s="175">
        <v>6.1</v>
      </c>
      <c r="Z43" s="175">
        <v>0</v>
      </c>
      <c r="AA43" s="175">
        <v>40.6</v>
      </c>
      <c r="AB43" s="175">
        <v>12.3</v>
      </c>
      <c r="AC43" s="175" t="s">
        <v>5931</v>
      </c>
      <c r="AD43" s="175">
        <v>43</v>
      </c>
      <c r="AE43" s="175">
        <v>302</v>
      </c>
      <c r="AF43" s="175">
        <v>2</v>
      </c>
      <c r="AG43" s="175">
        <v>2</v>
      </c>
      <c r="AH43" s="175">
        <v>2</v>
      </c>
      <c r="AI43" s="175">
        <v>16</v>
      </c>
      <c r="AJ43" s="175">
        <v>5.7</v>
      </c>
      <c r="AK43" s="175">
        <v>0</v>
      </c>
      <c r="AL43" s="175">
        <v>47.8</v>
      </c>
      <c r="AM43" s="175">
        <v>10.5</v>
      </c>
    </row>
    <row r="44" spans="1:39" ht="12.75" x14ac:dyDescent="0.2">
      <c r="A44" s="172">
        <v>121</v>
      </c>
      <c r="B44" s="173">
        <v>1</v>
      </c>
      <c r="C44" s="173" t="s">
        <v>103</v>
      </c>
      <c r="D44" s="173" t="s">
        <v>21</v>
      </c>
      <c r="E44" s="173">
        <v>3</v>
      </c>
      <c r="F44" s="174" t="s">
        <v>254</v>
      </c>
      <c r="G44" s="175" t="s">
        <v>1581</v>
      </c>
      <c r="H44" s="175">
        <v>55</v>
      </c>
      <c r="I44" s="175">
        <v>280</v>
      </c>
      <c r="J44" s="175">
        <v>0</v>
      </c>
      <c r="K44" s="175">
        <v>3</v>
      </c>
      <c r="L44" s="175">
        <v>0</v>
      </c>
      <c r="M44" s="175">
        <v>18.3</v>
      </c>
      <c r="N44" s="175">
        <v>4.9000000000000004</v>
      </c>
      <c r="O44" s="175">
        <v>0</v>
      </c>
      <c r="P44" s="175">
        <v>68.2</v>
      </c>
      <c r="Q44" s="175">
        <v>8.1999999999999993</v>
      </c>
      <c r="R44" s="175" t="s">
        <v>5932</v>
      </c>
      <c r="S44" s="175">
        <v>28</v>
      </c>
      <c r="T44" s="175">
        <v>159</v>
      </c>
      <c r="U44" s="175">
        <v>1</v>
      </c>
      <c r="V44" s="175">
        <v>2</v>
      </c>
      <c r="W44" s="175">
        <v>2</v>
      </c>
      <c r="X44" s="175">
        <v>14</v>
      </c>
      <c r="Y44" s="175">
        <v>5.6</v>
      </c>
      <c r="Z44" s="175">
        <v>0</v>
      </c>
      <c r="AA44" s="175">
        <v>50.6</v>
      </c>
      <c r="AB44" s="175">
        <v>9.6</v>
      </c>
      <c r="AC44" s="175" t="s">
        <v>5933</v>
      </c>
      <c r="AD44" s="175">
        <v>52</v>
      </c>
      <c r="AE44" s="175">
        <v>248</v>
      </c>
      <c r="AF44" s="175">
        <v>1</v>
      </c>
      <c r="AG44" s="175">
        <v>4</v>
      </c>
      <c r="AH44" s="175">
        <v>4</v>
      </c>
      <c r="AI44" s="175">
        <v>13</v>
      </c>
      <c r="AJ44" s="175">
        <v>4.5</v>
      </c>
      <c r="AK44" s="175">
        <v>0</v>
      </c>
      <c r="AL44" s="175">
        <v>83</v>
      </c>
      <c r="AM44" s="175">
        <v>4.9000000000000004</v>
      </c>
    </row>
    <row r="45" spans="1:39" ht="12.75" x14ac:dyDescent="0.2">
      <c r="A45" s="172">
        <v>201</v>
      </c>
      <c r="B45" s="173">
        <v>2</v>
      </c>
      <c r="C45" s="173" t="s">
        <v>16</v>
      </c>
      <c r="D45" s="173" t="s">
        <v>21</v>
      </c>
      <c r="E45" s="173">
        <v>1</v>
      </c>
      <c r="F45" s="174" t="s">
        <v>290</v>
      </c>
      <c r="G45" s="175" t="s">
        <v>5934</v>
      </c>
      <c r="H45" s="175">
        <v>48</v>
      </c>
      <c r="I45" s="175">
        <v>261</v>
      </c>
      <c r="J45" s="175">
        <v>1</v>
      </c>
      <c r="K45" s="175">
        <v>1</v>
      </c>
      <c r="L45" s="175">
        <v>1</v>
      </c>
      <c r="M45" s="175">
        <v>48</v>
      </c>
      <c r="N45" s="175">
        <v>5.2</v>
      </c>
      <c r="O45" s="175">
        <v>0</v>
      </c>
      <c r="P45" s="175">
        <v>10</v>
      </c>
      <c r="Q45" s="175">
        <v>23.7</v>
      </c>
      <c r="R45" s="175" t="s">
        <v>5935</v>
      </c>
      <c r="S45" s="175">
        <v>21</v>
      </c>
      <c r="T45" s="175">
        <v>117</v>
      </c>
      <c r="U45" s="175">
        <v>1</v>
      </c>
      <c r="V45" s="175">
        <v>1</v>
      </c>
      <c r="W45" s="175">
        <v>1</v>
      </c>
      <c r="X45" s="175">
        <v>21</v>
      </c>
      <c r="Y45" s="175">
        <v>5.5</v>
      </c>
      <c r="Z45" s="175">
        <v>0</v>
      </c>
      <c r="AA45" s="175">
        <v>36.4</v>
      </c>
      <c r="AB45" s="175">
        <v>13.3</v>
      </c>
      <c r="AC45" s="175" t="s">
        <v>5936</v>
      </c>
      <c r="AD45" s="175">
        <v>42</v>
      </c>
      <c r="AE45" s="175">
        <v>235</v>
      </c>
      <c r="AF45" s="175">
        <v>1</v>
      </c>
      <c r="AG45" s="175">
        <v>2</v>
      </c>
      <c r="AH45" s="175">
        <v>0</v>
      </c>
      <c r="AI45" s="175">
        <v>18</v>
      </c>
      <c r="AJ45" s="175">
        <v>5.4</v>
      </c>
      <c r="AK45" s="175">
        <v>0</v>
      </c>
      <c r="AL45" s="175">
        <v>40.5</v>
      </c>
      <c r="AM45" s="175">
        <v>12</v>
      </c>
    </row>
    <row r="46" spans="1:39" ht="12.75" x14ac:dyDescent="0.2">
      <c r="A46" s="172">
        <v>202</v>
      </c>
      <c r="B46" s="173">
        <v>2</v>
      </c>
      <c r="C46" s="173" t="s">
        <v>16</v>
      </c>
      <c r="D46" s="173" t="s">
        <v>63</v>
      </c>
      <c r="E46" s="173">
        <v>2</v>
      </c>
      <c r="F46" s="174" t="s">
        <v>294</v>
      </c>
      <c r="G46" s="175" t="s">
        <v>5937</v>
      </c>
      <c r="H46" s="175">
        <v>23</v>
      </c>
      <c r="I46" s="175">
        <v>109</v>
      </c>
      <c r="J46" s="175">
        <v>1</v>
      </c>
      <c r="K46" s="175">
        <v>2</v>
      </c>
      <c r="L46" s="175">
        <v>2</v>
      </c>
      <c r="M46" s="175">
        <v>11.5</v>
      </c>
      <c r="N46" s="175">
        <v>4.5999999999999996</v>
      </c>
      <c r="O46" s="175">
        <v>0</v>
      </c>
      <c r="P46" s="175">
        <v>59</v>
      </c>
      <c r="Q46" s="175">
        <v>7.8</v>
      </c>
      <c r="R46" s="175" t="s">
        <v>5938</v>
      </c>
      <c r="S46" s="175">
        <v>24</v>
      </c>
      <c r="T46" s="175">
        <v>112</v>
      </c>
      <c r="U46" s="175">
        <v>1</v>
      </c>
      <c r="V46" s="175">
        <v>2</v>
      </c>
      <c r="W46" s="175">
        <v>2</v>
      </c>
      <c r="X46" s="175">
        <v>12</v>
      </c>
      <c r="Y46" s="175">
        <v>4.5</v>
      </c>
      <c r="Z46" s="175">
        <v>0</v>
      </c>
      <c r="AA46" s="175">
        <v>60.7</v>
      </c>
      <c r="AB46" s="175">
        <v>7.7</v>
      </c>
      <c r="AC46" s="175" t="s">
        <v>5939</v>
      </c>
      <c r="AD46" s="175">
        <v>40</v>
      </c>
      <c r="AE46" s="175">
        <v>239</v>
      </c>
      <c r="AF46" s="175">
        <v>1</v>
      </c>
      <c r="AG46" s="175">
        <v>3</v>
      </c>
      <c r="AH46" s="175">
        <v>3</v>
      </c>
      <c r="AI46" s="175">
        <v>13.3</v>
      </c>
      <c r="AJ46" s="175">
        <v>5.8</v>
      </c>
      <c r="AK46" s="175">
        <v>0</v>
      </c>
      <c r="AL46" s="175">
        <v>28.3</v>
      </c>
      <c r="AM46" s="175">
        <v>12.6</v>
      </c>
    </row>
    <row r="47" spans="1:39" ht="12.75" x14ac:dyDescent="0.2">
      <c r="A47" s="172">
        <v>203</v>
      </c>
      <c r="B47" s="173">
        <v>2</v>
      </c>
      <c r="C47" s="173" t="s">
        <v>16</v>
      </c>
      <c r="D47" s="173" t="s">
        <v>76</v>
      </c>
      <c r="E47" s="173">
        <v>3</v>
      </c>
      <c r="F47" s="174" t="s">
        <v>299</v>
      </c>
      <c r="G47" s="175" t="s">
        <v>301</v>
      </c>
      <c r="H47" s="175">
        <v>41</v>
      </c>
      <c r="I47" s="175">
        <v>169</v>
      </c>
      <c r="J47" s="175">
        <v>1</v>
      </c>
      <c r="K47" s="175">
        <v>1</v>
      </c>
      <c r="L47" s="175">
        <v>1</v>
      </c>
      <c r="M47" s="175">
        <v>41</v>
      </c>
      <c r="N47" s="175">
        <v>3.9</v>
      </c>
      <c r="O47" s="175">
        <v>0</v>
      </c>
      <c r="P47" s="175">
        <v>64.2</v>
      </c>
      <c r="Q47" s="175">
        <v>9.3000000000000007</v>
      </c>
      <c r="R47" s="175" t="s">
        <v>5940</v>
      </c>
      <c r="S47" s="175">
        <v>20</v>
      </c>
      <c r="T47" s="175">
        <v>92</v>
      </c>
      <c r="U47" s="175">
        <v>1</v>
      </c>
      <c r="V47" s="175">
        <v>1</v>
      </c>
      <c r="W47" s="175">
        <v>1</v>
      </c>
      <c r="X47" s="175">
        <v>20</v>
      </c>
      <c r="Y47" s="175">
        <v>4.5</v>
      </c>
      <c r="Z47" s="175">
        <v>0</v>
      </c>
      <c r="AA47" s="175">
        <v>46.9</v>
      </c>
      <c r="AB47" s="175">
        <v>11.6</v>
      </c>
      <c r="AC47" s="175" t="s">
        <v>5941</v>
      </c>
      <c r="AD47" s="175">
        <v>75</v>
      </c>
      <c r="AE47" s="175">
        <v>315</v>
      </c>
      <c r="AF47" s="175">
        <v>2</v>
      </c>
      <c r="AG47" s="175">
        <v>3</v>
      </c>
      <c r="AH47" s="175">
        <v>1.5</v>
      </c>
      <c r="AI47" s="175">
        <v>25</v>
      </c>
      <c r="AJ47" s="175">
        <v>4</v>
      </c>
      <c r="AK47" s="175">
        <v>0</v>
      </c>
      <c r="AL47" s="175">
        <v>57.3</v>
      </c>
      <c r="AM47" s="175">
        <v>11.4</v>
      </c>
    </row>
    <row r="48" spans="1:39" ht="12.75" x14ac:dyDescent="0.2">
      <c r="A48" s="172">
        <v>204</v>
      </c>
      <c r="B48" s="173">
        <v>2</v>
      </c>
      <c r="C48" s="173" t="s">
        <v>16</v>
      </c>
      <c r="D48" s="173" t="s">
        <v>76</v>
      </c>
      <c r="E48" s="173">
        <v>4</v>
      </c>
      <c r="F48" s="174" t="s">
        <v>302</v>
      </c>
      <c r="G48" s="175" t="s">
        <v>303</v>
      </c>
      <c r="H48" s="175">
        <v>36</v>
      </c>
      <c r="I48" s="175">
        <v>149</v>
      </c>
      <c r="J48" s="175">
        <v>1</v>
      </c>
      <c r="K48" s="175">
        <v>1</v>
      </c>
      <c r="L48" s="175">
        <v>1</v>
      </c>
      <c r="M48" s="175">
        <v>36</v>
      </c>
      <c r="N48" s="175">
        <v>4</v>
      </c>
      <c r="O48" s="175">
        <v>0</v>
      </c>
      <c r="P48" s="175">
        <v>64</v>
      </c>
      <c r="Q48" s="175">
        <v>8.8000000000000007</v>
      </c>
      <c r="R48" s="175" t="s">
        <v>303</v>
      </c>
      <c r="S48" s="175">
        <v>36</v>
      </c>
      <c r="T48" s="175">
        <v>149</v>
      </c>
      <c r="U48" s="175">
        <v>1</v>
      </c>
      <c r="V48" s="175">
        <v>1</v>
      </c>
      <c r="W48" s="175">
        <v>1</v>
      </c>
      <c r="X48" s="175">
        <v>36</v>
      </c>
      <c r="Y48" s="175">
        <v>4</v>
      </c>
      <c r="Z48" s="175">
        <v>0</v>
      </c>
      <c r="AA48" s="175">
        <v>64</v>
      </c>
      <c r="AB48" s="175">
        <v>8.8000000000000007</v>
      </c>
      <c r="AC48" s="175" t="s">
        <v>5942</v>
      </c>
      <c r="AD48" s="175">
        <v>85</v>
      </c>
      <c r="AE48" s="175">
        <v>367</v>
      </c>
      <c r="AF48" s="175">
        <v>1</v>
      </c>
      <c r="AG48" s="175">
        <v>3</v>
      </c>
      <c r="AH48" s="175">
        <v>3</v>
      </c>
      <c r="AI48" s="175">
        <v>28.3</v>
      </c>
      <c r="AJ48" s="175">
        <v>4.2</v>
      </c>
      <c r="AK48" s="175">
        <v>0.33</v>
      </c>
      <c r="AL48" s="175">
        <v>47.6</v>
      </c>
      <c r="AM48" s="175">
        <v>13.6</v>
      </c>
    </row>
    <row r="49" spans="1:39" ht="12.75" x14ac:dyDescent="0.2">
      <c r="A49" s="172">
        <v>205</v>
      </c>
      <c r="B49" s="173">
        <v>2</v>
      </c>
      <c r="C49" s="173" t="s">
        <v>89</v>
      </c>
      <c r="D49" s="173" t="s">
        <v>21</v>
      </c>
      <c r="E49" s="173">
        <v>1</v>
      </c>
      <c r="F49" s="174" t="s">
        <v>307</v>
      </c>
      <c r="G49" s="175" t="s">
        <v>5943</v>
      </c>
      <c r="H49" s="175">
        <v>80</v>
      </c>
      <c r="I49" s="175">
        <v>362</v>
      </c>
      <c r="J49" s="175">
        <v>3</v>
      </c>
      <c r="K49" s="175">
        <v>3</v>
      </c>
      <c r="L49" s="175">
        <v>1.5</v>
      </c>
      <c r="M49" s="175">
        <v>24.6</v>
      </c>
      <c r="N49" s="175">
        <v>3.9</v>
      </c>
      <c r="O49" s="175">
        <v>0</v>
      </c>
      <c r="P49" s="175">
        <v>50.8</v>
      </c>
      <c r="Q49" s="175">
        <v>10.7</v>
      </c>
      <c r="R49" s="175" t="s">
        <v>308</v>
      </c>
      <c r="S49" s="175">
        <v>24</v>
      </c>
      <c r="T49" s="175">
        <v>112</v>
      </c>
      <c r="U49" s="175">
        <v>1</v>
      </c>
      <c r="V49" s="175">
        <v>1</v>
      </c>
      <c r="W49" s="175">
        <v>1</v>
      </c>
      <c r="X49" s="175">
        <v>24</v>
      </c>
      <c r="Y49" s="175">
        <v>4.5</v>
      </c>
      <c r="Z49" s="175">
        <v>0</v>
      </c>
      <c r="AA49" s="175">
        <v>48.5</v>
      </c>
      <c r="AB49" s="175">
        <v>12.4</v>
      </c>
      <c r="AC49" s="175" t="s">
        <v>5944</v>
      </c>
      <c r="AD49" s="175">
        <v>53</v>
      </c>
      <c r="AE49" s="175">
        <v>233</v>
      </c>
      <c r="AF49" s="175">
        <v>4</v>
      </c>
      <c r="AG49" s="175">
        <v>4</v>
      </c>
      <c r="AH49" s="175">
        <v>1.3</v>
      </c>
      <c r="AI49" s="175">
        <v>10.7</v>
      </c>
      <c r="AJ49" s="175">
        <v>4</v>
      </c>
      <c r="AK49" s="175">
        <v>0.5</v>
      </c>
      <c r="AL49" s="175">
        <v>64.099999999999994</v>
      </c>
      <c r="AM49" s="175">
        <v>6.9</v>
      </c>
    </row>
    <row r="50" spans="1:39" ht="12.75" x14ac:dyDescent="0.2">
      <c r="A50" s="172">
        <v>206</v>
      </c>
      <c r="B50" s="173">
        <v>2</v>
      </c>
      <c r="C50" s="173" t="s">
        <v>89</v>
      </c>
      <c r="D50" s="173" t="s">
        <v>21</v>
      </c>
      <c r="E50" s="173">
        <v>2</v>
      </c>
      <c r="F50" s="174" t="s">
        <v>310</v>
      </c>
      <c r="G50" s="175" t="s">
        <v>312</v>
      </c>
      <c r="H50" s="175">
        <v>9</v>
      </c>
      <c r="I50" s="175">
        <v>43</v>
      </c>
      <c r="J50" s="175">
        <v>1</v>
      </c>
      <c r="K50" s="175">
        <v>1</v>
      </c>
      <c r="L50" s="175">
        <v>1</v>
      </c>
      <c r="M50" s="175">
        <v>9</v>
      </c>
      <c r="N50" s="175">
        <v>4.3</v>
      </c>
      <c r="O50" s="175">
        <v>0</v>
      </c>
      <c r="P50" s="175">
        <v>42.4</v>
      </c>
      <c r="Q50" s="175">
        <v>8.4</v>
      </c>
      <c r="R50" s="175" t="s">
        <v>311</v>
      </c>
      <c r="S50" s="175">
        <v>9</v>
      </c>
      <c r="T50" s="175">
        <v>46</v>
      </c>
      <c r="U50" s="175">
        <v>1</v>
      </c>
      <c r="V50" s="175">
        <v>1</v>
      </c>
      <c r="W50" s="175">
        <v>1</v>
      </c>
      <c r="X50" s="175">
        <v>9</v>
      </c>
      <c r="Y50" s="175">
        <v>4.5999999999999996</v>
      </c>
      <c r="Z50" s="175">
        <v>0</v>
      </c>
      <c r="AA50" s="175">
        <v>14.2</v>
      </c>
      <c r="AB50" s="175">
        <v>12.3</v>
      </c>
      <c r="AC50" s="175" t="s">
        <v>5945</v>
      </c>
      <c r="AD50" s="175">
        <v>29</v>
      </c>
      <c r="AE50" s="175">
        <v>148</v>
      </c>
      <c r="AF50" s="175">
        <v>1</v>
      </c>
      <c r="AG50" s="175">
        <v>1</v>
      </c>
      <c r="AH50" s="175">
        <v>1</v>
      </c>
      <c r="AI50" s="175">
        <v>29</v>
      </c>
      <c r="AJ50" s="175">
        <v>5</v>
      </c>
      <c r="AK50" s="175">
        <v>1</v>
      </c>
      <c r="AL50" s="175">
        <v>31.5</v>
      </c>
      <c r="AM50" s="175">
        <v>16</v>
      </c>
    </row>
    <row r="51" spans="1:39" ht="12.75" x14ac:dyDescent="0.2">
      <c r="A51" s="172">
        <v>207</v>
      </c>
      <c r="B51" s="173">
        <v>2</v>
      </c>
      <c r="C51" s="173" t="s">
        <v>89</v>
      </c>
      <c r="D51" s="173" t="s">
        <v>21</v>
      </c>
      <c r="E51" s="173">
        <v>3</v>
      </c>
      <c r="F51" s="174" t="s">
        <v>313</v>
      </c>
      <c r="G51" s="175" t="s">
        <v>314</v>
      </c>
      <c r="H51" s="175">
        <v>14</v>
      </c>
      <c r="I51" s="175">
        <v>75</v>
      </c>
      <c r="J51" s="175">
        <v>1</v>
      </c>
      <c r="K51" s="175">
        <v>1</v>
      </c>
      <c r="L51" s="175">
        <v>1</v>
      </c>
      <c r="M51" s="175">
        <v>14</v>
      </c>
      <c r="N51" s="175">
        <v>5.0999999999999996</v>
      </c>
      <c r="O51" s="175">
        <v>0</v>
      </c>
      <c r="P51" s="175">
        <v>35.5</v>
      </c>
      <c r="Q51" s="175">
        <v>11.74</v>
      </c>
      <c r="R51" s="175" t="s">
        <v>314</v>
      </c>
      <c r="S51" s="175">
        <v>14</v>
      </c>
      <c r="T51" s="175">
        <v>75</v>
      </c>
      <c r="U51" s="175">
        <v>1</v>
      </c>
      <c r="V51" s="175">
        <v>1</v>
      </c>
      <c r="W51" s="175">
        <v>1</v>
      </c>
      <c r="X51" s="175">
        <v>14</v>
      </c>
      <c r="Y51" s="175">
        <v>5.0999999999999996</v>
      </c>
      <c r="Z51" s="175">
        <v>0</v>
      </c>
      <c r="AA51" s="175">
        <v>35.5</v>
      </c>
      <c r="AB51" s="175">
        <v>11.7</v>
      </c>
      <c r="AC51" s="175" t="s">
        <v>5946</v>
      </c>
      <c r="AD51" s="175">
        <v>36</v>
      </c>
      <c r="AE51" s="175">
        <v>164</v>
      </c>
      <c r="AF51" s="175">
        <v>1</v>
      </c>
      <c r="AG51" s="175">
        <v>1</v>
      </c>
      <c r="AH51" s="175">
        <v>1</v>
      </c>
      <c r="AI51" s="175">
        <v>36</v>
      </c>
      <c r="AJ51" s="175">
        <v>4.3</v>
      </c>
      <c r="AK51" s="175">
        <v>1</v>
      </c>
      <c r="AL51" s="175">
        <v>19.8</v>
      </c>
      <c r="AM51" s="175">
        <v>19.399999999999999</v>
      </c>
    </row>
    <row r="52" spans="1:39" ht="12.75" x14ac:dyDescent="0.2">
      <c r="A52" s="172">
        <v>208</v>
      </c>
      <c r="B52" s="173">
        <v>2</v>
      </c>
      <c r="C52" s="173" t="s">
        <v>89</v>
      </c>
      <c r="D52" s="173" t="s">
        <v>21</v>
      </c>
      <c r="E52" s="173">
        <v>4</v>
      </c>
      <c r="F52" s="174" t="s">
        <v>315</v>
      </c>
      <c r="G52" s="175" t="s">
        <v>316</v>
      </c>
      <c r="H52" s="175">
        <v>23</v>
      </c>
      <c r="I52" s="175">
        <v>128</v>
      </c>
      <c r="J52" s="175">
        <v>1</v>
      </c>
      <c r="K52" s="175">
        <v>1</v>
      </c>
      <c r="L52" s="175">
        <v>1</v>
      </c>
      <c r="M52" s="175">
        <v>23</v>
      </c>
      <c r="N52" s="175">
        <v>5.0999999999999996</v>
      </c>
      <c r="O52" s="175">
        <v>0</v>
      </c>
      <c r="P52" s="175">
        <v>43.7</v>
      </c>
      <c r="Q52" s="175">
        <v>12.8</v>
      </c>
      <c r="R52" s="175" t="s">
        <v>316</v>
      </c>
      <c r="S52" s="175">
        <v>23</v>
      </c>
      <c r="T52" s="175">
        <v>128</v>
      </c>
      <c r="U52" s="175">
        <v>1</v>
      </c>
      <c r="V52" s="175">
        <v>1</v>
      </c>
      <c r="W52" s="175">
        <v>1</v>
      </c>
      <c r="X52" s="175">
        <v>23</v>
      </c>
      <c r="Y52" s="175">
        <v>5.0999999999999996</v>
      </c>
      <c r="Z52" s="175">
        <v>0</v>
      </c>
      <c r="AA52" s="175">
        <v>43.7</v>
      </c>
      <c r="AB52" s="175">
        <v>12.8</v>
      </c>
      <c r="AC52" s="175" t="s">
        <v>5947</v>
      </c>
      <c r="AD52" s="175">
        <v>39</v>
      </c>
      <c r="AE52" s="175">
        <v>187</v>
      </c>
      <c r="AF52" s="175">
        <v>5</v>
      </c>
      <c r="AG52" s="175">
        <v>1</v>
      </c>
      <c r="AH52" s="175">
        <v>1</v>
      </c>
      <c r="AI52" s="175">
        <v>19</v>
      </c>
      <c r="AJ52" s="175">
        <v>5.6</v>
      </c>
      <c r="AK52" s="175">
        <v>1</v>
      </c>
      <c r="AL52" s="175">
        <v>36.1</v>
      </c>
      <c r="AM52" s="175">
        <v>12.9</v>
      </c>
    </row>
    <row r="53" spans="1:39" ht="12.75" x14ac:dyDescent="0.2">
      <c r="A53" s="172">
        <v>209</v>
      </c>
      <c r="B53" s="173">
        <v>2</v>
      </c>
      <c r="C53" s="173" t="s">
        <v>89</v>
      </c>
      <c r="D53" s="173" t="s">
        <v>63</v>
      </c>
      <c r="E53" s="173">
        <v>5</v>
      </c>
      <c r="F53" s="174" t="s">
        <v>318</v>
      </c>
      <c r="G53" s="175" t="s">
        <v>5948</v>
      </c>
      <c r="H53" s="175">
        <v>23</v>
      </c>
      <c r="I53" s="175">
        <v>138</v>
      </c>
      <c r="J53" s="175">
        <v>1</v>
      </c>
      <c r="K53" s="175">
        <v>1</v>
      </c>
      <c r="L53" s="175">
        <v>1</v>
      </c>
      <c r="M53" s="175">
        <v>23</v>
      </c>
      <c r="N53" s="175">
        <v>5.8</v>
      </c>
      <c r="O53" s="175">
        <v>0</v>
      </c>
      <c r="P53" s="175">
        <v>17.899999999999999</v>
      </c>
      <c r="Q53" s="175">
        <v>16.399999999999999</v>
      </c>
      <c r="R53" s="175" t="s">
        <v>5948</v>
      </c>
      <c r="S53" s="175">
        <v>23</v>
      </c>
      <c r="T53" s="175">
        <v>138</v>
      </c>
      <c r="U53" s="175">
        <v>1</v>
      </c>
      <c r="V53" s="175">
        <v>1</v>
      </c>
      <c r="W53" s="175">
        <v>1</v>
      </c>
      <c r="X53" s="175">
        <v>23</v>
      </c>
      <c r="Y53" s="175">
        <v>5.8</v>
      </c>
      <c r="Z53" s="175">
        <v>0</v>
      </c>
      <c r="AA53" s="175">
        <v>17.899999999999999</v>
      </c>
      <c r="AB53" s="175">
        <v>16.399999999999999</v>
      </c>
      <c r="AC53" s="175" t="s">
        <v>5949</v>
      </c>
      <c r="AD53" s="175">
        <v>48</v>
      </c>
      <c r="AE53" s="175">
        <v>206</v>
      </c>
      <c r="AF53" s="175">
        <v>3</v>
      </c>
      <c r="AG53" s="175">
        <v>1</v>
      </c>
      <c r="AH53" s="175">
        <v>1</v>
      </c>
      <c r="AI53" s="175">
        <v>20</v>
      </c>
      <c r="AJ53" s="175">
        <v>5.6</v>
      </c>
      <c r="AK53" s="175">
        <v>0</v>
      </c>
      <c r="AL53" s="175">
        <v>42.7</v>
      </c>
      <c r="AM53" s="175">
        <v>12.2</v>
      </c>
    </row>
    <row r="54" spans="1:39" ht="12.75" x14ac:dyDescent="0.2">
      <c r="A54" s="172">
        <v>210</v>
      </c>
      <c r="B54" s="173">
        <v>2</v>
      </c>
      <c r="C54" s="173" t="s">
        <v>89</v>
      </c>
      <c r="D54" s="173" t="s">
        <v>63</v>
      </c>
      <c r="E54" s="173">
        <v>6</v>
      </c>
      <c r="F54" s="174" t="s">
        <v>321</v>
      </c>
      <c r="G54" s="175" t="s">
        <v>323</v>
      </c>
      <c r="H54" s="175">
        <v>16</v>
      </c>
      <c r="I54" s="175">
        <v>85</v>
      </c>
      <c r="J54" s="175">
        <v>1</v>
      </c>
      <c r="K54" s="175">
        <v>1</v>
      </c>
      <c r="L54" s="175">
        <v>1</v>
      </c>
      <c r="M54" s="175">
        <v>16</v>
      </c>
      <c r="N54" s="175">
        <v>5.2</v>
      </c>
      <c r="O54" s="175">
        <v>0</v>
      </c>
      <c r="P54" s="175">
        <v>42.5</v>
      </c>
      <c r="Q54" s="175">
        <v>11.3</v>
      </c>
      <c r="R54" s="175" t="s">
        <v>322</v>
      </c>
      <c r="S54" s="175">
        <v>27</v>
      </c>
      <c r="T54" s="175">
        <v>139</v>
      </c>
      <c r="U54" s="175">
        <v>1</v>
      </c>
      <c r="V54" s="175">
        <v>1</v>
      </c>
      <c r="W54" s="175">
        <v>1</v>
      </c>
      <c r="X54" s="175">
        <v>1</v>
      </c>
      <c r="Y54" s="175">
        <v>27</v>
      </c>
      <c r="Z54" s="175">
        <v>0</v>
      </c>
      <c r="AA54" s="175">
        <v>38.4</v>
      </c>
      <c r="AB54" s="175">
        <v>14.6</v>
      </c>
      <c r="AC54" s="175" t="s">
        <v>5950</v>
      </c>
      <c r="AD54" s="175">
        <v>44</v>
      </c>
      <c r="AE54" s="175">
        <v>171</v>
      </c>
      <c r="AF54" s="175">
        <v>4</v>
      </c>
      <c r="AG54" s="175">
        <v>3</v>
      </c>
      <c r="AH54" s="175">
        <v>1</v>
      </c>
      <c r="AI54" s="175">
        <v>14.3</v>
      </c>
      <c r="AJ54" s="175">
        <v>3.4</v>
      </c>
      <c r="AK54" s="175">
        <v>0.66</v>
      </c>
      <c r="AL54" s="175">
        <v>38.799999999999997</v>
      </c>
      <c r="AM54" s="175">
        <v>11.4</v>
      </c>
    </row>
    <row r="55" spans="1:39" ht="12.75" x14ac:dyDescent="0.2">
      <c r="A55" s="172">
        <v>211</v>
      </c>
      <c r="B55" s="173">
        <v>2</v>
      </c>
      <c r="C55" s="173" t="s">
        <v>89</v>
      </c>
      <c r="D55" s="173" t="s">
        <v>63</v>
      </c>
      <c r="E55" s="173">
        <v>7</v>
      </c>
      <c r="F55" s="174" t="s">
        <v>324</v>
      </c>
      <c r="G55" s="175" t="s">
        <v>326</v>
      </c>
      <c r="H55" s="175">
        <v>67</v>
      </c>
      <c r="I55" s="175">
        <v>369</v>
      </c>
      <c r="J55" s="175">
        <v>1</v>
      </c>
      <c r="K55" s="175">
        <v>2</v>
      </c>
      <c r="L55" s="175">
        <v>2</v>
      </c>
      <c r="M55" s="175">
        <v>33.5</v>
      </c>
      <c r="N55" s="175">
        <v>5.3</v>
      </c>
      <c r="O55" s="175">
        <v>0</v>
      </c>
      <c r="P55" s="175">
        <v>39.5</v>
      </c>
      <c r="Q55" s="175">
        <v>11.9</v>
      </c>
      <c r="R55" s="175" t="s">
        <v>5951</v>
      </c>
      <c r="S55" s="175">
        <v>37</v>
      </c>
      <c r="T55" s="175">
        <v>187</v>
      </c>
      <c r="U55" s="175">
        <v>1</v>
      </c>
      <c r="V55" s="175">
        <v>2</v>
      </c>
      <c r="W55" s="175">
        <v>2</v>
      </c>
      <c r="X55" s="175">
        <v>18.5</v>
      </c>
      <c r="Y55" s="175">
        <v>5</v>
      </c>
      <c r="Z55" s="175">
        <v>0</v>
      </c>
      <c r="AA55" s="175">
        <v>41.7</v>
      </c>
      <c r="AB55" s="175">
        <v>12</v>
      </c>
      <c r="AC55" s="175" t="s">
        <v>5952</v>
      </c>
      <c r="AD55" s="175">
        <v>22</v>
      </c>
      <c r="AE55" s="175">
        <v>128</v>
      </c>
      <c r="AF55" s="175">
        <v>1</v>
      </c>
      <c r="AG55" s="175">
        <v>1</v>
      </c>
      <c r="AH55" s="175">
        <v>1</v>
      </c>
      <c r="AI55" s="175">
        <v>22</v>
      </c>
      <c r="AJ55" s="175">
        <v>5.6</v>
      </c>
      <c r="AK55" s="175">
        <v>0</v>
      </c>
      <c r="AL55" s="175">
        <v>38.299999999999997</v>
      </c>
      <c r="AM55" s="175">
        <v>13.3</v>
      </c>
    </row>
    <row r="56" spans="1:39" ht="12.75" x14ac:dyDescent="0.2">
      <c r="A56" s="172">
        <v>212</v>
      </c>
      <c r="B56" s="173">
        <v>2</v>
      </c>
      <c r="C56" s="173" t="s">
        <v>89</v>
      </c>
      <c r="D56" s="173" t="s">
        <v>63</v>
      </c>
      <c r="E56" s="173">
        <v>8</v>
      </c>
      <c r="F56" s="174" t="s">
        <v>327</v>
      </c>
      <c r="G56" s="175" t="s">
        <v>329</v>
      </c>
      <c r="H56" s="175">
        <v>21</v>
      </c>
      <c r="I56" s="175">
        <v>90</v>
      </c>
      <c r="J56" s="175">
        <v>1</v>
      </c>
      <c r="K56" s="175">
        <v>1</v>
      </c>
      <c r="L56" s="175">
        <v>1</v>
      </c>
      <c r="M56" s="175">
        <v>21</v>
      </c>
      <c r="N56" s="175">
        <v>4.2</v>
      </c>
      <c r="O56" s="175">
        <v>0</v>
      </c>
      <c r="P56" s="175">
        <v>0</v>
      </c>
      <c r="Q56" s="175">
        <v>20.100000000000001</v>
      </c>
      <c r="R56" s="175" t="s">
        <v>5953</v>
      </c>
      <c r="S56" s="175">
        <v>36</v>
      </c>
      <c r="T56" s="175">
        <v>194</v>
      </c>
      <c r="U56" s="175">
        <v>0</v>
      </c>
      <c r="V56" s="175">
        <v>1</v>
      </c>
      <c r="W56" s="175">
        <v>0</v>
      </c>
      <c r="X56" s="175">
        <v>36</v>
      </c>
      <c r="Y56" s="175">
        <v>5.2</v>
      </c>
      <c r="Z56" s="175">
        <v>0</v>
      </c>
      <c r="AA56" s="175">
        <v>19.3</v>
      </c>
      <c r="AB56" s="175">
        <v>15</v>
      </c>
      <c r="AC56" s="175" t="s">
        <v>5954</v>
      </c>
      <c r="AD56" s="175">
        <v>0</v>
      </c>
      <c r="AE56" s="175">
        <v>0</v>
      </c>
      <c r="AF56" s="175">
        <v>0</v>
      </c>
      <c r="AG56" s="175">
        <v>0</v>
      </c>
      <c r="AH56" s="175">
        <v>0</v>
      </c>
      <c r="AI56" s="175">
        <v>0</v>
      </c>
      <c r="AJ56" s="175">
        <v>0</v>
      </c>
      <c r="AK56" s="175">
        <v>0</v>
      </c>
      <c r="AL56" s="175">
        <v>0</v>
      </c>
      <c r="AM56" s="175">
        <v>0</v>
      </c>
    </row>
    <row r="57" spans="1:39" ht="12.75" x14ac:dyDescent="0.2">
      <c r="A57" s="172">
        <v>213</v>
      </c>
      <c r="B57" s="173">
        <v>2</v>
      </c>
      <c r="C57" s="173" t="s">
        <v>89</v>
      </c>
      <c r="D57" s="173" t="s">
        <v>63</v>
      </c>
      <c r="E57" s="173">
        <v>9</v>
      </c>
      <c r="F57" s="174" t="s">
        <v>330</v>
      </c>
      <c r="G57" s="175" t="s">
        <v>5955</v>
      </c>
      <c r="H57" s="175">
        <v>23</v>
      </c>
      <c r="I57" s="175">
        <v>139</v>
      </c>
      <c r="J57" s="175">
        <v>1</v>
      </c>
      <c r="K57" s="175">
        <v>2</v>
      </c>
      <c r="L57" s="175">
        <v>2</v>
      </c>
      <c r="M57" s="175">
        <v>11.5</v>
      </c>
      <c r="N57" s="175">
        <v>5.8</v>
      </c>
      <c r="O57" s="175">
        <v>0.5</v>
      </c>
      <c r="P57" s="175">
        <v>33.299999999999997</v>
      </c>
      <c r="Q57" s="175">
        <v>11.4</v>
      </c>
      <c r="R57" s="175" t="s">
        <v>5956</v>
      </c>
      <c r="S57" s="175">
        <v>19</v>
      </c>
      <c r="T57" s="175">
        <v>115</v>
      </c>
      <c r="U57" s="175">
        <v>1</v>
      </c>
      <c r="V57" s="175">
        <v>1</v>
      </c>
      <c r="W57" s="175">
        <v>1</v>
      </c>
      <c r="X57" s="175">
        <v>19</v>
      </c>
      <c r="Y57" s="175">
        <v>6</v>
      </c>
      <c r="Z57" s="175">
        <v>0</v>
      </c>
      <c r="AA57" s="175">
        <v>22.8</v>
      </c>
      <c r="AB57" s="175">
        <v>14.7</v>
      </c>
      <c r="AC57" s="175" t="s">
        <v>5957</v>
      </c>
      <c r="AD57" s="175">
        <v>8</v>
      </c>
      <c r="AE57" s="175">
        <v>46</v>
      </c>
      <c r="AF57" s="175">
        <v>1</v>
      </c>
      <c r="AG57" s="175">
        <v>1</v>
      </c>
      <c r="AH57" s="175">
        <v>1</v>
      </c>
      <c r="AI57" s="175">
        <v>8</v>
      </c>
      <c r="AJ57" s="175">
        <v>5.6</v>
      </c>
      <c r="AK57" s="175">
        <v>1</v>
      </c>
      <c r="AL57" s="175">
        <v>40</v>
      </c>
      <c r="AM57" s="175">
        <v>9.6</v>
      </c>
    </row>
    <row r="58" spans="1:39" ht="12.75" x14ac:dyDescent="0.2">
      <c r="A58" s="172">
        <v>214</v>
      </c>
      <c r="B58" s="173">
        <v>2</v>
      </c>
      <c r="C58" s="173" t="s">
        <v>141</v>
      </c>
      <c r="D58" s="173" t="s">
        <v>21</v>
      </c>
      <c r="E58" s="173">
        <v>1</v>
      </c>
      <c r="F58" s="174" t="s">
        <v>354</v>
      </c>
      <c r="G58" s="175" t="s">
        <v>5958</v>
      </c>
      <c r="H58" s="175">
        <v>21</v>
      </c>
      <c r="I58" s="175">
        <v>115</v>
      </c>
      <c r="J58" s="175">
        <v>1</v>
      </c>
      <c r="K58" s="175">
        <v>1</v>
      </c>
      <c r="L58" s="175">
        <v>1</v>
      </c>
      <c r="M58" s="175">
        <v>21</v>
      </c>
      <c r="N58" s="175">
        <v>5.2</v>
      </c>
      <c r="O58" s="175">
        <v>0</v>
      </c>
      <c r="P58" s="175">
        <v>48.5</v>
      </c>
      <c r="Q58" s="175">
        <v>11.7</v>
      </c>
      <c r="R58" s="175" t="s">
        <v>5959</v>
      </c>
      <c r="S58" s="175">
        <v>12</v>
      </c>
      <c r="T58" s="175">
        <v>62</v>
      </c>
      <c r="U58" s="175">
        <v>1</v>
      </c>
      <c r="V58" s="175">
        <v>12</v>
      </c>
      <c r="W58" s="175">
        <v>5</v>
      </c>
      <c r="X58" s="175">
        <v>0</v>
      </c>
      <c r="Y58" s="175">
        <v>5</v>
      </c>
      <c r="Z58" s="175">
        <v>0</v>
      </c>
      <c r="AA58" s="175">
        <v>53.6</v>
      </c>
      <c r="AB58" s="175">
        <v>8.6999999999999993</v>
      </c>
      <c r="AC58" s="175" t="s">
        <v>5960</v>
      </c>
      <c r="AD58" s="175">
        <v>22</v>
      </c>
      <c r="AE58" s="175">
        <v>141</v>
      </c>
      <c r="AF58" s="175">
        <v>1</v>
      </c>
      <c r="AG58" s="175">
        <v>2</v>
      </c>
      <c r="AH58" s="175">
        <v>2</v>
      </c>
      <c r="AI58" s="175">
        <v>11</v>
      </c>
      <c r="AJ58" s="175">
        <v>6.1</v>
      </c>
      <c r="AK58" s="175">
        <v>0</v>
      </c>
      <c r="AL58" s="175">
        <v>38</v>
      </c>
      <c r="AM58" s="175">
        <v>10.6</v>
      </c>
    </row>
    <row r="59" spans="1:39" ht="12.75" x14ac:dyDescent="0.2">
      <c r="A59" s="172">
        <v>215</v>
      </c>
      <c r="B59" s="173">
        <v>2</v>
      </c>
      <c r="C59" s="173" t="s">
        <v>141</v>
      </c>
      <c r="D59" s="173" t="s">
        <v>21</v>
      </c>
      <c r="E59" s="173">
        <v>2</v>
      </c>
      <c r="F59" s="174" t="s">
        <v>358</v>
      </c>
      <c r="G59" s="175" t="s">
        <v>5961</v>
      </c>
      <c r="H59" s="175">
        <v>30</v>
      </c>
      <c r="I59" s="175">
        <v>148</v>
      </c>
      <c r="J59" s="175">
        <v>1</v>
      </c>
      <c r="K59" s="175">
        <v>1</v>
      </c>
      <c r="L59" s="175">
        <v>1</v>
      </c>
      <c r="M59" s="175">
        <v>30</v>
      </c>
      <c r="N59" s="175">
        <v>4.8</v>
      </c>
      <c r="O59" s="175">
        <v>0</v>
      </c>
      <c r="P59" s="175">
        <v>61.8</v>
      </c>
      <c r="Q59" s="175">
        <v>8.3000000000000007</v>
      </c>
      <c r="R59" s="175" t="s">
        <v>5962</v>
      </c>
      <c r="S59" s="175">
        <v>24</v>
      </c>
      <c r="T59" s="175">
        <v>109</v>
      </c>
      <c r="U59" s="175">
        <v>1</v>
      </c>
      <c r="V59" s="175">
        <v>1</v>
      </c>
      <c r="W59" s="175">
        <v>1</v>
      </c>
      <c r="X59" s="175">
        <v>24</v>
      </c>
      <c r="Y59" s="175">
        <v>4.5</v>
      </c>
      <c r="Z59" s="175">
        <v>0</v>
      </c>
      <c r="AA59" s="175">
        <v>62.6</v>
      </c>
      <c r="AB59" s="175">
        <v>10.4</v>
      </c>
      <c r="AC59" s="175" t="s">
        <v>5963</v>
      </c>
      <c r="AD59" s="175">
        <v>25</v>
      </c>
      <c r="AE59" s="175">
        <v>132</v>
      </c>
      <c r="AF59" s="175">
        <v>1</v>
      </c>
      <c r="AG59" s="175">
        <v>1</v>
      </c>
      <c r="AH59" s="175">
        <v>1</v>
      </c>
      <c r="AI59" s="175">
        <v>25</v>
      </c>
      <c r="AJ59" s="175">
        <v>5.0999999999999996</v>
      </c>
      <c r="AK59" s="175">
        <v>0</v>
      </c>
      <c r="AL59" s="175">
        <v>42.7</v>
      </c>
      <c r="AM59" s="175">
        <v>13.5</v>
      </c>
    </row>
    <row r="60" spans="1:39" ht="12.75" x14ac:dyDescent="0.2">
      <c r="A60" s="172">
        <v>216</v>
      </c>
      <c r="B60" s="173">
        <v>2</v>
      </c>
      <c r="C60" s="173" t="s">
        <v>141</v>
      </c>
      <c r="D60" s="173" t="s">
        <v>21</v>
      </c>
      <c r="E60" s="173">
        <v>3</v>
      </c>
      <c r="F60" s="174" t="s">
        <v>362</v>
      </c>
      <c r="G60" s="175" t="s">
        <v>363</v>
      </c>
      <c r="H60" s="175">
        <v>10</v>
      </c>
      <c r="I60" s="175">
        <v>61</v>
      </c>
      <c r="J60" s="175">
        <v>1</v>
      </c>
      <c r="K60" s="175">
        <v>1</v>
      </c>
      <c r="L60" s="175">
        <v>1</v>
      </c>
      <c r="M60" s="175">
        <v>10</v>
      </c>
      <c r="N60" s="175">
        <v>5.7</v>
      </c>
      <c r="O60" s="175">
        <v>0</v>
      </c>
      <c r="P60" s="175">
        <v>35.9</v>
      </c>
      <c r="Q60" s="175">
        <v>10.7</v>
      </c>
      <c r="R60" s="175" t="s">
        <v>363</v>
      </c>
      <c r="S60" s="175">
        <v>10</v>
      </c>
      <c r="T60" s="175">
        <v>61</v>
      </c>
      <c r="U60" s="175">
        <v>1</v>
      </c>
      <c r="V60" s="175">
        <v>1</v>
      </c>
      <c r="W60" s="175">
        <v>1</v>
      </c>
      <c r="X60" s="175">
        <v>10</v>
      </c>
      <c r="Y60" s="175">
        <v>5.7</v>
      </c>
      <c r="Z60" s="175">
        <v>0</v>
      </c>
      <c r="AA60" s="175">
        <v>35.9</v>
      </c>
      <c r="AB60" s="175">
        <v>10.7</v>
      </c>
      <c r="AC60" s="175" t="s">
        <v>5964</v>
      </c>
      <c r="AD60" s="175">
        <v>14</v>
      </c>
      <c r="AE60" s="175">
        <v>79</v>
      </c>
      <c r="AF60" s="175">
        <v>1</v>
      </c>
      <c r="AG60" s="175">
        <v>1</v>
      </c>
      <c r="AH60" s="175">
        <v>1</v>
      </c>
      <c r="AI60" s="175">
        <v>14</v>
      </c>
      <c r="AJ60" s="175">
        <v>5.5</v>
      </c>
      <c r="AK60" s="175">
        <v>0</v>
      </c>
      <c r="AL60" s="175">
        <v>53.6</v>
      </c>
      <c r="AM60" s="175">
        <v>9.1999999999999993</v>
      </c>
    </row>
    <row r="61" spans="1:39" ht="12.75" x14ac:dyDescent="0.2">
      <c r="A61" s="172">
        <v>217</v>
      </c>
      <c r="B61" s="173">
        <v>2</v>
      </c>
      <c r="C61" s="173" t="s">
        <v>141</v>
      </c>
      <c r="D61" s="173" t="s">
        <v>21</v>
      </c>
      <c r="E61" s="173">
        <v>4</v>
      </c>
      <c r="F61" s="174" t="s">
        <v>366</v>
      </c>
      <c r="G61" s="175" t="s">
        <v>367</v>
      </c>
      <c r="H61" s="175">
        <v>22</v>
      </c>
      <c r="I61" s="175">
        <v>112</v>
      </c>
      <c r="J61" s="175">
        <v>1</v>
      </c>
      <c r="K61" s="175">
        <v>1</v>
      </c>
      <c r="L61" s="175">
        <v>1</v>
      </c>
      <c r="M61" s="175">
        <v>22</v>
      </c>
      <c r="N61" s="175">
        <v>5</v>
      </c>
      <c r="O61" s="175">
        <v>0</v>
      </c>
      <c r="P61" s="175">
        <v>49.9</v>
      </c>
      <c r="Q61" s="175">
        <v>11.7</v>
      </c>
      <c r="R61" s="175" t="s">
        <v>5965</v>
      </c>
      <c r="S61" s="175">
        <v>9</v>
      </c>
      <c r="T61" s="175">
        <v>51</v>
      </c>
      <c r="U61" s="175">
        <v>1</v>
      </c>
      <c r="V61" s="175">
        <v>1</v>
      </c>
      <c r="W61" s="175">
        <v>1</v>
      </c>
      <c r="X61" s="175">
        <v>9</v>
      </c>
      <c r="Y61" s="175">
        <v>5.5</v>
      </c>
      <c r="Z61" s="175">
        <v>0</v>
      </c>
      <c r="AA61" s="175">
        <v>56.7</v>
      </c>
      <c r="AB61" s="175">
        <v>7.5</v>
      </c>
      <c r="AC61" s="175" t="s">
        <v>5966</v>
      </c>
      <c r="AD61" s="175">
        <v>17</v>
      </c>
      <c r="AE61" s="175">
        <v>95</v>
      </c>
      <c r="AF61" s="175">
        <v>1</v>
      </c>
      <c r="AG61" s="175">
        <v>1</v>
      </c>
      <c r="AH61" s="175">
        <v>1</v>
      </c>
      <c r="AI61" s="175">
        <v>17</v>
      </c>
      <c r="AJ61" s="175">
        <v>5.3</v>
      </c>
      <c r="AK61" s="175">
        <v>1</v>
      </c>
      <c r="AL61" s="175">
        <v>45.2</v>
      </c>
      <c r="AM61" s="175">
        <v>11.1</v>
      </c>
    </row>
    <row r="62" spans="1:39" ht="12.75" x14ac:dyDescent="0.2">
      <c r="A62" s="172">
        <v>218</v>
      </c>
      <c r="B62" s="173">
        <v>2</v>
      </c>
      <c r="C62" s="173" t="s">
        <v>141</v>
      </c>
      <c r="D62" s="173" t="s">
        <v>63</v>
      </c>
      <c r="E62" s="173">
        <v>5</v>
      </c>
      <c r="F62" s="174" t="s">
        <v>373</v>
      </c>
      <c r="G62" s="175" t="s">
        <v>374</v>
      </c>
      <c r="H62" s="175">
        <v>41</v>
      </c>
      <c r="I62" s="175">
        <v>204</v>
      </c>
      <c r="J62" s="175">
        <v>1</v>
      </c>
      <c r="K62" s="175">
        <v>1</v>
      </c>
      <c r="L62" s="175">
        <v>1</v>
      </c>
      <c r="M62" s="175">
        <v>41</v>
      </c>
      <c r="N62" s="175">
        <v>4.8</v>
      </c>
      <c r="O62" s="175">
        <v>0</v>
      </c>
      <c r="P62" s="175">
        <v>31</v>
      </c>
      <c r="Q62" s="175">
        <v>19.100000000000001</v>
      </c>
      <c r="R62" s="175" t="s">
        <v>5967</v>
      </c>
      <c r="S62" s="175">
        <v>19</v>
      </c>
      <c r="T62" s="175">
        <v>96</v>
      </c>
      <c r="U62" s="175">
        <v>1</v>
      </c>
      <c r="V62" s="175">
        <v>1</v>
      </c>
      <c r="W62" s="175">
        <v>1</v>
      </c>
      <c r="X62" s="175">
        <v>19</v>
      </c>
      <c r="Y62" s="175">
        <v>5</v>
      </c>
      <c r="Z62" s="175">
        <v>1</v>
      </c>
      <c r="AA62" s="175">
        <v>49.5</v>
      </c>
      <c r="AB62" s="175">
        <v>11</v>
      </c>
      <c r="AC62" s="175" t="s">
        <v>5968</v>
      </c>
      <c r="AD62" s="175">
        <v>16</v>
      </c>
      <c r="AE62" s="175">
        <v>89</v>
      </c>
      <c r="AF62" s="175">
        <v>1</v>
      </c>
      <c r="AG62" s="175">
        <v>1</v>
      </c>
      <c r="AH62" s="175">
        <v>1</v>
      </c>
      <c r="AI62" s="175">
        <v>16</v>
      </c>
      <c r="AJ62" s="175">
        <v>5.5</v>
      </c>
      <c r="AK62" s="175">
        <v>0</v>
      </c>
      <c r="AL62" s="175">
        <v>47.8</v>
      </c>
      <c r="AM62" s="175">
        <v>10.5</v>
      </c>
    </row>
    <row r="63" spans="1:39" ht="12.75" x14ac:dyDescent="0.2">
      <c r="A63" s="172">
        <v>219</v>
      </c>
      <c r="B63" s="173">
        <v>2</v>
      </c>
      <c r="C63" s="173" t="s">
        <v>141</v>
      </c>
      <c r="D63" s="173" t="s">
        <v>63</v>
      </c>
      <c r="E63" s="173">
        <v>6</v>
      </c>
      <c r="F63" s="174" t="s">
        <v>377</v>
      </c>
      <c r="G63" s="175" t="s">
        <v>5969</v>
      </c>
      <c r="H63" s="175">
        <v>36</v>
      </c>
      <c r="I63" s="175">
        <v>183</v>
      </c>
      <c r="J63" s="175">
        <v>1</v>
      </c>
      <c r="K63" s="175">
        <v>1</v>
      </c>
      <c r="L63" s="175">
        <v>1</v>
      </c>
      <c r="M63" s="175">
        <v>36</v>
      </c>
      <c r="N63" s="175">
        <v>4.9000000000000004</v>
      </c>
      <c r="O63" s="175">
        <v>0</v>
      </c>
      <c r="P63" s="175">
        <v>26.9</v>
      </c>
      <c r="Q63" s="175">
        <v>18.399999999999999</v>
      </c>
      <c r="R63" s="175" t="s">
        <v>5970</v>
      </c>
      <c r="S63" s="175">
        <v>15</v>
      </c>
      <c r="T63" s="175">
        <v>83</v>
      </c>
      <c r="U63" s="175">
        <v>1</v>
      </c>
      <c r="V63" s="175">
        <v>1</v>
      </c>
      <c r="W63" s="175">
        <v>1</v>
      </c>
      <c r="X63" s="175">
        <v>15</v>
      </c>
      <c r="Y63" s="175">
        <v>5.5</v>
      </c>
      <c r="Z63" s="175">
        <v>0</v>
      </c>
      <c r="AA63" s="175">
        <v>28</v>
      </c>
      <c r="AB63" s="175">
        <v>13</v>
      </c>
      <c r="AC63" s="175" t="s">
        <v>5971</v>
      </c>
      <c r="AD63" s="175">
        <v>73</v>
      </c>
      <c r="AE63" s="175">
        <v>311</v>
      </c>
      <c r="AF63" s="175">
        <v>1</v>
      </c>
      <c r="AG63" s="175">
        <v>3</v>
      </c>
      <c r="AH63" s="175">
        <v>3</v>
      </c>
      <c r="AI63" s="175">
        <v>24.3</v>
      </c>
      <c r="AJ63" s="175">
        <v>4.0999999999999996</v>
      </c>
      <c r="AK63" s="175">
        <v>0</v>
      </c>
      <c r="AL63" s="175">
        <v>62.7</v>
      </c>
      <c r="AM63" s="175">
        <v>10.5</v>
      </c>
    </row>
    <row r="64" spans="1:39" ht="12.75" x14ac:dyDescent="0.2">
      <c r="A64" s="172">
        <v>220</v>
      </c>
      <c r="B64" s="173">
        <v>2</v>
      </c>
      <c r="C64" s="173" t="s">
        <v>141</v>
      </c>
      <c r="D64" s="173" t="s">
        <v>76</v>
      </c>
      <c r="E64" s="173">
        <v>7</v>
      </c>
      <c r="F64" s="174" t="s">
        <v>384</v>
      </c>
      <c r="G64" s="175" t="s">
        <v>383</v>
      </c>
      <c r="H64" s="175">
        <v>18</v>
      </c>
      <c r="I64" s="175">
        <v>82</v>
      </c>
      <c r="J64" s="175">
        <v>1</v>
      </c>
      <c r="K64" s="175">
        <v>1</v>
      </c>
      <c r="L64" s="175">
        <v>1</v>
      </c>
      <c r="M64" s="175">
        <v>18</v>
      </c>
      <c r="N64" s="175">
        <v>4.5</v>
      </c>
      <c r="O64" s="175">
        <v>0</v>
      </c>
      <c r="P64" s="175">
        <v>66.3</v>
      </c>
      <c r="Q64" s="175">
        <v>8.4</v>
      </c>
      <c r="R64" s="175" t="s">
        <v>383</v>
      </c>
      <c r="S64" s="175">
        <v>18</v>
      </c>
      <c r="T64" s="175">
        <v>82</v>
      </c>
      <c r="U64" s="175">
        <v>1</v>
      </c>
      <c r="V64" s="175">
        <v>1</v>
      </c>
      <c r="W64" s="175">
        <v>1</v>
      </c>
      <c r="X64" s="175">
        <v>18</v>
      </c>
      <c r="Y64" s="175">
        <v>4.5</v>
      </c>
      <c r="Z64" s="175">
        <v>0</v>
      </c>
      <c r="AA64" s="175">
        <v>66.3</v>
      </c>
      <c r="AB64" s="175">
        <v>8.4</v>
      </c>
      <c r="AC64" s="175" t="s">
        <v>5954</v>
      </c>
      <c r="AD64" s="175">
        <v>0</v>
      </c>
      <c r="AE64" s="175">
        <v>0</v>
      </c>
      <c r="AF64" s="175">
        <v>0</v>
      </c>
      <c r="AG64" s="175">
        <v>0</v>
      </c>
      <c r="AH64" s="175">
        <v>0</v>
      </c>
      <c r="AI64" s="175">
        <v>0</v>
      </c>
      <c r="AJ64" s="175">
        <v>0</v>
      </c>
      <c r="AK64" s="175">
        <v>0</v>
      </c>
      <c r="AL64" s="175">
        <v>0</v>
      </c>
      <c r="AM64" s="175">
        <v>0</v>
      </c>
    </row>
    <row r="65" spans="1:39" ht="12.75" x14ac:dyDescent="0.2">
      <c r="A65" s="172">
        <v>221</v>
      </c>
      <c r="B65" s="173">
        <v>2</v>
      </c>
      <c r="C65" s="173" t="s">
        <v>141</v>
      </c>
      <c r="D65" s="173" t="s">
        <v>76</v>
      </c>
      <c r="E65" s="173">
        <v>8</v>
      </c>
      <c r="F65" s="174" t="s">
        <v>388</v>
      </c>
      <c r="G65" s="175" t="s">
        <v>5972</v>
      </c>
      <c r="H65" s="175">
        <v>32</v>
      </c>
      <c r="I65" s="175">
        <v>176</v>
      </c>
      <c r="J65" s="175">
        <v>1</v>
      </c>
      <c r="K65" s="175">
        <v>2</v>
      </c>
      <c r="L65" s="175">
        <v>2</v>
      </c>
      <c r="M65" s="175">
        <v>16</v>
      </c>
      <c r="N65" s="175">
        <v>5</v>
      </c>
      <c r="O65" s="175">
        <v>0</v>
      </c>
      <c r="P65" s="175">
        <v>58.4</v>
      </c>
      <c r="Q65" s="175">
        <v>9</v>
      </c>
      <c r="R65" s="175" t="s">
        <v>5973</v>
      </c>
      <c r="S65" s="175">
        <v>18</v>
      </c>
      <c r="T65" s="175">
        <v>119</v>
      </c>
      <c r="U65" s="175">
        <v>1</v>
      </c>
      <c r="V65" s="175">
        <v>1</v>
      </c>
      <c r="W65" s="175">
        <v>1</v>
      </c>
      <c r="X65" s="175">
        <v>18</v>
      </c>
      <c r="Y65" s="175">
        <v>6</v>
      </c>
      <c r="Z65" s="175">
        <v>0</v>
      </c>
      <c r="AA65" s="175">
        <v>42.8</v>
      </c>
      <c r="AB65" s="175">
        <v>11.7</v>
      </c>
      <c r="AC65" s="175" t="s">
        <v>5974</v>
      </c>
      <c r="AD65" s="175">
        <v>16</v>
      </c>
      <c r="AE65" s="175">
        <v>60</v>
      </c>
      <c r="AF65" s="175">
        <v>1</v>
      </c>
      <c r="AG65" s="175">
        <v>1</v>
      </c>
      <c r="AH65" s="175">
        <v>1</v>
      </c>
      <c r="AI65" s="175">
        <v>16</v>
      </c>
      <c r="AJ65" s="175">
        <v>3.5</v>
      </c>
      <c r="AK65" s="175">
        <v>0</v>
      </c>
      <c r="AL65" s="175">
        <v>84.8</v>
      </c>
      <c r="AM65" s="175">
        <v>5.4</v>
      </c>
    </row>
    <row r="66" spans="1:39" ht="12.75" x14ac:dyDescent="0.2">
      <c r="A66" s="172">
        <v>222</v>
      </c>
      <c r="B66" s="173">
        <v>2</v>
      </c>
      <c r="C66" s="173" t="s">
        <v>141</v>
      </c>
      <c r="D66" s="173" t="s">
        <v>197</v>
      </c>
      <c r="E66" s="173">
        <v>9</v>
      </c>
      <c r="F66" s="174" t="s">
        <v>396</v>
      </c>
      <c r="G66" s="175" t="s">
        <v>397</v>
      </c>
      <c r="H66" s="175">
        <v>41</v>
      </c>
      <c r="I66" s="175">
        <v>216</v>
      </c>
      <c r="J66" s="175">
        <v>1</v>
      </c>
      <c r="K66" s="175">
        <v>2</v>
      </c>
      <c r="L66" s="175">
        <v>2</v>
      </c>
      <c r="M66" s="175">
        <v>20.5</v>
      </c>
      <c r="N66" s="175">
        <v>5.0999999999999996</v>
      </c>
      <c r="O66" s="175">
        <v>0</v>
      </c>
      <c r="P66" s="175">
        <v>37.4</v>
      </c>
      <c r="Q66" s="175">
        <v>13.1</v>
      </c>
      <c r="R66" s="175" t="s">
        <v>5975</v>
      </c>
      <c r="S66" s="175">
        <v>18</v>
      </c>
      <c r="T66" s="175">
        <v>91</v>
      </c>
      <c r="U66" s="175">
        <v>1</v>
      </c>
      <c r="V66" s="175">
        <v>1</v>
      </c>
      <c r="W66" s="175">
        <v>1</v>
      </c>
      <c r="X66" s="175">
        <v>18</v>
      </c>
      <c r="Y66" s="175">
        <v>5</v>
      </c>
      <c r="Z66" s="175">
        <v>0</v>
      </c>
      <c r="AA66" s="175">
        <v>56.9</v>
      </c>
      <c r="AB66" s="175">
        <v>9.6999999999999993</v>
      </c>
      <c r="AC66" s="175" t="s">
        <v>5976</v>
      </c>
      <c r="AD66" s="175">
        <v>24</v>
      </c>
      <c r="AE66" s="175">
        <v>138</v>
      </c>
      <c r="AF66" s="175">
        <v>1</v>
      </c>
      <c r="AG66" s="175">
        <v>1</v>
      </c>
      <c r="AH66" s="175">
        <v>1</v>
      </c>
      <c r="AI66" s="175">
        <v>24</v>
      </c>
      <c r="AJ66" s="175">
        <v>5.6</v>
      </c>
      <c r="AK66" s="175">
        <v>0</v>
      </c>
      <c r="AL66" s="175">
        <v>30.9</v>
      </c>
      <c r="AM66" s="175">
        <v>14.9</v>
      </c>
    </row>
    <row r="67" spans="1:39" ht="12.75" x14ac:dyDescent="0.2">
      <c r="A67" s="172">
        <v>223</v>
      </c>
      <c r="B67" s="173">
        <v>2</v>
      </c>
      <c r="C67" s="173" t="s">
        <v>141</v>
      </c>
      <c r="D67" s="173" t="s">
        <v>197</v>
      </c>
      <c r="E67" s="173">
        <v>10</v>
      </c>
      <c r="F67" s="174" t="s">
        <v>401</v>
      </c>
      <c r="G67" s="175" t="s">
        <v>5977</v>
      </c>
      <c r="H67" s="175">
        <v>35</v>
      </c>
      <c r="I67" s="175">
        <v>183</v>
      </c>
      <c r="J67" s="175">
        <v>1</v>
      </c>
      <c r="K67" s="175">
        <v>2</v>
      </c>
      <c r="L67" s="175">
        <v>2</v>
      </c>
      <c r="M67" s="175">
        <v>17.5</v>
      </c>
      <c r="N67" s="175">
        <v>5</v>
      </c>
      <c r="O67" s="175">
        <v>0</v>
      </c>
      <c r="P67" s="175">
        <v>44</v>
      </c>
      <c r="Q67" s="175">
        <v>11.4</v>
      </c>
      <c r="R67" s="175" t="s">
        <v>5975</v>
      </c>
      <c r="S67" s="175">
        <v>18</v>
      </c>
      <c r="T67" s="175">
        <v>91</v>
      </c>
      <c r="U67" s="175">
        <v>1</v>
      </c>
      <c r="V67" s="175">
        <v>1</v>
      </c>
      <c r="W67" s="175">
        <v>1</v>
      </c>
      <c r="X67" s="175">
        <v>18</v>
      </c>
      <c r="Y67" s="175">
        <v>5</v>
      </c>
      <c r="Z67" s="175">
        <v>0</v>
      </c>
      <c r="AA67" s="175">
        <v>56.9</v>
      </c>
      <c r="AB67" s="175">
        <v>9.6999999999999993</v>
      </c>
      <c r="AC67" s="175" t="s">
        <v>5976</v>
      </c>
      <c r="AD67" s="175">
        <v>24</v>
      </c>
      <c r="AE67" s="175">
        <v>138</v>
      </c>
      <c r="AF67" s="175">
        <v>1</v>
      </c>
      <c r="AG67" s="175">
        <v>1</v>
      </c>
      <c r="AH67" s="175">
        <v>1</v>
      </c>
      <c r="AI67" s="175">
        <v>24</v>
      </c>
      <c r="AJ67" s="175">
        <v>5.6</v>
      </c>
      <c r="AK67" s="175">
        <v>0</v>
      </c>
      <c r="AL67" s="175">
        <v>30.9</v>
      </c>
      <c r="AM67" s="175">
        <v>14.9</v>
      </c>
    </row>
    <row r="68" spans="1:39" ht="12.75" x14ac:dyDescent="0.2">
      <c r="A68" s="172">
        <v>224</v>
      </c>
      <c r="B68" s="173">
        <v>2</v>
      </c>
      <c r="C68" s="173" t="s">
        <v>103</v>
      </c>
      <c r="D68" s="173" t="s">
        <v>21</v>
      </c>
      <c r="E68" s="173">
        <v>1</v>
      </c>
      <c r="F68" s="174" t="s">
        <v>339</v>
      </c>
      <c r="G68" s="175" t="s">
        <v>5978</v>
      </c>
      <c r="H68" s="175">
        <v>38</v>
      </c>
      <c r="I68" s="175">
        <v>222</v>
      </c>
      <c r="J68" s="175">
        <v>1</v>
      </c>
      <c r="K68" s="175">
        <v>3</v>
      </c>
      <c r="L68" s="175">
        <v>3</v>
      </c>
      <c r="M68" s="175">
        <v>12.6</v>
      </c>
      <c r="N68" s="175">
        <v>5.5</v>
      </c>
      <c r="O68" s="175">
        <v>0.3</v>
      </c>
      <c r="P68" s="175">
        <v>31.4</v>
      </c>
      <c r="Q68" s="175">
        <v>12</v>
      </c>
      <c r="R68" s="175" t="s">
        <v>338</v>
      </c>
      <c r="S68" s="175">
        <v>21</v>
      </c>
      <c r="T68" s="175">
        <v>101</v>
      </c>
      <c r="U68" s="175">
        <v>1</v>
      </c>
      <c r="V68" s="175">
        <v>1</v>
      </c>
      <c r="W68" s="175">
        <v>1</v>
      </c>
      <c r="X68" s="175">
        <v>21</v>
      </c>
      <c r="Y68" s="175">
        <v>4.7</v>
      </c>
      <c r="Z68" s="175">
        <v>0</v>
      </c>
      <c r="AA68" s="175">
        <v>48.5</v>
      </c>
      <c r="AB68" s="175">
        <v>11.7</v>
      </c>
      <c r="AC68" s="175" t="s">
        <v>5979</v>
      </c>
      <c r="AD68" s="175">
        <v>17</v>
      </c>
      <c r="AE68" s="175">
        <v>119</v>
      </c>
      <c r="AF68" s="175">
        <v>1</v>
      </c>
      <c r="AG68" s="175">
        <v>2</v>
      </c>
      <c r="AH68" s="175">
        <v>2</v>
      </c>
      <c r="AI68" s="175">
        <v>8.5</v>
      </c>
      <c r="AJ68" s="175">
        <v>6.5</v>
      </c>
      <c r="AK68" s="175">
        <v>0.5</v>
      </c>
      <c r="AL68" s="175">
        <v>4.0999999999999996</v>
      </c>
      <c r="AM68" s="175">
        <v>14.7</v>
      </c>
    </row>
    <row r="69" spans="1:39" ht="12.75" x14ac:dyDescent="0.2">
      <c r="A69" s="172">
        <v>225</v>
      </c>
      <c r="B69" s="173">
        <v>2</v>
      </c>
      <c r="C69" s="173" t="s">
        <v>103</v>
      </c>
      <c r="D69" s="173" t="s">
        <v>21</v>
      </c>
      <c r="E69" s="173">
        <v>2</v>
      </c>
      <c r="F69" s="174" t="s">
        <v>343</v>
      </c>
      <c r="G69" s="175" t="s">
        <v>342</v>
      </c>
      <c r="H69" s="175">
        <v>19</v>
      </c>
      <c r="I69" s="175">
        <v>90</v>
      </c>
      <c r="J69" s="175">
        <v>1</v>
      </c>
      <c r="K69" s="175">
        <v>1</v>
      </c>
      <c r="L69" s="175">
        <v>1</v>
      </c>
      <c r="M69" s="175">
        <v>19</v>
      </c>
      <c r="N69" s="175">
        <v>4.5999999999999996</v>
      </c>
      <c r="O69" s="175">
        <v>0</v>
      </c>
      <c r="P69" s="175">
        <v>58.4</v>
      </c>
      <c r="Q69" s="175">
        <v>9.8000000000000007</v>
      </c>
      <c r="R69" s="175" t="s">
        <v>342</v>
      </c>
      <c r="S69" s="175">
        <v>19</v>
      </c>
      <c r="T69" s="175">
        <v>90</v>
      </c>
      <c r="U69" s="175">
        <v>1</v>
      </c>
      <c r="V69" s="175">
        <v>1</v>
      </c>
      <c r="W69" s="175">
        <v>1</v>
      </c>
      <c r="X69" s="175">
        <v>19</v>
      </c>
      <c r="Y69" s="175">
        <v>4.5999999999999996</v>
      </c>
      <c r="Z69" s="175">
        <v>0</v>
      </c>
      <c r="AA69" s="175">
        <v>58.4</v>
      </c>
      <c r="AB69" s="175">
        <v>9.8000000000000007</v>
      </c>
      <c r="AC69" s="175" t="s">
        <v>5980</v>
      </c>
      <c r="AD69" s="175">
        <v>16</v>
      </c>
      <c r="AE69" s="175">
        <v>85</v>
      </c>
      <c r="AF69" s="175">
        <v>1</v>
      </c>
      <c r="AG69" s="175">
        <v>1</v>
      </c>
      <c r="AH69" s="175">
        <v>16</v>
      </c>
      <c r="AI69" s="175">
        <v>5.0999999999999996</v>
      </c>
      <c r="AJ69" s="175">
        <v>5.0999999999999996</v>
      </c>
      <c r="AK69" s="175">
        <v>0</v>
      </c>
      <c r="AL69" s="175">
        <v>53.1</v>
      </c>
      <c r="AM69" s="175">
        <v>9.8000000000000007</v>
      </c>
    </row>
    <row r="70" spans="1:39" ht="12.75" x14ac:dyDescent="0.2">
      <c r="A70" s="172">
        <v>226</v>
      </c>
      <c r="B70" s="173">
        <v>2</v>
      </c>
      <c r="C70" s="173" t="s">
        <v>103</v>
      </c>
      <c r="D70" s="173" t="s">
        <v>21</v>
      </c>
      <c r="E70" s="173">
        <v>3</v>
      </c>
      <c r="F70" s="174" t="s">
        <v>347</v>
      </c>
      <c r="G70" s="175" t="s">
        <v>5981</v>
      </c>
      <c r="H70" s="175">
        <v>49</v>
      </c>
      <c r="I70" s="175">
        <v>246</v>
      </c>
      <c r="J70" s="175">
        <v>1</v>
      </c>
      <c r="K70" s="175">
        <v>2</v>
      </c>
      <c r="L70" s="175">
        <v>2</v>
      </c>
      <c r="M70" s="175">
        <v>24.5</v>
      </c>
      <c r="N70" s="175">
        <v>4.7</v>
      </c>
      <c r="O70" s="175">
        <v>0</v>
      </c>
      <c r="P70" s="175">
        <v>69.7</v>
      </c>
      <c r="Q70" s="175">
        <v>9.6</v>
      </c>
      <c r="R70" s="175" t="s">
        <v>5982</v>
      </c>
      <c r="S70" s="175">
        <v>24</v>
      </c>
      <c r="T70" s="175">
        <v>126</v>
      </c>
      <c r="U70" s="175">
        <v>1</v>
      </c>
      <c r="V70" s="175">
        <v>2</v>
      </c>
      <c r="W70" s="175">
        <v>2</v>
      </c>
      <c r="X70" s="175">
        <v>12</v>
      </c>
      <c r="Y70" s="175">
        <v>5</v>
      </c>
      <c r="Z70" s="175">
        <v>0</v>
      </c>
      <c r="AA70" s="175">
        <v>64.2</v>
      </c>
      <c r="AB70" s="175">
        <v>7.2</v>
      </c>
      <c r="AC70" s="175" t="s">
        <v>5983</v>
      </c>
      <c r="AD70" s="175">
        <v>38</v>
      </c>
      <c r="AE70" s="175">
        <v>182</v>
      </c>
      <c r="AF70" s="175">
        <v>1</v>
      </c>
      <c r="AG70" s="175">
        <v>1</v>
      </c>
      <c r="AH70" s="175">
        <v>1</v>
      </c>
      <c r="AI70" s="175">
        <v>38</v>
      </c>
      <c r="AJ70" s="175">
        <v>4.5</v>
      </c>
      <c r="AK70" s="175">
        <v>0</v>
      </c>
      <c r="AL70" s="175">
        <v>65.8</v>
      </c>
      <c r="AM70" s="175">
        <v>13.5</v>
      </c>
    </row>
    <row r="71" spans="1:39" ht="12.75" x14ac:dyDescent="0.2">
      <c r="A71" s="172">
        <v>301</v>
      </c>
      <c r="B71" s="173">
        <v>3</v>
      </c>
      <c r="C71" s="173" t="s">
        <v>16</v>
      </c>
      <c r="D71" s="173" t="s">
        <v>21</v>
      </c>
      <c r="E71" s="173">
        <v>1</v>
      </c>
      <c r="F71" s="174" t="s">
        <v>406</v>
      </c>
      <c r="G71" s="175" t="s">
        <v>5984</v>
      </c>
      <c r="H71" s="175">
        <v>40</v>
      </c>
      <c r="I71" s="175">
        <v>173</v>
      </c>
      <c r="J71" s="175">
        <v>1</v>
      </c>
      <c r="K71" s="175">
        <v>2</v>
      </c>
      <c r="L71" s="175">
        <v>2</v>
      </c>
      <c r="M71" s="175">
        <v>20</v>
      </c>
      <c r="N71" s="175">
        <v>4.0999999999999996</v>
      </c>
      <c r="O71" s="175">
        <v>0.5</v>
      </c>
      <c r="P71" s="175">
        <v>61.7</v>
      </c>
      <c r="Q71" s="175">
        <v>9.6</v>
      </c>
      <c r="R71" s="175" t="s">
        <v>5985</v>
      </c>
      <c r="S71" s="175">
        <v>5</v>
      </c>
      <c r="T71" s="175">
        <v>32</v>
      </c>
      <c r="U71" s="175">
        <v>1</v>
      </c>
      <c r="V71" s="175">
        <v>1</v>
      </c>
      <c r="W71" s="175">
        <v>1</v>
      </c>
      <c r="X71" s="175">
        <v>5</v>
      </c>
      <c r="Y71" s="175">
        <v>6.2</v>
      </c>
      <c r="Z71" s="175">
        <v>0</v>
      </c>
      <c r="AA71" s="175">
        <v>49.4</v>
      </c>
      <c r="AB71" s="175">
        <v>7.6</v>
      </c>
      <c r="AC71" s="175" t="s">
        <v>5986</v>
      </c>
      <c r="AD71" s="175">
        <v>63</v>
      </c>
      <c r="AE71" s="175">
        <v>280</v>
      </c>
      <c r="AF71" s="175">
        <v>2</v>
      </c>
      <c r="AG71" s="175">
        <v>4</v>
      </c>
      <c r="AH71" s="175">
        <v>2</v>
      </c>
      <c r="AI71" s="175">
        <v>15.7</v>
      </c>
      <c r="AJ71" s="175">
        <v>4.3</v>
      </c>
      <c r="AK71" s="175">
        <v>0.25</v>
      </c>
      <c r="AL71" s="175">
        <v>69.900000000000006</v>
      </c>
      <c r="AM71" s="175">
        <v>7.4</v>
      </c>
    </row>
    <row r="72" spans="1:39" ht="12.75" x14ac:dyDescent="0.2">
      <c r="A72" s="172">
        <v>302</v>
      </c>
      <c r="B72" s="173">
        <v>3</v>
      </c>
      <c r="C72" s="173" t="s">
        <v>16</v>
      </c>
      <c r="D72" s="173" t="s">
        <v>21</v>
      </c>
      <c r="E72" s="173">
        <v>2</v>
      </c>
      <c r="F72" s="174" t="s">
        <v>409</v>
      </c>
      <c r="G72" s="175" t="s">
        <v>411</v>
      </c>
      <c r="H72" s="175">
        <v>67</v>
      </c>
      <c r="I72" s="175">
        <v>303</v>
      </c>
      <c r="J72" s="175">
        <v>1</v>
      </c>
      <c r="K72" s="175">
        <v>2</v>
      </c>
      <c r="L72" s="175">
        <v>2</v>
      </c>
      <c r="M72" s="175">
        <v>33.5</v>
      </c>
      <c r="N72" s="175">
        <v>4.4000000000000004</v>
      </c>
      <c r="O72" s="175">
        <v>1</v>
      </c>
      <c r="P72" s="175">
        <v>42.7</v>
      </c>
      <c r="Q72" s="175">
        <v>15.6</v>
      </c>
      <c r="R72" s="175" t="s">
        <v>5987</v>
      </c>
      <c r="S72" s="175">
        <v>6</v>
      </c>
      <c r="T72" s="175">
        <v>45</v>
      </c>
      <c r="U72" s="175">
        <v>1</v>
      </c>
      <c r="V72" s="175">
        <v>1</v>
      </c>
      <c r="W72" s="175">
        <v>1</v>
      </c>
      <c r="X72" s="175">
        <v>6</v>
      </c>
      <c r="Y72" s="175">
        <v>7.3</v>
      </c>
      <c r="Z72" s="175">
        <v>0</v>
      </c>
      <c r="AA72" s="175">
        <v>17.399999999999999</v>
      </c>
      <c r="AB72" s="175">
        <v>12.3</v>
      </c>
      <c r="AC72" s="175" t="s">
        <v>5988</v>
      </c>
      <c r="AD72" s="175">
        <v>130</v>
      </c>
      <c r="AE72" s="175">
        <v>675</v>
      </c>
      <c r="AF72" s="175">
        <v>9</v>
      </c>
      <c r="AG72" s="175">
        <v>6</v>
      </c>
      <c r="AH72" s="175">
        <v>1.5</v>
      </c>
      <c r="AI72" s="175">
        <v>14</v>
      </c>
      <c r="AJ72" s="175">
        <v>5.3</v>
      </c>
      <c r="AK72" s="175">
        <v>0</v>
      </c>
      <c r="AL72" s="175">
        <v>37.5</v>
      </c>
      <c r="AM72" s="175">
        <v>11.5</v>
      </c>
    </row>
    <row r="73" spans="1:39" ht="12.75" x14ac:dyDescent="0.2">
      <c r="A73" s="172">
        <v>303</v>
      </c>
      <c r="B73" s="173">
        <v>3</v>
      </c>
      <c r="C73" s="173" t="s">
        <v>16</v>
      </c>
      <c r="D73" s="173" t="s">
        <v>21</v>
      </c>
      <c r="E73" s="173">
        <v>3</v>
      </c>
      <c r="F73" s="174" t="s">
        <v>412</v>
      </c>
      <c r="G73" s="175" t="s">
        <v>5989</v>
      </c>
      <c r="H73" s="175">
        <v>36</v>
      </c>
      <c r="I73" s="175">
        <v>205</v>
      </c>
      <c r="J73" s="175">
        <v>1</v>
      </c>
      <c r="K73" s="175">
        <v>1</v>
      </c>
      <c r="L73" s="175">
        <v>1</v>
      </c>
      <c r="M73" s="175">
        <v>36</v>
      </c>
      <c r="N73" s="175">
        <v>5.5</v>
      </c>
      <c r="O73" s="175">
        <v>0</v>
      </c>
      <c r="P73" s="175">
        <v>12.8</v>
      </c>
      <c r="Q73" s="175">
        <v>20.399999999999999</v>
      </c>
      <c r="R73" s="175" t="s">
        <v>5990</v>
      </c>
      <c r="S73" s="175">
        <v>19</v>
      </c>
      <c r="T73" s="175">
        <v>121</v>
      </c>
      <c r="U73" s="175">
        <v>1</v>
      </c>
      <c r="V73" s="175">
        <v>1</v>
      </c>
      <c r="W73" s="175">
        <v>1</v>
      </c>
      <c r="X73" s="175">
        <v>19</v>
      </c>
      <c r="Y73" s="175">
        <v>6.2</v>
      </c>
      <c r="Z73" s="175">
        <v>0</v>
      </c>
      <c r="AA73" s="175">
        <v>9.4</v>
      </c>
      <c r="AB73" s="175">
        <v>16.600000000000001</v>
      </c>
      <c r="AC73" s="175" t="s">
        <v>5991</v>
      </c>
      <c r="AD73" s="175">
        <v>52</v>
      </c>
      <c r="AE73" s="175">
        <v>288</v>
      </c>
      <c r="AF73" s="175">
        <v>3</v>
      </c>
      <c r="AG73" s="175">
        <v>2</v>
      </c>
      <c r="AH73" s="175">
        <v>1</v>
      </c>
      <c r="AI73" s="175">
        <v>25.5</v>
      </c>
      <c r="AJ73" s="175">
        <v>5.3</v>
      </c>
      <c r="AK73" s="175">
        <v>0</v>
      </c>
      <c r="AL73" s="175">
        <v>28.3</v>
      </c>
      <c r="AM73" s="175">
        <v>15.6</v>
      </c>
    </row>
    <row r="74" spans="1:39" ht="12.75" x14ac:dyDescent="0.2">
      <c r="A74" s="172">
        <v>304</v>
      </c>
      <c r="B74" s="173">
        <v>3</v>
      </c>
      <c r="C74" s="173" t="s">
        <v>16</v>
      </c>
      <c r="D74" s="173" t="s">
        <v>21</v>
      </c>
      <c r="E74" s="173">
        <v>4</v>
      </c>
      <c r="F74" s="174" t="s">
        <v>415</v>
      </c>
      <c r="G74" s="175" t="s">
        <v>417</v>
      </c>
      <c r="H74" s="175">
        <v>37</v>
      </c>
      <c r="I74" s="175">
        <v>191</v>
      </c>
      <c r="J74" s="175">
        <v>1</v>
      </c>
      <c r="K74" s="175">
        <v>3</v>
      </c>
      <c r="L74" s="175">
        <v>3</v>
      </c>
      <c r="M74" s="175">
        <v>12.3</v>
      </c>
      <c r="N74" s="175">
        <v>4.7</v>
      </c>
      <c r="O74" s="175">
        <v>0</v>
      </c>
      <c r="P74" s="175">
        <v>50.2</v>
      </c>
      <c r="Q74" s="175">
        <v>9.3000000000000007</v>
      </c>
      <c r="R74" s="175" t="s">
        <v>5992</v>
      </c>
      <c r="S74" s="175">
        <v>15</v>
      </c>
      <c r="T74" s="175">
        <v>91</v>
      </c>
      <c r="U74" s="175">
        <v>1</v>
      </c>
      <c r="V74" s="175">
        <v>1</v>
      </c>
      <c r="W74" s="175">
        <v>1</v>
      </c>
      <c r="X74" s="175">
        <v>15</v>
      </c>
      <c r="Y74" s="175">
        <v>6</v>
      </c>
      <c r="Z74" s="175">
        <v>0</v>
      </c>
      <c r="AA74" s="175">
        <v>22.4</v>
      </c>
      <c r="AB74" s="175">
        <v>13.8</v>
      </c>
      <c r="AC74" s="175" t="s">
        <v>5993</v>
      </c>
      <c r="AD74" s="175">
        <v>46</v>
      </c>
      <c r="AE74" s="175">
        <v>235</v>
      </c>
      <c r="AF74" s="175">
        <v>2</v>
      </c>
      <c r="AG74" s="175">
        <v>3</v>
      </c>
      <c r="AH74" s="175">
        <v>1.5</v>
      </c>
      <c r="AI74" s="175">
        <v>15.3</v>
      </c>
      <c r="AJ74" s="175">
        <v>4.7</v>
      </c>
      <c r="AK74" s="175">
        <v>0</v>
      </c>
      <c r="AL74" s="175">
        <v>45.9</v>
      </c>
      <c r="AM74" s="175">
        <v>10.6</v>
      </c>
    </row>
    <row r="75" spans="1:39" ht="12.75" x14ac:dyDescent="0.2">
      <c r="A75" s="172">
        <v>305</v>
      </c>
      <c r="B75" s="173">
        <v>3</v>
      </c>
      <c r="C75" s="173" t="s">
        <v>16</v>
      </c>
      <c r="D75" s="173" t="s">
        <v>63</v>
      </c>
      <c r="E75" s="173">
        <v>5</v>
      </c>
      <c r="F75" s="174" t="s">
        <v>420</v>
      </c>
      <c r="G75" s="175" t="s">
        <v>422</v>
      </c>
      <c r="H75" s="175">
        <v>91</v>
      </c>
      <c r="I75" s="175">
        <v>383</v>
      </c>
      <c r="J75" s="175">
        <v>1</v>
      </c>
      <c r="K75" s="175">
        <v>8</v>
      </c>
      <c r="L75" s="175">
        <v>8</v>
      </c>
      <c r="M75" s="175">
        <v>11.3</v>
      </c>
      <c r="N75" s="175">
        <v>3.6</v>
      </c>
      <c r="O75" s="175">
        <v>0.25</v>
      </c>
      <c r="P75" s="175">
        <v>57.6</v>
      </c>
      <c r="Q75" s="175">
        <v>8</v>
      </c>
      <c r="R75" s="175" t="s">
        <v>421</v>
      </c>
      <c r="S75" s="175">
        <v>10</v>
      </c>
      <c r="T75" s="175">
        <v>59</v>
      </c>
      <c r="U75" s="175">
        <v>1</v>
      </c>
      <c r="V75" s="175">
        <v>1</v>
      </c>
      <c r="W75" s="175">
        <v>1</v>
      </c>
      <c r="X75" s="175">
        <v>10</v>
      </c>
      <c r="Y75" s="175">
        <v>5.8</v>
      </c>
      <c r="Z75" s="175">
        <v>0</v>
      </c>
      <c r="AA75" s="175">
        <v>19</v>
      </c>
      <c r="AB75" s="175">
        <v>13</v>
      </c>
      <c r="AC75" s="175" t="s">
        <v>5994</v>
      </c>
      <c r="AD75" s="175">
        <v>82</v>
      </c>
      <c r="AE75" s="175">
        <v>330</v>
      </c>
      <c r="AF75" s="175">
        <v>5</v>
      </c>
      <c r="AG75" s="175">
        <v>7</v>
      </c>
      <c r="AH75" s="175">
        <v>1.7</v>
      </c>
      <c r="AI75" s="175">
        <v>11.5</v>
      </c>
      <c r="AJ75" s="175">
        <v>3.3</v>
      </c>
      <c r="AK75" s="175">
        <v>0.28000000000000003</v>
      </c>
      <c r="AL75" s="175">
        <v>64.5</v>
      </c>
      <c r="AM75" s="175">
        <v>7.1</v>
      </c>
    </row>
    <row r="76" spans="1:39" ht="12.75" x14ac:dyDescent="0.2">
      <c r="A76" s="172">
        <v>306</v>
      </c>
      <c r="B76" s="173">
        <v>3</v>
      </c>
      <c r="C76" s="173" t="s">
        <v>16</v>
      </c>
      <c r="D76" s="173" t="s">
        <v>63</v>
      </c>
      <c r="E76" s="173">
        <v>6</v>
      </c>
      <c r="F76" s="174" t="s">
        <v>423</v>
      </c>
      <c r="G76" s="175" t="s">
        <v>5995</v>
      </c>
      <c r="H76" s="175">
        <v>22</v>
      </c>
      <c r="I76" s="175">
        <v>112</v>
      </c>
      <c r="J76" s="175">
        <v>1</v>
      </c>
      <c r="K76" s="175">
        <v>2</v>
      </c>
      <c r="L76" s="175">
        <v>2</v>
      </c>
      <c r="M76" s="175">
        <v>11</v>
      </c>
      <c r="N76" s="175">
        <v>4.9000000000000004</v>
      </c>
      <c r="O76" s="175">
        <v>0</v>
      </c>
      <c r="P76" s="175">
        <v>41.8</v>
      </c>
      <c r="Q76" s="175">
        <v>10.1</v>
      </c>
      <c r="R76" s="175" t="s">
        <v>5996</v>
      </c>
      <c r="S76" s="175">
        <v>6</v>
      </c>
      <c r="T76" s="175">
        <v>44</v>
      </c>
      <c r="U76" s="175">
        <v>1</v>
      </c>
      <c r="V76" s="175">
        <v>1</v>
      </c>
      <c r="W76" s="175">
        <v>1</v>
      </c>
      <c r="X76" s="175">
        <v>6</v>
      </c>
      <c r="Y76" s="175">
        <v>7.1</v>
      </c>
      <c r="Z76" s="175">
        <v>0</v>
      </c>
      <c r="AA76" s="175">
        <v>3.3</v>
      </c>
      <c r="AB76" s="175">
        <v>14.2</v>
      </c>
      <c r="AC76" s="175" t="s">
        <v>5997</v>
      </c>
      <c r="AD76" s="175">
        <v>65</v>
      </c>
      <c r="AE76" s="175">
        <v>378</v>
      </c>
      <c r="AF76" s="175">
        <v>3</v>
      </c>
      <c r="AG76" s="175">
        <v>3</v>
      </c>
      <c r="AH76" s="175">
        <v>1</v>
      </c>
      <c r="AI76" s="175">
        <v>21.6</v>
      </c>
      <c r="AJ76" s="175">
        <v>5.7</v>
      </c>
      <c r="AK76" s="175">
        <v>0.33</v>
      </c>
      <c r="AL76" s="175">
        <v>19.5</v>
      </c>
      <c r="AM76" s="175">
        <v>15.9</v>
      </c>
    </row>
    <row r="77" spans="1:39" ht="12.75" x14ac:dyDescent="0.2">
      <c r="A77" s="172">
        <v>307</v>
      </c>
      <c r="B77" s="173">
        <v>3</v>
      </c>
      <c r="C77" s="173" t="s">
        <v>16</v>
      </c>
      <c r="D77" s="173" t="s">
        <v>76</v>
      </c>
      <c r="E77" s="173">
        <v>7</v>
      </c>
      <c r="F77" s="174" t="s">
        <v>428</v>
      </c>
      <c r="G77" s="175" t="s">
        <v>430</v>
      </c>
      <c r="H77" s="175">
        <v>45</v>
      </c>
      <c r="I77" s="175">
        <v>228</v>
      </c>
      <c r="J77" s="175">
        <v>1</v>
      </c>
      <c r="K77" s="175">
        <v>2</v>
      </c>
      <c r="L77" s="175">
        <v>2</v>
      </c>
      <c r="M77" s="175">
        <v>22.5</v>
      </c>
      <c r="N77" s="175">
        <v>4.8</v>
      </c>
      <c r="O77" s="175">
        <v>0</v>
      </c>
      <c r="P77" s="175">
        <v>33.5</v>
      </c>
      <c r="Q77" s="175">
        <v>14.1</v>
      </c>
      <c r="R77" s="175" t="s">
        <v>5998</v>
      </c>
      <c r="S77" s="175">
        <v>8</v>
      </c>
      <c r="T77" s="175">
        <v>51</v>
      </c>
      <c r="U77" s="175">
        <v>1</v>
      </c>
      <c r="V77" s="175">
        <v>1</v>
      </c>
      <c r="W77" s="175">
        <v>1</v>
      </c>
      <c r="X77" s="175">
        <v>8</v>
      </c>
      <c r="Y77" s="175">
        <v>6.1</v>
      </c>
      <c r="Z77" s="175">
        <v>0</v>
      </c>
      <c r="AA77" s="175">
        <v>8.3000000000000007</v>
      </c>
      <c r="AB77" s="175">
        <v>14</v>
      </c>
      <c r="AC77" s="175" t="s">
        <v>5999</v>
      </c>
      <c r="AD77" s="175">
        <v>95</v>
      </c>
      <c r="AE77" s="175">
        <v>534</v>
      </c>
      <c r="AF77" s="175">
        <v>3</v>
      </c>
      <c r="AG77" s="175">
        <v>5</v>
      </c>
      <c r="AH77" s="175">
        <v>1.6</v>
      </c>
      <c r="AI77" s="175">
        <v>19</v>
      </c>
      <c r="AJ77" s="175">
        <v>5.3</v>
      </c>
      <c r="AK77" s="175">
        <v>0</v>
      </c>
      <c r="AL77" s="175">
        <v>34.299999999999997</v>
      </c>
      <c r="AM77" s="175">
        <v>13.1</v>
      </c>
    </row>
    <row r="78" spans="1:39" ht="12.75" x14ac:dyDescent="0.2">
      <c r="A78" s="172">
        <v>308</v>
      </c>
      <c r="B78" s="173">
        <v>3</v>
      </c>
      <c r="C78" s="173" t="s">
        <v>16</v>
      </c>
      <c r="D78" s="173" t="s">
        <v>197</v>
      </c>
      <c r="E78" s="173">
        <v>8</v>
      </c>
      <c r="F78" s="174" t="s">
        <v>434</v>
      </c>
      <c r="G78" s="175" t="s">
        <v>436</v>
      </c>
      <c r="H78" s="175">
        <v>72</v>
      </c>
      <c r="I78" s="175">
        <v>435</v>
      </c>
      <c r="J78" s="175">
        <v>1</v>
      </c>
      <c r="K78" s="175">
        <v>4</v>
      </c>
      <c r="L78" s="175">
        <v>4</v>
      </c>
      <c r="M78" s="175">
        <v>18</v>
      </c>
      <c r="N78" s="175">
        <v>5.9</v>
      </c>
      <c r="O78" s="175">
        <v>0</v>
      </c>
      <c r="P78" s="175">
        <v>27.7</v>
      </c>
      <c r="Q78" s="175">
        <v>12.9</v>
      </c>
      <c r="R78" s="175" t="s">
        <v>6000</v>
      </c>
      <c r="S78" s="175">
        <v>10</v>
      </c>
      <c r="T78" s="175">
        <v>78</v>
      </c>
      <c r="U78" s="175">
        <v>1</v>
      </c>
      <c r="V78" s="175">
        <v>1</v>
      </c>
      <c r="W78" s="175">
        <v>1</v>
      </c>
      <c r="X78" s="175">
        <v>10</v>
      </c>
      <c r="Y78" s="175">
        <v>7.4</v>
      </c>
      <c r="Z78" s="175">
        <v>0</v>
      </c>
      <c r="AA78" s="175">
        <v>2.1</v>
      </c>
      <c r="AB78" s="175">
        <v>15.4</v>
      </c>
      <c r="AC78" s="175" t="s">
        <v>6001</v>
      </c>
      <c r="AD78" s="175">
        <v>65</v>
      </c>
      <c r="AE78" s="175">
        <v>390</v>
      </c>
      <c r="AF78" s="175">
        <v>2</v>
      </c>
      <c r="AG78" s="175">
        <v>3</v>
      </c>
      <c r="AH78" s="175">
        <v>1.5</v>
      </c>
      <c r="AI78" s="175">
        <v>21.6</v>
      </c>
      <c r="AJ78" s="175">
        <v>5.8</v>
      </c>
      <c r="AK78" s="175">
        <v>0</v>
      </c>
      <c r="AL78" s="175">
        <v>25</v>
      </c>
      <c r="AM78" s="175">
        <v>13.8</v>
      </c>
    </row>
    <row r="79" spans="1:39" ht="12.75" x14ac:dyDescent="0.2">
      <c r="A79" s="172">
        <v>309</v>
      </c>
      <c r="B79" s="173">
        <v>3</v>
      </c>
      <c r="C79" s="173" t="s">
        <v>16</v>
      </c>
      <c r="D79" s="173" t="s">
        <v>197</v>
      </c>
      <c r="E79" s="173">
        <v>9</v>
      </c>
      <c r="F79" s="174" t="s">
        <v>437</v>
      </c>
      <c r="G79" s="175" t="s">
        <v>439</v>
      </c>
      <c r="H79" s="175">
        <v>44</v>
      </c>
      <c r="I79" s="175">
        <v>236</v>
      </c>
      <c r="J79" s="175">
        <v>0</v>
      </c>
      <c r="K79" s="175">
        <v>2</v>
      </c>
      <c r="L79" s="175">
        <v>0</v>
      </c>
      <c r="M79" s="175">
        <v>22</v>
      </c>
      <c r="N79" s="175">
        <v>5.2</v>
      </c>
      <c r="O79" s="175">
        <v>0.5</v>
      </c>
      <c r="P79" s="175">
        <v>26.8</v>
      </c>
      <c r="Q79" s="175">
        <v>14.9</v>
      </c>
      <c r="R79" s="175" t="s">
        <v>6002</v>
      </c>
      <c r="S79" s="175">
        <v>19</v>
      </c>
      <c r="T79" s="175">
        <v>127</v>
      </c>
      <c r="U79" s="175">
        <v>1</v>
      </c>
      <c r="V79" s="175">
        <v>1</v>
      </c>
      <c r="W79" s="175">
        <v>1</v>
      </c>
      <c r="X79" s="175">
        <v>19</v>
      </c>
      <c r="Y79" s="175">
        <v>6.4</v>
      </c>
      <c r="Z79" s="175">
        <v>0</v>
      </c>
      <c r="AA79" s="175">
        <v>0</v>
      </c>
      <c r="AB79" s="175">
        <v>19.100000000000001</v>
      </c>
      <c r="AC79" s="175" t="s">
        <v>6003</v>
      </c>
      <c r="AD79" s="175">
        <v>175</v>
      </c>
      <c r="AE79" s="175">
        <v>863</v>
      </c>
      <c r="AF79" s="175">
        <v>8</v>
      </c>
      <c r="AG79" s="175">
        <v>10</v>
      </c>
      <c r="AH79" s="175">
        <v>1.2</v>
      </c>
      <c r="AI79" s="175">
        <v>17.5</v>
      </c>
      <c r="AJ79" s="175">
        <v>4.7</v>
      </c>
      <c r="AK79" s="175">
        <v>0.2</v>
      </c>
      <c r="AL79" s="175">
        <v>40.6</v>
      </c>
      <c r="AM79" s="175">
        <v>11.9</v>
      </c>
    </row>
    <row r="80" spans="1:39" ht="12.75" x14ac:dyDescent="0.2">
      <c r="A80" s="172">
        <v>310</v>
      </c>
      <c r="B80" s="173">
        <v>3</v>
      </c>
      <c r="C80" s="173" t="s">
        <v>89</v>
      </c>
      <c r="D80" s="173" t="s">
        <v>21</v>
      </c>
      <c r="E80" s="173">
        <v>1</v>
      </c>
      <c r="F80" s="174" t="s">
        <v>444</v>
      </c>
      <c r="G80" s="175" t="s">
        <v>446</v>
      </c>
      <c r="H80" s="175">
        <v>14</v>
      </c>
      <c r="I80" s="175">
        <v>65</v>
      </c>
      <c r="J80" s="175">
        <v>1</v>
      </c>
      <c r="K80" s="175">
        <v>1</v>
      </c>
      <c r="L80" s="175">
        <v>1</v>
      </c>
      <c r="M80" s="175">
        <v>14</v>
      </c>
      <c r="N80" s="175">
        <v>4.5999999999999996</v>
      </c>
      <c r="O80" s="175">
        <v>0</v>
      </c>
      <c r="P80" s="175">
        <v>47.5</v>
      </c>
      <c r="Q80" s="175">
        <v>10</v>
      </c>
      <c r="R80" s="175" t="s">
        <v>446</v>
      </c>
      <c r="S80" s="175">
        <v>14</v>
      </c>
      <c r="T80" s="175">
        <v>65</v>
      </c>
      <c r="U80" s="175">
        <v>1</v>
      </c>
      <c r="V80" s="175">
        <v>1</v>
      </c>
      <c r="W80" s="175">
        <v>1</v>
      </c>
      <c r="X80" s="175">
        <v>14</v>
      </c>
      <c r="Y80" s="175">
        <v>4.5999999999999996</v>
      </c>
      <c r="Z80" s="175">
        <v>0</v>
      </c>
      <c r="AA80" s="175">
        <v>47.5</v>
      </c>
      <c r="AB80" s="175">
        <v>10</v>
      </c>
      <c r="AC80" s="175" t="s">
        <v>5954</v>
      </c>
      <c r="AD80" s="175">
        <v>0</v>
      </c>
      <c r="AE80" s="175">
        <v>0</v>
      </c>
      <c r="AF80" s="175">
        <v>0</v>
      </c>
      <c r="AG80" s="175">
        <v>0</v>
      </c>
      <c r="AH80" s="175">
        <v>0</v>
      </c>
      <c r="AI80" s="175">
        <v>0</v>
      </c>
      <c r="AJ80" s="175">
        <v>0</v>
      </c>
      <c r="AK80" s="175">
        <v>0</v>
      </c>
      <c r="AL80" s="175">
        <v>0</v>
      </c>
      <c r="AM80" s="175">
        <v>0</v>
      </c>
    </row>
    <row r="81" spans="1:39" ht="12.75" x14ac:dyDescent="0.2">
      <c r="A81" s="172">
        <v>311</v>
      </c>
      <c r="B81" s="173">
        <v>3</v>
      </c>
      <c r="C81" s="173" t="s">
        <v>89</v>
      </c>
      <c r="D81" s="173" t="s">
        <v>21</v>
      </c>
      <c r="E81" s="173">
        <v>2</v>
      </c>
      <c r="F81" s="174" t="s">
        <v>447</v>
      </c>
      <c r="G81" s="175" t="s">
        <v>449</v>
      </c>
      <c r="H81" s="175">
        <v>32</v>
      </c>
      <c r="I81" s="175">
        <v>182</v>
      </c>
      <c r="J81" s="175">
        <v>1</v>
      </c>
      <c r="K81" s="175">
        <v>2</v>
      </c>
      <c r="L81" s="175">
        <v>2</v>
      </c>
      <c r="M81" s="175">
        <v>16</v>
      </c>
      <c r="N81" s="175">
        <v>5.4</v>
      </c>
      <c r="O81" s="175">
        <v>0</v>
      </c>
      <c r="P81" s="175">
        <v>34.6</v>
      </c>
      <c r="Q81" s="175">
        <v>12.4</v>
      </c>
      <c r="R81" s="175" t="s">
        <v>6004</v>
      </c>
      <c r="S81" s="175">
        <v>8</v>
      </c>
      <c r="T81" s="175">
        <v>55</v>
      </c>
      <c r="U81" s="175">
        <v>1</v>
      </c>
      <c r="V81" s="175">
        <v>1</v>
      </c>
      <c r="W81" s="175">
        <v>1</v>
      </c>
      <c r="X81" s="175">
        <v>8</v>
      </c>
      <c r="Y81" s="175">
        <v>6.8</v>
      </c>
      <c r="Z81" s="175">
        <v>0</v>
      </c>
      <c r="AA81" s="175">
        <v>0</v>
      </c>
      <c r="AB81" s="175">
        <v>17</v>
      </c>
      <c r="AC81" s="175" t="s">
        <v>6005</v>
      </c>
      <c r="AD81" s="175">
        <v>94</v>
      </c>
      <c r="AE81" s="175">
        <v>575</v>
      </c>
      <c r="AF81" s="175">
        <v>6</v>
      </c>
      <c r="AG81" s="175">
        <v>6</v>
      </c>
      <c r="AH81" s="175">
        <v>1.5</v>
      </c>
      <c r="AI81" s="175">
        <v>13.5</v>
      </c>
      <c r="AJ81" s="175">
        <v>6</v>
      </c>
      <c r="AK81" s="175">
        <v>0.16</v>
      </c>
      <c r="AL81" s="175">
        <v>23.9</v>
      </c>
      <c r="AM81" s="175">
        <v>13.2</v>
      </c>
    </row>
    <row r="82" spans="1:39" ht="12.75" x14ac:dyDescent="0.2">
      <c r="A82" s="172">
        <v>312</v>
      </c>
      <c r="B82" s="173">
        <v>3</v>
      </c>
      <c r="C82" s="173" t="s">
        <v>89</v>
      </c>
      <c r="D82" s="173" t="s">
        <v>21</v>
      </c>
      <c r="E82" s="173">
        <v>3</v>
      </c>
      <c r="F82" s="174" t="s">
        <v>450</v>
      </c>
      <c r="G82" s="175" t="s">
        <v>452</v>
      </c>
      <c r="H82" s="175">
        <v>34</v>
      </c>
      <c r="I82" s="175">
        <v>163</v>
      </c>
      <c r="J82" s="175">
        <v>1</v>
      </c>
      <c r="K82" s="175">
        <v>2</v>
      </c>
      <c r="L82" s="175">
        <v>2</v>
      </c>
      <c r="M82" s="175">
        <v>17</v>
      </c>
      <c r="N82" s="175">
        <v>4.5</v>
      </c>
      <c r="O82" s="175">
        <v>0</v>
      </c>
      <c r="P82" s="175">
        <v>40.200000000000003</v>
      </c>
      <c r="Q82" s="175">
        <v>11.8</v>
      </c>
      <c r="R82" s="175" t="s">
        <v>6006</v>
      </c>
      <c r="S82" s="175">
        <v>33</v>
      </c>
      <c r="T82" s="175">
        <v>146</v>
      </c>
      <c r="U82" s="175">
        <v>1</v>
      </c>
      <c r="V82" s="175">
        <v>1</v>
      </c>
      <c r="W82" s="175">
        <v>1</v>
      </c>
      <c r="X82" s="175">
        <v>33</v>
      </c>
      <c r="Y82" s="175">
        <v>4.3</v>
      </c>
      <c r="Z82" s="175">
        <v>0</v>
      </c>
      <c r="AA82" s="175">
        <v>32.299999999999997</v>
      </c>
      <c r="AB82" s="175">
        <v>16.899999999999999</v>
      </c>
      <c r="AC82" s="175" t="s">
        <v>6007</v>
      </c>
      <c r="AD82" s="175">
        <v>52</v>
      </c>
      <c r="AE82" s="175">
        <v>312</v>
      </c>
      <c r="AF82" s="175">
        <v>1</v>
      </c>
      <c r="AG82" s="175">
        <v>3</v>
      </c>
      <c r="AH82" s="175">
        <v>3</v>
      </c>
      <c r="AI82" s="175">
        <v>17.3</v>
      </c>
      <c r="AJ82" s="175">
        <v>5.8</v>
      </c>
      <c r="AK82" s="175">
        <v>0</v>
      </c>
      <c r="AL82" s="175">
        <v>16.7</v>
      </c>
      <c r="AM82" s="175">
        <v>15.2</v>
      </c>
    </row>
    <row r="83" spans="1:39" ht="12.75" x14ac:dyDescent="0.2">
      <c r="A83" s="172">
        <v>313</v>
      </c>
      <c r="B83" s="173">
        <v>3</v>
      </c>
      <c r="C83" s="173" t="s">
        <v>454</v>
      </c>
      <c r="D83" s="173" t="s">
        <v>21</v>
      </c>
      <c r="E83" s="173">
        <v>1</v>
      </c>
      <c r="F83" s="174" t="s">
        <v>459</v>
      </c>
      <c r="G83" s="175" t="s">
        <v>461</v>
      </c>
      <c r="H83" s="175">
        <v>55</v>
      </c>
      <c r="I83" s="175">
        <v>228</v>
      </c>
      <c r="J83" s="175">
        <v>1</v>
      </c>
      <c r="K83" s="175">
        <v>2</v>
      </c>
      <c r="L83" s="175">
        <v>2</v>
      </c>
      <c r="M83" s="175">
        <v>27.5</v>
      </c>
      <c r="N83" s="175">
        <v>3.9</v>
      </c>
      <c r="O83" s="175">
        <v>0</v>
      </c>
      <c r="P83" s="175">
        <v>69.7</v>
      </c>
      <c r="Q83" s="175">
        <v>8</v>
      </c>
      <c r="R83" s="175" t="s">
        <v>6008</v>
      </c>
      <c r="S83" s="175">
        <v>37</v>
      </c>
      <c r="T83" s="175">
        <v>146</v>
      </c>
      <c r="U83" s="175">
        <v>1</v>
      </c>
      <c r="V83" s="175">
        <v>1</v>
      </c>
      <c r="W83" s="175">
        <v>0</v>
      </c>
      <c r="X83" s="175">
        <v>21</v>
      </c>
      <c r="Y83" s="175">
        <v>4</v>
      </c>
      <c r="Z83" s="175">
        <v>1</v>
      </c>
      <c r="AA83" s="175">
        <v>72.7</v>
      </c>
      <c r="AB83" s="175">
        <v>8.3000000000000007</v>
      </c>
      <c r="AC83" s="175" t="s">
        <v>6009</v>
      </c>
      <c r="AD83" s="175">
        <v>53</v>
      </c>
      <c r="AE83" s="175">
        <v>251</v>
      </c>
      <c r="AF83" s="175">
        <v>3</v>
      </c>
      <c r="AG83" s="175">
        <v>4</v>
      </c>
      <c r="AH83" s="175">
        <v>1.3</v>
      </c>
      <c r="AI83" s="175">
        <v>13.2</v>
      </c>
      <c r="AJ83" s="175">
        <v>4.4000000000000004</v>
      </c>
      <c r="AK83" s="175">
        <v>0.25</v>
      </c>
      <c r="AL83" s="175">
        <v>56.1</v>
      </c>
      <c r="AM83" s="175">
        <v>8.6999999999999993</v>
      </c>
    </row>
    <row r="84" spans="1:39" ht="12.75" x14ac:dyDescent="0.2">
      <c r="A84" s="172">
        <v>314</v>
      </c>
      <c r="B84" s="173">
        <v>3</v>
      </c>
      <c r="C84" s="173" t="s">
        <v>454</v>
      </c>
      <c r="D84" s="173" t="s">
        <v>21</v>
      </c>
      <c r="E84" s="173">
        <v>2</v>
      </c>
      <c r="F84" s="174" t="s">
        <v>462</v>
      </c>
      <c r="G84" s="175" t="s">
        <v>6010</v>
      </c>
      <c r="H84" s="175">
        <v>171</v>
      </c>
      <c r="I84" s="175">
        <v>727</v>
      </c>
      <c r="J84" s="175">
        <v>3</v>
      </c>
      <c r="K84" s="175">
        <v>8</v>
      </c>
      <c r="L84" s="175">
        <v>2.6</v>
      </c>
      <c r="M84" s="175">
        <v>21.3</v>
      </c>
      <c r="N84" s="175">
        <v>4</v>
      </c>
      <c r="O84" s="175">
        <v>0</v>
      </c>
      <c r="P84" s="175">
        <v>62.8</v>
      </c>
      <c r="Q84" s="175">
        <v>9.1999999999999993</v>
      </c>
      <c r="R84" s="175" t="s">
        <v>463</v>
      </c>
      <c r="S84" s="175">
        <v>17</v>
      </c>
      <c r="T84" s="175">
        <v>83</v>
      </c>
      <c r="U84" s="175">
        <v>1</v>
      </c>
      <c r="V84" s="175">
        <v>1</v>
      </c>
      <c r="W84" s="175">
        <v>1</v>
      </c>
      <c r="X84" s="175">
        <v>17</v>
      </c>
      <c r="Y84" s="175">
        <v>4.7</v>
      </c>
      <c r="Z84" s="175">
        <v>0</v>
      </c>
      <c r="AA84" s="175">
        <v>58.8</v>
      </c>
      <c r="AB84" s="175">
        <v>7.1</v>
      </c>
      <c r="AC84" s="175" t="s">
        <v>6011</v>
      </c>
      <c r="AD84" s="175">
        <v>112</v>
      </c>
      <c r="AE84" s="175">
        <v>459</v>
      </c>
      <c r="AF84" s="175">
        <v>5</v>
      </c>
      <c r="AG84" s="175">
        <v>4</v>
      </c>
      <c r="AH84" s="175">
        <v>1</v>
      </c>
      <c r="AI84" s="175">
        <v>24</v>
      </c>
      <c r="AJ84" s="175">
        <v>3.8</v>
      </c>
      <c r="AK84" s="175">
        <v>0</v>
      </c>
      <c r="AL84" s="175">
        <v>70.5</v>
      </c>
      <c r="AM84" s="175">
        <v>9.3000000000000007</v>
      </c>
    </row>
    <row r="85" spans="1:39" ht="12.75" x14ac:dyDescent="0.2">
      <c r="A85" s="172">
        <v>315</v>
      </c>
      <c r="B85" s="173">
        <v>3</v>
      </c>
      <c r="C85" s="173" t="s">
        <v>454</v>
      </c>
      <c r="D85" s="173" t="s">
        <v>21</v>
      </c>
      <c r="E85" s="173">
        <v>3</v>
      </c>
      <c r="F85" s="174" t="s">
        <v>465</v>
      </c>
      <c r="G85" s="175" t="s">
        <v>6012</v>
      </c>
      <c r="H85" s="175">
        <v>253</v>
      </c>
      <c r="I85" s="175">
        <v>1214</v>
      </c>
      <c r="J85" s="175">
        <v>5</v>
      </c>
      <c r="K85" s="175">
        <v>12</v>
      </c>
      <c r="L85" s="175">
        <v>2.4</v>
      </c>
      <c r="M85" s="175">
        <v>21</v>
      </c>
      <c r="N85" s="175">
        <v>4.5</v>
      </c>
      <c r="O85" s="175">
        <v>0</v>
      </c>
      <c r="P85" s="175">
        <v>51</v>
      </c>
      <c r="Q85" s="175">
        <v>10.6</v>
      </c>
      <c r="R85" s="175" t="s">
        <v>466</v>
      </c>
      <c r="S85" s="175">
        <v>15</v>
      </c>
      <c r="T85" s="175">
        <v>89</v>
      </c>
      <c r="U85" s="175">
        <v>1</v>
      </c>
      <c r="V85" s="175">
        <v>1</v>
      </c>
      <c r="W85" s="175">
        <v>1</v>
      </c>
      <c r="X85" s="175">
        <v>15</v>
      </c>
      <c r="Y85" s="175">
        <v>5.8</v>
      </c>
      <c r="Z85" s="175">
        <v>0</v>
      </c>
      <c r="AA85" s="175">
        <v>39.299999999999997</v>
      </c>
      <c r="AB85" s="175">
        <v>11.5</v>
      </c>
      <c r="AC85" s="175" t="s">
        <v>6013</v>
      </c>
      <c r="AD85" s="175">
        <v>82</v>
      </c>
      <c r="AE85" s="175">
        <v>498</v>
      </c>
      <c r="AF85" s="175">
        <v>6</v>
      </c>
      <c r="AG85" s="175">
        <v>6</v>
      </c>
      <c r="AH85" s="175">
        <v>1.2</v>
      </c>
      <c r="AI85" s="175">
        <v>12.8</v>
      </c>
      <c r="AJ85" s="175">
        <v>5.7</v>
      </c>
      <c r="AK85" s="175">
        <v>0</v>
      </c>
      <c r="AL85" s="175">
        <v>44</v>
      </c>
      <c r="AM85" s="175">
        <v>9.8000000000000007</v>
      </c>
    </row>
    <row r="86" spans="1:39" ht="12.75" x14ac:dyDescent="0.2">
      <c r="A86" s="172">
        <v>316</v>
      </c>
      <c r="B86" s="173">
        <v>3</v>
      </c>
      <c r="C86" s="173" t="s">
        <v>141</v>
      </c>
      <c r="D86" s="173" t="s">
        <v>21</v>
      </c>
      <c r="E86" s="173">
        <v>1</v>
      </c>
      <c r="F86" s="174" t="s">
        <v>485</v>
      </c>
      <c r="G86" s="175" t="s">
        <v>6014</v>
      </c>
      <c r="H86" s="175">
        <v>36</v>
      </c>
      <c r="I86" s="175">
        <v>190</v>
      </c>
      <c r="J86" s="175">
        <v>1</v>
      </c>
      <c r="K86" s="175">
        <v>2</v>
      </c>
      <c r="L86" s="175">
        <v>2</v>
      </c>
      <c r="M86" s="175">
        <v>18</v>
      </c>
      <c r="N86" s="175">
        <v>5.0999999999999996</v>
      </c>
      <c r="O86" s="175">
        <v>0</v>
      </c>
      <c r="P86" s="175">
        <v>49.9</v>
      </c>
      <c r="Q86" s="175">
        <v>10.7</v>
      </c>
      <c r="R86" s="175" t="s">
        <v>6015</v>
      </c>
      <c r="S86" s="175">
        <v>23</v>
      </c>
      <c r="T86" s="175">
        <v>118</v>
      </c>
      <c r="U86" s="175">
        <v>1</v>
      </c>
      <c r="V86" s="175">
        <v>1</v>
      </c>
      <c r="W86" s="175">
        <v>1</v>
      </c>
      <c r="X86" s="175">
        <v>23</v>
      </c>
      <c r="Y86" s="175">
        <v>5</v>
      </c>
      <c r="Z86" s="175">
        <v>0</v>
      </c>
      <c r="AA86" s="175">
        <v>54.7</v>
      </c>
      <c r="AB86" s="175">
        <v>11.3</v>
      </c>
      <c r="AC86" s="175" t="s">
        <v>6016</v>
      </c>
      <c r="AD86" s="175">
        <v>17</v>
      </c>
      <c r="AE86" s="175">
        <v>103</v>
      </c>
      <c r="AF86" s="175">
        <v>1</v>
      </c>
      <c r="AG86" s="175">
        <v>1</v>
      </c>
      <c r="AH86" s="175">
        <v>1</v>
      </c>
      <c r="AI86" s="175">
        <v>17</v>
      </c>
      <c r="AJ86" s="175">
        <v>5.9</v>
      </c>
      <c r="AK86" s="175">
        <v>0</v>
      </c>
      <c r="AL86" s="175">
        <v>20.3</v>
      </c>
      <c r="AM86" s="175">
        <v>14.6</v>
      </c>
    </row>
    <row r="87" spans="1:39" ht="12.75" x14ac:dyDescent="0.2">
      <c r="A87" s="172">
        <v>317</v>
      </c>
      <c r="B87" s="173">
        <v>3</v>
      </c>
      <c r="C87" s="173" t="s">
        <v>141</v>
      </c>
      <c r="D87" s="173" t="s">
        <v>21</v>
      </c>
      <c r="E87" s="173">
        <v>2</v>
      </c>
      <c r="F87" s="174" t="s">
        <v>489</v>
      </c>
      <c r="G87" s="175" t="s">
        <v>490</v>
      </c>
      <c r="H87" s="175">
        <v>83</v>
      </c>
      <c r="I87" s="175">
        <v>448</v>
      </c>
      <c r="J87" s="175">
        <v>1</v>
      </c>
      <c r="K87" s="175">
        <v>4</v>
      </c>
      <c r="L87" s="175">
        <v>4</v>
      </c>
      <c r="M87" s="175">
        <v>20.7</v>
      </c>
      <c r="N87" s="175">
        <v>5</v>
      </c>
      <c r="O87" s="175">
        <v>0</v>
      </c>
      <c r="P87" s="175">
        <v>44</v>
      </c>
      <c r="Q87" s="175">
        <v>12.2</v>
      </c>
      <c r="R87" s="175" t="s">
        <v>6017</v>
      </c>
      <c r="S87" s="175">
        <v>23</v>
      </c>
      <c r="T87" s="175">
        <v>128</v>
      </c>
      <c r="U87" s="175">
        <v>0</v>
      </c>
      <c r="V87" s="175">
        <v>1</v>
      </c>
      <c r="W87" s="175">
        <v>0</v>
      </c>
      <c r="X87" s="175">
        <v>23</v>
      </c>
      <c r="Y87" s="175">
        <v>5.0999999999999996</v>
      </c>
      <c r="Z87" s="175">
        <v>0</v>
      </c>
      <c r="AA87" s="175">
        <v>47.3</v>
      </c>
      <c r="AB87" s="175">
        <v>12.3</v>
      </c>
      <c r="AC87" s="175" t="s">
        <v>6018</v>
      </c>
      <c r="AD87" s="175">
        <v>49</v>
      </c>
      <c r="AE87" s="175">
        <v>277</v>
      </c>
      <c r="AF87" s="175">
        <v>5</v>
      </c>
      <c r="AG87" s="175">
        <v>3</v>
      </c>
      <c r="AH87" s="175">
        <v>1</v>
      </c>
      <c r="AI87" s="175">
        <v>15.6</v>
      </c>
      <c r="AJ87" s="175">
        <v>5.3</v>
      </c>
      <c r="AK87" s="175">
        <v>0.33</v>
      </c>
      <c r="AL87" s="175">
        <v>41.5</v>
      </c>
      <c r="AM87" s="175">
        <v>11.3</v>
      </c>
    </row>
    <row r="88" spans="1:39" ht="12.75" x14ac:dyDescent="0.2">
      <c r="A88" s="172">
        <v>318</v>
      </c>
      <c r="B88" s="173">
        <v>3</v>
      </c>
      <c r="C88" s="173" t="s">
        <v>141</v>
      </c>
      <c r="D88" s="173" t="s">
        <v>63</v>
      </c>
      <c r="E88" s="173">
        <v>3</v>
      </c>
      <c r="F88" s="174" t="s">
        <v>521</v>
      </c>
      <c r="G88" s="175" t="s">
        <v>522</v>
      </c>
      <c r="H88" s="175">
        <v>55</v>
      </c>
      <c r="I88" s="175">
        <v>256</v>
      </c>
      <c r="J88" s="175">
        <v>1</v>
      </c>
      <c r="K88" s="175">
        <v>3</v>
      </c>
      <c r="L88" s="175">
        <v>3</v>
      </c>
      <c r="M88" s="175">
        <v>18.3</v>
      </c>
      <c r="N88" s="175">
        <v>4.5</v>
      </c>
      <c r="O88" s="175">
        <v>0</v>
      </c>
      <c r="P88" s="175">
        <v>66.7</v>
      </c>
      <c r="Q88" s="175">
        <v>8.5</v>
      </c>
      <c r="R88" s="175" t="s">
        <v>6019</v>
      </c>
      <c r="S88" s="175">
        <v>26</v>
      </c>
      <c r="T88" s="175">
        <v>134</v>
      </c>
      <c r="U88" s="175">
        <v>1</v>
      </c>
      <c r="V88" s="175">
        <v>2</v>
      </c>
      <c r="W88" s="175">
        <v>2</v>
      </c>
      <c r="X88" s="175">
        <v>13</v>
      </c>
      <c r="Y88" s="175">
        <v>5</v>
      </c>
      <c r="Z88" s="175">
        <v>0</v>
      </c>
      <c r="AA88" s="175">
        <v>56.9</v>
      </c>
      <c r="AB88" s="175">
        <v>8.5</v>
      </c>
      <c r="AC88" s="175" t="s">
        <v>6020</v>
      </c>
      <c r="AD88" s="175">
        <v>67</v>
      </c>
      <c r="AE88" s="175">
        <v>319</v>
      </c>
      <c r="AF88" s="175">
        <v>4</v>
      </c>
      <c r="AG88" s="175">
        <v>3</v>
      </c>
      <c r="AH88" s="175">
        <v>1</v>
      </c>
      <c r="AI88" s="175">
        <v>16.600000000000001</v>
      </c>
      <c r="AJ88" s="175">
        <v>4.5</v>
      </c>
      <c r="AK88" s="175">
        <v>0</v>
      </c>
      <c r="AL88" s="175">
        <v>66.400000000000006</v>
      </c>
      <c r="AM88" s="175">
        <v>8.1</v>
      </c>
    </row>
    <row r="89" spans="1:39" ht="12.75" x14ac:dyDescent="0.2">
      <c r="A89" s="172">
        <v>319</v>
      </c>
      <c r="B89" s="173">
        <v>3</v>
      </c>
      <c r="C89" s="173" t="s">
        <v>141</v>
      </c>
      <c r="D89" s="173" t="s">
        <v>63</v>
      </c>
      <c r="E89" s="173">
        <v>4</v>
      </c>
      <c r="F89" s="174" t="s">
        <v>516</v>
      </c>
      <c r="G89" s="175" t="s">
        <v>517</v>
      </c>
      <c r="H89" s="175">
        <v>39</v>
      </c>
      <c r="I89" s="175">
        <v>200</v>
      </c>
      <c r="J89" s="175">
        <v>1</v>
      </c>
      <c r="K89" s="175">
        <v>2</v>
      </c>
      <c r="L89" s="175">
        <v>2</v>
      </c>
      <c r="M89" s="175">
        <v>19.5</v>
      </c>
      <c r="N89" s="175">
        <v>4.9000000000000004</v>
      </c>
      <c r="O89" s="175">
        <v>0</v>
      </c>
      <c r="P89" s="175">
        <v>56.8</v>
      </c>
      <c r="Q89" s="175">
        <v>10.1</v>
      </c>
      <c r="R89" s="175" t="s">
        <v>6021</v>
      </c>
      <c r="S89" s="175">
        <v>16</v>
      </c>
      <c r="T89" s="175">
        <v>87</v>
      </c>
      <c r="U89" s="175">
        <v>1</v>
      </c>
      <c r="V89" s="175">
        <v>1</v>
      </c>
      <c r="W89" s="175">
        <v>1</v>
      </c>
      <c r="X89" s="175">
        <v>16</v>
      </c>
      <c r="Y89" s="175">
        <v>5.3</v>
      </c>
      <c r="Z89" s="175">
        <v>0</v>
      </c>
      <c r="AA89" s="175">
        <v>53.1</v>
      </c>
      <c r="AB89" s="175">
        <v>9.8000000000000007</v>
      </c>
      <c r="AC89" s="175" t="s">
        <v>6022</v>
      </c>
      <c r="AD89" s="175">
        <v>23</v>
      </c>
      <c r="AE89" s="175">
        <v>113</v>
      </c>
      <c r="AF89" s="175">
        <v>1</v>
      </c>
      <c r="AG89" s="175">
        <v>1</v>
      </c>
      <c r="AH89" s="175">
        <v>1</v>
      </c>
      <c r="AI89" s="175">
        <v>23</v>
      </c>
      <c r="AJ89" s="175">
        <v>4.5999999999999996</v>
      </c>
      <c r="AK89" s="175">
        <v>0</v>
      </c>
      <c r="AL89" s="175">
        <v>58.4</v>
      </c>
      <c r="AM89" s="175">
        <v>10.8</v>
      </c>
    </row>
    <row r="90" spans="1:39" ht="12.75" x14ac:dyDescent="0.2">
      <c r="A90" s="172">
        <v>320</v>
      </c>
      <c r="B90" s="173">
        <v>3</v>
      </c>
      <c r="C90" s="173" t="s">
        <v>141</v>
      </c>
      <c r="D90" s="173" t="s">
        <v>76</v>
      </c>
      <c r="E90" s="173">
        <v>5</v>
      </c>
      <c r="F90" s="174" t="s">
        <v>496</v>
      </c>
      <c r="G90" s="175" t="s">
        <v>6023</v>
      </c>
      <c r="H90" s="175">
        <v>70</v>
      </c>
      <c r="I90" s="175">
        <v>301</v>
      </c>
      <c r="J90" s="175">
        <v>3</v>
      </c>
      <c r="K90" s="175">
        <v>3</v>
      </c>
      <c r="L90" s="175">
        <v>1</v>
      </c>
      <c r="M90" s="175">
        <v>23.3</v>
      </c>
      <c r="N90" s="175">
        <v>4.0999999999999996</v>
      </c>
      <c r="O90" s="175">
        <v>0.66</v>
      </c>
      <c r="P90" s="175">
        <v>63.5</v>
      </c>
      <c r="Q90" s="175">
        <v>10.1</v>
      </c>
      <c r="R90" s="175" t="s">
        <v>2808</v>
      </c>
      <c r="S90" s="175">
        <v>14</v>
      </c>
      <c r="T90" s="175">
        <v>79</v>
      </c>
      <c r="U90" s="175">
        <v>1</v>
      </c>
      <c r="V90" s="175">
        <v>1</v>
      </c>
      <c r="W90" s="175">
        <v>1</v>
      </c>
      <c r="X90" s="175">
        <v>14</v>
      </c>
      <c r="Y90" s="175">
        <v>5.5</v>
      </c>
      <c r="Z90" s="175">
        <v>0</v>
      </c>
      <c r="AA90" s="175">
        <v>29.4</v>
      </c>
      <c r="AB90" s="175">
        <v>12.6</v>
      </c>
      <c r="AC90" s="175" t="s">
        <v>6024</v>
      </c>
      <c r="AD90" s="175">
        <v>53</v>
      </c>
      <c r="AE90" s="175">
        <v>209</v>
      </c>
      <c r="AF90" s="175">
        <v>3</v>
      </c>
      <c r="AG90" s="175">
        <v>2</v>
      </c>
      <c r="AH90" s="175">
        <v>1</v>
      </c>
      <c r="AI90" s="175">
        <v>26</v>
      </c>
      <c r="AJ90" s="175">
        <v>3.7</v>
      </c>
      <c r="AK90" s="175">
        <v>1</v>
      </c>
      <c r="AL90" s="175">
        <v>76.3</v>
      </c>
      <c r="AM90" s="175">
        <v>9</v>
      </c>
    </row>
    <row r="91" spans="1:39" ht="12.75" x14ac:dyDescent="0.2">
      <c r="A91" s="172">
        <v>321</v>
      </c>
      <c r="B91" s="173">
        <v>3</v>
      </c>
      <c r="C91" s="173" t="s">
        <v>141</v>
      </c>
      <c r="D91" s="173" t="s">
        <v>76</v>
      </c>
      <c r="E91" s="173">
        <v>6</v>
      </c>
      <c r="F91" s="174" t="s">
        <v>500</v>
      </c>
      <c r="G91" s="175" t="s">
        <v>6025</v>
      </c>
      <c r="H91" s="175">
        <v>17</v>
      </c>
      <c r="I91" s="175">
        <v>90</v>
      </c>
      <c r="J91" s="175">
        <v>1</v>
      </c>
      <c r="K91" s="175">
        <v>1</v>
      </c>
      <c r="L91" s="175">
        <v>1</v>
      </c>
      <c r="M91" s="175">
        <v>17</v>
      </c>
      <c r="N91" s="175">
        <v>4.8</v>
      </c>
      <c r="O91" s="175">
        <v>0</v>
      </c>
      <c r="P91" s="175">
        <v>75.099999999999994</v>
      </c>
      <c r="Q91" s="175">
        <v>7</v>
      </c>
      <c r="R91" s="175" t="s">
        <v>6026</v>
      </c>
      <c r="S91" s="175">
        <v>6</v>
      </c>
      <c r="T91" s="175">
        <v>34</v>
      </c>
      <c r="U91" s="175">
        <v>1</v>
      </c>
      <c r="V91" s="175">
        <v>1</v>
      </c>
      <c r="W91" s="175">
        <v>1</v>
      </c>
      <c r="X91" s="175">
        <v>6</v>
      </c>
      <c r="Y91" s="175">
        <v>5.5</v>
      </c>
      <c r="Z91" s="175">
        <v>0</v>
      </c>
      <c r="AA91" s="175">
        <v>59.7</v>
      </c>
      <c r="AB91" s="175">
        <v>6.4</v>
      </c>
      <c r="AC91" s="175" t="s">
        <v>6027</v>
      </c>
      <c r="AD91" s="175">
        <v>17</v>
      </c>
      <c r="AE91" s="175">
        <v>77</v>
      </c>
      <c r="AF91" s="175">
        <v>1</v>
      </c>
      <c r="AG91" s="175">
        <v>1</v>
      </c>
      <c r="AH91" s="175">
        <v>1</v>
      </c>
      <c r="AI91" s="175">
        <v>17</v>
      </c>
      <c r="AJ91" s="175">
        <v>4.0999999999999996</v>
      </c>
      <c r="AK91" s="175">
        <v>1</v>
      </c>
      <c r="AL91" s="175">
        <v>85</v>
      </c>
      <c r="AM91" s="175">
        <v>5.6</v>
      </c>
    </row>
    <row r="92" spans="1:39" ht="12.75" x14ac:dyDescent="0.2">
      <c r="A92" s="172">
        <v>322</v>
      </c>
      <c r="B92" s="173">
        <v>3</v>
      </c>
      <c r="C92" s="173" t="s">
        <v>141</v>
      </c>
      <c r="D92" s="173" t="s">
        <v>76</v>
      </c>
      <c r="E92" s="173">
        <v>7</v>
      </c>
      <c r="F92" s="174" t="s">
        <v>503</v>
      </c>
      <c r="G92" s="175" t="s">
        <v>6028</v>
      </c>
      <c r="H92" s="175">
        <v>152</v>
      </c>
      <c r="I92" s="175">
        <v>782</v>
      </c>
      <c r="J92" s="175">
        <v>4</v>
      </c>
      <c r="K92" s="175">
        <v>6</v>
      </c>
      <c r="L92" s="175">
        <v>1.5</v>
      </c>
      <c r="M92" s="175">
        <v>25.3</v>
      </c>
      <c r="N92" s="175">
        <v>5</v>
      </c>
      <c r="O92" s="175">
        <v>0</v>
      </c>
      <c r="P92" s="175">
        <v>35.200000000000003</v>
      </c>
      <c r="Q92" s="175">
        <v>14.6</v>
      </c>
      <c r="R92" s="175" t="s">
        <v>6029</v>
      </c>
      <c r="S92" s="175">
        <v>6</v>
      </c>
      <c r="T92" s="175">
        <v>38</v>
      </c>
      <c r="U92" s="175">
        <v>1</v>
      </c>
      <c r="V92" s="175">
        <v>1</v>
      </c>
      <c r="W92" s="175">
        <v>1</v>
      </c>
      <c r="X92" s="175">
        <v>6</v>
      </c>
      <c r="Y92" s="175">
        <v>6.1</v>
      </c>
      <c r="Z92" s="175">
        <v>0</v>
      </c>
      <c r="AA92" s="175">
        <v>3.3</v>
      </c>
      <c r="AB92" s="175">
        <v>14.2</v>
      </c>
      <c r="AC92" s="175" t="s">
        <v>6030</v>
      </c>
      <c r="AD92" s="175">
        <v>123</v>
      </c>
      <c r="AE92" s="175">
        <v>630</v>
      </c>
      <c r="AF92" s="175">
        <v>5</v>
      </c>
      <c r="AG92" s="175">
        <v>5</v>
      </c>
      <c r="AH92" s="175">
        <v>1.2</v>
      </c>
      <c r="AI92" s="175">
        <v>23.4</v>
      </c>
      <c r="AJ92" s="175">
        <v>5</v>
      </c>
      <c r="AK92" s="175">
        <v>0</v>
      </c>
      <c r="AL92" s="175">
        <v>42.8</v>
      </c>
      <c r="AM92" s="175">
        <v>13.1</v>
      </c>
    </row>
    <row r="93" spans="1:39" ht="12.75" x14ac:dyDescent="0.2">
      <c r="A93" s="172">
        <v>323</v>
      </c>
      <c r="B93" s="173">
        <v>3</v>
      </c>
      <c r="C93" s="173" t="s">
        <v>141</v>
      </c>
      <c r="D93" s="173" t="s">
        <v>197</v>
      </c>
      <c r="E93" s="173">
        <v>8</v>
      </c>
      <c r="F93" s="174" t="s">
        <v>510</v>
      </c>
      <c r="G93" s="175" t="s">
        <v>511</v>
      </c>
      <c r="H93" s="175">
        <v>41</v>
      </c>
      <c r="I93" s="175">
        <v>240</v>
      </c>
      <c r="J93" s="175">
        <v>1</v>
      </c>
      <c r="K93" s="175">
        <v>1</v>
      </c>
      <c r="L93" s="175">
        <v>1</v>
      </c>
      <c r="M93" s="175">
        <v>41</v>
      </c>
      <c r="N93" s="175">
        <v>5.7</v>
      </c>
      <c r="O93" s="175">
        <v>0</v>
      </c>
      <c r="P93" s="175">
        <v>2.2000000000000002</v>
      </c>
      <c r="Q93" s="175">
        <v>23.1</v>
      </c>
      <c r="R93" s="175" t="s">
        <v>6031</v>
      </c>
      <c r="S93" s="175">
        <v>8</v>
      </c>
      <c r="T93" s="175">
        <v>52</v>
      </c>
      <c r="U93" s="175">
        <v>1</v>
      </c>
      <c r="V93" s="175">
        <v>1</v>
      </c>
      <c r="W93" s="175">
        <v>1</v>
      </c>
      <c r="X93" s="175">
        <v>8</v>
      </c>
      <c r="Y93" s="175">
        <v>6.3</v>
      </c>
      <c r="Z93" s="175">
        <v>0</v>
      </c>
      <c r="AA93" s="175">
        <v>29.5</v>
      </c>
      <c r="AB93" s="175">
        <v>11.1</v>
      </c>
      <c r="AC93" s="175" t="s">
        <v>6032</v>
      </c>
      <c r="AD93" s="175">
        <v>40</v>
      </c>
      <c r="AE93" s="175">
        <v>238</v>
      </c>
      <c r="AF93" s="175">
        <v>5</v>
      </c>
      <c r="AG93" s="175">
        <v>1</v>
      </c>
      <c r="AH93" s="175">
        <v>1</v>
      </c>
      <c r="AI93" s="175">
        <v>9</v>
      </c>
      <c r="AJ93" s="175">
        <v>6</v>
      </c>
      <c r="AK93" s="175">
        <v>0</v>
      </c>
      <c r="AL93" s="175">
        <v>28.5</v>
      </c>
      <c r="AM93" s="175">
        <v>11.5</v>
      </c>
    </row>
    <row r="94" spans="1:39" ht="12.75" x14ac:dyDescent="0.2">
      <c r="A94" s="172">
        <v>324</v>
      </c>
      <c r="B94" s="173">
        <v>3</v>
      </c>
      <c r="C94" s="173" t="s">
        <v>103</v>
      </c>
      <c r="D94" s="173" t="s">
        <v>21</v>
      </c>
      <c r="E94" s="173">
        <v>1</v>
      </c>
      <c r="F94" s="174" t="s">
        <v>474</v>
      </c>
      <c r="G94" s="175" t="s">
        <v>475</v>
      </c>
      <c r="H94" s="175">
        <v>53</v>
      </c>
      <c r="I94" s="175">
        <v>330</v>
      </c>
      <c r="J94" s="175">
        <v>1</v>
      </c>
      <c r="K94" s="175">
        <v>2</v>
      </c>
      <c r="L94" s="175">
        <v>2</v>
      </c>
      <c r="M94" s="175">
        <v>26.5</v>
      </c>
      <c r="N94" s="175">
        <v>5.9</v>
      </c>
      <c r="O94" s="175">
        <v>0</v>
      </c>
      <c r="P94" s="175">
        <v>15.5</v>
      </c>
      <c r="Q94" s="175">
        <v>17.600000000000001</v>
      </c>
      <c r="R94" s="175" t="s">
        <v>473</v>
      </c>
      <c r="S94" s="175">
        <v>18</v>
      </c>
      <c r="T94" s="175">
        <v>107</v>
      </c>
      <c r="U94" s="175">
        <v>1</v>
      </c>
      <c r="V94" s="175">
        <v>1</v>
      </c>
      <c r="W94" s="175">
        <v>1</v>
      </c>
      <c r="X94" s="175">
        <v>18</v>
      </c>
      <c r="Y94" s="175">
        <v>5.8</v>
      </c>
      <c r="Z94" s="175">
        <v>0</v>
      </c>
      <c r="AA94" s="175">
        <v>28.7</v>
      </c>
      <c r="AB94" s="175">
        <v>13.7</v>
      </c>
      <c r="AC94" s="175" t="s">
        <v>6033</v>
      </c>
      <c r="AD94" s="175">
        <v>54</v>
      </c>
      <c r="AE94" s="175">
        <v>335</v>
      </c>
      <c r="AF94" s="175">
        <v>2</v>
      </c>
      <c r="AG94" s="175">
        <v>2</v>
      </c>
      <c r="AH94" s="175">
        <v>1</v>
      </c>
      <c r="AI94" s="175">
        <v>27</v>
      </c>
      <c r="AJ94" s="175">
        <v>5.8</v>
      </c>
      <c r="AK94" s="175">
        <v>0</v>
      </c>
      <c r="AL94" s="175">
        <v>16.399999999999999</v>
      </c>
      <c r="AM94" s="175">
        <v>17.600000000000001</v>
      </c>
    </row>
    <row r="95" spans="1:39" ht="12.75" x14ac:dyDescent="0.2">
      <c r="A95" s="172">
        <v>325</v>
      </c>
      <c r="B95" s="173">
        <v>3</v>
      </c>
      <c r="C95" s="173" t="s">
        <v>103</v>
      </c>
      <c r="D95" s="173" t="s">
        <v>21</v>
      </c>
      <c r="E95" s="173">
        <v>2</v>
      </c>
      <c r="F95" s="174" t="s">
        <v>478</v>
      </c>
      <c r="G95" s="175" t="s">
        <v>479</v>
      </c>
      <c r="H95" s="175">
        <v>47</v>
      </c>
      <c r="I95" s="175">
        <v>192</v>
      </c>
      <c r="J95" s="175">
        <v>1</v>
      </c>
      <c r="K95" s="175">
        <v>3</v>
      </c>
      <c r="L95" s="175">
        <v>3</v>
      </c>
      <c r="M95" s="175">
        <v>15.6</v>
      </c>
      <c r="N95" s="175">
        <v>3.9</v>
      </c>
      <c r="O95" s="175">
        <v>0</v>
      </c>
      <c r="P95" s="175">
        <v>72.099999999999994</v>
      </c>
      <c r="Q95" s="175">
        <v>7</v>
      </c>
      <c r="R95" s="175" t="s">
        <v>477</v>
      </c>
      <c r="S95" s="175">
        <v>21</v>
      </c>
      <c r="T95" s="175">
        <v>91</v>
      </c>
      <c r="U95" s="175">
        <v>1</v>
      </c>
      <c r="V95" s="175">
        <v>1</v>
      </c>
      <c r="W95" s="175">
        <v>1</v>
      </c>
      <c r="X95" s="175">
        <v>21</v>
      </c>
      <c r="Y95" s="175">
        <v>4.2</v>
      </c>
      <c r="Z95" s="175">
        <v>0</v>
      </c>
      <c r="AA95" s="175">
        <v>64.599999999999994</v>
      </c>
      <c r="AB95" s="175">
        <v>9.4</v>
      </c>
      <c r="AC95" s="175" t="s">
        <v>6034</v>
      </c>
      <c r="AD95" s="175">
        <v>27</v>
      </c>
      <c r="AE95" s="175">
        <v>114</v>
      </c>
      <c r="AF95" s="175">
        <v>1</v>
      </c>
      <c r="AG95" s="175">
        <v>1</v>
      </c>
      <c r="AH95" s="175">
        <v>1</v>
      </c>
      <c r="AI95" s="175">
        <v>27</v>
      </c>
      <c r="AJ95" s="175">
        <v>4.0999999999999996</v>
      </c>
      <c r="AK95" s="175">
        <v>0</v>
      </c>
      <c r="AL95" s="175">
        <v>57.2</v>
      </c>
      <c r="AM95" s="175">
        <v>11.9</v>
      </c>
    </row>
    <row r="96" spans="1:39" ht="12.75" x14ac:dyDescent="0.2">
      <c r="A96" s="172">
        <v>401</v>
      </c>
      <c r="B96" s="173">
        <v>4</v>
      </c>
      <c r="C96" s="173" t="s">
        <v>16</v>
      </c>
      <c r="D96" s="173" t="s">
        <v>21</v>
      </c>
      <c r="E96" s="173">
        <v>1</v>
      </c>
      <c r="F96" s="174" t="s">
        <v>526</v>
      </c>
      <c r="G96" s="175" t="s">
        <v>528</v>
      </c>
      <c r="H96" s="175">
        <v>41</v>
      </c>
      <c r="I96" s="175">
        <v>198</v>
      </c>
      <c r="J96" s="175">
        <v>1</v>
      </c>
      <c r="K96" s="175">
        <v>2</v>
      </c>
      <c r="L96" s="175">
        <v>2</v>
      </c>
      <c r="M96" s="175">
        <v>20.5</v>
      </c>
      <c r="N96" s="175">
        <v>4.7</v>
      </c>
      <c r="O96" s="175">
        <v>0</v>
      </c>
      <c r="P96" s="175">
        <v>25</v>
      </c>
      <c r="Q96" s="175">
        <v>14.8</v>
      </c>
      <c r="R96" s="175" t="s">
        <v>6035</v>
      </c>
      <c r="S96" s="175">
        <v>9</v>
      </c>
      <c r="T96" s="175">
        <v>58</v>
      </c>
      <c r="U96" s="175">
        <v>1</v>
      </c>
      <c r="V96" s="175">
        <v>1</v>
      </c>
      <c r="W96" s="175">
        <v>1</v>
      </c>
      <c r="X96" s="175">
        <v>9</v>
      </c>
      <c r="Y96" s="175">
        <v>6.3</v>
      </c>
      <c r="Z96" s="175">
        <v>0</v>
      </c>
      <c r="AA96" s="175">
        <v>0</v>
      </c>
      <c r="AB96" s="175">
        <v>16.7</v>
      </c>
      <c r="AC96" s="175" t="s">
        <v>6036</v>
      </c>
      <c r="AD96" s="175">
        <v>41</v>
      </c>
      <c r="AE96" s="175">
        <v>184</v>
      </c>
      <c r="AF96" s="175">
        <v>3</v>
      </c>
      <c r="AG96" s="175">
        <v>2</v>
      </c>
      <c r="AH96" s="175">
        <v>1</v>
      </c>
      <c r="AI96" s="175">
        <v>19</v>
      </c>
      <c r="AJ96" s="175">
        <v>4.3</v>
      </c>
      <c r="AK96" s="175">
        <v>0</v>
      </c>
      <c r="AL96" s="175">
        <v>42.8</v>
      </c>
      <c r="AM96" s="175">
        <v>12</v>
      </c>
    </row>
    <row r="97" spans="1:39" ht="12.75" x14ac:dyDescent="0.2">
      <c r="A97" s="172">
        <v>402</v>
      </c>
      <c r="B97" s="173">
        <v>4</v>
      </c>
      <c r="C97" s="173" t="s">
        <v>16</v>
      </c>
      <c r="D97" s="173" t="s">
        <v>21</v>
      </c>
      <c r="E97" s="173">
        <v>2</v>
      </c>
      <c r="F97" s="174" t="s">
        <v>529</v>
      </c>
      <c r="G97" s="175" t="s">
        <v>6037</v>
      </c>
      <c r="H97" s="175">
        <v>33</v>
      </c>
      <c r="I97" s="175">
        <v>214</v>
      </c>
      <c r="J97" s="175">
        <v>1</v>
      </c>
      <c r="K97" s="175">
        <v>1</v>
      </c>
      <c r="L97" s="175">
        <v>1</v>
      </c>
      <c r="M97" s="175">
        <v>33</v>
      </c>
      <c r="N97" s="175">
        <v>6.3</v>
      </c>
      <c r="O97" s="175">
        <v>0</v>
      </c>
      <c r="P97" s="175">
        <v>0</v>
      </c>
      <c r="Q97" s="175">
        <v>22.6</v>
      </c>
      <c r="R97" s="175" t="s">
        <v>6038</v>
      </c>
      <c r="S97" s="175">
        <v>16</v>
      </c>
      <c r="T97" s="175">
        <v>130</v>
      </c>
      <c r="U97" s="175">
        <v>1</v>
      </c>
      <c r="V97" s="175">
        <v>1</v>
      </c>
      <c r="W97" s="175">
        <v>1</v>
      </c>
      <c r="X97" s="175">
        <v>16</v>
      </c>
      <c r="Y97" s="175">
        <v>8</v>
      </c>
      <c r="Z97" s="175">
        <v>0</v>
      </c>
      <c r="AA97" s="175">
        <v>0</v>
      </c>
      <c r="AB97" s="175">
        <v>23.1</v>
      </c>
      <c r="AC97" s="175" t="s">
        <v>6039</v>
      </c>
      <c r="AD97" s="175">
        <v>57</v>
      </c>
      <c r="AE97" s="175">
        <v>307</v>
      </c>
      <c r="AF97" s="175">
        <v>4</v>
      </c>
      <c r="AG97" s="175">
        <v>2</v>
      </c>
      <c r="AH97" s="175">
        <v>1</v>
      </c>
      <c r="AI97" s="175">
        <v>26</v>
      </c>
      <c r="AJ97" s="175">
        <v>5.2</v>
      </c>
      <c r="AK97" s="175">
        <v>0</v>
      </c>
      <c r="AL97" s="175">
        <v>32.299999999999997</v>
      </c>
      <c r="AM97" s="175">
        <v>15.2</v>
      </c>
    </row>
    <row r="98" spans="1:39" ht="12.75" x14ac:dyDescent="0.2">
      <c r="A98" s="172">
        <v>403</v>
      </c>
      <c r="B98" s="173">
        <v>4</v>
      </c>
      <c r="C98" s="173" t="s">
        <v>16</v>
      </c>
      <c r="D98" s="173" t="s">
        <v>21</v>
      </c>
      <c r="E98" s="173">
        <v>3</v>
      </c>
      <c r="F98" s="174" t="s">
        <v>532</v>
      </c>
      <c r="G98" s="175" t="s">
        <v>534</v>
      </c>
      <c r="H98" s="175">
        <v>50</v>
      </c>
      <c r="I98" s="175">
        <v>322</v>
      </c>
      <c r="J98" s="175">
        <v>1</v>
      </c>
      <c r="K98" s="175">
        <v>3</v>
      </c>
      <c r="L98" s="175">
        <v>3</v>
      </c>
      <c r="M98" s="175">
        <v>16.600000000000001</v>
      </c>
      <c r="N98" s="175">
        <v>6.3</v>
      </c>
      <c r="O98" s="175">
        <v>0.33</v>
      </c>
      <c r="P98" s="175">
        <v>19</v>
      </c>
      <c r="Q98" s="175">
        <v>14.7</v>
      </c>
      <c r="R98" s="175" t="s">
        <v>6040</v>
      </c>
      <c r="S98" s="175">
        <v>24</v>
      </c>
      <c r="T98" s="175">
        <v>150</v>
      </c>
      <c r="U98" s="175">
        <v>0</v>
      </c>
      <c r="V98" s="175">
        <v>1</v>
      </c>
      <c r="W98" s="175">
        <v>0</v>
      </c>
      <c r="X98" s="175">
        <v>24</v>
      </c>
      <c r="Y98" s="175">
        <v>6.1</v>
      </c>
      <c r="Z98" s="175">
        <v>1</v>
      </c>
      <c r="AA98" s="175">
        <v>23.8</v>
      </c>
      <c r="AB98" s="175">
        <v>15.8</v>
      </c>
      <c r="AC98" s="175" t="s">
        <v>6041</v>
      </c>
      <c r="AD98" s="175">
        <v>78</v>
      </c>
      <c r="AE98" s="175">
        <v>453</v>
      </c>
      <c r="AF98" s="175">
        <v>6</v>
      </c>
      <c r="AG98" s="175">
        <v>5</v>
      </c>
      <c r="AH98" s="175">
        <v>1.2</v>
      </c>
      <c r="AI98" s="175">
        <v>14.8</v>
      </c>
      <c r="AJ98" s="175">
        <v>5.6</v>
      </c>
      <c r="AK98" s="175">
        <v>0.2</v>
      </c>
      <c r="AL98" s="175">
        <v>28.3</v>
      </c>
      <c r="AM98" s="175">
        <v>12.9</v>
      </c>
    </row>
    <row r="99" spans="1:39" ht="12.75" x14ac:dyDescent="0.2">
      <c r="A99" s="172">
        <v>404</v>
      </c>
      <c r="B99" s="173">
        <v>4</v>
      </c>
      <c r="C99" s="173" t="s">
        <v>16</v>
      </c>
      <c r="D99" s="173" t="s">
        <v>63</v>
      </c>
      <c r="E99" s="173">
        <v>4</v>
      </c>
      <c r="F99" s="174" t="s">
        <v>537</v>
      </c>
      <c r="G99" s="175" t="s">
        <v>539</v>
      </c>
      <c r="H99" s="175">
        <v>57</v>
      </c>
      <c r="I99" s="175">
        <v>254</v>
      </c>
      <c r="J99" s="175">
        <v>1</v>
      </c>
      <c r="K99" s="175">
        <v>4</v>
      </c>
      <c r="L99" s="175">
        <v>4</v>
      </c>
      <c r="M99" s="175">
        <v>14.2</v>
      </c>
      <c r="N99" s="175">
        <v>4.4000000000000004</v>
      </c>
      <c r="O99" s="175">
        <v>0</v>
      </c>
      <c r="P99" s="175">
        <v>48.4</v>
      </c>
      <c r="Q99" s="175">
        <v>10</v>
      </c>
      <c r="R99" s="175" t="s">
        <v>6042</v>
      </c>
      <c r="S99" s="175">
        <v>40</v>
      </c>
      <c r="T99" s="175">
        <v>180</v>
      </c>
      <c r="U99" s="175">
        <v>1</v>
      </c>
      <c r="V99" s="175">
        <v>2</v>
      </c>
      <c r="W99" s="175">
        <v>2</v>
      </c>
      <c r="X99" s="175">
        <v>20</v>
      </c>
      <c r="Y99" s="175">
        <v>4.4000000000000004</v>
      </c>
      <c r="Z99" s="175">
        <v>0</v>
      </c>
      <c r="AA99" s="175">
        <v>36.299999999999997</v>
      </c>
      <c r="AB99" s="175">
        <v>13.1</v>
      </c>
      <c r="AC99" s="175" t="s">
        <v>6043</v>
      </c>
      <c r="AD99" s="175">
        <v>47</v>
      </c>
      <c r="AE99" s="175">
        <v>162</v>
      </c>
      <c r="AF99" s="175">
        <v>4</v>
      </c>
      <c r="AG99" s="175">
        <v>2</v>
      </c>
      <c r="AH99" s="175">
        <v>1</v>
      </c>
      <c r="AI99" s="175">
        <v>21.5</v>
      </c>
      <c r="AJ99" s="175">
        <v>2.7</v>
      </c>
      <c r="AK99" s="175">
        <v>0</v>
      </c>
      <c r="AL99" s="175">
        <v>68.900000000000006</v>
      </c>
      <c r="AM99" s="175">
        <v>8.9</v>
      </c>
    </row>
    <row r="100" spans="1:39" ht="12.75" x14ac:dyDescent="0.2">
      <c r="A100" s="172">
        <v>405</v>
      </c>
      <c r="B100" s="173">
        <v>4</v>
      </c>
      <c r="C100" s="173" t="s">
        <v>16</v>
      </c>
      <c r="D100" s="173" t="s">
        <v>76</v>
      </c>
      <c r="E100" s="173">
        <v>5</v>
      </c>
      <c r="F100" s="174" t="s">
        <v>542</v>
      </c>
      <c r="G100" s="175" t="s">
        <v>544</v>
      </c>
      <c r="H100" s="175">
        <v>68</v>
      </c>
      <c r="I100" s="175">
        <v>335</v>
      </c>
      <c r="J100" s="175">
        <v>0</v>
      </c>
      <c r="K100" s="175">
        <v>4</v>
      </c>
      <c r="L100" s="175">
        <v>0</v>
      </c>
      <c r="M100" s="175">
        <v>17</v>
      </c>
      <c r="N100" s="175">
        <v>4.8</v>
      </c>
      <c r="O100" s="175">
        <v>0</v>
      </c>
      <c r="P100" s="175">
        <v>52.7</v>
      </c>
      <c r="Q100" s="175">
        <v>10.1</v>
      </c>
      <c r="R100" s="175" t="s">
        <v>6044</v>
      </c>
      <c r="S100" s="175">
        <v>12</v>
      </c>
      <c r="T100" s="175">
        <v>63</v>
      </c>
      <c r="U100" s="175">
        <v>1</v>
      </c>
      <c r="V100" s="175">
        <v>1</v>
      </c>
      <c r="W100" s="175">
        <v>1</v>
      </c>
      <c r="X100" s="175">
        <v>12</v>
      </c>
      <c r="Y100" s="175">
        <v>5</v>
      </c>
      <c r="Z100" s="175">
        <v>0</v>
      </c>
      <c r="AA100" s="175">
        <v>46.6</v>
      </c>
      <c r="AB100" s="175">
        <v>9.6999999999999993</v>
      </c>
      <c r="AC100" s="175" t="s">
        <v>6045</v>
      </c>
      <c r="AD100" s="175">
        <v>59</v>
      </c>
      <c r="AE100" s="175">
        <v>293</v>
      </c>
      <c r="AF100" s="175">
        <v>4</v>
      </c>
      <c r="AG100" s="175">
        <v>3</v>
      </c>
      <c r="AH100" s="175">
        <v>1.5</v>
      </c>
      <c r="AI100" s="175">
        <v>18.3</v>
      </c>
      <c r="AJ100" s="175">
        <v>4.7</v>
      </c>
      <c r="AK100" s="175">
        <v>0</v>
      </c>
      <c r="AL100" s="175">
        <v>54.4</v>
      </c>
      <c r="AM100" s="175">
        <v>10.199999999999999</v>
      </c>
    </row>
    <row r="101" spans="1:39" ht="12.75" x14ac:dyDescent="0.2">
      <c r="A101" s="172">
        <v>406</v>
      </c>
      <c r="B101" s="173">
        <v>4</v>
      </c>
      <c r="C101" s="173" t="s">
        <v>89</v>
      </c>
      <c r="D101" s="173" t="s">
        <v>21</v>
      </c>
      <c r="E101" s="173">
        <v>1</v>
      </c>
      <c r="F101" s="174" t="s">
        <v>549</v>
      </c>
      <c r="G101" s="175" t="s">
        <v>551</v>
      </c>
      <c r="H101" s="175">
        <v>56</v>
      </c>
      <c r="I101" s="175">
        <v>268</v>
      </c>
      <c r="J101" s="175">
        <v>1</v>
      </c>
      <c r="K101" s="175">
        <v>3</v>
      </c>
      <c r="L101" s="175">
        <v>3</v>
      </c>
      <c r="M101" s="175">
        <v>18.600000000000001</v>
      </c>
      <c r="N101" s="175">
        <v>4.5999999999999996</v>
      </c>
      <c r="O101" s="175">
        <v>0</v>
      </c>
      <c r="P101" s="175">
        <v>41.3</v>
      </c>
      <c r="Q101" s="175">
        <v>12.1</v>
      </c>
      <c r="R101" s="175" t="s">
        <v>550</v>
      </c>
      <c r="S101" s="175">
        <v>24</v>
      </c>
      <c r="T101" s="175">
        <v>110</v>
      </c>
      <c r="U101" s="175">
        <v>1</v>
      </c>
      <c r="V101" s="175">
        <v>1</v>
      </c>
      <c r="W101" s="175">
        <v>1</v>
      </c>
      <c r="X101" s="175">
        <v>24</v>
      </c>
      <c r="Y101" s="175">
        <v>4.5</v>
      </c>
      <c r="Z101" s="175">
        <v>0</v>
      </c>
      <c r="AA101" s="175">
        <v>59.1</v>
      </c>
      <c r="AB101" s="175">
        <v>10.9</v>
      </c>
      <c r="AC101" s="175" t="s">
        <v>6046</v>
      </c>
      <c r="AD101" s="175">
        <v>32</v>
      </c>
      <c r="AE101" s="175">
        <v>162</v>
      </c>
      <c r="AF101" s="175">
        <v>4</v>
      </c>
      <c r="AG101" s="175">
        <v>2</v>
      </c>
      <c r="AH101" s="175">
        <v>1</v>
      </c>
      <c r="AI101" s="175">
        <v>15</v>
      </c>
      <c r="AJ101" s="175">
        <v>4.7</v>
      </c>
      <c r="AK101" s="175">
        <v>0</v>
      </c>
      <c r="AL101" s="175">
        <v>28</v>
      </c>
      <c r="AM101" s="175">
        <v>13</v>
      </c>
    </row>
    <row r="102" spans="1:39" ht="12.75" x14ac:dyDescent="0.2">
      <c r="A102" s="172">
        <v>407</v>
      </c>
      <c r="B102" s="173">
        <v>4</v>
      </c>
      <c r="C102" s="173" t="s">
        <v>89</v>
      </c>
      <c r="D102" s="173" t="s">
        <v>21</v>
      </c>
      <c r="E102" s="173">
        <v>2</v>
      </c>
      <c r="F102" s="174" t="s">
        <v>552</v>
      </c>
      <c r="G102" s="175" t="s">
        <v>554</v>
      </c>
      <c r="H102" s="175">
        <v>53</v>
      </c>
      <c r="I102" s="175">
        <v>286</v>
      </c>
      <c r="J102" s="175">
        <v>1</v>
      </c>
      <c r="K102" s="175">
        <v>3</v>
      </c>
      <c r="L102" s="175">
        <v>3</v>
      </c>
      <c r="M102" s="175">
        <v>17.600000000000001</v>
      </c>
      <c r="N102" s="175">
        <v>5.0999999999999996</v>
      </c>
      <c r="O102" s="175">
        <v>0</v>
      </c>
      <c r="P102" s="175">
        <v>35.6</v>
      </c>
      <c r="Q102" s="175">
        <v>12.6</v>
      </c>
      <c r="R102" s="175" t="s">
        <v>6047</v>
      </c>
      <c r="S102" s="175">
        <v>29</v>
      </c>
      <c r="T102" s="175">
        <v>167</v>
      </c>
      <c r="U102" s="175">
        <v>1</v>
      </c>
      <c r="V102" s="175">
        <v>2</v>
      </c>
      <c r="W102" s="175">
        <v>2</v>
      </c>
      <c r="X102" s="175">
        <v>14.5</v>
      </c>
      <c r="Y102" s="175">
        <v>5.4</v>
      </c>
      <c r="Z102" s="175">
        <v>0</v>
      </c>
      <c r="AA102" s="175">
        <v>43.3</v>
      </c>
      <c r="AB102" s="175">
        <v>10.8</v>
      </c>
      <c r="AC102" s="175" t="s">
        <v>6048</v>
      </c>
      <c r="AD102" s="175">
        <v>47</v>
      </c>
      <c r="AE102" s="175">
        <v>270</v>
      </c>
      <c r="AF102" s="175">
        <v>5</v>
      </c>
      <c r="AG102" s="175">
        <v>3</v>
      </c>
      <c r="AH102" s="175">
        <v>1</v>
      </c>
      <c r="AI102" s="175">
        <v>14.3</v>
      </c>
      <c r="AJ102" s="175">
        <v>5.5</v>
      </c>
      <c r="AK102" s="175">
        <v>0</v>
      </c>
      <c r="AL102" s="175">
        <v>25</v>
      </c>
      <c r="AM102" s="175">
        <v>13.3</v>
      </c>
    </row>
    <row r="103" spans="1:39" ht="12.75" x14ac:dyDescent="0.2">
      <c r="A103" s="172">
        <v>408</v>
      </c>
      <c r="B103" s="173">
        <v>4</v>
      </c>
      <c r="C103" s="173" t="s">
        <v>89</v>
      </c>
      <c r="D103" s="173" t="s">
        <v>21</v>
      </c>
      <c r="E103" s="173">
        <v>3</v>
      </c>
      <c r="F103" s="174" t="s">
        <v>555</v>
      </c>
      <c r="G103" s="175" t="s">
        <v>557</v>
      </c>
      <c r="H103" s="175">
        <v>29</v>
      </c>
      <c r="I103" s="175">
        <v>150</v>
      </c>
      <c r="J103" s="175">
        <v>1</v>
      </c>
      <c r="K103" s="175">
        <v>2</v>
      </c>
      <c r="L103" s="175">
        <v>2</v>
      </c>
      <c r="M103" s="175">
        <v>14.5</v>
      </c>
      <c r="N103" s="175">
        <v>5</v>
      </c>
      <c r="O103" s="175">
        <v>0</v>
      </c>
      <c r="P103" s="175">
        <v>31.6</v>
      </c>
      <c r="Q103" s="175">
        <v>12.4</v>
      </c>
      <c r="R103" s="175" t="s">
        <v>556</v>
      </c>
      <c r="S103" s="175">
        <v>12</v>
      </c>
      <c r="T103" s="175">
        <v>67</v>
      </c>
      <c r="U103" s="175">
        <v>1</v>
      </c>
      <c r="V103" s="175">
        <v>1</v>
      </c>
      <c r="W103" s="175">
        <v>1</v>
      </c>
      <c r="X103" s="175">
        <v>12</v>
      </c>
      <c r="Y103" s="175">
        <v>5.5</v>
      </c>
      <c r="Z103" s="175">
        <v>0</v>
      </c>
      <c r="AA103" s="175">
        <v>46.6</v>
      </c>
      <c r="AB103" s="175">
        <v>9.6999999999999993</v>
      </c>
      <c r="AC103" s="175" t="s">
        <v>6049</v>
      </c>
      <c r="AD103" s="175">
        <v>68</v>
      </c>
      <c r="AE103" s="175">
        <v>302</v>
      </c>
      <c r="AF103" s="175">
        <v>4</v>
      </c>
      <c r="AG103" s="175">
        <v>3</v>
      </c>
      <c r="AH103" s="175">
        <v>1.5</v>
      </c>
      <c r="AI103" s="175">
        <v>21.6</v>
      </c>
      <c r="AJ103" s="175">
        <v>4.2</v>
      </c>
      <c r="AK103" s="175">
        <v>0</v>
      </c>
      <c r="AL103" s="175">
        <v>37.700000000000003</v>
      </c>
      <c r="AM103" s="175">
        <v>13.3</v>
      </c>
    </row>
    <row r="104" spans="1:39" ht="12.75" x14ac:dyDescent="0.2">
      <c r="A104" s="172">
        <v>409</v>
      </c>
      <c r="B104" s="173">
        <v>4</v>
      </c>
      <c r="C104" s="173" t="s">
        <v>89</v>
      </c>
      <c r="D104" s="173" t="s">
        <v>63</v>
      </c>
      <c r="E104" s="173">
        <v>4</v>
      </c>
      <c r="F104" s="174" t="s">
        <v>559</v>
      </c>
      <c r="G104" s="175" t="s">
        <v>561</v>
      </c>
      <c r="H104" s="175">
        <v>35</v>
      </c>
      <c r="I104" s="175">
        <v>182</v>
      </c>
      <c r="J104" s="175">
        <v>1</v>
      </c>
      <c r="K104" s="175">
        <v>3</v>
      </c>
      <c r="L104" s="175">
        <v>3</v>
      </c>
      <c r="M104" s="175">
        <v>11.6</v>
      </c>
      <c r="N104" s="175">
        <v>5</v>
      </c>
      <c r="O104" s="175">
        <v>0</v>
      </c>
      <c r="P104" s="175">
        <v>40.200000000000003</v>
      </c>
      <c r="Q104" s="175">
        <v>10.5</v>
      </c>
      <c r="R104" s="175" t="s">
        <v>6050</v>
      </c>
      <c r="S104" s="175">
        <v>17</v>
      </c>
      <c r="T104" s="175">
        <v>107</v>
      </c>
      <c r="U104" s="175">
        <v>1</v>
      </c>
      <c r="V104" s="175">
        <v>1</v>
      </c>
      <c r="W104" s="175">
        <v>1</v>
      </c>
      <c r="X104" s="175">
        <v>17</v>
      </c>
      <c r="Y104" s="175">
        <v>6.2</v>
      </c>
      <c r="Z104" s="175">
        <v>0</v>
      </c>
      <c r="AA104" s="175">
        <v>25.3</v>
      </c>
      <c r="AB104" s="175">
        <v>13.9</v>
      </c>
      <c r="AC104" s="175" t="s">
        <v>6051</v>
      </c>
      <c r="AD104" s="175">
        <v>55</v>
      </c>
      <c r="AE104" s="175">
        <v>285</v>
      </c>
      <c r="AF104" s="175">
        <v>4</v>
      </c>
      <c r="AG104" s="175">
        <v>3</v>
      </c>
      <c r="AH104" s="175">
        <v>1.5</v>
      </c>
      <c r="AI104" s="175">
        <v>17.600000000000001</v>
      </c>
      <c r="AJ104" s="175">
        <v>5</v>
      </c>
      <c r="AK104" s="175">
        <v>0</v>
      </c>
      <c r="AL104" s="175">
        <v>43.6</v>
      </c>
      <c r="AM104" s="175">
        <v>11.5</v>
      </c>
    </row>
    <row r="105" spans="1:39" ht="12.75" x14ac:dyDescent="0.2">
      <c r="A105" s="172">
        <v>410</v>
      </c>
      <c r="B105" s="173">
        <v>4</v>
      </c>
      <c r="C105" s="173" t="s">
        <v>89</v>
      </c>
      <c r="D105" s="173" t="s">
        <v>63</v>
      </c>
      <c r="E105" s="173">
        <v>5</v>
      </c>
      <c r="F105" s="174" t="s">
        <v>562</v>
      </c>
      <c r="G105" s="175" t="s">
        <v>564</v>
      </c>
      <c r="H105" s="175">
        <v>68</v>
      </c>
      <c r="I105" s="175">
        <v>349</v>
      </c>
      <c r="J105" s="175">
        <v>1</v>
      </c>
      <c r="K105" s="175">
        <v>4</v>
      </c>
      <c r="L105" s="175">
        <v>4</v>
      </c>
      <c r="M105" s="175">
        <v>17</v>
      </c>
      <c r="N105" s="175">
        <v>4.9000000000000004</v>
      </c>
      <c r="O105" s="175">
        <v>0</v>
      </c>
      <c r="P105" s="175">
        <v>35.299999999999997</v>
      </c>
      <c r="Q105" s="175">
        <v>12.5</v>
      </c>
      <c r="R105" s="175" t="s">
        <v>6052</v>
      </c>
      <c r="S105" s="175">
        <v>28</v>
      </c>
      <c r="T105" s="175">
        <v>146</v>
      </c>
      <c r="U105" s="175">
        <v>1</v>
      </c>
      <c r="V105" s="175">
        <v>1</v>
      </c>
      <c r="W105" s="175">
        <v>1</v>
      </c>
      <c r="X105" s="175">
        <v>28</v>
      </c>
      <c r="Y105" s="175">
        <v>5.0999999999999996</v>
      </c>
      <c r="Z105" s="175">
        <v>0</v>
      </c>
      <c r="AA105" s="175">
        <v>27.3</v>
      </c>
      <c r="AB105" s="175">
        <v>16.399999999999999</v>
      </c>
      <c r="AC105" s="175" t="s">
        <v>6053</v>
      </c>
      <c r="AD105" s="175">
        <v>94</v>
      </c>
      <c r="AE105" s="175">
        <v>493</v>
      </c>
      <c r="AF105" s="175">
        <v>7</v>
      </c>
      <c r="AG105" s="175">
        <v>6</v>
      </c>
      <c r="AH105" s="175">
        <v>1.5</v>
      </c>
      <c r="AI105" s="175">
        <v>14.8</v>
      </c>
      <c r="AJ105" s="175">
        <v>5</v>
      </c>
      <c r="AK105" s="175">
        <v>0</v>
      </c>
      <c r="AL105" s="175">
        <v>37.700000000000003</v>
      </c>
      <c r="AM105" s="175">
        <v>11.6</v>
      </c>
    </row>
    <row r="106" spans="1:39" ht="12.75" x14ac:dyDescent="0.2">
      <c r="A106" s="172">
        <v>411</v>
      </c>
      <c r="B106" s="173">
        <v>4</v>
      </c>
      <c r="C106" s="173" t="s">
        <v>89</v>
      </c>
      <c r="D106" s="173" t="s">
        <v>63</v>
      </c>
      <c r="E106" s="173">
        <v>6</v>
      </c>
      <c r="F106" s="174" t="s">
        <v>565</v>
      </c>
      <c r="G106" s="175" t="s">
        <v>567</v>
      </c>
      <c r="H106" s="175">
        <v>69</v>
      </c>
      <c r="I106" s="175">
        <v>396</v>
      </c>
      <c r="J106" s="175">
        <v>1</v>
      </c>
      <c r="K106" s="175">
        <v>4</v>
      </c>
      <c r="L106" s="175">
        <v>4</v>
      </c>
      <c r="M106" s="175">
        <v>17.2</v>
      </c>
      <c r="N106" s="175">
        <v>5.5</v>
      </c>
      <c r="O106" s="175">
        <v>0</v>
      </c>
      <c r="P106" s="175">
        <v>21.3</v>
      </c>
      <c r="Q106" s="175">
        <v>14.5</v>
      </c>
      <c r="R106" s="175" t="s">
        <v>6054</v>
      </c>
      <c r="S106" s="175">
        <v>31</v>
      </c>
      <c r="T106" s="175">
        <v>198</v>
      </c>
      <c r="U106" s="175">
        <v>0</v>
      </c>
      <c r="V106" s="175">
        <v>1</v>
      </c>
      <c r="W106" s="175">
        <v>0</v>
      </c>
      <c r="X106" s="175">
        <v>31</v>
      </c>
      <c r="Y106" s="175">
        <v>6.2</v>
      </c>
      <c r="Z106" s="175">
        <v>0</v>
      </c>
      <c r="AA106" s="175">
        <v>0</v>
      </c>
      <c r="AB106" s="175">
        <v>21.2</v>
      </c>
      <c r="AC106" s="175" t="s">
        <v>6055</v>
      </c>
      <c r="AD106" s="175">
        <v>111</v>
      </c>
      <c r="AE106" s="175">
        <v>551</v>
      </c>
      <c r="AF106" s="175">
        <v>6</v>
      </c>
      <c r="AG106" s="175">
        <v>5</v>
      </c>
      <c r="AH106" s="175">
        <v>1.6</v>
      </c>
      <c r="AI106" s="175">
        <v>21.2</v>
      </c>
      <c r="AJ106" s="175">
        <v>4.7</v>
      </c>
      <c r="AK106" s="175">
        <v>0</v>
      </c>
      <c r="AL106" s="175">
        <v>44.4</v>
      </c>
      <c r="AM106" s="175">
        <v>11.4</v>
      </c>
    </row>
    <row r="107" spans="1:39" ht="12.75" x14ac:dyDescent="0.2">
      <c r="A107" s="172">
        <v>412</v>
      </c>
      <c r="B107" s="173">
        <v>4</v>
      </c>
      <c r="C107" s="173" t="s">
        <v>454</v>
      </c>
      <c r="D107" s="173" t="s">
        <v>21</v>
      </c>
      <c r="E107" s="173">
        <v>1</v>
      </c>
      <c r="F107" s="174" t="s">
        <v>571</v>
      </c>
      <c r="G107" s="175" t="s">
        <v>573</v>
      </c>
      <c r="H107" s="175">
        <v>73</v>
      </c>
      <c r="I107" s="175">
        <v>336</v>
      </c>
      <c r="J107" s="175">
        <v>1</v>
      </c>
      <c r="K107" s="175">
        <v>3</v>
      </c>
      <c r="L107" s="175">
        <v>3</v>
      </c>
      <c r="M107" s="175">
        <v>24.3</v>
      </c>
      <c r="N107" s="175">
        <v>4.3</v>
      </c>
      <c r="O107" s="175">
        <v>0</v>
      </c>
      <c r="P107" s="175">
        <v>52.3</v>
      </c>
      <c r="Q107" s="175">
        <v>12</v>
      </c>
      <c r="R107" s="175" t="s">
        <v>6056</v>
      </c>
      <c r="S107" s="175">
        <v>5</v>
      </c>
      <c r="T107" s="175">
        <v>40</v>
      </c>
      <c r="U107" s="175">
        <v>1</v>
      </c>
      <c r="V107" s="175">
        <v>1</v>
      </c>
      <c r="W107" s="175">
        <v>1</v>
      </c>
      <c r="X107" s="175">
        <v>5</v>
      </c>
      <c r="Y107" s="175">
        <v>7.8</v>
      </c>
      <c r="Z107" s="175">
        <v>0</v>
      </c>
      <c r="AA107" s="175">
        <v>0</v>
      </c>
      <c r="AB107" s="175">
        <v>17</v>
      </c>
      <c r="AC107" s="175" t="s">
        <v>6057</v>
      </c>
      <c r="AD107" s="175">
        <v>67</v>
      </c>
      <c r="AE107" s="175">
        <v>291</v>
      </c>
      <c r="AF107" s="175">
        <v>4</v>
      </c>
      <c r="AG107" s="175">
        <v>2</v>
      </c>
      <c r="AH107" s="175">
        <v>1</v>
      </c>
      <c r="AI107" s="175">
        <v>31.5</v>
      </c>
      <c r="AJ107" s="175">
        <v>3.9</v>
      </c>
      <c r="AK107" s="175">
        <v>0</v>
      </c>
      <c r="AL107" s="175">
        <v>52.6</v>
      </c>
      <c r="AM107" s="175">
        <v>13.7</v>
      </c>
    </row>
    <row r="108" spans="1:39" ht="12.75" x14ac:dyDescent="0.2">
      <c r="A108" s="172">
        <v>413</v>
      </c>
      <c r="B108" s="173">
        <v>4</v>
      </c>
      <c r="C108" s="173" t="s">
        <v>454</v>
      </c>
      <c r="D108" s="173" t="s">
        <v>21</v>
      </c>
      <c r="E108" s="173">
        <v>2</v>
      </c>
      <c r="F108" s="174" t="s">
        <v>574</v>
      </c>
      <c r="G108" s="175" t="s">
        <v>576</v>
      </c>
      <c r="H108" s="175">
        <v>83</v>
      </c>
      <c r="I108" s="175">
        <v>431</v>
      </c>
      <c r="J108" s="175">
        <v>1</v>
      </c>
      <c r="K108" s="175">
        <v>4</v>
      </c>
      <c r="L108" s="175">
        <v>4</v>
      </c>
      <c r="M108" s="175">
        <v>20.7</v>
      </c>
      <c r="N108" s="175">
        <v>4.9000000000000004</v>
      </c>
      <c r="O108" s="175">
        <v>0</v>
      </c>
      <c r="P108" s="175">
        <v>33.9</v>
      </c>
      <c r="Q108" s="175">
        <v>13.6</v>
      </c>
      <c r="R108" s="175" t="s">
        <v>6058</v>
      </c>
      <c r="S108" s="175">
        <v>12</v>
      </c>
      <c r="T108" s="175">
        <v>88</v>
      </c>
      <c r="U108" s="175">
        <v>1</v>
      </c>
      <c r="V108" s="175">
        <v>1</v>
      </c>
      <c r="W108" s="175">
        <v>1</v>
      </c>
      <c r="X108" s="175">
        <v>12</v>
      </c>
      <c r="Y108" s="175">
        <v>7.2</v>
      </c>
      <c r="Z108" s="175">
        <v>0</v>
      </c>
      <c r="AA108" s="175">
        <v>0</v>
      </c>
      <c r="AB108" s="175">
        <v>17.600000000000001</v>
      </c>
      <c r="AC108" s="175" t="s">
        <v>6059</v>
      </c>
      <c r="AD108" s="175">
        <v>103</v>
      </c>
      <c r="AE108" s="175">
        <v>552</v>
      </c>
      <c r="AF108" s="175">
        <v>6</v>
      </c>
      <c r="AG108" s="175">
        <v>6</v>
      </c>
      <c r="AH108" s="175">
        <v>1.5</v>
      </c>
      <c r="AI108" s="175">
        <v>16.5</v>
      </c>
      <c r="AJ108" s="175">
        <v>5</v>
      </c>
      <c r="AK108" s="175">
        <v>0</v>
      </c>
      <c r="AL108" s="175">
        <v>43</v>
      </c>
      <c r="AM108" s="175">
        <v>10.3</v>
      </c>
    </row>
    <row r="109" spans="1:39" ht="12.75" x14ac:dyDescent="0.2">
      <c r="A109" s="172">
        <v>414</v>
      </c>
      <c r="B109" s="173">
        <v>4</v>
      </c>
      <c r="C109" s="173" t="s">
        <v>454</v>
      </c>
      <c r="D109" s="173" t="s">
        <v>63</v>
      </c>
      <c r="E109" s="173">
        <v>3</v>
      </c>
      <c r="F109" s="174" t="s">
        <v>579</v>
      </c>
      <c r="G109" s="175" t="s">
        <v>6060</v>
      </c>
      <c r="H109" s="175">
        <v>181</v>
      </c>
      <c r="I109" s="175">
        <v>864</v>
      </c>
      <c r="J109" s="175">
        <v>4</v>
      </c>
      <c r="K109" s="175">
        <v>7</v>
      </c>
      <c r="L109" s="175">
        <v>1.7</v>
      </c>
      <c r="M109" s="175">
        <v>25.8</v>
      </c>
      <c r="N109" s="175">
        <v>4.4000000000000004</v>
      </c>
      <c r="O109" s="175">
        <v>0</v>
      </c>
      <c r="P109" s="175">
        <v>45.2</v>
      </c>
      <c r="Q109" s="175">
        <v>11.9</v>
      </c>
      <c r="R109" s="175" t="s">
        <v>6061</v>
      </c>
      <c r="S109" s="175">
        <v>39</v>
      </c>
      <c r="T109" s="175">
        <v>176</v>
      </c>
      <c r="U109" s="175">
        <v>1</v>
      </c>
      <c r="V109" s="175">
        <v>2</v>
      </c>
      <c r="W109" s="175">
        <v>2</v>
      </c>
      <c r="X109" s="175">
        <v>19.5</v>
      </c>
      <c r="Y109" s="175">
        <v>4.3</v>
      </c>
      <c r="Z109" s="175">
        <v>0</v>
      </c>
      <c r="AA109" s="175">
        <v>63.3</v>
      </c>
      <c r="AB109" s="175">
        <v>9.1999999999999993</v>
      </c>
      <c r="AC109" s="175" t="s">
        <v>6062</v>
      </c>
      <c r="AD109" s="175">
        <v>145</v>
      </c>
      <c r="AE109" s="175">
        <v>709</v>
      </c>
      <c r="AF109" s="175">
        <v>10</v>
      </c>
      <c r="AG109" s="175">
        <v>8</v>
      </c>
      <c r="AH109" s="175">
        <v>1</v>
      </c>
      <c r="AI109" s="175">
        <v>17.600000000000001</v>
      </c>
      <c r="AJ109" s="175">
        <v>4.5</v>
      </c>
      <c r="AK109" s="175">
        <v>0</v>
      </c>
      <c r="AL109" s="175">
        <v>47.3</v>
      </c>
      <c r="AM109" s="175">
        <v>11</v>
      </c>
    </row>
    <row r="110" spans="1:39" ht="12.75" x14ac:dyDescent="0.2">
      <c r="A110" s="172">
        <v>415</v>
      </c>
      <c r="B110" s="173">
        <v>4</v>
      </c>
      <c r="C110" s="173" t="s">
        <v>454</v>
      </c>
      <c r="D110" s="173" t="s">
        <v>63</v>
      </c>
      <c r="E110" s="173">
        <v>4</v>
      </c>
      <c r="F110" s="174" t="s">
        <v>582</v>
      </c>
      <c r="G110" s="175" t="s">
        <v>6063</v>
      </c>
      <c r="H110" s="175">
        <v>205</v>
      </c>
      <c r="I110" s="175">
        <v>881</v>
      </c>
      <c r="J110" s="175">
        <v>3</v>
      </c>
      <c r="K110" s="175">
        <v>10</v>
      </c>
      <c r="L110" s="175">
        <v>3.3</v>
      </c>
      <c r="M110" s="175">
        <v>20.5</v>
      </c>
      <c r="N110" s="175">
        <v>3.9</v>
      </c>
      <c r="O110" s="175">
        <v>0.1</v>
      </c>
      <c r="P110" s="175">
        <v>58.5</v>
      </c>
      <c r="Q110" s="175">
        <v>10.1</v>
      </c>
      <c r="R110" s="175" t="s">
        <v>6064</v>
      </c>
      <c r="S110" s="175">
        <v>29</v>
      </c>
      <c r="T110" s="175">
        <v>164</v>
      </c>
      <c r="U110" s="175">
        <v>1</v>
      </c>
      <c r="V110" s="175">
        <v>2</v>
      </c>
      <c r="W110" s="175">
        <v>2</v>
      </c>
      <c r="X110" s="175">
        <v>14.5</v>
      </c>
      <c r="Y110" s="175">
        <v>5.5</v>
      </c>
      <c r="Z110" s="175">
        <v>0</v>
      </c>
      <c r="AA110" s="175">
        <v>31.6</v>
      </c>
      <c r="AB110" s="175">
        <v>12.4</v>
      </c>
      <c r="AC110" s="175" t="s">
        <v>6065</v>
      </c>
      <c r="AD110" s="175">
        <v>128</v>
      </c>
      <c r="AE110" s="175">
        <v>545</v>
      </c>
      <c r="AF110" s="175">
        <v>8</v>
      </c>
      <c r="AG110" s="175">
        <v>7</v>
      </c>
      <c r="AH110" s="175">
        <v>1.1000000000000001</v>
      </c>
      <c r="AI110" s="175">
        <v>61.2</v>
      </c>
      <c r="AJ110" s="175">
        <v>3.7</v>
      </c>
      <c r="AK110" s="175">
        <v>0</v>
      </c>
      <c r="AL110" s="175">
        <v>61.2</v>
      </c>
      <c r="AM110" s="175">
        <v>9.1</v>
      </c>
    </row>
    <row r="111" spans="1:39" ht="12.75" x14ac:dyDescent="0.2">
      <c r="A111" s="172">
        <v>416</v>
      </c>
      <c r="B111" s="173">
        <v>4</v>
      </c>
      <c r="C111" s="173" t="s">
        <v>454</v>
      </c>
      <c r="D111" s="173" t="s">
        <v>76</v>
      </c>
      <c r="E111" s="173">
        <v>5</v>
      </c>
      <c r="F111" s="174" t="s">
        <v>587</v>
      </c>
      <c r="G111" s="175" t="s">
        <v>589</v>
      </c>
      <c r="H111" s="175">
        <v>98</v>
      </c>
      <c r="I111" s="175">
        <v>491</v>
      </c>
      <c r="J111" s="175">
        <v>1</v>
      </c>
      <c r="K111" s="175">
        <v>5</v>
      </c>
      <c r="L111" s="175">
        <v>5</v>
      </c>
      <c r="M111" s="175">
        <v>19.600000000000001</v>
      </c>
      <c r="N111" s="175">
        <v>4.7</v>
      </c>
      <c r="O111" s="175">
        <v>0</v>
      </c>
      <c r="P111" s="175">
        <v>22</v>
      </c>
      <c r="Q111" s="175">
        <v>15</v>
      </c>
      <c r="R111" s="175" t="s">
        <v>6066</v>
      </c>
      <c r="S111" s="175">
        <v>27</v>
      </c>
      <c r="T111" s="175">
        <v>145</v>
      </c>
      <c r="U111" s="175">
        <v>0</v>
      </c>
      <c r="V111" s="175">
        <v>1</v>
      </c>
      <c r="W111" s="175">
        <v>0</v>
      </c>
      <c r="X111" s="175">
        <v>27</v>
      </c>
      <c r="Y111" s="175">
        <v>5.3</v>
      </c>
      <c r="Z111" s="175">
        <v>0</v>
      </c>
      <c r="AA111" s="175">
        <v>3.9</v>
      </c>
      <c r="AB111" s="175">
        <v>19.399999999999999</v>
      </c>
      <c r="AC111" s="175" t="s">
        <v>6067</v>
      </c>
      <c r="AD111" s="175">
        <v>75</v>
      </c>
      <c r="AE111" s="175">
        <v>364</v>
      </c>
      <c r="AF111" s="175">
        <v>6</v>
      </c>
      <c r="AG111" s="175">
        <v>4</v>
      </c>
      <c r="AH111" s="175">
        <v>1.3</v>
      </c>
      <c r="AI111" s="175">
        <v>17.5</v>
      </c>
      <c r="AJ111" s="175">
        <v>4.5</v>
      </c>
      <c r="AK111" s="175">
        <v>0</v>
      </c>
      <c r="AL111" s="175">
        <v>29.5</v>
      </c>
      <c r="AM111" s="175">
        <v>13.4</v>
      </c>
    </row>
    <row r="112" spans="1:39" ht="12.75" x14ac:dyDescent="0.2">
      <c r="A112" s="172">
        <v>417</v>
      </c>
      <c r="B112" s="173">
        <v>4</v>
      </c>
      <c r="C112" s="173" t="s">
        <v>454</v>
      </c>
      <c r="D112" s="173" t="s">
        <v>76</v>
      </c>
      <c r="E112" s="173">
        <v>6</v>
      </c>
      <c r="F112" s="174" t="s">
        <v>590</v>
      </c>
      <c r="G112" s="175" t="s">
        <v>592</v>
      </c>
      <c r="H112" s="175">
        <v>52</v>
      </c>
      <c r="I112" s="175">
        <v>238</v>
      </c>
      <c r="J112" s="175">
        <v>1</v>
      </c>
      <c r="K112" s="175">
        <v>3</v>
      </c>
      <c r="L112" s="175">
        <v>3</v>
      </c>
      <c r="M112" s="175">
        <v>17.3</v>
      </c>
      <c r="N112" s="175">
        <v>4.2</v>
      </c>
      <c r="O112" s="175">
        <v>0</v>
      </c>
      <c r="P112" s="175">
        <v>30.3</v>
      </c>
      <c r="Q112" s="175">
        <v>11.6</v>
      </c>
      <c r="R112" s="175" t="s">
        <v>6068</v>
      </c>
      <c r="S112" s="175">
        <v>10</v>
      </c>
      <c r="T112" s="175">
        <v>54</v>
      </c>
      <c r="U112" s="175">
        <v>1</v>
      </c>
      <c r="V112" s="175">
        <v>1</v>
      </c>
      <c r="W112" s="175">
        <v>1</v>
      </c>
      <c r="X112" s="175">
        <v>10</v>
      </c>
      <c r="Y112" s="175">
        <v>5.4</v>
      </c>
      <c r="Z112" s="175">
        <v>0</v>
      </c>
      <c r="AA112" s="175">
        <v>2.1</v>
      </c>
      <c r="AB112" s="175">
        <v>15.4</v>
      </c>
      <c r="AC112" s="175" t="s">
        <v>6069</v>
      </c>
      <c r="AD112" s="175">
        <v>41</v>
      </c>
      <c r="AE112" s="175">
        <v>185</v>
      </c>
      <c r="AF112" s="175">
        <v>4</v>
      </c>
      <c r="AG112" s="175">
        <v>2</v>
      </c>
      <c r="AH112" s="175">
        <v>1</v>
      </c>
      <c r="AI112" s="175">
        <v>19.5</v>
      </c>
      <c r="AJ112" s="175">
        <v>4</v>
      </c>
      <c r="AK112" s="175">
        <v>0</v>
      </c>
      <c r="AL112" s="175">
        <v>36.4</v>
      </c>
      <c r="AM112" s="175">
        <v>10.6</v>
      </c>
    </row>
    <row r="113" spans="1:39" ht="12.75" x14ac:dyDescent="0.2">
      <c r="A113" s="172">
        <v>418</v>
      </c>
      <c r="B113" s="173">
        <v>4</v>
      </c>
      <c r="C113" s="173" t="s">
        <v>454</v>
      </c>
      <c r="D113" s="173" t="s">
        <v>76</v>
      </c>
      <c r="E113" s="173">
        <v>7</v>
      </c>
      <c r="F113" s="174" t="s">
        <v>593</v>
      </c>
      <c r="G113" s="175" t="s">
        <v>595</v>
      </c>
      <c r="H113" s="175">
        <v>65</v>
      </c>
      <c r="I113" s="175">
        <v>322</v>
      </c>
      <c r="J113" s="175">
        <v>1</v>
      </c>
      <c r="K113" s="175">
        <v>4</v>
      </c>
      <c r="L113" s="175">
        <v>4</v>
      </c>
      <c r="M113" s="175">
        <v>16.2</v>
      </c>
      <c r="N113" s="175">
        <v>4.5999999999999996</v>
      </c>
      <c r="O113" s="175">
        <v>0</v>
      </c>
      <c r="P113" s="175">
        <v>45.8</v>
      </c>
      <c r="Q113" s="175">
        <v>10.8</v>
      </c>
      <c r="R113" s="175" t="s">
        <v>6070</v>
      </c>
      <c r="S113" s="175">
        <v>10</v>
      </c>
      <c r="T113" s="175">
        <v>56</v>
      </c>
      <c r="U113" s="175">
        <v>1</v>
      </c>
      <c r="V113" s="175">
        <v>1</v>
      </c>
      <c r="W113" s="175">
        <v>1</v>
      </c>
      <c r="X113" s="175">
        <v>10</v>
      </c>
      <c r="Y113" s="175">
        <v>5.5</v>
      </c>
      <c r="Z113" s="175">
        <v>0</v>
      </c>
      <c r="AA113" s="175">
        <v>52.8</v>
      </c>
      <c r="AB113" s="175">
        <v>8.3000000000000007</v>
      </c>
      <c r="AC113" s="175" t="s">
        <v>6071</v>
      </c>
      <c r="AD113" s="175">
        <v>52</v>
      </c>
      <c r="AE113" s="175">
        <v>267</v>
      </c>
      <c r="AF113" s="175">
        <v>6</v>
      </c>
      <c r="AG113" s="175">
        <v>4</v>
      </c>
      <c r="AH113" s="175">
        <v>1</v>
      </c>
      <c r="AI113" s="175">
        <v>12</v>
      </c>
      <c r="AJ113" s="175">
        <v>4.5999999999999996</v>
      </c>
      <c r="AK113" s="175">
        <v>0</v>
      </c>
      <c r="AL113" s="175">
        <v>43</v>
      </c>
      <c r="AM113" s="175">
        <v>10.199999999999999</v>
      </c>
    </row>
    <row r="114" spans="1:39" ht="12.75" x14ac:dyDescent="0.2">
      <c r="A114" s="172">
        <v>419</v>
      </c>
      <c r="B114" s="173">
        <v>4</v>
      </c>
      <c r="C114" s="173" t="s">
        <v>141</v>
      </c>
      <c r="D114" s="173" t="s">
        <v>21</v>
      </c>
      <c r="E114" s="173">
        <v>1</v>
      </c>
      <c r="F114" s="174" t="s">
        <v>618</v>
      </c>
      <c r="G114" s="175" t="s">
        <v>619</v>
      </c>
      <c r="H114" s="175">
        <v>92</v>
      </c>
      <c r="I114" s="175">
        <v>397</v>
      </c>
      <c r="J114" s="175">
        <v>0</v>
      </c>
      <c r="K114" s="175">
        <v>6</v>
      </c>
      <c r="L114" s="175">
        <v>0</v>
      </c>
      <c r="M114" s="175">
        <v>15.3</v>
      </c>
      <c r="N114" s="175">
        <v>4</v>
      </c>
      <c r="O114" s="175">
        <v>0</v>
      </c>
      <c r="P114" s="175">
        <v>67.8</v>
      </c>
      <c r="Q114" s="175">
        <v>6</v>
      </c>
      <c r="R114" s="175" t="s">
        <v>617</v>
      </c>
      <c r="S114" s="175">
        <v>19</v>
      </c>
      <c r="T114" s="175">
        <v>92</v>
      </c>
      <c r="U114" s="175">
        <v>1</v>
      </c>
      <c r="V114" s="175">
        <v>1</v>
      </c>
      <c r="W114" s="175">
        <v>1</v>
      </c>
      <c r="X114" s="175">
        <v>19</v>
      </c>
      <c r="Y114" s="175">
        <v>4.7</v>
      </c>
      <c r="Z114" s="175">
        <v>0</v>
      </c>
      <c r="AA114" s="175">
        <v>36.1</v>
      </c>
      <c r="AB114" s="175">
        <v>12.9</v>
      </c>
      <c r="AC114" s="175" t="s">
        <v>6072</v>
      </c>
      <c r="AD114" s="175">
        <v>85</v>
      </c>
      <c r="AE114" s="175">
        <v>382</v>
      </c>
      <c r="AF114" s="175">
        <v>5</v>
      </c>
      <c r="AG114" s="175">
        <v>5</v>
      </c>
      <c r="AH114" s="175">
        <v>2.5</v>
      </c>
      <c r="AI114" s="175">
        <v>16</v>
      </c>
      <c r="AJ114" s="175">
        <v>4</v>
      </c>
      <c r="AK114" s="175">
        <v>0.2</v>
      </c>
      <c r="AL114" s="175">
        <v>64.7</v>
      </c>
      <c r="AM114" s="175">
        <v>8.1999999999999993</v>
      </c>
    </row>
    <row r="115" spans="1:39" ht="12.75" x14ac:dyDescent="0.2">
      <c r="A115" s="172">
        <v>420</v>
      </c>
      <c r="B115" s="173">
        <v>4</v>
      </c>
      <c r="C115" s="173" t="s">
        <v>141</v>
      </c>
      <c r="D115" s="173" t="s">
        <v>21</v>
      </c>
      <c r="E115" s="173">
        <v>2</v>
      </c>
      <c r="F115" s="174" t="s">
        <v>622</v>
      </c>
      <c r="G115" s="175" t="s">
        <v>623</v>
      </c>
      <c r="H115" s="175">
        <v>59</v>
      </c>
      <c r="I115" s="175">
        <v>345</v>
      </c>
      <c r="J115" s="175">
        <v>1</v>
      </c>
      <c r="K115" s="175">
        <v>2</v>
      </c>
      <c r="L115" s="175">
        <v>2</v>
      </c>
      <c r="M115" s="175">
        <v>29.5</v>
      </c>
      <c r="N115" s="175">
        <v>5.7</v>
      </c>
      <c r="O115" s="175">
        <v>0</v>
      </c>
      <c r="P115" s="175">
        <v>17.7</v>
      </c>
      <c r="Q115" s="175">
        <v>18.100000000000001</v>
      </c>
      <c r="R115" s="175" t="s">
        <v>6073</v>
      </c>
      <c r="S115" s="175">
        <v>15</v>
      </c>
      <c r="T115" s="175">
        <v>86</v>
      </c>
      <c r="U115" s="175">
        <v>1</v>
      </c>
      <c r="V115" s="175">
        <v>1</v>
      </c>
      <c r="W115" s="175">
        <v>1</v>
      </c>
      <c r="X115" s="175">
        <v>16</v>
      </c>
      <c r="Y115" s="175">
        <v>5.3</v>
      </c>
      <c r="Z115" s="175">
        <v>0</v>
      </c>
      <c r="AA115" s="175">
        <v>42.5</v>
      </c>
      <c r="AB115" s="175">
        <v>11.3</v>
      </c>
      <c r="AC115" s="175" t="s">
        <v>6074</v>
      </c>
      <c r="AD115" s="175">
        <v>53</v>
      </c>
      <c r="AE115" s="175">
        <v>308</v>
      </c>
      <c r="AF115" s="175">
        <v>4</v>
      </c>
      <c r="AG115" s="175">
        <v>3</v>
      </c>
      <c r="AH115" s="175">
        <v>1.5</v>
      </c>
      <c r="AI115" s="175">
        <v>16.3</v>
      </c>
      <c r="AJ115" s="175">
        <v>5.6</v>
      </c>
      <c r="AK115" s="175">
        <v>0</v>
      </c>
      <c r="AL115" s="175">
        <v>34.799999999999997</v>
      </c>
      <c r="AM115" s="175">
        <v>12.4</v>
      </c>
    </row>
    <row r="116" spans="1:39" ht="12.75" x14ac:dyDescent="0.2">
      <c r="A116" s="172">
        <v>421</v>
      </c>
      <c r="B116" s="173">
        <v>4</v>
      </c>
      <c r="C116" s="173" t="s">
        <v>141</v>
      </c>
      <c r="D116" s="173" t="s">
        <v>21</v>
      </c>
      <c r="E116" s="173">
        <v>3</v>
      </c>
      <c r="F116" s="174" t="s">
        <v>626</v>
      </c>
      <c r="G116" s="175" t="s">
        <v>627</v>
      </c>
      <c r="H116" s="175">
        <v>45</v>
      </c>
      <c r="I116" s="175">
        <v>227</v>
      </c>
      <c r="J116" s="175">
        <v>1</v>
      </c>
      <c r="K116" s="175">
        <v>2</v>
      </c>
      <c r="L116" s="175">
        <v>2</v>
      </c>
      <c r="M116" s="175">
        <v>22.5</v>
      </c>
      <c r="N116" s="175">
        <v>4.9000000000000004</v>
      </c>
      <c r="O116" s="175">
        <v>0</v>
      </c>
      <c r="P116" s="175">
        <v>35.4</v>
      </c>
      <c r="Q116" s="175">
        <v>13.9</v>
      </c>
      <c r="R116" s="175" t="s">
        <v>6075</v>
      </c>
      <c r="S116" s="175">
        <v>14</v>
      </c>
      <c r="T116" s="175">
        <v>80</v>
      </c>
      <c r="U116" s="175">
        <v>1</v>
      </c>
      <c r="V116" s="175">
        <v>1</v>
      </c>
      <c r="W116" s="175">
        <v>1</v>
      </c>
      <c r="X116" s="175">
        <v>14</v>
      </c>
      <c r="Y116" s="175">
        <v>5.6</v>
      </c>
      <c r="Z116" s="175">
        <v>0</v>
      </c>
      <c r="AA116" s="175">
        <v>23.4</v>
      </c>
      <c r="AB116" s="175">
        <v>13.4</v>
      </c>
      <c r="AC116" s="175" t="s">
        <v>6076</v>
      </c>
      <c r="AD116" s="175">
        <v>30</v>
      </c>
      <c r="AE116" s="175">
        <v>144</v>
      </c>
      <c r="AF116" s="175">
        <v>2</v>
      </c>
      <c r="AG116" s="175">
        <v>1</v>
      </c>
      <c r="AH116" s="175">
        <v>1</v>
      </c>
      <c r="AI116" s="175">
        <v>29</v>
      </c>
      <c r="AJ116" s="175">
        <v>4.5999999999999996</v>
      </c>
      <c r="AK116" s="175">
        <v>0</v>
      </c>
      <c r="AL116" s="175">
        <v>40.200000000000003</v>
      </c>
      <c r="AM116" s="175">
        <v>14.8</v>
      </c>
    </row>
    <row r="117" spans="1:39" ht="12.75" x14ac:dyDescent="0.2">
      <c r="A117" s="172">
        <v>422</v>
      </c>
      <c r="B117" s="173">
        <v>4</v>
      </c>
      <c r="C117" s="173" t="s">
        <v>141</v>
      </c>
      <c r="D117" s="173" t="s">
        <v>63</v>
      </c>
      <c r="E117" s="173">
        <v>4</v>
      </c>
      <c r="F117" s="174" t="s">
        <v>650</v>
      </c>
      <c r="G117" s="175" t="s">
        <v>651</v>
      </c>
      <c r="H117" s="175">
        <v>60</v>
      </c>
      <c r="I117" s="175">
        <v>289</v>
      </c>
      <c r="J117" s="175">
        <v>1</v>
      </c>
      <c r="K117" s="175">
        <v>3</v>
      </c>
      <c r="L117" s="175">
        <v>3</v>
      </c>
      <c r="M117" s="175">
        <v>20</v>
      </c>
      <c r="N117" s="175">
        <v>4.5999999999999996</v>
      </c>
      <c r="O117" s="175">
        <v>0</v>
      </c>
      <c r="P117" s="175">
        <v>52.5</v>
      </c>
      <c r="Q117" s="175">
        <v>10.8</v>
      </c>
      <c r="R117" s="175" t="s">
        <v>6077</v>
      </c>
      <c r="S117" s="175">
        <v>32</v>
      </c>
      <c r="T117" s="175">
        <v>173</v>
      </c>
      <c r="U117" s="175">
        <v>1</v>
      </c>
      <c r="V117" s="175">
        <v>2</v>
      </c>
      <c r="W117" s="175">
        <v>2</v>
      </c>
      <c r="X117" s="175">
        <v>16</v>
      </c>
      <c r="Y117" s="175">
        <v>5.3</v>
      </c>
      <c r="Z117" s="175">
        <v>0</v>
      </c>
      <c r="AA117" s="175">
        <v>42.5</v>
      </c>
      <c r="AB117" s="175">
        <v>11.3</v>
      </c>
      <c r="AC117" s="175" t="s">
        <v>6078</v>
      </c>
      <c r="AD117" s="175">
        <v>31</v>
      </c>
      <c r="AE117" s="175">
        <v>153</v>
      </c>
      <c r="AF117" s="175">
        <v>4</v>
      </c>
      <c r="AG117" s="175">
        <v>2</v>
      </c>
      <c r="AH117" s="175">
        <v>1</v>
      </c>
      <c r="AI117" s="175">
        <v>14.5</v>
      </c>
      <c r="AJ117" s="175">
        <v>4.4000000000000004</v>
      </c>
      <c r="AK117" s="175">
        <v>0</v>
      </c>
      <c r="AL117" s="175">
        <v>63.7</v>
      </c>
      <c r="AM117" s="175">
        <v>7.9</v>
      </c>
    </row>
    <row r="118" spans="1:39" ht="12.75" x14ac:dyDescent="0.2">
      <c r="A118" s="172">
        <v>423</v>
      </c>
      <c r="B118" s="173">
        <v>4</v>
      </c>
      <c r="C118" s="173" t="s">
        <v>141</v>
      </c>
      <c r="D118" s="173" t="s">
        <v>76</v>
      </c>
      <c r="E118" s="173">
        <v>5</v>
      </c>
      <c r="F118" s="174" t="s">
        <v>633</v>
      </c>
      <c r="G118" s="175" t="s">
        <v>6079</v>
      </c>
      <c r="H118" s="175">
        <v>102</v>
      </c>
      <c r="I118" s="175">
        <v>481</v>
      </c>
      <c r="J118" s="175">
        <v>3</v>
      </c>
      <c r="K118" s="175">
        <v>3</v>
      </c>
      <c r="L118" s="175">
        <v>1.5</v>
      </c>
      <c r="M118" s="175">
        <v>27</v>
      </c>
      <c r="N118" s="175">
        <v>4.3</v>
      </c>
      <c r="O118" s="175">
        <v>1</v>
      </c>
      <c r="P118" s="175">
        <v>54</v>
      </c>
      <c r="Q118" s="175">
        <v>12.4</v>
      </c>
      <c r="R118" s="175" t="s">
        <v>6080</v>
      </c>
      <c r="S118" s="175">
        <v>15</v>
      </c>
      <c r="T118" s="175">
        <v>81</v>
      </c>
      <c r="U118" s="175">
        <v>1</v>
      </c>
      <c r="V118" s="175">
        <v>1</v>
      </c>
      <c r="W118" s="175">
        <v>1</v>
      </c>
      <c r="X118" s="175">
        <v>15</v>
      </c>
      <c r="Y118" s="175">
        <v>5.3</v>
      </c>
      <c r="Z118" s="175">
        <v>1</v>
      </c>
      <c r="AA118" s="175">
        <v>50.6</v>
      </c>
      <c r="AB118" s="175">
        <v>9.9</v>
      </c>
      <c r="AC118" s="175" t="s">
        <v>6081</v>
      </c>
      <c r="AD118" s="175">
        <v>51</v>
      </c>
      <c r="AE118" s="175">
        <v>214</v>
      </c>
      <c r="AF118" s="175">
        <v>3</v>
      </c>
      <c r="AG118" s="175">
        <v>2</v>
      </c>
      <c r="AH118" s="175">
        <v>1</v>
      </c>
      <c r="AI118" s="175">
        <v>23</v>
      </c>
      <c r="AJ118" s="175">
        <v>3.7</v>
      </c>
      <c r="AK118" s="175">
        <v>1</v>
      </c>
      <c r="AL118" s="175">
        <v>71.3</v>
      </c>
      <c r="AM118" s="175">
        <v>9</v>
      </c>
    </row>
    <row r="119" spans="1:39" ht="12.75" x14ac:dyDescent="0.2">
      <c r="A119" s="172">
        <v>424</v>
      </c>
      <c r="B119" s="173">
        <v>4</v>
      </c>
      <c r="C119" s="173" t="s">
        <v>141</v>
      </c>
      <c r="D119" s="173" t="s">
        <v>76</v>
      </c>
      <c r="E119" s="173">
        <v>6</v>
      </c>
      <c r="F119" s="174" t="s">
        <v>637</v>
      </c>
      <c r="G119" s="175" t="s">
        <v>636</v>
      </c>
      <c r="H119" s="175">
        <v>13</v>
      </c>
      <c r="I119" s="175">
        <v>82</v>
      </c>
      <c r="J119" s="175">
        <v>1</v>
      </c>
      <c r="K119" s="175">
        <v>2</v>
      </c>
      <c r="L119" s="175">
        <v>2</v>
      </c>
      <c r="M119" s="175">
        <v>6.5</v>
      </c>
      <c r="N119" s="175">
        <v>6.1</v>
      </c>
      <c r="O119" s="175">
        <v>0</v>
      </c>
      <c r="P119" s="175">
        <v>31</v>
      </c>
      <c r="Q119" s="175">
        <v>10.5</v>
      </c>
      <c r="R119" s="175" t="s">
        <v>636</v>
      </c>
      <c r="S119" s="175">
        <v>13</v>
      </c>
      <c r="T119" s="175">
        <v>82</v>
      </c>
      <c r="U119" s="175">
        <v>1</v>
      </c>
      <c r="V119" s="175">
        <v>2</v>
      </c>
      <c r="W119" s="175">
        <v>2</v>
      </c>
      <c r="X119" s="175">
        <v>6.5</v>
      </c>
      <c r="Y119" s="175">
        <v>6.1</v>
      </c>
      <c r="Z119" s="175">
        <v>0</v>
      </c>
      <c r="AA119" s="175">
        <v>31</v>
      </c>
      <c r="AB119" s="175">
        <v>10.5</v>
      </c>
      <c r="AC119" s="175" t="s">
        <v>5954</v>
      </c>
    </row>
    <row r="120" spans="1:39" ht="12.75" x14ac:dyDescent="0.2">
      <c r="A120" s="172">
        <v>425</v>
      </c>
      <c r="B120" s="173">
        <v>4</v>
      </c>
      <c r="C120" s="173" t="s">
        <v>141</v>
      </c>
      <c r="D120" s="173" t="s">
        <v>76</v>
      </c>
      <c r="E120" s="173">
        <v>7</v>
      </c>
      <c r="F120" s="174" t="s">
        <v>640</v>
      </c>
      <c r="G120" s="175" t="s">
        <v>641</v>
      </c>
      <c r="H120" s="175">
        <v>60</v>
      </c>
      <c r="I120" s="175">
        <v>300</v>
      </c>
      <c r="J120" s="175">
        <v>1</v>
      </c>
      <c r="K120" s="175">
        <v>3</v>
      </c>
      <c r="L120" s="175">
        <v>3</v>
      </c>
      <c r="M120" s="175">
        <v>20</v>
      </c>
      <c r="N120" s="175">
        <v>4.9000000000000004</v>
      </c>
      <c r="O120" s="175">
        <v>0.3</v>
      </c>
      <c r="P120" s="175">
        <v>46.9</v>
      </c>
      <c r="Q120" s="175">
        <v>11.6</v>
      </c>
      <c r="R120" s="175" t="s">
        <v>6082</v>
      </c>
      <c r="S120" s="175">
        <v>29</v>
      </c>
      <c r="T120" s="175">
        <v>142</v>
      </c>
      <c r="U120" s="175">
        <v>0</v>
      </c>
      <c r="V120" s="175">
        <v>2</v>
      </c>
      <c r="W120" s="175">
        <v>0</v>
      </c>
      <c r="X120" s="175">
        <v>14.5</v>
      </c>
      <c r="Y120" s="175">
        <v>4.7</v>
      </c>
      <c r="Z120" s="175">
        <v>0.5</v>
      </c>
      <c r="AA120" s="175">
        <v>55</v>
      </c>
      <c r="AB120" s="175">
        <v>9.1</v>
      </c>
      <c r="AC120" s="175" t="s">
        <v>6083</v>
      </c>
      <c r="AD120" s="175">
        <v>34</v>
      </c>
      <c r="AE120" s="175">
        <v>179</v>
      </c>
      <c r="AF120" s="175">
        <v>1</v>
      </c>
      <c r="AG120" s="175">
        <v>1</v>
      </c>
      <c r="AH120" s="175">
        <v>1</v>
      </c>
      <c r="AI120" s="175">
        <v>34</v>
      </c>
      <c r="AJ120" s="175">
        <v>5.2</v>
      </c>
      <c r="AK120" s="175">
        <v>0</v>
      </c>
      <c r="AL120" s="175">
        <v>23</v>
      </c>
      <c r="AM120" s="175">
        <v>18.399999999999999</v>
      </c>
    </row>
    <row r="121" spans="1:39" ht="12.75" x14ac:dyDescent="0.2">
      <c r="A121" s="172">
        <v>426</v>
      </c>
      <c r="B121" s="173">
        <v>4</v>
      </c>
      <c r="C121" s="173" t="s">
        <v>103</v>
      </c>
      <c r="D121" s="173" t="s">
        <v>21</v>
      </c>
      <c r="E121" s="173">
        <v>1</v>
      </c>
      <c r="F121" s="174" t="s">
        <v>603</v>
      </c>
      <c r="G121" s="175" t="s">
        <v>604</v>
      </c>
      <c r="H121" s="175">
        <v>20</v>
      </c>
      <c r="I121" s="175">
        <v>133</v>
      </c>
      <c r="J121" s="175">
        <v>1</v>
      </c>
      <c r="K121" s="175">
        <v>2</v>
      </c>
      <c r="L121" s="175">
        <v>2</v>
      </c>
      <c r="M121" s="175">
        <v>10</v>
      </c>
      <c r="N121" s="175">
        <v>6.1</v>
      </c>
      <c r="O121" s="175">
        <v>0</v>
      </c>
      <c r="P121" s="175">
        <v>35.9</v>
      </c>
      <c r="Q121" s="175">
        <v>10.7</v>
      </c>
      <c r="R121" s="175" t="s">
        <v>6084</v>
      </c>
      <c r="S121" s="175">
        <v>17</v>
      </c>
      <c r="T121" s="175">
        <v>112</v>
      </c>
      <c r="U121" s="175">
        <v>1</v>
      </c>
      <c r="V121" s="175">
        <v>2</v>
      </c>
      <c r="W121" s="175">
        <v>2</v>
      </c>
      <c r="X121" s="175">
        <v>8.5</v>
      </c>
      <c r="Y121" s="175">
        <v>6.2</v>
      </c>
      <c r="Z121" s="175">
        <v>0</v>
      </c>
      <c r="AA121" s="175">
        <v>33.9</v>
      </c>
      <c r="AB121" s="175">
        <v>10.6</v>
      </c>
      <c r="AC121" s="175" t="s">
        <v>6085</v>
      </c>
      <c r="AD121" s="175">
        <v>16</v>
      </c>
      <c r="AE121" s="175">
        <v>95</v>
      </c>
      <c r="AF121" s="175">
        <v>0</v>
      </c>
      <c r="AG121" s="175">
        <v>1</v>
      </c>
      <c r="AH121" s="175">
        <v>0</v>
      </c>
      <c r="AI121" s="175">
        <v>16</v>
      </c>
      <c r="AJ121" s="175">
        <v>5.6</v>
      </c>
      <c r="AK121" s="175">
        <v>0</v>
      </c>
      <c r="AL121" s="175">
        <v>37.200000000000003</v>
      </c>
      <c r="AM121" s="175">
        <v>12</v>
      </c>
    </row>
    <row r="122" spans="1:39" ht="12.75" x14ac:dyDescent="0.2">
      <c r="A122" s="172">
        <v>427</v>
      </c>
      <c r="B122" s="173">
        <v>4</v>
      </c>
      <c r="C122" s="173" t="s">
        <v>103</v>
      </c>
      <c r="D122" s="173" t="s">
        <v>21</v>
      </c>
      <c r="E122" s="173">
        <v>2</v>
      </c>
      <c r="F122" s="174" t="s">
        <v>607</v>
      </c>
      <c r="G122" s="175" t="s">
        <v>608</v>
      </c>
      <c r="H122" s="175">
        <v>35</v>
      </c>
      <c r="I122" s="175">
        <v>196</v>
      </c>
      <c r="J122" s="175">
        <v>1</v>
      </c>
      <c r="K122" s="175">
        <v>2</v>
      </c>
      <c r="L122" s="175">
        <v>2</v>
      </c>
      <c r="M122" s="175">
        <v>17.5</v>
      </c>
      <c r="N122" s="175">
        <v>5.4</v>
      </c>
      <c r="O122" s="175">
        <v>0</v>
      </c>
      <c r="P122" s="175">
        <v>27.1</v>
      </c>
      <c r="Q122" s="175">
        <v>13.8</v>
      </c>
      <c r="R122" s="175" t="s">
        <v>606</v>
      </c>
      <c r="S122" s="175">
        <v>25</v>
      </c>
      <c r="T122" s="175">
        <v>135</v>
      </c>
      <c r="U122" s="175">
        <v>1</v>
      </c>
      <c r="V122" s="175">
        <v>1</v>
      </c>
      <c r="W122" s="175">
        <v>1</v>
      </c>
      <c r="X122" s="175">
        <v>25</v>
      </c>
      <c r="Y122" s="175">
        <v>5.3</v>
      </c>
      <c r="Z122" s="175">
        <v>0</v>
      </c>
      <c r="AA122" s="175">
        <v>29.1</v>
      </c>
      <c r="AB122" s="175">
        <v>15.4</v>
      </c>
      <c r="AC122" s="175" t="s">
        <v>6086</v>
      </c>
      <c r="AD122" s="175">
        <v>12</v>
      </c>
      <c r="AE122" s="175">
        <v>66</v>
      </c>
      <c r="AF122" s="175">
        <v>2</v>
      </c>
      <c r="AG122" s="175">
        <v>1</v>
      </c>
      <c r="AH122" s="175">
        <v>1</v>
      </c>
      <c r="AI122" s="175">
        <v>9</v>
      </c>
      <c r="AJ122" s="175">
        <v>5.3</v>
      </c>
      <c r="AK122" s="175">
        <v>0</v>
      </c>
      <c r="AL122" s="175">
        <v>19.100000000000001</v>
      </c>
      <c r="AM122" s="175">
        <v>12.8</v>
      </c>
    </row>
    <row r="123" spans="1:39" ht="12.75" x14ac:dyDescent="0.2">
      <c r="A123" s="172">
        <v>428</v>
      </c>
      <c r="B123" s="173">
        <v>4</v>
      </c>
      <c r="C123" s="173" t="s">
        <v>103</v>
      </c>
      <c r="D123" s="173" t="s">
        <v>21</v>
      </c>
      <c r="E123" s="173">
        <v>3</v>
      </c>
      <c r="F123" s="174" t="s">
        <v>611</v>
      </c>
      <c r="G123" s="175" t="s">
        <v>612</v>
      </c>
      <c r="H123" s="175">
        <v>36</v>
      </c>
      <c r="I123" s="175">
        <v>181</v>
      </c>
      <c r="J123" s="175">
        <v>1</v>
      </c>
      <c r="K123" s="175">
        <v>2</v>
      </c>
      <c r="L123" s="175">
        <v>2</v>
      </c>
      <c r="M123" s="175">
        <v>18</v>
      </c>
      <c r="N123" s="175">
        <v>4.9000000000000004</v>
      </c>
      <c r="O123" s="175">
        <v>0.5</v>
      </c>
      <c r="P123" s="175">
        <v>42.8</v>
      </c>
      <c r="Q123" s="175">
        <v>11.7</v>
      </c>
      <c r="R123" s="175" t="s">
        <v>610</v>
      </c>
      <c r="S123" s="175">
        <v>12</v>
      </c>
      <c r="T123" s="175">
        <v>56</v>
      </c>
      <c r="U123" s="175">
        <v>1</v>
      </c>
      <c r="V123" s="175">
        <v>1</v>
      </c>
      <c r="W123" s="175">
        <v>1</v>
      </c>
      <c r="X123" s="175">
        <v>12</v>
      </c>
      <c r="Y123" s="175">
        <v>4.5</v>
      </c>
      <c r="Z123" s="175">
        <v>0</v>
      </c>
      <c r="AA123" s="175">
        <v>53.6</v>
      </c>
      <c r="AB123" s="175">
        <v>8.6999999999999993</v>
      </c>
      <c r="AC123" s="175" t="s">
        <v>6087</v>
      </c>
      <c r="AD123" s="175">
        <v>50</v>
      </c>
      <c r="AE123" s="175">
        <v>245</v>
      </c>
      <c r="AF123" s="175">
        <v>4</v>
      </c>
      <c r="AG123" s="175">
        <v>2</v>
      </c>
      <c r="AH123" s="175">
        <v>1</v>
      </c>
      <c r="AI123" s="175">
        <v>23</v>
      </c>
      <c r="AJ123" s="175">
        <v>4.8</v>
      </c>
      <c r="AK123" s="175">
        <v>0.5</v>
      </c>
      <c r="AL123" s="175">
        <v>47.3</v>
      </c>
      <c r="AM123" s="175">
        <v>12.3</v>
      </c>
    </row>
    <row r="124" spans="1:39" ht="12.75" x14ac:dyDescent="0.2">
      <c r="A124" s="172">
        <v>501</v>
      </c>
      <c r="B124" s="173">
        <v>5</v>
      </c>
      <c r="C124" s="173" t="s">
        <v>16</v>
      </c>
      <c r="D124" s="173" t="s">
        <v>21</v>
      </c>
      <c r="E124" s="173">
        <v>1</v>
      </c>
      <c r="F124" s="174" t="s">
        <v>655</v>
      </c>
      <c r="G124" s="175" t="s">
        <v>657</v>
      </c>
      <c r="H124" s="175">
        <v>14</v>
      </c>
      <c r="I124" s="175">
        <v>94</v>
      </c>
      <c r="J124" s="175">
        <v>1</v>
      </c>
      <c r="K124" s="175">
        <v>1</v>
      </c>
      <c r="L124" s="175">
        <v>1</v>
      </c>
      <c r="M124" s="175">
        <v>14</v>
      </c>
      <c r="N124" s="175">
        <v>6.4</v>
      </c>
      <c r="O124" s="175">
        <v>0</v>
      </c>
      <c r="P124" s="175">
        <v>23.4</v>
      </c>
      <c r="Q124" s="175">
        <v>13.4</v>
      </c>
      <c r="R124" s="175" t="s">
        <v>6088</v>
      </c>
      <c r="S124" s="175">
        <v>9</v>
      </c>
      <c r="T124" s="175">
        <v>65</v>
      </c>
      <c r="U124" s="175">
        <v>1</v>
      </c>
      <c r="V124" s="175">
        <v>1</v>
      </c>
      <c r="W124" s="175">
        <v>1</v>
      </c>
      <c r="X124" s="175">
        <v>9</v>
      </c>
      <c r="Y124" s="175">
        <v>7.1</v>
      </c>
      <c r="Z124" s="175">
        <v>0</v>
      </c>
      <c r="AA124" s="175">
        <v>0.3</v>
      </c>
      <c r="AB124" s="175">
        <v>15.4</v>
      </c>
      <c r="AC124" s="175" t="s">
        <v>6089</v>
      </c>
      <c r="AD124" s="175">
        <v>16</v>
      </c>
      <c r="AE124" s="175">
        <v>65</v>
      </c>
      <c r="AF124" s="175">
        <v>2</v>
      </c>
      <c r="AG124" s="175">
        <v>1</v>
      </c>
      <c r="AH124" s="175">
        <v>1</v>
      </c>
      <c r="AI124" s="175">
        <v>15</v>
      </c>
      <c r="AJ124" s="175">
        <v>3.2</v>
      </c>
      <c r="AK124" s="175">
        <v>0</v>
      </c>
      <c r="AL124" s="175">
        <v>73.099999999999994</v>
      </c>
      <c r="AM124" s="175">
        <v>6.7</v>
      </c>
    </row>
    <row r="125" spans="1:39" ht="12.75" x14ac:dyDescent="0.2">
      <c r="A125" s="172">
        <v>502</v>
      </c>
      <c r="B125" s="173">
        <v>5</v>
      </c>
      <c r="C125" s="173" t="s">
        <v>16</v>
      </c>
      <c r="D125" s="173" t="s">
        <v>21</v>
      </c>
      <c r="E125" s="173">
        <v>2</v>
      </c>
      <c r="F125" s="174" t="s">
        <v>658</v>
      </c>
      <c r="G125" s="175" t="s">
        <v>660</v>
      </c>
      <c r="H125" s="175">
        <v>54</v>
      </c>
      <c r="I125" s="175">
        <v>284</v>
      </c>
      <c r="J125" s="175">
        <v>1</v>
      </c>
      <c r="K125" s="175">
        <v>3</v>
      </c>
      <c r="L125" s="175">
        <v>3</v>
      </c>
      <c r="M125" s="175">
        <v>18</v>
      </c>
      <c r="N125" s="175">
        <v>4.9000000000000004</v>
      </c>
      <c r="O125" s="175">
        <v>0</v>
      </c>
      <c r="P125" s="175">
        <v>27.1</v>
      </c>
      <c r="Q125" s="175">
        <v>13.9</v>
      </c>
      <c r="R125" s="175" t="s">
        <v>6090</v>
      </c>
      <c r="S125" s="175">
        <v>7</v>
      </c>
      <c r="T125" s="175">
        <v>57</v>
      </c>
      <c r="U125" s="175">
        <v>1</v>
      </c>
      <c r="V125" s="175">
        <v>1</v>
      </c>
      <c r="W125" s="175">
        <v>1</v>
      </c>
      <c r="X125" s="175">
        <v>7</v>
      </c>
      <c r="Y125" s="175">
        <v>8</v>
      </c>
      <c r="Z125" s="175">
        <v>0</v>
      </c>
      <c r="AA125" s="175">
        <v>0</v>
      </c>
      <c r="AB125" s="175">
        <v>19.100000000000001</v>
      </c>
      <c r="AC125" s="175" t="s">
        <v>6091</v>
      </c>
      <c r="AD125" s="175">
        <v>23</v>
      </c>
      <c r="AE125" s="175">
        <v>115</v>
      </c>
      <c r="AF125" s="175">
        <v>2</v>
      </c>
      <c r="AG125" s="175">
        <v>1</v>
      </c>
      <c r="AH125" s="175">
        <v>1</v>
      </c>
      <c r="AI125" s="175">
        <v>22</v>
      </c>
      <c r="AJ125" s="175">
        <v>4.5</v>
      </c>
      <c r="AK125" s="175">
        <v>0</v>
      </c>
      <c r="AL125" s="175">
        <v>11.4</v>
      </c>
      <c r="AM125" s="175">
        <v>17.100000000000001</v>
      </c>
    </row>
    <row r="126" spans="1:39" ht="12.75" x14ac:dyDescent="0.2">
      <c r="A126" s="172">
        <v>503</v>
      </c>
      <c r="B126" s="173">
        <v>5</v>
      </c>
      <c r="C126" s="173" t="s">
        <v>16</v>
      </c>
      <c r="D126" s="173" t="s">
        <v>63</v>
      </c>
      <c r="E126" s="173">
        <v>3</v>
      </c>
      <c r="F126" s="174" t="s">
        <v>663</v>
      </c>
      <c r="G126" s="175" t="s">
        <v>665</v>
      </c>
      <c r="H126" s="175">
        <v>86</v>
      </c>
      <c r="I126" s="175">
        <v>452</v>
      </c>
      <c r="J126" s="175">
        <v>0</v>
      </c>
      <c r="K126" s="175">
        <v>5</v>
      </c>
      <c r="L126" s="175">
        <v>0</v>
      </c>
      <c r="M126" s="175">
        <v>17.2</v>
      </c>
      <c r="N126" s="175">
        <v>5</v>
      </c>
      <c r="O126" s="175">
        <v>0</v>
      </c>
      <c r="P126" s="175">
        <v>51.6</v>
      </c>
      <c r="Q126" s="175">
        <v>10.3</v>
      </c>
      <c r="R126" s="175" t="s">
        <v>6092</v>
      </c>
      <c r="S126" s="175">
        <v>30</v>
      </c>
      <c r="T126" s="175">
        <v>177</v>
      </c>
      <c r="U126" s="175">
        <v>1</v>
      </c>
      <c r="V126" s="175">
        <v>2</v>
      </c>
      <c r="W126" s="175">
        <v>2</v>
      </c>
      <c r="X126" s="175">
        <v>15</v>
      </c>
      <c r="Y126" s="175">
        <v>5.8</v>
      </c>
      <c r="Z126" s="175">
        <v>0</v>
      </c>
      <c r="AA126" s="175">
        <v>42.1</v>
      </c>
      <c r="AB126" s="175">
        <v>11.1</v>
      </c>
      <c r="AC126" s="175" t="s">
        <v>6093</v>
      </c>
      <c r="AD126" s="175">
        <v>65</v>
      </c>
      <c r="AE126" s="175">
        <v>322</v>
      </c>
      <c r="AF126" s="175">
        <v>3</v>
      </c>
      <c r="AG126" s="175">
        <v>3</v>
      </c>
      <c r="AH126" s="175">
        <v>3</v>
      </c>
      <c r="AI126" s="175">
        <v>21</v>
      </c>
      <c r="AJ126" s="175">
        <v>4.5999999999999996</v>
      </c>
      <c r="AK126" s="175">
        <v>0</v>
      </c>
      <c r="AL126" s="175">
        <v>53.9</v>
      </c>
      <c r="AM126" s="175">
        <v>10.9</v>
      </c>
    </row>
    <row r="127" spans="1:39" ht="12.75" x14ac:dyDescent="0.2">
      <c r="A127" s="172">
        <v>504</v>
      </c>
      <c r="B127" s="173">
        <v>5</v>
      </c>
      <c r="C127" s="173" t="s">
        <v>89</v>
      </c>
      <c r="D127" s="173" t="s">
        <v>21</v>
      </c>
      <c r="E127" s="173">
        <v>1</v>
      </c>
      <c r="F127" s="174" t="s">
        <v>670</v>
      </c>
      <c r="G127" s="175" t="s">
        <v>6094</v>
      </c>
      <c r="H127" s="175">
        <v>96</v>
      </c>
      <c r="I127" s="175">
        <v>434</v>
      </c>
      <c r="J127" s="175">
        <v>3</v>
      </c>
      <c r="K127" s="175">
        <v>3</v>
      </c>
      <c r="L127" s="175">
        <v>1</v>
      </c>
      <c r="M127" s="175">
        <v>32</v>
      </c>
      <c r="N127" s="175">
        <v>4.0999999999999996</v>
      </c>
      <c r="O127" s="175">
        <v>0</v>
      </c>
      <c r="P127" s="175">
        <v>39.5</v>
      </c>
      <c r="Q127" s="175">
        <v>15.6</v>
      </c>
      <c r="R127" s="175" t="s">
        <v>671</v>
      </c>
      <c r="S127" s="175">
        <v>38</v>
      </c>
      <c r="T127" s="175">
        <v>152</v>
      </c>
      <c r="U127" s="175">
        <v>1</v>
      </c>
      <c r="V127" s="175">
        <v>1</v>
      </c>
      <c r="W127" s="175">
        <v>1</v>
      </c>
      <c r="X127" s="175">
        <v>38</v>
      </c>
      <c r="Y127" s="175">
        <v>3.9</v>
      </c>
      <c r="Z127" s="175">
        <v>0</v>
      </c>
      <c r="AA127" s="175">
        <v>50.2</v>
      </c>
      <c r="AB127" s="175">
        <v>15.6</v>
      </c>
      <c r="AC127" s="175" t="s">
        <v>6095</v>
      </c>
      <c r="AD127" s="175">
        <v>16</v>
      </c>
      <c r="AE127" s="175">
        <v>48</v>
      </c>
      <c r="AF127" s="175">
        <v>2</v>
      </c>
      <c r="AG127" s="175">
        <v>1</v>
      </c>
      <c r="AH127" s="175">
        <v>1</v>
      </c>
      <c r="AI127" s="175">
        <v>15</v>
      </c>
      <c r="AJ127" s="175">
        <v>2.5</v>
      </c>
      <c r="AK127" s="175">
        <v>0</v>
      </c>
      <c r="AL127" s="175">
        <v>56.2</v>
      </c>
      <c r="AM127" s="175">
        <v>9.1</v>
      </c>
    </row>
    <row r="128" spans="1:39" ht="12.75" x14ac:dyDescent="0.2">
      <c r="A128" s="172">
        <v>505</v>
      </c>
      <c r="B128" s="173">
        <v>5</v>
      </c>
      <c r="C128" s="173" t="s">
        <v>89</v>
      </c>
      <c r="D128" s="173" t="s">
        <v>21</v>
      </c>
      <c r="E128" s="173">
        <v>2</v>
      </c>
      <c r="F128" s="174" t="s">
        <v>673</v>
      </c>
      <c r="G128" s="175" t="s">
        <v>675</v>
      </c>
      <c r="H128" s="175">
        <v>49</v>
      </c>
      <c r="I128" s="175">
        <v>217</v>
      </c>
      <c r="J128" s="175">
        <v>1</v>
      </c>
      <c r="K128" s="175">
        <v>2</v>
      </c>
      <c r="L128" s="175">
        <v>2</v>
      </c>
      <c r="M128" s="175">
        <v>24.5</v>
      </c>
      <c r="N128" s="175">
        <v>4.4000000000000004</v>
      </c>
      <c r="O128" s="175">
        <v>0.5</v>
      </c>
      <c r="P128" s="175">
        <v>42.1</v>
      </c>
      <c r="Q128" s="175">
        <v>13.4</v>
      </c>
      <c r="R128" s="175" t="s">
        <v>6096</v>
      </c>
      <c r="S128" s="175">
        <v>49</v>
      </c>
      <c r="T128" s="175">
        <v>217</v>
      </c>
      <c r="U128" s="175">
        <v>1</v>
      </c>
      <c r="V128" s="175">
        <v>2</v>
      </c>
      <c r="W128" s="175">
        <v>2</v>
      </c>
      <c r="X128" s="175">
        <v>24.5</v>
      </c>
      <c r="Y128" s="175">
        <v>4.4000000000000004</v>
      </c>
      <c r="Z128" s="175">
        <v>0.5</v>
      </c>
      <c r="AA128" s="175">
        <v>42.1</v>
      </c>
      <c r="AB128" s="175">
        <v>13.4</v>
      </c>
      <c r="AC128" s="175" t="s">
        <v>6097</v>
      </c>
      <c r="AD128" s="175">
        <v>13</v>
      </c>
      <c r="AE128" s="175">
        <v>59</v>
      </c>
      <c r="AF128" s="175">
        <v>2</v>
      </c>
      <c r="AG128" s="175">
        <v>1</v>
      </c>
      <c r="AH128" s="175">
        <v>1</v>
      </c>
      <c r="AI128" s="175">
        <v>12</v>
      </c>
      <c r="AJ128" s="175">
        <v>4.0999999999999996</v>
      </c>
      <c r="AK128" s="175">
        <v>0</v>
      </c>
      <c r="AL128" s="175">
        <v>60.7</v>
      </c>
      <c r="AM128" s="175">
        <v>7.7</v>
      </c>
    </row>
    <row r="129" spans="1:39" ht="12.75" x14ac:dyDescent="0.2">
      <c r="A129" s="172">
        <v>506</v>
      </c>
      <c r="B129" s="173">
        <v>5</v>
      </c>
      <c r="C129" s="173" t="s">
        <v>89</v>
      </c>
      <c r="D129" s="173" t="s">
        <v>21</v>
      </c>
      <c r="E129" s="173">
        <v>3</v>
      </c>
      <c r="F129" s="174" t="s">
        <v>676</v>
      </c>
      <c r="G129" s="175" t="s">
        <v>677</v>
      </c>
      <c r="H129" s="175">
        <v>7</v>
      </c>
      <c r="I129" s="175">
        <v>43</v>
      </c>
      <c r="J129" s="175">
        <v>1</v>
      </c>
      <c r="K129" s="175">
        <v>1</v>
      </c>
      <c r="L129" s="175">
        <v>1</v>
      </c>
      <c r="M129" s="175">
        <v>7</v>
      </c>
      <c r="N129" s="175">
        <v>5.7</v>
      </c>
      <c r="O129" s="175">
        <v>0</v>
      </c>
      <c r="P129" s="175">
        <v>66.7</v>
      </c>
      <c r="Q129" s="175">
        <v>5.6</v>
      </c>
      <c r="R129" s="175" t="s">
        <v>677</v>
      </c>
      <c r="S129" s="175">
        <v>7</v>
      </c>
      <c r="T129" s="175">
        <v>43</v>
      </c>
      <c r="U129" s="175">
        <v>1</v>
      </c>
      <c r="V129" s="175">
        <v>1</v>
      </c>
      <c r="W129" s="175">
        <v>1</v>
      </c>
      <c r="X129" s="175">
        <v>7</v>
      </c>
      <c r="Y129" s="175">
        <v>5.7</v>
      </c>
      <c r="Z129" s="175">
        <v>0</v>
      </c>
      <c r="AA129" s="175">
        <v>66.7</v>
      </c>
      <c r="AB129" s="175">
        <v>5.6</v>
      </c>
      <c r="AC129" s="175" t="s">
        <v>6098</v>
      </c>
      <c r="AD129" s="175">
        <v>74</v>
      </c>
      <c r="AE129" s="175">
        <v>427</v>
      </c>
      <c r="AF129" s="175">
        <v>6</v>
      </c>
      <c r="AG129" s="175">
        <v>4</v>
      </c>
      <c r="AH129" s="175">
        <v>1.3</v>
      </c>
      <c r="AI129" s="175">
        <v>15.5</v>
      </c>
      <c r="AJ129" s="175">
        <v>4.9000000000000004</v>
      </c>
      <c r="AK129" s="175">
        <v>0.25</v>
      </c>
      <c r="AL129" s="175">
        <v>31.4</v>
      </c>
      <c r="AM129" s="175">
        <v>12.7</v>
      </c>
    </row>
    <row r="130" spans="1:39" ht="12.75" x14ac:dyDescent="0.2">
      <c r="A130" s="172">
        <v>507</v>
      </c>
      <c r="B130" s="173">
        <v>5</v>
      </c>
      <c r="C130" s="173" t="s">
        <v>89</v>
      </c>
      <c r="D130" s="173" t="s">
        <v>21</v>
      </c>
      <c r="E130" s="173">
        <v>4</v>
      </c>
      <c r="F130" s="174" t="s">
        <v>679</v>
      </c>
      <c r="G130" s="175" t="s">
        <v>680</v>
      </c>
      <c r="H130" s="175">
        <v>10</v>
      </c>
      <c r="I130" s="175">
        <v>52</v>
      </c>
      <c r="J130" s="175">
        <v>1</v>
      </c>
      <c r="K130" s="175">
        <v>1</v>
      </c>
      <c r="L130" s="175">
        <v>1</v>
      </c>
      <c r="M130" s="175">
        <v>10</v>
      </c>
      <c r="N130" s="175">
        <v>5.0999999999999996</v>
      </c>
      <c r="O130" s="175">
        <v>0</v>
      </c>
      <c r="P130" s="175">
        <v>52.8</v>
      </c>
      <c r="Q130" s="175">
        <v>8.3000000000000007</v>
      </c>
      <c r="R130" s="175" t="s">
        <v>680</v>
      </c>
      <c r="S130" s="175">
        <v>10</v>
      </c>
      <c r="T130" s="175">
        <v>52</v>
      </c>
      <c r="U130" s="175">
        <v>1</v>
      </c>
      <c r="V130" s="175">
        <v>1</v>
      </c>
      <c r="W130" s="175">
        <v>1</v>
      </c>
      <c r="X130" s="175">
        <v>10</v>
      </c>
      <c r="Y130" s="175">
        <v>5.0999999999999996</v>
      </c>
      <c r="Z130" s="175">
        <v>0</v>
      </c>
      <c r="AA130" s="175">
        <v>52.8</v>
      </c>
      <c r="AB130" s="175">
        <v>8.3000000000000007</v>
      </c>
      <c r="AC130" s="175" t="s">
        <v>6099</v>
      </c>
      <c r="AD130" s="175">
        <v>15</v>
      </c>
      <c r="AE130" s="175">
        <v>74</v>
      </c>
      <c r="AF130" s="175">
        <v>2</v>
      </c>
      <c r="AG130" s="175">
        <v>1</v>
      </c>
      <c r="AH130" s="175">
        <v>1</v>
      </c>
      <c r="AI130" s="175">
        <v>14</v>
      </c>
      <c r="AJ130" s="175">
        <v>4.5</v>
      </c>
      <c r="AK130" s="175">
        <v>0</v>
      </c>
      <c r="AL130" s="175">
        <v>65.7</v>
      </c>
      <c r="AM130" s="175">
        <v>7.5</v>
      </c>
    </row>
    <row r="131" spans="1:39" ht="12.75" x14ac:dyDescent="0.2">
      <c r="A131" s="172">
        <v>508</v>
      </c>
      <c r="B131" s="173">
        <v>5</v>
      </c>
      <c r="C131" s="173" t="s">
        <v>89</v>
      </c>
      <c r="D131" s="173" t="s">
        <v>63</v>
      </c>
      <c r="E131" s="173">
        <v>5</v>
      </c>
      <c r="F131" s="174" t="s">
        <v>683</v>
      </c>
      <c r="G131" s="175" t="s">
        <v>6100</v>
      </c>
      <c r="H131" s="175">
        <v>9</v>
      </c>
      <c r="I131" s="175">
        <v>65</v>
      </c>
      <c r="J131" s="175">
        <v>1</v>
      </c>
      <c r="K131" s="175">
        <v>1</v>
      </c>
      <c r="L131" s="175">
        <v>1</v>
      </c>
      <c r="M131" s="175">
        <v>9</v>
      </c>
      <c r="N131" s="175">
        <v>7.1</v>
      </c>
      <c r="O131" s="175">
        <v>0</v>
      </c>
      <c r="P131" s="175">
        <v>9.6999999999999993</v>
      </c>
      <c r="Q131" s="175">
        <v>14.1</v>
      </c>
      <c r="R131" s="175" t="s">
        <v>6101</v>
      </c>
      <c r="S131" s="175">
        <v>9</v>
      </c>
      <c r="T131" s="175">
        <v>65</v>
      </c>
      <c r="U131" s="175">
        <v>1</v>
      </c>
      <c r="V131" s="175">
        <v>1</v>
      </c>
      <c r="W131" s="175">
        <v>1</v>
      </c>
      <c r="X131" s="175">
        <v>9</v>
      </c>
      <c r="Y131" s="175">
        <v>7.1</v>
      </c>
      <c r="Z131" s="175">
        <v>0</v>
      </c>
      <c r="AA131" s="175">
        <v>0.3</v>
      </c>
      <c r="AB131" s="175">
        <v>15.4</v>
      </c>
      <c r="AC131" s="175" t="s">
        <v>6102</v>
      </c>
      <c r="AD131" s="175">
        <v>58</v>
      </c>
      <c r="AE131" s="175">
        <v>350</v>
      </c>
      <c r="AF131" s="175">
        <v>3</v>
      </c>
      <c r="AG131" s="175">
        <v>1</v>
      </c>
      <c r="AH131" s="175">
        <v>1</v>
      </c>
      <c r="AI131" s="175">
        <v>43</v>
      </c>
      <c r="AJ131" s="175">
        <v>5.7</v>
      </c>
      <c r="AK131" s="175">
        <v>0</v>
      </c>
      <c r="AL131" s="175">
        <v>24.7</v>
      </c>
      <c r="AM131" s="175">
        <v>12.4</v>
      </c>
    </row>
    <row r="132" spans="1:39" ht="12.75" x14ac:dyDescent="0.2">
      <c r="A132" s="172">
        <v>509</v>
      </c>
      <c r="B132" s="173">
        <v>5</v>
      </c>
      <c r="C132" s="173" t="s">
        <v>89</v>
      </c>
      <c r="D132" s="173" t="s">
        <v>63</v>
      </c>
      <c r="E132" s="173">
        <v>6</v>
      </c>
      <c r="F132" s="174" t="s">
        <v>686</v>
      </c>
      <c r="G132" s="175" t="s">
        <v>688</v>
      </c>
      <c r="H132" s="175">
        <v>46</v>
      </c>
      <c r="I132" s="175">
        <v>286</v>
      </c>
      <c r="J132" s="175">
        <v>0</v>
      </c>
      <c r="K132" s="175">
        <v>2</v>
      </c>
      <c r="L132" s="175">
        <v>0</v>
      </c>
      <c r="M132" s="175">
        <v>23</v>
      </c>
      <c r="N132" s="175">
        <v>6</v>
      </c>
      <c r="O132" s="175">
        <v>0</v>
      </c>
      <c r="P132" s="175">
        <v>12.4</v>
      </c>
      <c r="Q132" s="175">
        <v>17.2</v>
      </c>
      <c r="R132" s="175" t="s">
        <v>6103</v>
      </c>
      <c r="S132" s="175">
        <v>34</v>
      </c>
      <c r="T132" s="175">
        <v>205</v>
      </c>
      <c r="U132" s="175">
        <v>1</v>
      </c>
      <c r="V132" s="175">
        <v>2</v>
      </c>
      <c r="W132" s="175">
        <v>2</v>
      </c>
      <c r="X132" s="175">
        <v>17</v>
      </c>
      <c r="Y132" s="175">
        <v>5.9</v>
      </c>
      <c r="Z132" s="175">
        <v>0</v>
      </c>
      <c r="AA132" s="175">
        <v>22.8</v>
      </c>
      <c r="AB132" s="175">
        <v>14.2</v>
      </c>
      <c r="AC132" s="175" t="s">
        <v>6104</v>
      </c>
      <c r="AD132" s="175">
        <v>24</v>
      </c>
      <c r="AE132" s="175">
        <v>133</v>
      </c>
      <c r="AF132" s="175">
        <v>2</v>
      </c>
      <c r="AG132" s="175">
        <v>1</v>
      </c>
      <c r="AH132" s="175">
        <v>1</v>
      </c>
      <c r="AI132" s="175">
        <v>23</v>
      </c>
      <c r="AJ132" s="175">
        <v>5.3</v>
      </c>
      <c r="AK132" s="175">
        <v>0</v>
      </c>
      <c r="AL132" s="175">
        <v>32.6</v>
      </c>
      <c r="AM132" s="175">
        <v>14.4</v>
      </c>
    </row>
    <row r="133" spans="1:39" ht="12.75" x14ac:dyDescent="0.2">
      <c r="A133" s="172">
        <v>510</v>
      </c>
      <c r="B133" s="173">
        <v>5</v>
      </c>
      <c r="C133" s="173" t="s">
        <v>89</v>
      </c>
      <c r="D133" s="173" t="s">
        <v>63</v>
      </c>
      <c r="E133" s="173">
        <v>7</v>
      </c>
      <c r="F133" s="174" t="s">
        <v>689</v>
      </c>
      <c r="G133" s="175" t="s">
        <v>691</v>
      </c>
      <c r="H133" s="175">
        <v>42</v>
      </c>
      <c r="I133" s="175">
        <v>246</v>
      </c>
      <c r="J133" s="175">
        <v>1</v>
      </c>
      <c r="K133" s="175">
        <v>1</v>
      </c>
      <c r="L133" s="175">
        <v>1</v>
      </c>
      <c r="M133" s="175">
        <v>42</v>
      </c>
      <c r="N133" s="175">
        <v>5.6</v>
      </c>
      <c r="O133" s="175">
        <v>0</v>
      </c>
      <c r="P133" s="175">
        <v>30.4</v>
      </c>
      <c r="Q133" s="175">
        <v>14.2</v>
      </c>
      <c r="R133" s="175" t="s">
        <v>6105</v>
      </c>
      <c r="S133" s="175">
        <v>29</v>
      </c>
      <c r="T133" s="175">
        <v>181</v>
      </c>
      <c r="U133" s="175">
        <v>1</v>
      </c>
      <c r="V133" s="175">
        <v>2</v>
      </c>
      <c r="W133" s="175">
        <v>2</v>
      </c>
      <c r="X133" s="175">
        <v>14.5</v>
      </c>
      <c r="Y133" s="175">
        <v>6</v>
      </c>
      <c r="Z133" s="175">
        <v>0</v>
      </c>
      <c r="AA133" s="175">
        <v>31.6</v>
      </c>
      <c r="AB133" s="175">
        <v>12.4</v>
      </c>
      <c r="AC133" s="175" t="s">
        <v>6106</v>
      </c>
      <c r="AD133" s="175">
        <v>37</v>
      </c>
      <c r="AE133" s="175">
        <v>183</v>
      </c>
      <c r="AF133" s="175">
        <v>3</v>
      </c>
      <c r="AG133" s="175">
        <v>2</v>
      </c>
      <c r="AH133" s="175">
        <v>2</v>
      </c>
      <c r="AI133" s="175">
        <v>17.5</v>
      </c>
      <c r="AJ133" s="175">
        <v>4.7</v>
      </c>
      <c r="AK133" s="175">
        <v>0</v>
      </c>
      <c r="AL133" s="175">
        <v>60.9</v>
      </c>
      <c r="AM133" s="175">
        <v>9.1</v>
      </c>
    </row>
    <row r="134" spans="1:39" ht="12.75" x14ac:dyDescent="0.2">
      <c r="A134" s="172">
        <v>511</v>
      </c>
      <c r="B134" s="173">
        <v>5</v>
      </c>
      <c r="C134" s="173" t="s">
        <v>454</v>
      </c>
      <c r="D134" s="173" t="s">
        <v>21</v>
      </c>
      <c r="E134" s="173">
        <v>2</v>
      </c>
      <c r="F134" s="174" t="s">
        <v>699</v>
      </c>
      <c r="G134" s="175" t="s">
        <v>701</v>
      </c>
      <c r="H134" s="175">
        <v>67</v>
      </c>
      <c r="I134" s="175">
        <v>354</v>
      </c>
      <c r="J134" s="175">
        <v>0</v>
      </c>
      <c r="K134" s="175">
        <v>3</v>
      </c>
      <c r="L134" s="175">
        <v>0</v>
      </c>
      <c r="M134" s="175">
        <v>22.3</v>
      </c>
      <c r="N134" s="175">
        <v>5</v>
      </c>
      <c r="O134" s="175">
        <v>0</v>
      </c>
      <c r="P134" s="175">
        <v>35.1</v>
      </c>
      <c r="Q134" s="175">
        <v>13.9</v>
      </c>
      <c r="R134" s="175" t="s">
        <v>6107</v>
      </c>
      <c r="S134" s="175">
        <v>15</v>
      </c>
      <c r="T134" s="175">
        <v>110</v>
      </c>
      <c r="U134" s="175">
        <v>1</v>
      </c>
      <c r="V134" s="175">
        <v>1</v>
      </c>
      <c r="W134" s="175">
        <v>1</v>
      </c>
      <c r="X134" s="175">
        <v>15</v>
      </c>
      <c r="Y134" s="175">
        <v>7.2</v>
      </c>
      <c r="Z134" s="175">
        <v>0</v>
      </c>
      <c r="AA134" s="175">
        <v>11.1</v>
      </c>
      <c r="AB134" s="175">
        <v>15.4</v>
      </c>
      <c r="AC134" s="175" t="s">
        <v>6108</v>
      </c>
      <c r="AD134" s="175">
        <v>53</v>
      </c>
      <c r="AE134" s="175">
        <v>276</v>
      </c>
      <c r="AF134" s="175">
        <v>5</v>
      </c>
      <c r="AG134" s="175">
        <v>3</v>
      </c>
      <c r="AH134" s="175">
        <v>1</v>
      </c>
      <c r="AI134" s="175">
        <v>15.3</v>
      </c>
      <c r="AJ134" s="175">
        <v>5.0999999999999996</v>
      </c>
      <c r="AK134" s="175">
        <v>0</v>
      </c>
      <c r="AL134" s="175">
        <v>31.2</v>
      </c>
      <c r="AM134" s="175">
        <v>12.7</v>
      </c>
    </row>
    <row r="135" spans="1:39" ht="12.75" x14ac:dyDescent="0.2">
      <c r="A135" s="172">
        <v>512</v>
      </c>
      <c r="B135" s="173">
        <v>5</v>
      </c>
      <c r="C135" s="173" t="s">
        <v>454</v>
      </c>
      <c r="D135" s="173" t="s">
        <v>63</v>
      </c>
      <c r="E135" s="173">
        <v>3</v>
      </c>
      <c r="F135" s="174" t="s">
        <v>704</v>
      </c>
      <c r="G135" s="175" t="s">
        <v>706</v>
      </c>
      <c r="H135" s="175">
        <v>121</v>
      </c>
      <c r="I135" s="175">
        <v>527</v>
      </c>
      <c r="J135" s="175">
        <v>1</v>
      </c>
      <c r="K135" s="175">
        <v>5</v>
      </c>
      <c r="L135" s="175">
        <v>5</v>
      </c>
      <c r="M135" s="175">
        <v>24.2</v>
      </c>
      <c r="N135" s="175">
        <v>4.2</v>
      </c>
      <c r="O135" s="175">
        <v>0.2</v>
      </c>
      <c r="P135" s="175">
        <v>59.2</v>
      </c>
      <c r="Q135" s="175">
        <v>11</v>
      </c>
      <c r="R135" s="175" t="s">
        <v>6109</v>
      </c>
      <c r="S135" s="175">
        <v>33</v>
      </c>
      <c r="T135" s="175">
        <v>172</v>
      </c>
      <c r="U135" s="175">
        <v>1</v>
      </c>
      <c r="V135" s="175">
        <v>2</v>
      </c>
      <c r="W135" s="175">
        <v>2</v>
      </c>
      <c r="X135" s="175">
        <v>16.5</v>
      </c>
      <c r="Y135" s="175">
        <v>5</v>
      </c>
      <c r="Z135" s="175">
        <v>0</v>
      </c>
      <c r="AA135" s="175">
        <v>51.6</v>
      </c>
      <c r="AB135" s="175">
        <v>10.1</v>
      </c>
      <c r="AC135" s="175" t="s">
        <v>6110</v>
      </c>
      <c r="AD135" s="175">
        <v>73</v>
      </c>
      <c r="AE135" s="175">
        <v>338</v>
      </c>
      <c r="AF135" s="175">
        <v>7</v>
      </c>
      <c r="AG135" s="175">
        <v>4</v>
      </c>
      <c r="AH135" s="175">
        <v>1</v>
      </c>
      <c r="AI135" s="175">
        <v>17.2</v>
      </c>
      <c r="AJ135" s="175">
        <v>4.4000000000000004</v>
      </c>
      <c r="AK135" s="175">
        <v>0.25</v>
      </c>
      <c r="AL135" s="175">
        <v>67.900000000000006</v>
      </c>
      <c r="AM135" s="175">
        <v>8</v>
      </c>
    </row>
    <row r="136" spans="1:39" ht="12.75" x14ac:dyDescent="0.2">
      <c r="A136" s="172">
        <v>513</v>
      </c>
      <c r="B136" s="173">
        <v>5</v>
      </c>
      <c r="C136" s="173" t="s">
        <v>454</v>
      </c>
      <c r="D136" s="173" t="s">
        <v>63</v>
      </c>
      <c r="E136" s="173">
        <v>4</v>
      </c>
      <c r="F136" s="174" t="s">
        <v>707</v>
      </c>
      <c r="G136" s="175" t="s">
        <v>6111</v>
      </c>
      <c r="H136" s="175">
        <v>145</v>
      </c>
      <c r="I136" s="175">
        <v>664</v>
      </c>
      <c r="J136" s="175">
        <v>3</v>
      </c>
      <c r="K136" s="175">
        <v>7</v>
      </c>
      <c r="L136" s="175">
        <v>2.2999999999999998</v>
      </c>
      <c r="M136" s="175">
        <v>20.7</v>
      </c>
      <c r="N136" s="175">
        <v>4.2</v>
      </c>
      <c r="O136" s="175">
        <v>0</v>
      </c>
      <c r="P136" s="175">
        <v>62.9</v>
      </c>
      <c r="Q136" s="175">
        <v>8.9</v>
      </c>
      <c r="R136" s="175" t="s">
        <v>6112</v>
      </c>
      <c r="S136" s="175">
        <v>33</v>
      </c>
      <c r="T136" s="175">
        <v>196</v>
      </c>
      <c r="U136" s="175">
        <v>1</v>
      </c>
      <c r="V136" s="175">
        <v>2</v>
      </c>
      <c r="W136" s="175">
        <v>2</v>
      </c>
      <c r="X136" s="175">
        <v>16.5</v>
      </c>
      <c r="Y136" s="175">
        <v>5.8</v>
      </c>
      <c r="Z136" s="175">
        <v>0</v>
      </c>
      <c r="AA136" s="175">
        <v>26</v>
      </c>
      <c r="AB136" s="175">
        <v>13.7</v>
      </c>
      <c r="AC136" s="175" t="s">
        <v>6113</v>
      </c>
      <c r="AD136" s="175">
        <v>154</v>
      </c>
      <c r="AE136" s="175">
        <v>603</v>
      </c>
      <c r="AF136" s="175">
        <v>8</v>
      </c>
      <c r="AG136" s="175">
        <v>5</v>
      </c>
      <c r="AH136" s="175">
        <v>1.6</v>
      </c>
      <c r="AI136" s="175">
        <v>17.399999999999999</v>
      </c>
      <c r="AJ136" s="175">
        <v>2.9</v>
      </c>
      <c r="AK136" s="175">
        <v>0</v>
      </c>
      <c r="AL136" s="175">
        <v>92.9</v>
      </c>
      <c r="AM136" s="175">
        <v>4.5999999999999996</v>
      </c>
    </row>
    <row r="137" spans="1:39" ht="12.75" x14ac:dyDescent="0.2">
      <c r="A137" s="172">
        <v>514</v>
      </c>
      <c r="B137" s="173">
        <v>5</v>
      </c>
      <c r="C137" s="173" t="s">
        <v>454</v>
      </c>
      <c r="D137" s="173" t="s">
        <v>63</v>
      </c>
      <c r="E137" s="173">
        <v>5</v>
      </c>
      <c r="F137" s="174" t="s">
        <v>710</v>
      </c>
      <c r="G137" s="175" t="s">
        <v>6114</v>
      </c>
      <c r="H137" s="175">
        <v>127</v>
      </c>
      <c r="I137" s="175">
        <v>640</v>
      </c>
      <c r="J137" s="175">
        <v>3</v>
      </c>
      <c r="K137" s="175">
        <v>3</v>
      </c>
      <c r="L137" s="175">
        <v>1.5</v>
      </c>
      <c r="M137" s="175">
        <v>40.299999999999997</v>
      </c>
      <c r="N137" s="175">
        <v>4.7</v>
      </c>
      <c r="O137" s="175">
        <v>0</v>
      </c>
      <c r="P137" s="175">
        <v>40.299999999999997</v>
      </c>
      <c r="Q137" s="175">
        <v>13.6</v>
      </c>
      <c r="R137" s="175" t="s">
        <v>6115</v>
      </c>
      <c r="S137" s="175">
        <v>28</v>
      </c>
      <c r="T137" s="175">
        <v>177</v>
      </c>
      <c r="U137" s="175">
        <v>1</v>
      </c>
      <c r="V137" s="175">
        <v>2</v>
      </c>
      <c r="W137" s="175">
        <v>2</v>
      </c>
      <c r="X137" s="175">
        <v>14</v>
      </c>
      <c r="Y137" s="175">
        <v>6.1</v>
      </c>
      <c r="Z137" s="175">
        <v>0</v>
      </c>
      <c r="AA137" s="175">
        <v>17.3</v>
      </c>
      <c r="AB137" s="175">
        <v>14.3</v>
      </c>
      <c r="AC137" s="175" t="s">
        <v>6116</v>
      </c>
      <c r="AD137" s="175">
        <v>105</v>
      </c>
      <c r="AE137" s="175">
        <v>478</v>
      </c>
      <c r="AF137" s="175">
        <v>6</v>
      </c>
      <c r="AG137" s="175">
        <v>4</v>
      </c>
      <c r="AH137" s="175">
        <v>1</v>
      </c>
      <c r="AI137" s="175">
        <v>23.5</v>
      </c>
      <c r="AJ137" s="175">
        <v>4.5</v>
      </c>
      <c r="AK137" s="175">
        <v>0</v>
      </c>
      <c r="AL137" s="175">
        <v>49.7</v>
      </c>
      <c r="AM137" s="175">
        <v>12.1</v>
      </c>
    </row>
    <row r="138" spans="1:39" ht="12.75" x14ac:dyDescent="0.2">
      <c r="A138" s="172">
        <v>515</v>
      </c>
      <c r="B138" s="173">
        <v>5</v>
      </c>
      <c r="C138" s="173" t="s">
        <v>454</v>
      </c>
      <c r="D138" s="173" t="s">
        <v>63</v>
      </c>
      <c r="E138" s="173">
        <v>6</v>
      </c>
      <c r="F138" s="174" t="s">
        <v>713</v>
      </c>
      <c r="G138" s="175" t="s">
        <v>715</v>
      </c>
      <c r="H138" s="175">
        <v>23</v>
      </c>
      <c r="I138" s="175">
        <v>137</v>
      </c>
      <c r="J138" s="175">
        <v>1</v>
      </c>
      <c r="K138" s="175">
        <v>1</v>
      </c>
      <c r="L138" s="175">
        <v>1</v>
      </c>
      <c r="M138" s="175">
        <v>23</v>
      </c>
      <c r="N138" s="175">
        <v>5.8</v>
      </c>
      <c r="O138" s="175">
        <v>0</v>
      </c>
      <c r="P138" s="175">
        <v>32.6</v>
      </c>
      <c r="Q138" s="175">
        <v>14.4</v>
      </c>
      <c r="R138" s="175" t="s">
        <v>6117</v>
      </c>
      <c r="S138" s="175">
        <v>11</v>
      </c>
      <c r="T138" s="175">
        <v>72</v>
      </c>
      <c r="U138" s="175">
        <v>1</v>
      </c>
      <c r="V138" s="175">
        <v>1</v>
      </c>
      <c r="W138" s="175">
        <v>1</v>
      </c>
      <c r="X138" s="175">
        <v>11</v>
      </c>
      <c r="Y138" s="175">
        <v>6.4</v>
      </c>
      <c r="Z138" s="175">
        <v>0</v>
      </c>
      <c r="AA138" s="175">
        <v>41.8</v>
      </c>
      <c r="AB138" s="175">
        <v>10.1</v>
      </c>
      <c r="AC138" s="175" t="s">
        <v>6118</v>
      </c>
      <c r="AD138" s="175">
        <v>19</v>
      </c>
      <c r="AE138" s="175">
        <v>108</v>
      </c>
      <c r="AF138" s="175">
        <v>2</v>
      </c>
      <c r="AG138" s="175">
        <v>1</v>
      </c>
      <c r="AH138" s="175">
        <v>1</v>
      </c>
      <c r="AI138" s="175">
        <v>18</v>
      </c>
      <c r="AJ138" s="175">
        <v>5.6</v>
      </c>
      <c r="AK138" s="175">
        <v>1</v>
      </c>
      <c r="AL138" s="175">
        <v>38.1</v>
      </c>
      <c r="AM138" s="175">
        <v>12.4</v>
      </c>
    </row>
    <row r="139" spans="1:39" ht="12.75" x14ac:dyDescent="0.2">
      <c r="A139" s="172">
        <v>516</v>
      </c>
      <c r="B139" s="173">
        <v>5</v>
      </c>
      <c r="C139" s="173" t="s">
        <v>454</v>
      </c>
      <c r="D139" s="173" t="s">
        <v>63</v>
      </c>
      <c r="E139" s="173">
        <v>7</v>
      </c>
      <c r="F139" s="174" t="s">
        <v>716</v>
      </c>
      <c r="G139" s="175" t="s">
        <v>6119</v>
      </c>
      <c r="H139" s="175">
        <v>237</v>
      </c>
      <c r="I139" s="175">
        <v>1166</v>
      </c>
      <c r="J139" s="175">
        <v>3</v>
      </c>
      <c r="K139" s="175">
        <v>12</v>
      </c>
      <c r="L139" s="175">
        <v>4</v>
      </c>
      <c r="M139" s="175">
        <v>19.7</v>
      </c>
      <c r="N139" s="175">
        <v>4.5999999999999996</v>
      </c>
      <c r="O139" s="175">
        <v>0</v>
      </c>
      <c r="P139" s="175">
        <v>44.3</v>
      </c>
      <c r="Q139" s="175">
        <v>11.9</v>
      </c>
      <c r="R139" s="175" t="s">
        <v>6120</v>
      </c>
      <c r="S139" s="175">
        <v>24</v>
      </c>
      <c r="T139" s="175">
        <v>147</v>
      </c>
      <c r="U139" s="175">
        <v>1</v>
      </c>
      <c r="V139" s="175">
        <v>1</v>
      </c>
      <c r="W139" s="175">
        <v>1</v>
      </c>
      <c r="X139" s="175">
        <v>1</v>
      </c>
      <c r="Y139" s="175">
        <v>24</v>
      </c>
      <c r="Z139" s="175">
        <v>0</v>
      </c>
      <c r="AA139" s="175">
        <v>23.8</v>
      </c>
      <c r="AB139" s="175">
        <v>15.8</v>
      </c>
      <c r="AC139" s="175" t="s">
        <v>6121</v>
      </c>
      <c r="AD139" s="175">
        <v>164</v>
      </c>
      <c r="AE139" s="175">
        <v>783</v>
      </c>
      <c r="AF139" s="175">
        <v>9</v>
      </c>
      <c r="AG139" s="175">
        <v>9</v>
      </c>
      <c r="AH139" s="175">
        <v>1.2</v>
      </c>
      <c r="AI139" s="175">
        <v>18</v>
      </c>
      <c r="AJ139" s="175">
        <v>4.4000000000000004</v>
      </c>
      <c r="AK139" s="175">
        <v>0.11</v>
      </c>
      <c r="AL139" s="175">
        <v>51.2</v>
      </c>
      <c r="AM139" s="175">
        <v>10.5</v>
      </c>
    </row>
    <row r="140" spans="1:39" ht="12.75" x14ac:dyDescent="0.2">
      <c r="A140" s="172">
        <v>517</v>
      </c>
      <c r="B140" s="173">
        <v>5</v>
      </c>
      <c r="C140" s="173" t="s">
        <v>141</v>
      </c>
      <c r="D140" s="173" t="s">
        <v>21</v>
      </c>
      <c r="E140" s="173">
        <v>1</v>
      </c>
      <c r="F140" s="174" t="s">
        <v>747</v>
      </c>
      <c r="G140" s="175" t="s">
        <v>748</v>
      </c>
      <c r="H140" s="175">
        <v>28</v>
      </c>
      <c r="I140" s="175">
        <v>164</v>
      </c>
      <c r="J140" s="175">
        <v>1</v>
      </c>
      <c r="K140" s="175">
        <v>1</v>
      </c>
      <c r="L140" s="175">
        <v>1</v>
      </c>
      <c r="M140" s="175">
        <v>28</v>
      </c>
      <c r="N140" s="175">
        <v>5.6</v>
      </c>
      <c r="O140" s="175">
        <v>0</v>
      </c>
      <c r="P140" s="175">
        <v>18.2</v>
      </c>
      <c r="Q140" s="175">
        <v>17.600000000000001</v>
      </c>
      <c r="R140" s="175" t="s">
        <v>6122</v>
      </c>
      <c r="S140" s="175">
        <v>20</v>
      </c>
      <c r="T140" s="175">
        <v>137</v>
      </c>
      <c r="U140" s="175">
        <v>1</v>
      </c>
      <c r="V140" s="175">
        <v>2</v>
      </c>
      <c r="W140" s="175">
        <v>2</v>
      </c>
      <c r="X140" s="175">
        <v>10</v>
      </c>
      <c r="Y140" s="175">
        <v>6.7</v>
      </c>
      <c r="Z140" s="175">
        <v>0</v>
      </c>
      <c r="AA140" s="175">
        <v>19</v>
      </c>
      <c r="AB140" s="175">
        <v>13</v>
      </c>
      <c r="AC140" s="175" t="s">
        <v>6123</v>
      </c>
      <c r="AD140" s="175">
        <v>32</v>
      </c>
      <c r="AE140" s="175">
        <v>174</v>
      </c>
      <c r="AF140" s="175">
        <v>6</v>
      </c>
      <c r="AG140" s="175">
        <v>3</v>
      </c>
      <c r="AH140" s="175">
        <v>1</v>
      </c>
      <c r="AI140" s="175">
        <v>9.6</v>
      </c>
      <c r="AJ140" s="175">
        <v>5.0999999999999996</v>
      </c>
      <c r="AK140" s="175">
        <v>0.33</v>
      </c>
      <c r="AL140" s="175">
        <v>45.3</v>
      </c>
      <c r="AM140" s="175">
        <v>9.3000000000000007</v>
      </c>
    </row>
    <row r="141" spans="1:39" ht="12.75" x14ac:dyDescent="0.2">
      <c r="A141" s="172">
        <v>518</v>
      </c>
      <c r="B141" s="173">
        <v>5</v>
      </c>
      <c r="C141" s="173" t="s">
        <v>141</v>
      </c>
      <c r="D141" s="173" t="s">
        <v>63</v>
      </c>
      <c r="E141" s="173">
        <v>2</v>
      </c>
      <c r="F141" s="174" t="s">
        <v>772</v>
      </c>
      <c r="G141" s="175" t="s">
        <v>773</v>
      </c>
      <c r="H141" s="175">
        <v>68</v>
      </c>
      <c r="I141" s="175">
        <v>331</v>
      </c>
      <c r="J141" s="175">
        <v>1</v>
      </c>
      <c r="K141" s="175">
        <v>3</v>
      </c>
      <c r="L141" s="175">
        <v>3</v>
      </c>
      <c r="M141" s="175">
        <v>22.6</v>
      </c>
      <c r="N141" s="175">
        <v>4.5999999999999996</v>
      </c>
      <c r="O141" s="175">
        <v>0.33</v>
      </c>
      <c r="P141" s="175">
        <v>43.2</v>
      </c>
      <c r="Q141" s="175">
        <v>12.8</v>
      </c>
      <c r="R141" s="175" t="s">
        <v>6124</v>
      </c>
      <c r="S141" s="175">
        <v>38</v>
      </c>
      <c r="T141" s="175">
        <v>168</v>
      </c>
      <c r="U141" s="175">
        <v>1</v>
      </c>
      <c r="V141" s="175">
        <v>2</v>
      </c>
      <c r="W141" s="175">
        <v>2</v>
      </c>
      <c r="X141" s="175">
        <v>19</v>
      </c>
      <c r="Y141" s="175">
        <v>4.0999999999999996</v>
      </c>
      <c r="Z141" s="175">
        <v>0</v>
      </c>
      <c r="AA141" s="175">
        <v>60.6</v>
      </c>
      <c r="AB141" s="175">
        <v>9.5</v>
      </c>
      <c r="AC141" s="175" t="s">
        <v>6125</v>
      </c>
      <c r="AD141" s="175">
        <v>44</v>
      </c>
      <c r="AE141" s="175">
        <v>252</v>
      </c>
      <c r="AF141" s="175">
        <v>2</v>
      </c>
      <c r="AG141" s="175">
        <v>2</v>
      </c>
      <c r="AH141" s="175">
        <v>1</v>
      </c>
      <c r="AI141" s="175">
        <v>22</v>
      </c>
      <c r="AJ141" s="175">
        <v>5.6</v>
      </c>
      <c r="AK141" s="175">
        <v>1</v>
      </c>
      <c r="AL141" s="175">
        <v>22.9</v>
      </c>
      <c r="AM141" s="175">
        <v>15.5</v>
      </c>
    </row>
    <row r="142" spans="1:39" ht="12.75" x14ac:dyDescent="0.2">
      <c r="A142" s="172">
        <v>519</v>
      </c>
      <c r="B142" s="173">
        <v>5</v>
      </c>
      <c r="C142" s="173" t="s">
        <v>141</v>
      </c>
      <c r="D142" s="173" t="s">
        <v>76</v>
      </c>
      <c r="E142" s="173">
        <v>3</v>
      </c>
      <c r="F142" s="174" t="s">
        <v>754</v>
      </c>
      <c r="G142" s="175" t="s">
        <v>6126</v>
      </c>
      <c r="H142" s="175">
        <v>70</v>
      </c>
      <c r="I142" s="175">
        <v>304</v>
      </c>
      <c r="J142" s="175">
        <v>3</v>
      </c>
      <c r="K142" s="175">
        <v>3</v>
      </c>
      <c r="L142" s="175">
        <v>1</v>
      </c>
      <c r="M142" s="175">
        <v>23.3</v>
      </c>
      <c r="N142" s="175">
        <v>4.2</v>
      </c>
      <c r="O142" s="175">
        <v>0.66</v>
      </c>
      <c r="P142" s="175">
        <v>58.6</v>
      </c>
      <c r="Q142" s="175">
        <v>10.8</v>
      </c>
      <c r="R142" s="175" t="s">
        <v>6127</v>
      </c>
      <c r="S142" s="175">
        <v>9</v>
      </c>
      <c r="T142" s="175">
        <v>48</v>
      </c>
      <c r="U142" s="175">
        <v>1</v>
      </c>
      <c r="V142" s="175">
        <v>1</v>
      </c>
      <c r="W142" s="175">
        <v>1</v>
      </c>
      <c r="X142" s="175">
        <v>9</v>
      </c>
      <c r="Y142" s="175">
        <v>5.2</v>
      </c>
      <c r="Z142" s="175">
        <v>0</v>
      </c>
      <c r="AA142" s="175">
        <v>47.3</v>
      </c>
      <c r="AB142" s="175">
        <v>8.8000000000000007</v>
      </c>
      <c r="AC142" s="175" t="s">
        <v>6128</v>
      </c>
      <c r="AD142" s="175">
        <v>53</v>
      </c>
      <c r="AE142" s="175">
        <v>208</v>
      </c>
      <c r="AF142" s="175">
        <v>3</v>
      </c>
      <c r="AG142" s="175">
        <v>2</v>
      </c>
      <c r="AH142" s="175">
        <v>1</v>
      </c>
      <c r="AI142" s="175">
        <v>26</v>
      </c>
      <c r="AJ142" s="175">
        <v>3.7</v>
      </c>
      <c r="AK142" s="175">
        <v>1</v>
      </c>
      <c r="AL142" s="175">
        <v>71.400000000000006</v>
      </c>
      <c r="AM142" s="175">
        <v>9.6999999999999993</v>
      </c>
    </row>
    <row r="143" spans="1:39" ht="12.75" x14ac:dyDescent="0.2">
      <c r="A143" s="172">
        <v>520</v>
      </c>
      <c r="B143" s="173">
        <v>5</v>
      </c>
      <c r="C143" s="173" t="s">
        <v>141</v>
      </c>
      <c r="D143" s="173" t="s">
        <v>76</v>
      </c>
      <c r="E143" s="173">
        <v>4</v>
      </c>
      <c r="F143" s="174" t="s">
        <v>758</v>
      </c>
      <c r="G143" s="175" t="s">
        <v>759</v>
      </c>
      <c r="H143" s="175">
        <v>16</v>
      </c>
      <c r="I143" s="175">
        <v>82</v>
      </c>
      <c r="J143" s="175">
        <v>1</v>
      </c>
      <c r="K143" s="175">
        <v>1</v>
      </c>
      <c r="L143" s="175">
        <v>1</v>
      </c>
      <c r="M143" s="175">
        <v>16</v>
      </c>
      <c r="N143" s="175">
        <v>4.8</v>
      </c>
      <c r="O143" s="175">
        <v>0</v>
      </c>
      <c r="P143" s="175">
        <v>47.8</v>
      </c>
      <c r="Q143" s="175">
        <v>10.5</v>
      </c>
      <c r="R143" s="175" t="s">
        <v>6129</v>
      </c>
      <c r="S143" s="175">
        <v>11</v>
      </c>
      <c r="T143" s="175">
        <v>55</v>
      </c>
      <c r="U143" s="175">
        <v>1</v>
      </c>
      <c r="V143" s="175">
        <v>1</v>
      </c>
      <c r="W143" s="175">
        <v>1</v>
      </c>
      <c r="X143" s="175">
        <v>11</v>
      </c>
      <c r="Y143" s="175">
        <v>4.9000000000000004</v>
      </c>
      <c r="Z143" s="175">
        <v>0</v>
      </c>
      <c r="AA143" s="175">
        <v>57.2</v>
      </c>
      <c r="AB143" s="175">
        <v>8</v>
      </c>
      <c r="AC143" s="175" t="s">
        <v>6130</v>
      </c>
      <c r="AD143" s="175">
        <v>12</v>
      </c>
      <c r="AE143" s="175">
        <v>76</v>
      </c>
      <c r="AF143" s="175">
        <v>1</v>
      </c>
      <c r="AG143" s="175">
        <v>1</v>
      </c>
      <c r="AH143" s="175">
        <v>0</v>
      </c>
      <c r="AI143" s="175">
        <v>11</v>
      </c>
      <c r="AJ143" s="175">
        <v>6.2</v>
      </c>
      <c r="AK143" s="175">
        <v>0</v>
      </c>
      <c r="AL143" s="175">
        <v>18.7</v>
      </c>
      <c r="AM143" s="175">
        <v>13.3</v>
      </c>
    </row>
    <row r="144" spans="1:39" ht="12.75" x14ac:dyDescent="0.2">
      <c r="A144" s="172">
        <v>521</v>
      </c>
      <c r="B144" s="173">
        <v>5</v>
      </c>
      <c r="C144" s="173" t="s">
        <v>141</v>
      </c>
      <c r="D144" s="173" t="s">
        <v>76</v>
      </c>
      <c r="E144" s="173">
        <v>5</v>
      </c>
      <c r="F144" s="174" t="s">
        <v>762</v>
      </c>
      <c r="G144" s="175" t="s">
        <v>6131</v>
      </c>
      <c r="H144" s="175">
        <v>151</v>
      </c>
      <c r="I144" s="175">
        <v>821</v>
      </c>
      <c r="J144" s="175">
        <v>4</v>
      </c>
      <c r="K144" s="175">
        <v>6</v>
      </c>
      <c r="L144" s="175">
        <v>1.5</v>
      </c>
      <c r="M144" s="175">
        <v>25.1</v>
      </c>
      <c r="N144" s="175">
        <v>5.2</v>
      </c>
      <c r="O144" s="175">
        <v>0</v>
      </c>
      <c r="P144" s="175">
        <v>39.5</v>
      </c>
      <c r="Q144" s="175">
        <v>13.9</v>
      </c>
      <c r="R144" s="175" t="s">
        <v>6132</v>
      </c>
      <c r="S144" s="175">
        <v>21</v>
      </c>
      <c r="T144" s="175">
        <v>134</v>
      </c>
      <c r="U144" s="175">
        <v>1</v>
      </c>
      <c r="V144" s="175">
        <v>2</v>
      </c>
      <c r="W144" s="175">
        <v>2</v>
      </c>
      <c r="X144" s="175">
        <v>10.5</v>
      </c>
      <c r="Y144" s="175">
        <v>6.2</v>
      </c>
      <c r="Z144" s="175">
        <v>0</v>
      </c>
      <c r="AA144" s="175">
        <v>10.8</v>
      </c>
      <c r="AB144" s="175">
        <v>14.3</v>
      </c>
      <c r="AC144" s="175" t="s">
        <v>6133</v>
      </c>
      <c r="AD144" s="175">
        <v>116</v>
      </c>
      <c r="AE144" s="175">
        <v>610</v>
      </c>
      <c r="AF144" s="175">
        <v>9</v>
      </c>
      <c r="AG144" s="175">
        <v>7</v>
      </c>
      <c r="AH144" s="175">
        <v>1.1000000000000001</v>
      </c>
      <c r="AI144" s="175">
        <v>16.100000000000001</v>
      </c>
      <c r="AJ144" s="175">
        <v>5.0999999999999996</v>
      </c>
      <c r="AK144" s="175">
        <v>0</v>
      </c>
      <c r="AL144" s="175">
        <v>54.1</v>
      </c>
      <c r="AM144" s="175">
        <v>9.6999999999999993</v>
      </c>
    </row>
    <row r="145" spans="1:39" ht="12.75" x14ac:dyDescent="0.2">
      <c r="A145" s="172">
        <v>522</v>
      </c>
      <c r="B145" s="173">
        <v>5</v>
      </c>
      <c r="C145" s="173" t="s">
        <v>103</v>
      </c>
      <c r="D145" s="173" t="s">
        <v>21</v>
      </c>
      <c r="E145" s="173">
        <v>1</v>
      </c>
      <c r="F145" s="174" t="s">
        <v>726</v>
      </c>
      <c r="G145" s="175" t="s">
        <v>6134</v>
      </c>
      <c r="H145" s="175">
        <v>105</v>
      </c>
      <c r="I145" s="175">
        <v>508</v>
      </c>
      <c r="J145" s="175">
        <v>1</v>
      </c>
      <c r="K145" s="175">
        <v>2</v>
      </c>
      <c r="L145" s="175">
        <v>2</v>
      </c>
      <c r="M145" s="175">
        <v>52.5</v>
      </c>
      <c r="N145" s="175">
        <v>4.7</v>
      </c>
      <c r="O145" s="175">
        <v>0</v>
      </c>
      <c r="P145" s="175">
        <v>20.6</v>
      </c>
      <c r="Q145" s="175">
        <v>23.4</v>
      </c>
      <c r="R145" s="175" t="s">
        <v>6135</v>
      </c>
      <c r="S145" s="175">
        <v>8</v>
      </c>
      <c r="T145" s="175">
        <v>39</v>
      </c>
      <c r="U145" s="175">
        <v>1</v>
      </c>
      <c r="V145" s="175">
        <v>1</v>
      </c>
      <c r="W145" s="175">
        <v>1</v>
      </c>
      <c r="X145" s="175">
        <v>8</v>
      </c>
      <c r="Y145" s="175">
        <v>4.7</v>
      </c>
      <c r="Z145" s="175">
        <v>0</v>
      </c>
      <c r="AA145" s="175">
        <v>92.9</v>
      </c>
      <c r="AB145" s="175">
        <v>2.2000000000000002</v>
      </c>
      <c r="AC145" s="175" t="s">
        <v>6136</v>
      </c>
      <c r="AD145" s="175">
        <v>86</v>
      </c>
      <c r="AE145" s="175">
        <v>474</v>
      </c>
      <c r="AF145" s="175">
        <v>8</v>
      </c>
      <c r="AG145" s="175">
        <v>5</v>
      </c>
      <c r="AH145" s="175">
        <v>1</v>
      </c>
      <c r="AI145" s="175">
        <v>14.4</v>
      </c>
      <c r="AJ145" s="175">
        <v>5.0999999999999996</v>
      </c>
      <c r="AK145" s="175">
        <v>0</v>
      </c>
      <c r="AL145" s="175">
        <v>53.5</v>
      </c>
      <c r="AM145" s="175">
        <v>9.3000000000000007</v>
      </c>
    </row>
    <row r="146" spans="1:39" ht="12.75" x14ac:dyDescent="0.2">
      <c r="A146" s="172">
        <v>523</v>
      </c>
      <c r="B146" s="173">
        <v>5</v>
      </c>
      <c r="C146" s="173" t="s">
        <v>103</v>
      </c>
      <c r="D146" s="173" t="s">
        <v>21</v>
      </c>
      <c r="E146" s="173">
        <v>2</v>
      </c>
      <c r="F146" s="174" t="s">
        <v>730</v>
      </c>
      <c r="G146" s="175" t="s">
        <v>6137</v>
      </c>
      <c r="H146" s="175">
        <v>29</v>
      </c>
      <c r="I146" s="175">
        <v>159</v>
      </c>
      <c r="J146" s="175">
        <v>1</v>
      </c>
      <c r="K146" s="175">
        <v>1</v>
      </c>
      <c r="L146" s="175">
        <v>1</v>
      </c>
      <c r="M146" s="175">
        <v>29</v>
      </c>
      <c r="N146" s="175">
        <v>5.4</v>
      </c>
      <c r="O146" s="175">
        <v>0</v>
      </c>
      <c r="P146" s="175">
        <v>37.299999999999997</v>
      </c>
      <c r="Q146" s="175">
        <v>15.2</v>
      </c>
      <c r="R146" s="175" t="s">
        <v>6138</v>
      </c>
      <c r="S146" s="175">
        <v>27</v>
      </c>
      <c r="T146" s="175">
        <v>154</v>
      </c>
      <c r="U146" s="175">
        <v>1</v>
      </c>
      <c r="V146" s="175">
        <v>2</v>
      </c>
      <c r="W146" s="175">
        <v>2</v>
      </c>
      <c r="X146" s="175">
        <v>13.5</v>
      </c>
      <c r="Y146" s="175">
        <v>5.6</v>
      </c>
      <c r="Z146" s="175">
        <v>0</v>
      </c>
      <c r="AA146" s="175">
        <v>42.7</v>
      </c>
      <c r="AB146" s="175">
        <v>10.6</v>
      </c>
      <c r="AC146" s="175" t="s">
        <v>6139</v>
      </c>
      <c r="AD146" s="175">
        <v>20</v>
      </c>
      <c r="AE146" s="175">
        <v>85</v>
      </c>
      <c r="AF146" s="175">
        <v>2</v>
      </c>
      <c r="AG146" s="175">
        <v>1</v>
      </c>
      <c r="AH146" s="175">
        <v>1</v>
      </c>
      <c r="AI146" s="175">
        <v>19</v>
      </c>
      <c r="AJ146" s="175">
        <v>3.7</v>
      </c>
      <c r="AK146" s="175">
        <v>0</v>
      </c>
      <c r="AL146" s="175">
        <v>45</v>
      </c>
      <c r="AM146" s="175">
        <v>11.6</v>
      </c>
    </row>
    <row r="147" spans="1:39" ht="12.75" x14ac:dyDescent="0.2">
      <c r="A147" s="172">
        <v>524</v>
      </c>
      <c r="B147" s="173">
        <v>5</v>
      </c>
      <c r="C147" s="173" t="s">
        <v>103</v>
      </c>
      <c r="D147" s="173" t="s">
        <v>63</v>
      </c>
      <c r="E147" s="173">
        <v>3</v>
      </c>
      <c r="F147" s="174" t="s">
        <v>737</v>
      </c>
      <c r="G147" s="175" t="s">
        <v>738</v>
      </c>
      <c r="H147" s="175">
        <v>37</v>
      </c>
      <c r="I147" s="175">
        <v>210</v>
      </c>
      <c r="J147" s="175">
        <v>1</v>
      </c>
      <c r="K147" s="175">
        <v>2</v>
      </c>
      <c r="L147" s="175">
        <v>2</v>
      </c>
      <c r="M147" s="175">
        <v>18.5</v>
      </c>
      <c r="N147" s="175">
        <v>5.5</v>
      </c>
      <c r="O147" s="175">
        <v>0</v>
      </c>
      <c r="P147" s="175">
        <v>32.5</v>
      </c>
      <c r="Q147" s="175">
        <v>13.3</v>
      </c>
      <c r="R147" s="175" t="s">
        <v>6140</v>
      </c>
      <c r="AC147" s="175" t="s">
        <v>5954</v>
      </c>
    </row>
    <row r="148" spans="1:39" ht="12.75" x14ac:dyDescent="0.2">
      <c r="A148" s="172">
        <v>525</v>
      </c>
      <c r="B148" s="173">
        <v>5</v>
      </c>
      <c r="C148" s="173" t="s">
        <v>103</v>
      </c>
      <c r="D148" s="173" t="s">
        <v>63</v>
      </c>
      <c r="E148" s="173">
        <v>4</v>
      </c>
      <c r="F148" s="174" t="s">
        <v>740</v>
      </c>
      <c r="G148" s="175" t="s">
        <v>741</v>
      </c>
      <c r="H148" s="175">
        <v>9</v>
      </c>
      <c r="I148" s="175">
        <v>60</v>
      </c>
      <c r="J148" s="175">
        <v>1</v>
      </c>
      <c r="K148" s="175">
        <v>1</v>
      </c>
      <c r="L148" s="175">
        <v>1</v>
      </c>
      <c r="M148" s="175">
        <v>9</v>
      </c>
      <c r="N148" s="175">
        <v>6.5</v>
      </c>
      <c r="O148" s="175">
        <v>0</v>
      </c>
      <c r="P148" s="175">
        <v>9.6999999999999993</v>
      </c>
      <c r="Q148" s="175">
        <v>14.1</v>
      </c>
      <c r="S148" s="175">
        <v>9</v>
      </c>
      <c r="T148" s="175">
        <v>60</v>
      </c>
      <c r="U148" s="175">
        <v>1</v>
      </c>
      <c r="V148" s="175">
        <v>1</v>
      </c>
      <c r="W148" s="175">
        <v>1</v>
      </c>
      <c r="X148" s="175">
        <v>9</v>
      </c>
      <c r="Y148" s="175">
        <v>6.5</v>
      </c>
      <c r="Z148" s="175">
        <v>0</v>
      </c>
      <c r="AA148" s="175">
        <v>9.6999999999999993</v>
      </c>
      <c r="AB148" s="175">
        <v>14.1</v>
      </c>
      <c r="AC148" s="175" t="s">
        <v>6141</v>
      </c>
      <c r="AD148" s="175">
        <v>56</v>
      </c>
      <c r="AE148" s="175">
        <v>311</v>
      </c>
      <c r="AF148" s="175">
        <v>4</v>
      </c>
      <c r="AG148" s="175">
        <v>3</v>
      </c>
      <c r="AH148" s="175">
        <v>1.5</v>
      </c>
      <c r="AI148" s="175">
        <v>18</v>
      </c>
      <c r="AJ148" s="175">
        <v>5.4</v>
      </c>
      <c r="AK148" s="175">
        <v>0</v>
      </c>
      <c r="AL148" s="175">
        <v>45.9</v>
      </c>
      <c r="AM148" s="175">
        <v>11.3</v>
      </c>
    </row>
    <row r="149" spans="1:39" ht="12.75" x14ac:dyDescent="0.2">
      <c r="A149" s="172">
        <v>601</v>
      </c>
      <c r="B149" s="173">
        <v>6</v>
      </c>
      <c r="C149" s="173" t="s">
        <v>825</v>
      </c>
      <c r="D149" s="173" t="s">
        <v>21</v>
      </c>
      <c r="E149" s="173">
        <v>1</v>
      </c>
      <c r="F149" s="174" t="s">
        <v>831</v>
      </c>
      <c r="G149" s="175" t="s">
        <v>6142</v>
      </c>
      <c r="H149" s="175">
        <v>56</v>
      </c>
      <c r="I149" s="175">
        <v>263</v>
      </c>
      <c r="J149" s="175">
        <v>1</v>
      </c>
      <c r="K149" s="175">
        <v>3</v>
      </c>
      <c r="L149" s="175">
        <v>3</v>
      </c>
      <c r="M149" s="175">
        <v>18.600000000000001</v>
      </c>
      <c r="N149" s="175">
        <v>4.5</v>
      </c>
      <c r="O149" s="175">
        <v>0</v>
      </c>
      <c r="P149" s="175">
        <v>57.9</v>
      </c>
      <c r="Q149" s="175">
        <v>9.8000000000000007</v>
      </c>
      <c r="R149" s="175" t="s">
        <v>6143</v>
      </c>
      <c r="S149" s="175">
        <v>18</v>
      </c>
      <c r="T149" s="175">
        <v>96</v>
      </c>
      <c r="U149" s="175">
        <v>0</v>
      </c>
      <c r="V149" s="175">
        <v>1</v>
      </c>
      <c r="W149" s="175">
        <v>0</v>
      </c>
      <c r="X149" s="175">
        <v>18</v>
      </c>
      <c r="Y149" s="175">
        <v>5.2</v>
      </c>
      <c r="Z149" s="175">
        <v>0</v>
      </c>
      <c r="AA149" s="175">
        <v>38.1</v>
      </c>
      <c r="AB149" s="175">
        <v>12.4</v>
      </c>
      <c r="AC149" s="175" t="s">
        <v>6144</v>
      </c>
      <c r="AD149" s="175">
        <v>57</v>
      </c>
      <c r="AE149" s="175">
        <v>280</v>
      </c>
      <c r="AF149" s="175">
        <v>4</v>
      </c>
      <c r="AG149" s="175">
        <v>3</v>
      </c>
      <c r="AH149" s="175">
        <v>1.5</v>
      </c>
      <c r="AI149" s="175">
        <v>10.3</v>
      </c>
      <c r="AJ149" s="175">
        <v>5.8</v>
      </c>
      <c r="AK149" s="175">
        <v>0</v>
      </c>
      <c r="AL149" s="175">
        <v>24.4</v>
      </c>
      <c r="AM149" s="175">
        <v>12.4</v>
      </c>
    </row>
    <row r="150" spans="1:39" ht="12.75" x14ac:dyDescent="0.2">
      <c r="A150" s="172">
        <v>602</v>
      </c>
      <c r="B150" s="173">
        <v>6</v>
      </c>
      <c r="C150" s="173" t="s">
        <v>825</v>
      </c>
      <c r="D150" s="173" t="s">
        <v>21</v>
      </c>
      <c r="E150" s="173">
        <v>2</v>
      </c>
      <c r="F150" s="174" t="s">
        <v>834</v>
      </c>
      <c r="G150" s="175" t="s">
        <v>6145</v>
      </c>
      <c r="H150" s="175">
        <v>90</v>
      </c>
      <c r="I150" s="175">
        <v>360</v>
      </c>
      <c r="J150" s="175">
        <v>1</v>
      </c>
      <c r="K150" s="175">
        <v>4</v>
      </c>
      <c r="L150" s="175">
        <v>4</v>
      </c>
      <c r="M150" s="175">
        <v>22.5</v>
      </c>
      <c r="N150" s="175">
        <v>3.7</v>
      </c>
      <c r="O150" s="175">
        <v>0</v>
      </c>
      <c r="P150" s="175">
        <v>68.3</v>
      </c>
      <c r="Q150" s="175">
        <v>9.3000000000000007</v>
      </c>
      <c r="R150" s="175" t="s">
        <v>6146</v>
      </c>
      <c r="S150" s="175">
        <v>18</v>
      </c>
      <c r="T150" s="175">
        <v>82</v>
      </c>
      <c r="U150" s="175">
        <v>1</v>
      </c>
      <c r="V150" s="175">
        <v>1</v>
      </c>
      <c r="W150" s="175">
        <v>1</v>
      </c>
      <c r="X150" s="175">
        <v>18</v>
      </c>
      <c r="Y150" s="175">
        <v>4.5</v>
      </c>
      <c r="Z150" s="175">
        <v>0</v>
      </c>
      <c r="AA150" s="175">
        <v>56.9</v>
      </c>
      <c r="AB150" s="175">
        <v>9.6999999999999993</v>
      </c>
      <c r="AC150" s="175" t="s">
        <v>6147</v>
      </c>
      <c r="AD150" s="175">
        <v>43</v>
      </c>
      <c r="AE150" s="175">
        <v>151</v>
      </c>
      <c r="AF150" s="175">
        <v>2</v>
      </c>
      <c r="AG150" s="175">
        <v>2</v>
      </c>
      <c r="AH150" s="175">
        <v>2</v>
      </c>
      <c r="AI150" s="175">
        <v>20.5</v>
      </c>
      <c r="AJ150" s="175">
        <v>3.2</v>
      </c>
      <c r="AK150" s="175">
        <v>0</v>
      </c>
      <c r="AL150" s="175">
        <v>80.7</v>
      </c>
      <c r="AM150" s="175">
        <v>7</v>
      </c>
    </row>
    <row r="151" spans="1:39" ht="12.75" x14ac:dyDescent="0.2">
      <c r="A151" s="172">
        <v>603</v>
      </c>
      <c r="B151" s="173">
        <v>6</v>
      </c>
      <c r="C151" s="173" t="s">
        <v>825</v>
      </c>
      <c r="D151" s="173" t="s">
        <v>21</v>
      </c>
      <c r="E151" s="173">
        <v>3</v>
      </c>
      <c r="F151" s="174" t="s">
        <v>837</v>
      </c>
      <c r="G151" s="175" t="s">
        <v>6148</v>
      </c>
      <c r="H151" s="175">
        <v>160</v>
      </c>
      <c r="I151" s="175">
        <v>823</v>
      </c>
      <c r="J151" s="175">
        <v>5</v>
      </c>
      <c r="K151" s="175">
        <v>8</v>
      </c>
      <c r="L151" s="175">
        <v>1.6</v>
      </c>
      <c r="M151" s="175">
        <v>20</v>
      </c>
      <c r="N151" s="175">
        <v>4.9000000000000004</v>
      </c>
      <c r="O151" s="175">
        <v>0.25</v>
      </c>
      <c r="P151" s="175">
        <v>48.3</v>
      </c>
      <c r="Q151" s="175">
        <v>10.4</v>
      </c>
      <c r="R151" s="175" t="s">
        <v>6149</v>
      </c>
      <c r="S151" s="175">
        <v>11</v>
      </c>
      <c r="T151" s="175">
        <v>65</v>
      </c>
      <c r="U151" s="175">
        <v>1</v>
      </c>
      <c r="V151" s="175">
        <v>1</v>
      </c>
      <c r="W151" s="175">
        <v>1</v>
      </c>
      <c r="X151" s="175">
        <v>11</v>
      </c>
      <c r="Y151" s="175">
        <v>5.8</v>
      </c>
      <c r="Z151" s="175">
        <v>0</v>
      </c>
      <c r="AA151" s="175">
        <v>41.8</v>
      </c>
      <c r="AB151" s="175">
        <v>10.1</v>
      </c>
      <c r="AC151" s="175" t="s">
        <v>6150</v>
      </c>
      <c r="AD151" s="175">
        <v>45</v>
      </c>
      <c r="AE151" s="175">
        <v>241</v>
      </c>
      <c r="AF151" s="175">
        <v>3</v>
      </c>
      <c r="AG151" s="175">
        <v>4</v>
      </c>
      <c r="AH151" s="175">
        <v>1.3</v>
      </c>
      <c r="AI151" s="175">
        <v>11.2</v>
      </c>
      <c r="AJ151" s="175">
        <v>5.2</v>
      </c>
      <c r="AK151" s="175">
        <v>0</v>
      </c>
      <c r="AL151" s="175">
        <v>54.4</v>
      </c>
      <c r="AM151" s="175">
        <v>8.4</v>
      </c>
    </row>
    <row r="152" spans="1:39" ht="12.75" x14ac:dyDescent="0.2">
      <c r="A152" s="172">
        <v>604</v>
      </c>
      <c r="B152" s="173">
        <v>6</v>
      </c>
      <c r="C152" s="173" t="s">
        <v>840</v>
      </c>
      <c r="D152" s="173" t="s">
        <v>21</v>
      </c>
      <c r="E152" s="173">
        <v>1</v>
      </c>
      <c r="F152" s="174" t="s">
        <v>846</v>
      </c>
      <c r="G152" s="175" t="s">
        <v>848</v>
      </c>
      <c r="H152" s="175">
        <v>131</v>
      </c>
      <c r="I152" s="175">
        <v>565</v>
      </c>
      <c r="J152" s="175">
        <v>1</v>
      </c>
      <c r="K152" s="175">
        <v>6</v>
      </c>
      <c r="L152" s="175">
        <v>6</v>
      </c>
      <c r="M152" s="175">
        <v>21.8</v>
      </c>
      <c r="N152" s="175">
        <v>3.9</v>
      </c>
      <c r="O152" s="175">
        <v>0</v>
      </c>
      <c r="P152" s="175">
        <v>67</v>
      </c>
      <c r="Q152" s="175">
        <v>8.5</v>
      </c>
      <c r="R152" s="175" t="s">
        <v>6151</v>
      </c>
      <c r="S152" s="175">
        <v>16</v>
      </c>
      <c r="T152" s="175">
        <v>100</v>
      </c>
      <c r="U152" s="175">
        <v>1</v>
      </c>
      <c r="V152" s="175">
        <v>1</v>
      </c>
      <c r="W152" s="175">
        <v>1</v>
      </c>
      <c r="X152" s="175">
        <v>1</v>
      </c>
      <c r="Y152" s="175">
        <v>16</v>
      </c>
      <c r="Z152" s="175">
        <v>6.1</v>
      </c>
      <c r="AA152" s="175">
        <v>42.5</v>
      </c>
      <c r="AB152" s="175">
        <v>11.3</v>
      </c>
      <c r="AC152" s="175" t="s">
        <v>6152</v>
      </c>
      <c r="AD152" s="175">
        <v>98</v>
      </c>
      <c r="AE152" s="175">
        <v>396</v>
      </c>
      <c r="AF152" s="175">
        <v>5</v>
      </c>
      <c r="AG152" s="175">
        <v>6</v>
      </c>
      <c r="AH152" s="175">
        <v>1.5</v>
      </c>
      <c r="AI152" s="175">
        <v>16</v>
      </c>
      <c r="AJ152" s="175">
        <v>3.5</v>
      </c>
      <c r="AK152" s="175">
        <v>0</v>
      </c>
      <c r="AL152" s="175">
        <v>75.099999999999994</v>
      </c>
      <c r="AM152" s="175">
        <v>6.7</v>
      </c>
    </row>
    <row r="153" spans="1:39" ht="12.75" x14ac:dyDescent="0.2">
      <c r="A153" s="172">
        <v>605</v>
      </c>
      <c r="B153" s="173">
        <v>6</v>
      </c>
      <c r="C153" s="173" t="s">
        <v>840</v>
      </c>
      <c r="D153" s="173" t="s">
        <v>63</v>
      </c>
      <c r="E153" s="173">
        <v>2</v>
      </c>
      <c r="F153" s="174" t="s">
        <v>851</v>
      </c>
      <c r="G153" s="175" t="s">
        <v>6153</v>
      </c>
      <c r="H153" s="175">
        <v>8</v>
      </c>
      <c r="I153" s="175">
        <v>58</v>
      </c>
      <c r="J153" s="175">
        <v>1</v>
      </c>
      <c r="K153" s="175">
        <v>1</v>
      </c>
      <c r="L153" s="175">
        <v>1</v>
      </c>
      <c r="M153" s="175">
        <v>8</v>
      </c>
      <c r="N153" s="175">
        <v>7.1</v>
      </c>
      <c r="O153" s="175">
        <v>0</v>
      </c>
      <c r="P153" s="175">
        <v>8.3000000000000007</v>
      </c>
      <c r="Q153" s="175">
        <v>14</v>
      </c>
      <c r="R153" s="175" t="s">
        <v>6154</v>
      </c>
      <c r="S153" s="175">
        <v>16</v>
      </c>
      <c r="T153" s="175">
        <v>104</v>
      </c>
      <c r="U153" s="175">
        <v>1</v>
      </c>
      <c r="V153" s="175">
        <v>1</v>
      </c>
      <c r="W153" s="175">
        <v>1</v>
      </c>
      <c r="X153" s="175">
        <v>16</v>
      </c>
      <c r="Y153" s="175">
        <v>6.4</v>
      </c>
      <c r="Z153" s="175">
        <v>0</v>
      </c>
      <c r="AA153" s="175">
        <v>5.5</v>
      </c>
      <c r="AB153" s="175">
        <v>16.399999999999999</v>
      </c>
      <c r="AC153" s="175" t="s">
        <v>5954</v>
      </c>
    </row>
    <row r="154" spans="1:39" ht="12.75" x14ac:dyDescent="0.2">
      <c r="A154" s="172">
        <v>606</v>
      </c>
      <c r="B154" s="173">
        <v>6</v>
      </c>
      <c r="C154" s="173" t="s">
        <v>840</v>
      </c>
      <c r="D154" s="173" t="s">
        <v>63</v>
      </c>
      <c r="E154" s="173">
        <v>3</v>
      </c>
      <c r="F154" s="174" t="s">
        <v>854</v>
      </c>
      <c r="G154" s="175" t="s">
        <v>856</v>
      </c>
      <c r="H154" s="175">
        <v>15</v>
      </c>
      <c r="I154" s="175">
        <v>100</v>
      </c>
      <c r="J154" s="175">
        <v>1</v>
      </c>
      <c r="K154" s="175">
        <v>1</v>
      </c>
      <c r="L154" s="175">
        <v>1</v>
      </c>
      <c r="M154" s="175">
        <v>15</v>
      </c>
      <c r="N154" s="175">
        <v>6.4</v>
      </c>
      <c r="O154" s="175">
        <v>0</v>
      </c>
      <c r="P154" s="175">
        <v>11.1</v>
      </c>
      <c r="Q154" s="175">
        <v>15.4</v>
      </c>
      <c r="R154" s="175" t="s">
        <v>6155</v>
      </c>
      <c r="S154" s="175">
        <v>17</v>
      </c>
      <c r="T154" s="175">
        <v>109</v>
      </c>
      <c r="U154" s="175">
        <v>1</v>
      </c>
      <c r="V154" s="175">
        <v>1</v>
      </c>
      <c r="W154" s="175">
        <v>1</v>
      </c>
      <c r="X154" s="175">
        <v>17</v>
      </c>
      <c r="Y154" s="175">
        <v>6.2</v>
      </c>
      <c r="Z154" s="175">
        <v>0</v>
      </c>
      <c r="AA154" s="175">
        <v>15.4</v>
      </c>
      <c r="AB154" s="175">
        <v>15.3</v>
      </c>
      <c r="AC154" s="175" t="s">
        <v>5954</v>
      </c>
    </row>
    <row r="155" spans="1:39" ht="12.75" x14ac:dyDescent="0.2">
      <c r="A155" s="172">
        <v>607</v>
      </c>
      <c r="B155" s="173">
        <v>6</v>
      </c>
      <c r="C155" s="173" t="s">
        <v>840</v>
      </c>
      <c r="D155" s="173" t="s">
        <v>63</v>
      </c>
      <c r="E155" s="173">
        <v>4</v>
      </c>
      <c r="F155" s="174" t="s">
        <v>857</v>
      </c>
      <c r="G155" s="175" t="s">
        <v>859</v>
      </c>
      <c r="H155" s="175">
        <v>71</v>
      </c>
      <c r="I155" s="175">
        <v>288</v>
      </c>
      <c r="J155" s="175">
        <v>1</v>
      </c>
      <c r="K155" s="175">
        <v>3</v>
      </c>
      <c r="L155" s="175">
        <v>3</v>
      </c>
      <c r="M155" s="175">
        <v>23.6</v>
      </c>
      <c r="N155" s="175">
        <v>3.9</v>
      </c>
      <c r="O155" s="175">
        <v>0</v>
      </c>
      <c r="P155" s="175">
        <v>57.7</v>
      </c>
      <c r="Q155" s="175">
        <v>11</v>
      </c>
      <c r="R155" s="175" t="s">
        <v>6156</v>
      </c>
      <c r="S155" s="175">
        <v>38</v>
      </c>
      <c r="T155" s="175">
        <v>161</v>
      </c>
      <c r="U155" s="175">
        <v>1</v>
      </c>
      <c r="V155" s="175">
        <v>1</v>
      </c>
      <c r="W155" s="175">
        <v>1</v>
      </c>
      <c r="X155" s="175">
        <v>38</v>
      </c>
      <c r="Y155" s="175">
        <v>4.0999999999999996</v>
      </c>
      <c r="Z155" s="175">
        <v>0</v>
      </c>
      <c r="AA155" s="175">
        <v>39.1</v>
      </c>
      <c r="AB155" s="175">
        <v>17.2</v>
      </c>
      <c r="AC155" s="175" t="s">
        <v>6157</v>
      </c>
      <c r="AD155" s="175">
        <v>47</v>
      </c>
      <c r="AE155" s="175">
        <v>201</v>
      </c>
      <c r="AF155" s="175">
        <v>4</v>
      </c>
      <c r="AG155" s="175">
        <v>3</v>
      </c>
      <c r="AH155" s="175">
        <v>1.5</v>
      </c>
      <c r="AI155" s="175">
        <v>14.6</v>
      </c>
      <c r="AJ155" s="175">
        <v>4</v>
      </c>
      <c r="AK155" s="175">
        <v>0</v>
      </c>
      <c r="AL155" s="175">
        <v>65</v>
      </c>
      <c r="AM155" s="175">
        <v>7.8</v>
      </c>
    </row>
    <row r="156" spans="1:39" ht="12.75" x14ac:dyDescent="0.2">
      <c r="A156" s="172">
        <v>608</v>
      </c>
      <c r="B156" s="173">
        <v>6</v>
      </c>
      <c r="C156" s="173" t="s">
        <v>840</v>
      </c>
      <c r="D156" s="173" t="s">
        <v>76</v>
      </c>
      <c r="E156" s="173">
        <v>5</v>
      </c>
      <c r="F156" s="174" t="s">
        <v>862</v>
      </c>
      <c r="G156" s="175" t="s">
        <v>864</v>
      </c>
      <c r="H156" s="175">
        <v>52</v>
      </c>
      <c r="I156" s="175">
        <v>327</v>
      </c>
      <c r="J156" s="175">
        <v>1</v>
      </c>
      <c r="K156" s="175">
        <v>1</v>
      </c>
      <c r="L156" s="175">
        <v>1</v>
      </c>
      <c r="M156" s="175">
        <v>52</v>
      </c>
      <c r="N156" s="175">
        <v>6</v>
      </c>
      <c r="O156" s="175">
        <v>0</v>
      </c>
      <c r="P156" s="175">
        <v>7.9</v>
      </c>
      <c r="Q156" s="175">
        <v>18.600000000000001</v>
      </c>
      <c r="R156" s="175" t="s">
        <v>6158</v>
      </c>
      <c r="S156" s="175">
        <v>36</v>
      </c>
      <c r="T156" s="175">
        <v>221</v>
      </c>
      <c r="U156" s="175">
        <v>1</v>
      </c>
      <c r="V156" s="175">
        <v>2</v>
      </c>
      <c r="W156" s="175">
        <v>2</v>
      </c>
      <c r="X156" s="175">
        <v>18</v>
      </c>
      <c r="Y156" s="175">
        <v>6</v>
      </c>
      <c r="Z156" s="175">
        <v>0</v>
      </c>
      <c r="AA156" s="175">
        <v>21.7</v>
      </c>
      <c r="AB156" s="175">
        <v>14.7</v>
      </c>
      <c r="AC156" s="175" t="s">
        <v>6159</v>
      </c>
      <c r="AD156" s="175">
        <v>17</v>
      </c>
      <c r="AE156" s="175">
        <v>113</v>
      </c>
      <c r="AF156" s="175">
        <v>4</v>
      </c>
      <c r="AG156" s="175">
        <v>1</v>
      </c>
      <c r="AH156" s="175">
        <v>1</v>
      </c>
      <c r="AI156" s="175">
        <v>4</v>
      </c>
      <c r="AJ156" s="175">
        <v>7.5</v>
      </c>
      <c r="AK156" s="175">
        <v>0</v>
      </c>
      <c r="AL156" s="175">
        <v>0</v>
      </c>
      <c r="AM156" s="175">
        <v>15.4</v>
      </c>
    </row>
    <row r="157" spans="1:39" ht="12.75" x14ac:dyDescent="0.2">
      <c r="A157" s="172">
        <v>609</v>
      </c>
      <c r="B157" s="173">
        <v>6</v>
      </c>
      <c r="C157" s="173" t="s">
        <v>840</v>
      </c>
      <c r="D157" s="173" t="s">
        <v>76</v>
      </c>
      <c r="E157" s="173">
        <v>6</v>
      </c>
      <c r="F157" s="174" t="s">
        <v>865</v>
      </c>
      <c r="G157" s="175" t="s">
        <v>6160</v>
      </c>
      <c r="H157" s="175">
        <v>153</v>
      </c>
      <c r="I157" s="175">
        <v>766</v>
      </c>
      <c r="J157" s="175">
        <v>4</v>
      </c>
      <c r="K157" s="175">
        <v>5</v>
      </c>
      <c r="L157" s="175">
        <v>1.2</v>
      </c>
      <c r="M157" s="175">
        <v>30.6</v>
      </c>
      <c r="N157" s="175">
        <v>4.8</v>
      </c>
      <c r="O157" s="175">
        <v>0.2</v>
      </c>
      <c r="P157" s="175">
        <v>43.6</v>
      </c>
      <c r="Q157" s="175">
        <v>11.9</v>
      </c>
      <c r="R157" s="175">
        <v>36</v>
      </c>
      <c r="S157" s="175">
        <v>185</v>
      </c>
      <c r="T157" s="175">
        <v>1</v>
      </c>
      <c r="U157" s="175">
        <v>2</v>
      </c>
      <c r="V157" s="175">
        <v>18</v>
      </c>
      <c r="W157" s="175">
        <v>5</v>
      </c>
      <c r="X157" s="175">
        <v>0</v>
      </c>
      <c r="Y157" s="175">
        <v>5</v>
      </c>
      <c r="Z157" s="175">
        <v>0</v>
      </c>
      <c r="AA157" s="175">
        <v>45.2</v>
      </c>
      <c r="AB157" s="175">
        <v>11.4</v>
      </c>
      <c r="AC157" s="175" t="s">
        <v>6161</v>
      </c>
      <c r="AD157" s="175">
        <v>112</v>
      </c>
      <c r="AE157" s="175">
        <v>559</v>
      </c>
      <c r="AF157" s="175">
        <v>7</v>
      </c>
      <c r="AG157" s="175">
        <v>6</v>
      </c>
      <c r="AH157" s="175">
        <v>1</v>
      </c>
      <c r="AI157" s="175">
        <v>18.5</v>
      </c>
      <c r="AJ157" s="175">
        <v>4.8</v>
      </c>
      <c r="AK157" s="175">
        <v>0.16</v>
      </c>
      <c r="AL157" s="175">
        <v>46.2</v>
      </c>
      <c r="AM157" s="175">
        <v>11.3</v>
      </c>
    </row>
    <row r="158" spans="1:39" ht="12.75" x14ac:dyDescent="0.2">
      <c r="A158" s="172">
        <v>610</v>
      </c>
      <c r="B158" s="173">
        <v>6</v>
      </c>
      <c r="C158" s="173" t="s">
        <v>840</v>
      </c>
      <c r="D158" s="173" t="s">
        <v>76</v>
      </c>
      <c r="E158" s="173">
        <v>7</v>
      </c>
      <c r="F158" s="174" t="s">
        <v>868</v>
      </c>
      <c r="G158" s="175" t="s">
        <v>6162</v>
      </c>
      <c r="H158" s="175">
        <v>172</v>
      </c>
      <c r="I158" s="175">
        <v>850</v>
      </c>
      <c r="J158" s="175">
        <v>5</v>
      </c>
      <c r="K158" s="175">
        <v>9</v>
      </c>
      <c r="L158" s="175">
        <v>1.8</v>
      </c>
      <c r="M158" s="175">
        <v>19.100000000000001</v>
      </c>
      <c r="N158" s="175">
        <v>4.7</v>
      </c>
      <c r="O158" s="175">
        <v>0</v>
      </c>
      <c r="P158" s="175">
        <v>44.7</v>
      </c>
      <c r="Q158" s="175">
        <v>11.2</v>
      </c>
      <c r="R158" s="175" t="s">
        <v>6163</v>
      </c>
      <c r="S158" s="175">
        <v>39</v>
      </c>
      <c r="T158" s="175">
        <v>234</v>
      </c>
      <c r="U158" s="175">
        <v>1</v>
      </c>
      <c r="V158" s="175">
        <v>3</v>
      </c>
      <c r="W158" s="175">
        <v>3</v>
      </c>
      <c r="X158" s="175">
        <v>13</v>
      </c>
      <c r="Y158" s="175">
        <v>5.8</v>
      </c>
      <c r="Z158" s="175">
        <v>0</v>
      </c>
      <c r="AA158" s="175">
        <v>22.2</v>
      </c>
      <c r="AB158" s="175">
        <v>13.3</v>
      </c>
      <c r="AC158" s="175" t="s">
        <v>6164</v>
      </c>
      <c r="AD158" s="175">
        <v>120</v>
      </c>
      <c r="AE158" s="175">
        <v>551</v>
      </c>
      <c r="AF158" s="175">
        <v>8</v>
      </c>
      <c r="AG158" s="175">
        <v>5</v>
      </c>
      <c r="AH158" s="175">
        <v>1</v>
      </c>
      <c r="AI158" s="175">
        <v>17</v>
      </c>
      <c r="AJ158" s="175">
        <v>4</v>
      </c>
      <c r="AK158" s="175">
        <v>0</v>
      </c>
      <c r="AL158" s="175">
        <v>67.099999999999994</v>
      </c>
      <c r="AM158" s="175">
        <v>8.1</v>
      </c>
    </row>
    <row r="159" spans="1:39" ht="12.75" x14ac:dyDescent="0.2">
      <c r="A159" s="172">
        <v>611</v>
      </c>
      <c r="B159" s="173">
        <v>6</v>
      </c>
      <c r="C159" s="173" t="s">
        <v>840</v>
      </c>
      <c r="D159" s="173" t="s">
        <v>76</v>
      </c>
      <c r="E159" s="173">
        <v>8</v>
      </c>
      <c r="F159" s="174" t="s">
        <v>871</v>
      </c>
      <c r="G159" s="175" t="s">
        <v>873</v>
      </c>
      <c r="H159" s="175">
        <v>38</v>
      </c>
      <c r="I159" s="175">
        <v>212</v>
      </c>
      <c r="J159" s="175">
        <v>1</v>
      </c>
      <c r="K159" s="175">
        <v>2</v>
      </c>
      <c r="L159" s="175">
        <v>2</v>
      </c>
      <c r="M159" s="175">
        <v>19</v>
      </c>
      <c r="N159" s="175">
        <v>5.5</v>
      </c>
      <c r="O159" s="175">
        <v>0</v>
      </c>
      <c r="P159" s="175">
        <v>51.7</v>
      </c>
      <c r="Q159" s="175">
        <v>10.7</v>
      </c>
      <c r="R159" s="175" t="s">
        <v>873</v>
      </c>
      <c r="S159" s="175">
        <v>38</v>
      </c>
      <c r="T159" s="175">
        <v>212</v>
      </c>
      <c r="U159" s="175">
        <v>1</v>
      </c>
      <c r="V159" s="175">
        <v>2</v>
      </c>
      <c r="W159" s="175">
        <v>2</v>
      </c>
      <c r="X159" s="175">
        <v>19</v>
      </c>
      <c r="Y159" s="175">
        <v>5.5</v>
      </c>
      <c r="Z159" s="175">
        <v>0</v>
      </c>
      <c r="AA159" s="175">
        <v>51.7</v>
      </c>
      <c r="AB159" s="175">
        <v>10.7</v>
      </c>
      <c r="AC159" s="175" t="s">
        <v>6165</v>
      </c>
      <c r="AD159" s="175">
        <v>39</v>
      </c>
      <c r="AE159" s="175">
        <v>193</v>
      </c>
      <c r="AF159" s="175">
        <v>3</v>
      </c>
      <c r="AG159" s="175">
        <v>3</v>
      </c>
      <c r="AH159" s="175">
        <v>1.5</v>
      </c>
      <c r="AI159" s="175">
        <v>12.3</v>
      </c>
      <c r="AJ159" s="175">
        <v>4.0999999999999996</v>
      </c>
      <c r="AK159" s="175">
        <v>0</v>
      </c>
      <c r="AL159" s="175">
        <v>63.9</v>
      </c>
      <c r="AM159" s="175">
        <v>7.3</v>
      </c>
    </row>
    <row r="160" spans="1:39" ht="12.75" x14ac:dyDescent="0.2">
      <c r="A160" s="172">
        <v>612</v>
      </c>
      <c r="B160" s="173">
        <v>6</v>
      </c>
      <c r="C160" s="173" t="s">
        <v>778</v>
      </c>
      <c r="D160" s="173" t="s">
        <v>21</v>
      </c>
      <c r="E160" s="173">
        <v>1</v>
      </c>
      <c r="F160" s="174" t="s">
        <v>785</v>
      </c>
      <c r="G160" s="175" t="s">
        <v>786</v>
      </c>
      <c r="H160" s="175">
        <v>8</v>
      </c>
      <c r="I160" s="175">
        <v>67</v>
      </c>
      <c r="J160" s="175">
        <v>1</v>
      </c>
      <c r="K160" s="175">
        <v>1</v>
      </c>
      <c r="L160" s="175">
        <v>1</v>
      </c>
      <c r="M160" s="175">
        <v>8</v>
      </c>
      <c r="N160" s="175">
        <v>8.1999999999999993</v>
      </c>
      <c r="O160" s="175">
        <v>0</v>
      </c>
      <c r="P160" s="175">
        <v>0</v>
      </c>
      <c r="Q160" s="175">
        <v>19.899999999999999</v>
      </c>
      <c r="R160" s="175" t="s">
        <v>784</v>
      </c>
      <c r="S160" s="175">
        <v>10</v>
      </c>
      <c r="T160" s="175">
        <v>75</v>
      </c>
      <c r="U160" s="175">
        <v>1</v>
      </c>
      <c r="V160" s="175">
        <v>1</v>
      </c>
      <c r="W160" s="175">
        <v>1</v>
      </c>
      <c r="X160" s="175">
        <v>10</v>
      </c>
      <c r="Y160" s="175">
        <v>7.4</v>
      </c>
      <c r="Z160" s="175">
        <v>0</v>
      </c>
      <c r="AA160" s="175">
        <v>0</v>
      </c>
      <c r="AB160" s="175">
        <v>17.8</v>
      </c>
      <c r="AC160" s="175" t="s">
        <v>6166</v>
      </c>
      <c r="AD160" s="175">
        <v>14</v>
      </c>
      <c r="AE160" s="175">
        <v>89</v>
      </c>
      <c r="AF160" s="175">
        <v>0</v>
      </c>
      <c r="AG160" s="175">
        <v>1</v>
      </c>
      <c r="AH160" s="175">
        <v>0</v>
      </c>
      <c r="AI160" s="175">
        <v>14</v>
      </c>
      <c r="AJ160" s="175">
        <v>6.2</v>
      </c>
      <c r="AK160" s="175">
        <v>0</v>
      </c>
      <c r="AL160" s="175">
        <v>5.2</v>
      </c>
      <c r="AM160" s="175">
        <v>15.9</v>
      </c>
    </row>
    <row r="161" spans="1:39" ht="12.75" x14ac:dyDescent="0.2">
      <c r="A161" s="172">
        <v>613</v>
      </c>
      <c r="B161" s="173">
        <v>6</v>
      </c>
      <c r="C161" s="173" t="s">
        <v>778</v>
      </c>
      <c r="D161" s="173" t="s">
        <v>21</v>
      </c>
      <c r="E161" s="173">
        <v>2</v>
      </c>
      <c r="F161" s="174" t="s">
        <v>789</v>
      </c>
      <c r="G161" s="175" t="s">
        <v>6167</v>
      </c>
      <c r="H161" s="175">
        <v>168</v>
      </c>
      <c r="I161" s="175">
        <v>851</v>
      </c>
      <c r="J161" s="175">
        <v>4</v>
      </c>
      <c r="K161" s="175">
        <v>9</v>
      </c>
      <c r="L161" s="175">
        <v>2.2000000000000002</v>
      </c>
      <c r="M161" s="175">
        <v>18.600000000000001</v>
      </c>
      <c r="N161" s="175">
        <v>4.8</v>
      </c>
      <c r="O161" s="175">
        <v>0</v>
      </c>
      <c r="P161" s="175">
        <v>48.8</v>
      </c>
      <c r="Q161" s="175">
        <v>10.199999999999999</v>
      </c>
      <c r="R161" s="175" t="s">
        <v>6168</v>
      </c>
      <c r="S161" s="175">
        <v>32</v>
      </c>
      <c r="T161" s="175">
        <v>200</v>
      </c>
      <c r="U161" s="175">
        <v>1</v>
      </c>
      <c r="V161" s="175">
        <v>3</v>
      </c>
      <c r="W161" s="175">
        <v>3</v>
      </c>
      <c r="X161" s="175">
        <v>10.6</v>
      </c>
      <c r="Y161" s="175">
        <v>6.1</v>
      </c>
      <c r="Z161" s="175">
        <v>0</v>
      </c>
      <c r="AA161" s="175">
        <v>37.299999999999997</v>
      </c>
      <c r="AB161" s="175">
        <v>10.6</v>
      </c>
      <c r="AC161" s="175" t="s">
        <v>6169</v>
      </c>
      <c r="AD161" s="175">
        <v>118</v>
      </c>
      <c r="AE161" s="175">
        <v>549</v>
      </c>
      <c r="AF161" s="175">
        <v>7</v>
      </c>
      <c r="AG161" s="175">
        <v>5</v>
      </c>
      <c r="AH161" s="175">
        <v>1</v>
      </c>
      <c r="AI161" s="175">
        <v>23</v>
      </c>
      <c r="AJ161" s="175">
        <v>4.3</v>
      </c>
      <c r="AK161" s="175">
        <v>0</v>
      </c>
      <c r="AL161" s="175">
        <v>55.5</v>
      </c>
      <c r="AM161" s="175">
        <v>9.5</v>
      </c>
    </row>
    <row r="162" spans="1:39" ht="12.75" x14ac:dyDescent="0.2">
      <c r="A162" s="172">
        <v>614</v>
      </c>
      <c r="B162" s="173">
        <v>6</v>
      </c>
      <c r="C162" s="173" t="s">
        <v>778</v>
      </c>
      <c r="D162" s="173" t="s">
        <v>21</v>
      </c>
      <c r="E162" s="173">
        <v>3</v>
      </c>
      <c r="F162" s="174" t="s">
        <v>793</v>
      </c>
      <c r="G162" s="175" t="s">
        <v>794</v>
      </c>
      <c r="H162" s="175">
        <v>59</v>
      </c>
      <c r="I162" s="175">
        <v>319</v>
      </c>
      <c r="J162" s="175">
        <v>1</v>
      </c>
      <c r="K162" s="175">
        <v>2</v>
      </c>
      <c r="L162" s="175">
        <v>2</v>
      </c>
      <c r="M162" s="175">
        <v>29.5</v>
      </c>
      <c r="N162" s="175">
        <v>5.0999999999999996</v>
      </c>
      <c r="O162" s="175">
        <v>0</v>
      </c>
      <c r="P162" s="175">
        <v>28.3</v>
      </c>
      <c r="Q162" s="175">
        <v>12.9</v>
      </c>
      <c r="R162" s="175" t="s">
        <v>792</v>
      </c>
      <c r="S162" s="175">
        <v>17</v>
      </c>
      <c r="T162" s="175">
        <v>107</v>
      </c>
      <c r="U162" s="175">
        <v>1</v>
      </c>
      <c r="V162" s="175">
        <v>1</v>
      </c>
      <c r="W162" s="175">
        <v>1</v>
      </c>
      <c r="X162" s="175">
        <v>17</v>
      </c>
      <c r="Y162" s="175">
        <v>6.2</v>
      </c>
      <c r="Z162" s="175">
        <v>0</v>
      </c>
      <c r="AA162" s="175">
        <v>5.4</v>
      </c>
      <c r="AB162" s="175">
        <v>16.7</v>
      </c>
      <c r="AC162" s="175" t="s">
        <v>6170</v>
      </c>
      <c r="AD162" s="175">
        <v>70</v>
      </c>
      <c r="AE162" s="175">
        <v>353</v>
      </c>
      <c r="AF162" s="175">
        <v>4</v>
      </c>
      <c r="AG162" s="175">
        <v>2</v>
      </c>
      <c r="AH162" s="175">
        <v>1</v>
      </c>
      <c r="AI162" s="175">
        <v>25.5</v>
      </c>
      <c r="AJ162" s="175">
        <v>4.7</v>
      </c>
      <c r="AK162" s="175">
        <v>0</v>
      </c>
      <c r="AL162" s="175">
        <v>38.200000000000003</v>
      </c>
      <c r="AM162" s="175">
        <v>14.2</v>
      </c>
    </row>
    <row r="163" spans="1:39" ht="12.75" x14ac:dyDescent="0.2">
      <c r="A163" s="172">
        <v>615</v>
      </c>
      <c r="B163" s="173">
        <v>6</v>
      </c>
      <c r="C163" s="173" t="s">
        <v>778</v>
      </c>
      <c r="D163" s="173" t="s">
        <v>21</v>
      </c>
      <c r="E163" s="173">
        <v>4</v>
      </c>
      <c r="F163" s="174" t="s">
        <v>797</v>
      </c>
      <c r="G163" s="175" t="s">
        <v>798</v>
      </c>
      <c r="H163" s="175">
        <v>47</v>
      </c>
      <c r="I163" s="175">
        <v>238</v>
      </c>
      <c r="J163" s="175">
        <v>1</v>
      </c>
      <c r="K163" s="175">
        <v>2</v>
      </c>
      <c r="L163" s="175">
        <v>2</v>
      </c>
      <c r="M163" s="175">
        <v>23.5</v>
      </c>
      <c r="N163" s="175">
        <v>4.8</v>
      </c>
      <c r="O163" s="175">
        <v>0</v>
      </c>
      <c r="P163" s="175">
        <v>42.5</v>
      </c>
      <c r="Q163" s="175">
        <v>13.1</v>
      </c>
      <c r="R163" s="175" t="s">
        <v>6171</v>
      </c>
      <c r="AC163" s="175" t="s">
        <v>5954</v>
      </c>
    </row>
    <row r="164" spans="1:39" ht="12.75" x14ac:dyDescent="0.2">
      <c r="A164" s="172">
        <v>616</v>
      </c>
      <c r="B164" s="173">
        <v>6</v>
      </c>
      <c r="C164" s="173" t="s">
        <v>778</v>
      </c>
      <c r="D164" s="173" t="s">
        <v>63</v>
      </c>
      <c r="E164" s="173">
        <v>5</v>
      </c>
      <c r="F164" s="174" t="s">
        <v>804</v>
      </c>
      <c r="G164" s="175" t="s">
        <v>805</v>
      </c>
      <c r="H164" s="175">
        <v>45</v>
      </c>
      <c r="I164" s="175">
        <v>229</v>
      </c>
      <c r="J164" s="175">
        <v>1</v>
      </c>
      <c r="K164" s="175">
        <v>2</v>
      </c>
      <c r="L164" s="175">
        <v>2</v>
      </c>
      <c r="M164" s="175">
        <v>22.5</v>
      </c>
      <c r="N164" s="175">
        <v>4.9000000000000004</v>
      </c>
      <c r="O164" s="175">
        <v>0</v>
      </c>
      <c r="P164" s="175">
        <v>26</v>
      </c>
      <c r="Q164" s="175">
        <v>15.2</v>
      </c>
      <c r="R164" s="175" t="s">
        <v>6172</v>
      </c>
      <c r="S164" s="175">
        <v>43</v>
      </c>
      <c r="T164" s="175">
        <v>219</v>
      </c>
      <c r="U164" s="175">
        <v>1</v>
      </c>
      <c r="V164" s="175">
        <v>2</v>
      </c>
      <c r="W164" s="175">
        <v>2</v>
      </c>
      <c r="X164" s="175">
        <v>21.5</v>
      </c>
      <c r="Y164" s="175">
        <v>4.9000000000000004</v>
      </c>
      <c r="Z164" s="175">
        <v>0</v>
      </c>
      <c r="AA164" s="175">
        <v>29.5</v>
      </c>
      <c r="AB164" s="175">
        <v>14.4</v>
      </c>
      <c r="AC164" s="175" t="s">
        <v>6173</v>
      </c>
      <c r="AD164" s="175">
        <v>11</v>
      </c>
      <c r="AE164" s="175">
        <v>33</v>
      </c>
      <c r="AF164" s="175">
        <v>1</v>
      </c>
      <c r="AG164" s="175">
        <v>1</v>
      </c>
      <c r="AH164" s="175">
        <v>1</v>
      </c>
      <c r="AI164" s="175">
        <v>11</v>
      </c>
      <c r="AJ164" s="175">
        <v>2.7</v>
      </c>
      <c r="AK164" s="175">
        <v>0</v>
      </c>
      <c r="AL164" s="175">
        <v>100</v>
      </c>
      <c r="AM164" s="175">
        <v>0.5</v>
      </c>
    </row>
    <row r="165" spans="1:39" ht="12.75" x14ac:dyDescent="0.2">
      <c r="A165" s="172">
        <v>617</v>
      </c>
      <c r="B165" s="173">
        <v>6</v>
      </c>
      <c r="C165" s="173" t="s">
        <v>778</v>
      </c>
      <c r="D165" s="173" t="s">
        <v>63</v>
      </c>
      <c r="E165" s="173">
        <v>6</v>
      </c>
      <c r="F165" s="174" t="s">
        <v>808</v>
      </c>
      <c r="G165" s="175" t="s">
        <v>809</v>
      </c>
      <c r="H165" s="175">
        <v>37</v>
      </c>
      <c r="I165" s="175">
        <v>200</v>
      </c>
      <c r="J165" s="175">
        <v>1</v>
      </c>
      <c r="K165" s="175">
        <v>1</v>
      </c>
      <c r="L165" s="175">
        <v>11</v>
      </c>
      <c r="M165" s="175">
        <v>37</v>
      </c>
      <c r="N165" s="175">
        <v>5.2</v>
      </c>
      <c r="O165" s="175">
        <v>0</v>
      </c>
      <c r="P165" s="175">
        <v>32.5</v>
      </c>
      <c r="Q165" s="175">
        <v>13.3</v>
      </c>
      <c r="R165" s="175" t="s">
        <v>6174</v>
      </c>
      <c r="S165" s="175">
        <v>15</v>
      </c>
      <c r="T165" s="175">
        <v>93</v>
      </c>
      <c r="U165" s="175">
        <v>1</v>
      </c>
      <c r="V165" s="175">
        <v>1</v>
      </c>
      <c r="W165" s="175">
        <v>1</v>
      </c>
      <c r="X165" s="175">
        <v>15</v>
      </c>
      <c r="Y165" s="175">
        <v>6.1</v>
      </c>
      <c r="Z165" s="175">
        <v>0</v>
      </c>
      <c r="AA165" s="175">
        <v>22.4</v>
      </c>
      <c r="AB165" s="175">
        <v>13.8</v>
      </c>
      <c r="AC165" s="175" t="s">
        <v>6175</v>
      </c>
      <c r="AD165" s="175">
        <v>22</v>
      </c>
      <c r="AE165" s="175">
        <v>107</v>
      </c>
      <c r="AF165" s="175">
        <v>1</v>
      </c>
      <c r="AG165" s="175">
        <v>1</v>
      </c>
      <c r="AH165" s="175">
        <v>1</v>
      </c>
      <c r="AI165" s="175">
        <v>22</v>
      </c>
      <c r="AJ165" s="175">
        <v>4.5999999999999996</v>
      </c>
      <c r="AK165" s="175">
        <v>0</v>
      </c>
      <c r="AL165" s="175">
        <v>38.299999999999997</v>
      </c>
      <c r="AM165" s="175">
        <v>13.3</v>
      </c>
    </row>
    <row r="166" spans="1:39" ht="12.75" x14ac:dyDescent="0.2">
      <c r="A166" s="172">
        <v>618</v>
      </c>
      <c r="B166" s="173">
        <v>6</v>
      </c>
      <c r="C166" s="173" t="s">
        <v>778</v>
      </c>
      <c r="D166" s="173" t="s">
        <v>63</v>
      </c>
      <c r="E166" s="173">
        <v>7</v>
      </c>
      <c r="F166" s="174" t="s">
        <v>812</v>
      </c>
      <c r="G166" s="175" t="s">
        <v>813</v>
      </c>
      <c r="H166" s="175">
        <v>32</v>
      </c>
      <c r="I166" s="175">
        <v>142</v>
      </c>
      <c r="J166" s="175">
        <v>1</v>
      </c>
      <c r="K166" s="175">
        <v>1</v>
      </c>
      <c r="L166" s="175">
        <v>1</v>
      </c>
      <c r="M166" s="175">
        <v>32</v>
      </c>
      <c r="N166" s="175">
        <v>4.2</v>
      </c>
      <c r="O166" s="175">
        <v>0</v>
      </c>
      <c r="P166" s="175">
        <v>63.3</v>
      </c>
      <c r="Q166" s="175">
        <v>12.3</v>
      </c>
      <c r="R166" s="175" t="s">
        <v>6176</v>
      </c>
      <c r="S166" s="175">
        <v>31</v>
      </c>
      <c r="T166" s="175">
        <v>133</v>
      </c>
      <c r="U166" s="175">
        <v>1</v>
      </c>
      <c r="V166" s="175">
        <v>1</v>
      </c>
      <c r="W166" s="175">
        <v>1</v>
      </c>
      <c r="X166" s="175">
        <v>31</v>
      </c>
      <c r="Y166" s="175">
        <v>4.0999999999999996</v>
      </c>
      <c r="Z166" s="175">
        <v>0</v>
      </c>
      <c r="AA166" s="175">
        <v>68.900000000000006</v>
      </c>
      <c r="AB166" s="175">
        <v>11.3</v>
      </c>
      <c r="AC166" s="175" t="s">
        <v>6177</v>
      </c>
      <c r="AD166" s="175">
        <v>31</v>
      </c>
      <c r="AE166" s="175">
        <v>168</v>
      </c>
      <c r="AF166" s="175">
        <v>2</v>
      </c>
      <c r="AG166" s="175">
        <v>2</v>
      </c>
      <c r="AH166" s="175">
        <v>2</v>
      </c>
      <c r="AI166" s="175">
        <v>15</v>
      </c>
      <c r="AJ166" s="175">
        <v>5.2</v>
      </c>
      <c r="AK166" s="175">
        <v>0</v>
      </c>
      <c r="AL166" s="175">
        <v>53.4</v>
      </c>
      <c r="AM166" s="175">
        <v>9.5</v>
      </c>
    </row>
    <row r="167" spans="1:39" ht="12.75" x14ac:dyDescent="0.2">
      <c r="A167" s="172">
        <v>619</v>
      </c>
      <c r="B167" s="173">
        <v>6</v>
      </c>
      <c r="C167" s="173" t="s">
        <v>778</v>
      </c>
      <c r="D167" s="173" t="s">
        <v>63</v>
      </c>
      <c r="E167" s="173">
        <v>8</v>
      </c>
      <c r="F167" s="174" t="s">
        <v>816</v>
      </c>
      <c r="G167" s="175" t="s">
        <v>817</v>
      </c>
      <c r="H167" s="175">
        <v>47</v>
      </c>
      <c r="I167" s="175">
        <v>229</v>
      </c>
      <c r="J167" s="175">
        <v>1</v>
      </c>
      <c r="K167" s="175">
        <v>2</v>
      </c>
      <c r="L167" s="175">
        <v>2</v>
      </c>
      <c r="M167" s="175">
        <v>23.5</v>
      </c>
      <c r="N167" s="175">
        <v>4.7</v>
      </c>
      <c r="O167" s="175">
        <v>0</v>
      </c>
      <c r="P167" s="175">
        <v>52.3</v>
      </c>
      <c r="Q167" s="175">
        <v>9.8000000000000007</v>
      </c>
      <c r="R167" s="175" t="s">
        <v>6178</v>
      </c>
      <c r="S167" s="175">
        <v>36</v>
      </c>
      <c r="T167" s="175">
        <v>174</v>
      </c>
      <c r="U167" s="175">
        <v>1</v>
      </c>
      <c r="V167" s="175">
        <v>2</v>
      </c>
      <c r="W167" s="175">
        <v>2</v>
      </c>
      <c r="X167" s="175">
        <v>18</v>
      </c>
      <c r="Y167" s="175">
        <v>4.5999999999999996</v>
      </c>
      <c r="Z167" s="175">
        <v>0</v>
      </c>
      <c r="AA167" s="175">
        <v>66.3</v>
      </c>
      <c r="AB167" s="175">
        <v>8.4</v>
      </c>
      <c r="AC167" s="175" t="s">
        <v>6179</v>
      </c>
      <c r="AD167" s="175">
        <v>9</v>
      </c>
      <c r="AE167" s="175">
        <v>57</v>
      </c>
      <c r="AF167" s="175">
        <v>1</v>
      </c>
      <c r="AG167" s="175">
        <v>1</v>
      </c>
      <c r="AH167" s="175">
        <v>1</v>
      </c>
      <c r="AI167" s="175">
        <v>9</v>
      </c>
      <c r="AJ167" s="175">
        <v>6.2</v>
      </c>
      <c r="AK167" s="175">
        <v>0</v>
      </c>
      <c r="AL167" s="175">
        <v>9.6999999999999993</v>
      </c>
      <c r="AM167" s="175">
        <v>14.1</v>
      </c>
    </row>
    <row r="168" spans="1:39" ht="12.75" x14ac:dyDescent="0.2">
      <c r="A168" s="172">
        <v>620</v>
      </c>
      <c r="B168" s="173">
        <v>6</v>
      </c>
      <c r="C168" s="173" t="s">
        <v>778</v>
      </c>
      <c r="D168" s="173" t="s">
        <v>76</v>
      </c>
      <c r="E168" s="173">
        <v>9</v>
      </c>
      <c r="F168" s="174" t="s">
        <v>823</v>
      </c>
      <c r="G168" s="175" t="s">
        <v>824</v>
      </c>
      <c r="H168" s="175">
        <v>94</v>
      </c>
      <c r="I168" s="175">
        <v>503</v>
      </c>
      <c r="J168" s="175">
        <v>1</v>
      </c>
      <c r="K168" s="175">
        <v>3</v>
      </c>
      <c r="L168" s="175">
        <v>3</v>
      </c>
      <c r="M168" s="175">
        <v>31.3</v>
      </c>
      <c r="N168" s="175">
        <v>5.2</v>
      </c>
      <c r="O168" s="175">
        <v>0</v>
      </c>
      <c r="P168" s="175">
        <v>35.299999999999997</v>
      </c>
      <c r="Q168" s="175">
        <v>14.1</v>
      </c>
      <c r="R168" s="175" t="s">
        <v>6180</v>
      </c>
      <c r="S168" s="175">
        <v>44</v>
      </c>
      <c r="T168" s="175">
        <v>231</v>
      </c>
      <c r="U168" s="175">
        <v>1</v>
      </c>
      <c r="V168" s="175">
        <v>1</v>
      </c>
      <c r="W168" s="175">
        <v>1</v>
      </c>
      <c r="X168" s="175">
        <v>44</v>
      </c>
      <c r="Y168" s="175">
        <v>5.0999999999999996</v>
      </c>
      <c r="Z168" s="175">
        <v>0</v>
      </c>
      <c r="AA168" s="175">
        <v>32.6</v>
      </c>
      <c r="AB168" s="175">
        <v>14.1</v>
      </c>
      <c r="AC168" s="175" t="s">
        <v>6181</v>
      </c>
      <c r="AD168" s="175">
        <v>53</v>
      </c>
      <c r="AE168" s="175">
        <v>287</v>
      </c>
      <c r="AF168" s="175">
        <v>4</v>
      </c>
      <c r="AG168" s="175">
        <v>2</v>
      </c>
      <c r="AH168" s="175">
        <v>1</v>
      </c>
      <c r="AI168" s="175">
        <v>25</v>
      </c>
      <c r="AJ168" s="175">
        <v>5.3</v>
      </c>
      <c r="AK168" s="175">
        <v>0</v>
      </c>
      <c r="AL168" s="175">
        <v>37.6</v>
      </c>
      <c r="AM168" s="175">
        <v>14.2</v>
      </c>
    </row>
    <row r="169" spans="1:39" ht="12.75" x14ac:dyDescent="0.2">
      <c r="A169" s="172">
        <v>621</v>
      </c>
      <c r="B169" s="173">
        <v>6</v>
      </c>
      <c r="C169" s="173" t="s">
        <v>103</v>
      </c>
      <c r="D169" s="173" t="s">
        <v>21</v>
      </c>
      <c r="E169" s="173">
        <v>1</v>
      </c>
      <c r="F169" s="174" t="s">
        <v>881</v>
      </c>
      <c r="G169" s="175" t="s">
        <v>882</v>
      </c>
      <c r="H169" s="175">
        <v>34</v>
      </c>
      <c r="I169" s="175">
        <v>214</v>
      </c>
      <c r="J169" s="175">
        <v>1</v>
      </c>
      <c r="K169" s="175">
        <v>1</v>
      </c>
      <c r="L169" s="175">
        <v>1</v>
      </c>
      <c r="M169" s="175">
        <v>34</v>
      </c>
      <c r="N169" s="175">
        <v>6.1</v>
      </c>
      <c r="O169" s="175">
        <v>0</v>
      </c>
      <c r="P169" s="175">
        <v>17.8</v>
      </c>
      <c r="Q169" s="175">
        <v>14.9</v>
      </c>
      <c r="R169" s="175" t="s">
        <v>6182</v>
      </c>
      <c r="S169" s="175">
        <v>22</v>
      </c>
      <c r="T169" s="175">
        <v>139</v>
      </c>
      <c r="U169" s="175">
        <v>0</v>
      </c>
      <c r="V169" s="175">
        <v>1</v>
      </c>
      <c r="W169" s="175">
        <v>0</v>
      </c>
      <c r="X169" s="175">
        <v>22</v>
      </c>
      <c r="Y169" s="175">
        <v>6.1</v>
      </c>
      <c r="Z169" s="175">
        <v>0</v>
      </c>
      <c r="AA169" s="175">
        <v>3.7</v>
      </c>
      <c r="AB169" s="175">
        <v>18.100000000000001</v>
      </c>
      <c r="AC169" s="175" t="s">
        <v>6183</v>
      </c>
      <c r="AD169" s="175">
        <v>12</v>
      </c>
      <c r="AE169" s="175">
        <v>75</v>
      </c>
      <c r="AF169" s="175">
        <v>1</v>
      </c>
      <c r="AG169" s="175">
        <v>1</v>
      </c>
      <c r="AH169" s="175">
        <v>1</v>
      </c>
      <c r="AI169" s="175">
        <v>12</v>
      </c>
      <c r="AJ169" s="175">
        <v>6.1</v>
      </c>
      <c r="AK169" s="175">
        <v>0</v>
      </c>
      <c r="AL169" s="175">
        <v>39.5</v>
      </c>
      <c r="AM169" s="175">
        <v>10.7</v>
      </c>
    </row>
    <row r="170" spans="1:39" ht="12.75" x14ac:dyDescent="0.2">
      <c r="A170" s="172">
        <v>622</v>
      </c>
      <c r="B170" s="173">
        <v>6</v>
      </c>
      <c r="C170" s="173" t="s">
        <v>103</v>
      </c>
      <c r="D170" s="173" t="s">
        <v>21</v>
      </c>
      <c r="E170" s="173">
        <v>2</v>
      </c>
      <c r="F170" s="174" t="s">
        <v>885</v>
      </c>
      <c r="G170" s="175" t="s">
        <v>886</v>
      </c>
      <c r="H170" s="175">
        <v>76</v>
      </c>
      <c r="I170" s="175">
        <v>352</v>
      </c>
      <c r="J170" s="175">
        <v>1</v>
      </c>
      <c r="K170" s="175">
        <v>2</v>
      </c>
      <c r="L170" s="175">
        <v>2</v>
      </c>
      <c r="M170" s="175">
        <v>38</v>
      </c>
      <c r="N170" s="175">
        <v>4.5</v>
      </c>
      <c r="O170" s="175">
        <v>0</v>
      </c>
      <c r="P170" s="175">
        <v>54.7</v>
      </c>
      <c r="Q170" s="175">
        <v>15</v>
      </c>
      <c r="R170" s="175" t="s">
        <v>6184</v>
      </c>
      <c r="S170" s="175">
        <v>47</v>
      </c>
      <c r="T170" s="175">
        <v>217</v>
      </c>
      <c r="U170" s="175">
        <v>1</v>
      </c>
      <c r="V170" s="175">
        <v>2</v>
      </c>
      <c r="W170" s="175">
        <v>2</v>
      </c>
      <c r="X170" s="175">
        <v>23.5</v>
      </c>
      <c r="Y170" s="175">
        <v>4.5</v>
      </c>
      <c r="Z170" s="175">
        <v>0</v>
      </c>
      <c r="AA170" s="175">
        <v>71.3</v>
      </c>
      <c r="AB170" s="175">
        <v>9.1</v>
      </c>
      <c r="AC170" s="175" t="s">
        <v>6185</v>
      </c>
      <c r="AD170" s="175">
        <v>32</v>
      </c>
      <c r="AE170" s="175">
        <v>158</v>
      </c>
      <c r="AF170" s="175">
        <v>3</v>
      </c>
      <c r="AG170" s="175">
        <v>2</v>
      </c>
      <c r="AH170" s="175">
        <v>1</v>
      </c>
      <c r="AI170" s="175">
        <v>15.5</v>
      </c>
      <c r="AJ170" s="175">
        <v>4.8</v>
      </c>
      <c r="AK170" s="175">
        <v>0</v>
      </c>
      <c r="AL170" s="175">
        <v>71</v>
      </c>
      <c r="AM170" s="175">
        <v>7.2</v>
      </c>
    </row>
    <row r="171" spans="1:39" ht="12.75" x14ac:dyDescent="0.2">
      <c r="A171" s="172">
        <v>623</v>
      </c>
      <c r="B171" s="173">
        <v>6</v>
      </c>
      <c r="C171" s="173" t="s">
        <v>103</v>
      </c>
      <c r="D171" s="173" t="s">
        <v>21</v>
      </c>
      <c r="E171" s="173">
        <v>3</v>
      </c>
      <c r="F171" s="174" t="s">
        <v>889</v>
      </c>
      <c r="G171" s="175" t="s">
        <v>890</v>
      </c>
      <c r="H171" s="175">
        <v>44</v>
      </c>
      <c r="I171" s="175">
        <v>239</v>
      </c>
      <c r="J171" s="175">
        <v>1</v>
      </c>
      <c r="K171" s="175">
        <v>2</v>
      </c>
      <c r="L171" s="175">
        <v>2</v>
      </c>
      <c r="M171" s="175">
        <v>22</v>
      </c>
      <c r="N171" s="175">
        <v>5.3</v>
      </c>
      <c r="O171" s="175">
        <v>0</v>
      </c>
      <c r="P171" s="175">
        <v>57.3</v>
      </c>
      <c r="Q171" s="175">
        <v>8.9</v>
      </c>
      <c r="R171" s="175" t="s">
        <v>6186</v>
      </c>
      <c r="S171" s="175">
        <v>32</v>
      </c>
      <c r="T171" s="175">
        <v>171</v>
      </c>
      <c r="U171" s="175">
        <v>1</v>
      </c>
      <c r="V171" s="175">
        <v>2</v>
      </c>
      <c r="W171" s="175">
        <v>2</v>
      </c>
      <c r="X171" s="175">
        <v>16</v>
      </c>
      <c r="Y171" s="175">
        <v>5.2</v>
      </c>
      <c r="Z171" s="175">
        <v>0</v>
      </c>
      <c r="AA171" s="175">
        <v>55.7</v>
      </c>
      <c r="AB171" s="175">
        <v>9.4</v>
      </c>
      <c r="AC171" s="175" t="s">
        <v>6187</v>
      </c>
      <c r="AD171" s="175">
        <v>21</v>
      </c>
      <c r="AE171" s="175">
        <v>101</v>
      </c>
      <c r="AF171" s="175">
        <v>1</v>
      </c>
      <c r="AG171" s="175">
        <v>1</v>
      </c>
      <c r="AH171" s="175">
        <v>1</v>
      </c>
      <c r="AI171" s="175">
        <v>21</v>
      </c>
      <c r="AJ171" s="175">
        <v>4.7</v>
      </c>
      <c r="AK171" s="175">
        <v>0</v>
      </c>
      <c r="AL171" s="175">
        <v>68.599999999999994</v>
      </c>
      <c r="AM171" s="175">
        <v>8.8000000000000007</v>
      </c>
    </row>
    <row r="172" spans="1:39" ht="12.75" x14ac:dyDescent="0.2">
      <c r="A172" s="172">
        <v>624</v>
      </c>
      <c r="B172" s="173">
        <v>6</v>
      </c>
      <c r="C172" s="173" t="s">
        <v>103</v>
      </c>
      <c r="D172" s="173" t="s">
        <v>21</v>
      </c>
      <c r="E172" s="173">
        <v>4</v>
      </c>
      <c r="F172" s="174" t="s">
        <v>893</v>
      </c>
      <c r="G172" s="175" t="s">
        <v>894</v>
      </c>
      <c r="H172" s="175">
        <v>35</v>
      </c>
      <c r="I172" s="175">
        <v>196</v>
      </c>
      <c r="J172" s="175">
        <v>1</v>
      </c>
      <c r="K172" s="175">
        <v>2</v>
      </c>
      <c r="L172" s="175">
        <v>2</v>
      </c>
      <c r="M172" s="175">
        <v>17.5</v>
      </c>
      <c r="N172" s="175">
        <v>5.5</v>
      </c>
      <c r="O172" s="175">
        <v>0</v>
      </c>
      <c r="P172" s="175">
        <v>44</v>
      </c>
      <c r="Q172" s="175">
        <v>11.4</v>
      </c>
      <c r="R172" s="175" t="s">
        <v>6188</v>
      </c>
      <c r="S172" s="175">
        <v>23</v>
      </c>
      <c r="T172" s="175">
        <v>121</v>
      </c>
      <c r="U172" s="175">
        <v>1</v>
      </c>
      <c r="V172" s="175">
        <v>1</v>
      </c>
      <c r="W172" s="175">
        <v>1</v>
      </c>
      <c r="X172" s="175">
        <v>23</v>
      </c>
      <c r="Y172" s="175">
        <v>5.0999999999999996</v>
      </c>
      <c r="Z172" s="175">
        <v>0</v>
      </c>
      <c r="AA172" s="175">
        <v>43.7</v>
      </c>
      <c r="AB172" s="175">
        <v>12.8</v>
      </c>
      <c r="AC172" s="175" t="s">
        <v>6183</v>
      </c>
      <c r="AD172" s="175">
        <v>12</v>
      </c>
      <c r="AE172" s="175">
        <v>75</v>
      </c>
      <c r="AF172" s="175">
        <v>1</v>
      </c>
      <c r="AG172" s="175">
        <v>1</v>
      </c>
      <c r="AH172" s="175">
        <v>1</v>
      </c>
      <c r="AI172" s="175">
        <v>12</v>
      </c>
      <c r="AJ172" s="175">
        <v>6.1</v>
      </c>
      <c r="AK172" s="175">
        <v>0</v>
      </c>
      <c r="AL172" s="175">
        <v>39.5</v>
      </c>
      <c r="AM172" s="175">
        <v>10.7</v>
      </c>
    </row>
    <row r="173" spans="1:39" ht="12.75" x14ac:dyDescent="0.2">
      <c r="A173" s="172">
        <v>625</v>
      </c>
      <c r="B173" s="173">
        <v>6</v>
      </c>
      <c r="C173" s="173" t="s">
        <v>908</v>
      </c>
      <c r="D173" s="173" t="s">
        <v>21</v>
      </c>
      <c r="E173" s="173">
        <v>1</v>
      </c>
      <c r="F173" s="174" t="s">
        <v>901</v>
      </c>
      <c r="G173" s="175" t="s">
        <v>902</v>
      </c>
      <c r="H173" s="175">
        <v>54</v>
      </c>
      <c r="I173" s="175">
        <v>273</v>
      </c>
      <c r="J173" s="175">
        <v>1</v>
      </c>
      <c r="K173" s="175">
        <v>2</v>
      </c>
      <c r="L173" s="175">
        <v>2</v>
      </c>
      <c r="M173" s="175">
        <v>27</v>
      </c>
      <c r="N173" s="175">
        <v>4.8</v>
      </c>
      <c r="O173" s="175">
        <v>0</v>
      </c>
      <c r="P173" s="175">
        <v>29</v>
      </c>
      <c r="Q173" s="175">
        <v>15.9</v>
      </c>
      <c r="R173" s="175" t="s">
        <v>6189</v>
      </c>
      <c r="S173" s="175">
        <v>23</v>
      </c>
      <c r="T173" s="175">
        <v>118</v>
      </c>
      <c r="U173" s="175">
        <v>1</v>
      </c>
      <c r="V173" s="175">
        <v>1</v>
      </c>
      <c r="W173" s="175">
        <v>1</v>
      </c>
      <c r="X173" s="175">
        <v>23</v>
      </c>
      <c r="Y173" s="175">
        <v>5</v>
      </c>
      <c r="Z173" s="175">
        <v>0</v>
      </c>
      <c r="AA173" s="175">
        <v>25.3</v>
      </c>
      <c r="AB173" s="175">
        <v>15.4</v>
      </c>
      <c r="AC173" s="175" t="s">
        <v>6190</v>
      </c>
      <c r="AD173" s="175">
        <v>42</v>
      </c>
      <c r="AE173" s="175">
        <v>218</v>
      </c>
      <c r="AF173" s="175">
        <v>4</v>
      </c>
      <c r="AG173" s="175">
        <v>2</v>
      </c>
      <c r="AH173" s="175">
        <v>1</v>
      </c>
      <c r="AI173" s="175">
        <v>19.5</v>
      </c>
      <c r="AJ173" s="175">
        <v>4.9000000000000004</v>
      </c>
      <c r="AK173" s="175">
        <v>0</v>
      </c>
      <c r="AL173" s="175">
        <v>41.7</v>
      </c>
      <c r="AM173" s="175">
        <v>12.2</v>
      </c>
    </row>
    <row r="174" spans="1:39" ht="12.75" x14ac:dyDescent="0.2">
      <c r="A174" s="172">
        <v>626</v>
      </c>
      <c r="B174" s="173">
        <v>6</v>
      </c>
      <c r="C174" s="173" t="s">
        <v>908</v>
      </c>
      <c r="D174" s="173" t="s">
        <v>21</v>
      </c>
      <c r="E174" s="173">
        <v>2</v>
      </c>
      <c r="F174" s="174" t="s">
        <v>907</v>
      </c>
      <c r="G174" s="175" t="s">
        <v>909</v>
      </c>
      <c r="H174" s="175">
        <v>26</v>
      </c>
      <c r="I174" s="175">
        <v>131</v>
      </c>
      <c r="J174" s="175">
        <v>1</v>
      </c>
      <c r="K174" s="175">
        <v>1</v>
      </c>
      <c r="L174" s="175">
        <v>1</v>
      </c>
      <c r="M174" s="175">
        <v>26</v>
      </c>
      <c r="N174" s="175">
        <v>4.9000000000000004</v>
      </c>
      <c r="O174" s="175">
        <v>1</v>
      </c>
      <c r="P174" s="175">
        <v>37.200000000000003</v>
      </c>
      <c r="Q174" s="175">
        <v>14.5</v>
      </c>
      <c r="R174" s="175" t="s">
        <v>909</v>
      </c>
      <c r="S174" s="175">
        <v>26</v>
      </c>
      <c r="T174" s="175">
        <v>131</v>
      </c>
      <c r="U174" s="175">
        <v>1</v>
      </c>
      <c r="V174" s="175">
        <v>1</v>
      </c>
      <c r="W174" s="175">
        <v>1</v>
      </c>
      <c r="X174" s="175">
        <v>26</v>
      </c>
      <c r="Y174" s="175">
        <v>4.9000000000000004</v>
      </c>
      <c r="Z174" s="175">
        <v>1</v>
      </c>
      <c r="AA174" s="175">
        <v>37.200000000000003</v>
      </c>
      <c r="AB174" s="175">
        <v>14.5</v>
      </c>
      <c r="AC174" s="175" t="s">
        <v>5954</v>
      </c>
    </row>
    <row r="175" spans="1:39" ht="12.75" x14ac:dyDescent="0.2">
      <c r="A175" s="172">
        <v>627</v>
      </c>
      <c r="B175" s="173">
        <v>6</v>
      </c>
      <c r="C175" s="173" t="s">
        <v>908</v>
      </c>
      <c r="D175" s="173" t="s">
        <v>21</v>
      </c>
      <c r="E175" s="173">
        <v>3</v>
      </c>
      <c r="F175" s="174" t="s">
        <v>914</v>
      </c>
      <c r="G175" s="175" t="s">
        <v>915</v>
      </c>
      <c r="H175" s="175">
        <v>34</v>
      </c>
      <c r="I175" s="175">
        <v>158</v>
      </c>
      <c r="J175" s="175">
        <v>1</v>
      </c>
      <c r="K175" s="175">
        <v>1</v>
      </c>
      <c r="L175" s="175">
        <v>1</v>
      </c>
      <c r="M175" s="175">
        <v>34</v>
      </c>
      <c r="N175" s="175">
        <v>4.5</v>
      </c>
      <c r="O175" s="175">
        <v>0</v>
      </c>
      <c r="P175" s="175">
        <v>30.4</v>
      </c>
      <c r="Q175" s="175">
        <v>17.399999999999999</v>
      </c>
      <c r="R175" s="175" t="s">
        <v>6191</v>
      </c>
      <c r="S175" s="175">
        <v>40</v>
      </c>
      <c r="T175" s="175">
        <v>183</v>
      </c>
      <c r="U175" s="175">
        <v>1</v>
      </c>
      <c r="V175" s="175">
        <v>1</v>
      </c>
      <c r="W175" s="175">
        <v>1</v>
      </c>
      <c r="X175" s="175">
        <v>40</v>
      </c>
      <c r="Y175" s="175">
        <v>4.4000000000000004</v>
      </c>
      <c r="Z175" s="175">
        <v>0</v>
      </c>
      <c r="AA175" s="175">
        <v>28.7</v>
      </c>
      <c r="AB175" s="175">
        <v>19.100000000000001</v>
      </c>
      <c r="AC175" s="175" t="s">
        <v>5954</v>
      </c>
    </row>
    <row r="176" spans="1:39" ht="12.75" x14ac:dyDescent="0.2">
      <c r="A176" s="172">
        <v>628</v>
      </c>
      <c r="B176" s="173">
        <v>6</v>
      </c>
      <c r="C176" s="173" t="s">
        <v>908</v>
      </c>
      <c r="D176" s="173" t="s">
        <v>63</v>
      </c>
      <c r="E176" s="173">
        <v>4</v>
      </c>
      <c r="F176" s="174" t="s">
        <v>917</v>
      </c>
      <c r="G176" s="175" t="s">
        <v>6192</v>
      </c>
      <c r="H176" s="175">
        <v>16</v>
      </c>
      <c r="I176" s="175">
        <v>82</v>
      </c>
      <c r="J176" s="175">
        <v>1</v>
      </c>
      <c r="K176" s="175">
        <v>1</v>
      </c>
      <c r="L176" s="175">
        <v>1</v>
      </c>
      <c r="M176" s="175">
        <v>16</v>
      </c>
      <c r="N176" s="175">
        <v>4.8</v>
      </c>
      <c r="O176" s="175">
        <v>0</v>
      </c>
      <c r="P176" s="175">
        <v>53.1</v>
      </c>
      <c r="Q176" s="175">
        <v>9.8000000000000007</v>
      </c>
      <c r="R176" s="175" t="s">
        <v>6192</v>
      </c>
      <c r="S176" s="175">
        <v>16</v>
      </c>
      <c r="T176" s="175">
        <v>82</v>
      </c>
      <c r="U176" s="175">
        <v>1</v>
      </c>
      <c r="V176" s="175">
        <v>1</v>
      </c>
      <c r="W176" s="175">
        <v>1</v>
      </c>
      <c r="X176" s="175">
        <v>16</v>
      </c>
      <c r="Y176" s="175">
        <v>4.8</v>
      </c>
      <c r="Z176" s="175">
        <v>0</v>
      </c>
      <c r="AA176" s="175">
        <v>53.1</v>
      </c>
      <c r="AB176" s="175">
        <v>9.8000000000000007</v>
      </c>
      <c r="AC176" s="175" t="s">
        <v>5954</v>
      </c>
    </row>
    <row r="177" spans="1:39" ht="12.75" x14ac:dyDescent="0.2">
      <c r="A177" s="172">
        <v>629</v>
      </c>
      <c r="B177" s="173">
        <v>6</v>
      </c>
      <c r="C177" s="173" t="s">
        <v>908</v>
      </c>
      <c r="D177" s="173" t="s">
        <v>63</v>
      </c>
      <c r="E177" s="173">
        <v>5</v>
      </c>
      <c r="F177" s="174" t="s">
        <v>923</v>
      </c>
      <c r="G177" s="175" t="s">
        <v>6193</v>
      </c>
      <c r="H177" s="175">
        <v>112</v>
      </c>
      <c r="I177" s="175">
        <v>596</v>
      </c>
      <c r="J177" s="175">
        <v>5</v>
      </c>
      <c r="K177" s="175">
        <v>3</v>
      </c>
      <c r="L177" s="175">
        <v>1</v>
      </c>
      <c r="M177" s="175">
        <v>24.3</v>
      </c>
      <c r="N177" s="175">
        <v>5.4</v>
      </c>
      <c r="O177" s="175">
        <v>0.66</v>
      </c>
      <c r="P177" s="175">
        <v>16.399999999999999</v>
      </c>
      <c r="Q177" s="175">
        <v>17</v>
      </c>
      <c r="R177" s="175" t="s">
        <v>6194</v>
      </c>
      <c r="S177" s="175">
        <v>28</v>
      </c>
      <c r="T177" s="175">
        <v>199</v>
      </c>
      <c r="U177" s="175">
        <v>1</v>
      </c>
      <c r="V177" s="175">
        <v>2</v>
      </c>
      <c r="W177" s="175">
        <v>2</v>
      </c>
      <c r="X177" s="175">
        <v>14</v>
      </c>
      <c r="Y177" s="175">
        <v>6.9</v>
      </c>
      <c r="Z177" s="175">
        <v>0</v>
      </c>
      <c r="AA177" s="175">
        <v>0</v>
      </c>
      <c r="AB177" s="175">
        <v>18.899999999999999</v>
      </c>
      <c r="AC177" s="175" t="s">
        <v>6195</v>
      </c>
      <c r="AD177" s="175">
        <v>103</v>
      </c>
      <c r="AE177" s="175">
        <v>580</v>
      </c>
      <c r="AF177" s="175">
        <v>5</v>
      </c>
      <c r="AG177" s="175">
        <v>4</v>
      </c>
      <c r="AH177" s="175">
        <v>1</v>
      </c>
      <c r="AI177" s="175">
        <v>23</v>
      </c>
      <c r="AJ177" s="175">
        <v>5.3</v>
      </c>
      <c r="AK177" s="175">
        <v>0.5</v>
      </c>
      <c r="AL177" s="175">
        <v>26.2</v>
      </c>
      <c r="AM177" s="175">
        <v>15.3</v>
      </c>
    </row>
    <row r="178" spans="1:39" ht="12.75" x14ac:dyDescent="0.2">
      <c r="A178" s="176">
        <v>701</v>
      </c>
      <c r="B178" s="173">
        <v>7</v>
      </c>
      <c r="C178" s="173" t="s">
        <v>825</v>
      </c>
      <c r="D178" s="173" t="s">
        <v>21</v>
      </c>
      <c r="E178" s="173">
        <v>1</v>
      </c>
      <c r="F178" s="174" t="s">
        <v>956</v>
      </c>
      <c r="G178" s="175" t="s">
        <v>958</v>
      </c>
      <c r="H178" s="175">
        <v>56</v>
      </c>
      <c r="I178" s="175">
        <v>261</v>
      </c>
      <c r="J178" s="175">
        <v>1</v>
      </c>
      <c r="K178" s="175">
        <v>2</v>
      </c>
      <c r="L178" s="175">
        <v>2</v>
      </c>
      <c r="M178" s="175">
        <v>28</v>
      </c>
      <c r="N178" s="175">
        <v>4.3</v>
      </c>
      <c r="O178" s="175">
        <v>0</v>
      </c>
      <c r="P178" s="175">
        <v>50</v>
      </c>
      <c r="Q178" s="175">
        <v>13.2</v>
      </c>
      <c r="R178" s="175" t="s">
        <v>6196</v>
      </c>
      <c r="S178" s="175">
        <v>10</v>
      </c>
      <c r="T178" s="175">
        <v>63</v>
      </c>
      <c r="U178" s="175">
        <v>1</v>
      </c>
      <c r="V178" s="175">
        <v>1</v>
      </c>
      <c r="W178" s="175">
        <v>1</v>
      </c>
      <c r="X178" s="175">
        <v>10</v>
      </c>
      <c r="Y178" s="175">
        <v>6.2</v>
      </c>
      <c r="Z178" s="175">
        <v>0</v>
      </c>
      <c r="AA178" s="175">
        <v>35.9</v>
      </c>
      <c r="AB178" s="175">
        <v>10.7</v>
      </c>
      <c r="AC178" s="175" t="s">
        <v>6197</v>
      </c>
      <c r="AD178" s="175">
        <v>82</v>
      </c>
      <c r="AE178" s="175">
        <v>418</v>
      </c>
      <c r="AF178" s="175">
        <v>7</v>
      </c>
      <c r="AG178" s="175">
        <v>5</v>
      </c>
      <c r="AH178" s="175">
        <v>1</v>
      </c>
      <c r="AI178" s="175">
        <v>16</v>
      </c>
      <c r="AJ178" s="175">
        <v>4.8</v>
      </c>
      <c r="AK178" s="175">
        <v>0</v>
      </c>
      <c r="AL178" s="175">
        <v>59.4</v>
      </c>
      <c r="AM178" s="175">
        <v>8.9</v>
      </c>
    </row>
    <row r="179" spans="1:39" ht="12.75" x14ac:dyDescent="0.2">
      <c r="A179" s="176">
        <v>702</v>
      </c>
      <c r="B179" s="173">
        <v>7</v>
      </c>
      <c r="C179" s="173" t="s">
        <v>825</v>
      </c>
      <c r="D179" s="173" t="s">
        <v>21</v>
      </c>
      <c r="E179" s="173">
        <v>2</v>
      </c>
      <c r="F179" s="174" t="s">
        <v>959</v>
      </c>
      <c r="G179" s="175" t="s">
        <v>6198</v>
      </c>
      <c r="H179" s="175">
        <v>174</v>
      </c>
      <c r="I179" s="175">
        <v>768</v>
      </c>
      <c r="J179" s="175">
        <v>5</v>
      </c>
      <c r="K179" s="175">
        <v>6</v>
      </c>
      <c r="L179" s="175">
        <v>1.2</v>
      </c>
      <c r="M179" s="175">
        <v>24.5</v>
      </c>
      <c r="N179" s="175">
        <v>5</v>
      </c>
      <c r="O179" s="175">
        <v>0</v>
      </c>
      <c r="P179" s="175">
        <v>39.799999999999997</v>
      </c>
      <c r="Q179" s="175">
        <v>13.7</v>
      </c>
      <c r="R179" s="175" t="s">
        <v>6199</v>
      </c>
      <c r="S179" s="175">
        <v>25</v>
      </c>
      <c r="T179" s="175">
        <v>194</v>
      </c>
      <c r="U179" s="175">
        <v>1</v>
      </c>
      <c r="V179" s="175">
        <v>2</v>
      </c>
      <c r="W179" s="175">
        <v>12.5</v>
      </c>
      <c r="X179" s="175">
        <v>12.5</v>
      </c>
      <c r="Y179" s="175">
        <v>7.4</v>
      </c>
      <c r="Z179" s="175">
        <v>0</v>
      </c>
      <c r="AA179" s="175">
        <v>0</v>
      </c>
      <c r="AB179" s="175">
        <v>18.5</v>
      </c>
      <c r="AC179" s="175" t="s">
        <v>6200</v>
      </c>
      <c r="AD179" s="175">
        <v>101</v>
      </c>
      <c r="AE179" s="175">
        <v>478</v>
      </c>
      <c r="AF179" s="175">
        <v>7</v>
      </c>
      <c r="AG179" s="175">
        <v>5</v>
      </c>
      <c r="AH179" s="175">
        <v>1</v>
      </c>
      <c r="AI179" s="175">
        <v>19.8</v>
      </c>
      <c r="AJ179" s="175">
        <v>4.5</v>
      </c>
      <c r="AK179" s="175">
        <v>0</v>
      </c>
      <c r="AL179" s="175">
        <v>65.3</v>
      </c>
      <c r="AM179" s="175">
        <v>9</v>
      </c>
    </row>
    <row r="180" spans="1:39" ht="12.75" x14ac:dyDescent="0.2">
      <c r="A180" s="176">
        <v>703</v>
      </c>
      <c r="B180" s="173">
        <v>7</v>
      </c>
      <c r="C180" s="173" t="s">
        <v>825</v>
      </c>
      <c r="D180" s="173" t="s">
        <v>21</v>
      </c>
      <c r="E180" s="173">
        <v>3</v>
      </c>
      <c r="F180" s="174" t="s">
        <v>962</v>
      </c>
      <c r="G180" s="175" t="s">
        <v>964</v>
      </c>
      <c r="H180" s="175">
        <v>27</v>
      </c>
      <c r="I180" s="175">
        <v>186</v>
      </c>
      <c r="J180" s="175">
        <v>1</v>
      </c>
      <c r="K180" s="175">
        <v>2</v>
      </c>
      <c r="L180" s="175">
        <v>2</v>
      </c>
      <c r="M180" s="175">
        <v>13.5</v>
      </c>
      <c r="N180" s="175">
        <v>6.5</v>
      </c>
      <c r="O180" s="175">
        <v>0</v>
      </c>
      <c r="P180" s="175">
        <v>23.9</v>
      </c>
      <c r="Q180" s="175">
        <v>13.2</v>
      </c>
      <c r="R180" s="175" t="s">
        <v>6201</v>
      </c>
      <c r="S180" s="175">
        <v>7</v>
      </c>
      <c r="T180" s="175">
        <v>51</v>
      </c>
      <c r="U180" s="175">
        <v>1</v>
      </c>
      <c r="V180" s="175">
        <v>1</v>
      </c>
      <c r="W180" s="175">
        <v>1</v>
      </c>
      <c r="X180" s="175">
        <v>7</v>
      </c>
      <c r="Y180" s="175">
        <v>7.1</v>
      </c>
      <c r="Z180" s="175">
        <v>0</v>
      </c>
      <c r="AA180" s="175">
        <v>18.399999999999999</v>
      </c>
      <c r="AB180" s="175">
        <v>12.4</v>
      </c>
      <c r="AC180" s="175" t="s">
        <v>6202</v>
      </c>
      <c r="AD180" s="175">
        <v>25</v>
      </c>
      <c r="AE180" s="175">
        <v>163</v>
      </c>
      <c r="AF180" s="175">
        <v>2</v>
      </c>
      <c r="AG180" s="175">
        <v>1</v>
      </c>
      <c r="AH180" s="175">
        <v>1</v>
      </c>
      <c r="AI180" s="175">
        <v>24</v>
      </c>
      <c r="AJ180" s="175">
        <v>6.2</v>
      </c>
      <c r="AK180" s="175">
        <v>0</v>
      </c>
      <c r="AL180" s="175">
        <v>27.3</v>
      </c>
      <c r="AM180" s="175">
        <v>15.4</v>
      </c>
    </row>
    <row r="181" spans="1:39" ht="12.75" x14ac:dyDescent="0.2">
      <c r="A181" s="176">
        <v>704</v>
      </c>
      <c r="B181" s="173">
        <v>7</v>
      </c>
      <c r="C181" s="173" t="s">
        <v>840</v>
      </c>
      <c r="D181" s="173" t="s">
        <v>21</v>
      </c>
      <c r="E181" s="173">
        <v>1</v>
      </c>
      <c r="F181" s="174" t="s">
        <v>987</v>
      </c>
      <c r="G181" s="175" t="s">
        <v>6203</v>
      </c>
      <c r="H181" s="175">
        <v>162</v>
      </c>
      <c r="I181" s="175">
        <v>866</v>
      </c>
      <c r="J181" s="175">
        <v>4</v>
      </c>
      <c r="K181" s="175">
        <v>9</v>
      </c>
      <c r="L181" s="175">
        <v>2.2000000000000002</v>
      </c>
      <c r="M181" s="175">
        <v>18</v>
      </c>
      <c r="N181" s="175">
        <v>5.0999999999999996</v>
      </c>
      <c r="O181" s="175">
        <v>0</v>
      </c>
      <c r="P181" s="175">
        <v>43.6</v>
      </c>
      <c r="Q181" s="175">
        <v>11.1</v>
      </c>
      <c r="R181" s="175" t="s">
        <v>6204</v>
      </c>
      <c r="S181" s="175">
        <v>26</v>
      </c>
      <c r="T181" s="175">
        <v>151</v>
      </c>
      <c r="U181" s="175">
        <v>1</v>
      </c>
      <c r="V181" s="175">
        <v>2</v>
      </c>
      <c r="W181" s="175">
        <v>2</v>
      </c>
      <c r="X181" s="175">
        <v>13</v>
      </c>
      <c r="Y181" s="175">
        <v>5.4</v>
      </c>
      <c r="Z181" s="175">
        <v>0</v>
      </c>
      <c r="AA181" s="175">
        <v>47.2</v>
      </c>
      <c r="AB181" s="175">
        <v>9.9</v>
      </c>
      <c r="AC181" s="175" t="s">
        <v>6205</v>
      </c>
      <c r="AD181" s="175">
        <v>47</v>
      </c>
      <c r="AE181" s="175">
        <v>348</v>
      </c>
      <c r="AF181" s="175">
        <v>5</v>
      </c>
      <c r="AG181" s="175">
        <v>4</v>
      </c>
      <c r="AH181" s="175">
        <v>1</v>
      </c>
      <c r="AI181" s="175">
        <v>11.5</v>
      </c>
      <c r="AJ181" s="175">
        <v>7.2</v>
      </c>
      <c r="AK181" s="175">
        <v>0</v>
      </c>
      <c r="AL181" s="175">
        <v>0</v>
      </c>
      <c r="AM181" s="175">
        <v>17.600000000000001</v>
      </c>
    </row>
    <row r="182" spans="1:39" ht="12.75" x14ac:dyDescent="0.2">
      <c r="A182" s="176">
        <v>705</v>
      </c>
      <c r="B182" s="173">
        <v>7</v>
      </c>
      <c r="C182" s="173" t="s">
        <v>840</v>
      </c>
      <c r="D182" s="173" t="s">
        <v>21</v>
      </c>
      <c r="E182" s="173">
        <v>2</v>
      </c>
      <c r="F182" s="174" t="s">
        <v>990</v>
      </c>
      <c r="G182" s="175" t="s">
        <v>6206</v>
      </c>
      <c r="H182" s="175">
        <v>159</v>
      </c>
      <c r="I182" s="175">
        <v>895</v>
      </c>
      <c r="J182" s="175">
        <v>5</v>
      </c>
      <c r="K182" s="175">
        <v>8</v>
      </c>
      <c r="L182" s="175">
        <v>1.6</v>
      </c>
      <c r="M182" s="175">
        <v>19.8</v>
      </c>
      <c r="N182" s="175">
        <v>5.4</v>
      </c>
      <c r="O182" s="175">
        <v>0.12</v>
      </c>
      <c r="P182" s="175">
        <v>31.9</v>
      </c>
      <c r="Q182" s="175">
        <v>13.1</v>
      </c>
      <c r="R182" s="175" t="s">
        <v>6207</v>
      </c>
      <c r="S182" s="175">
        <v>18</v>
      </c>
      <c r="T182" s="175">
        <v>112</v>
      </c>
      <c r="U182" s="175">
        <v>1</v>
      </c>
      <c r="V182" s="175">
        <v>1</v>
      </c>
      <c r="W182" s="175">
        <v>1</v>
      </c>
      <c r="X182" s="175">
        <v>18</v>
      </c>
      <c r="Y182" s="175">
        <v>6.1</v>
      </c>
      <c r="Z182" s="175">
        <v>0</v>
      </c>
      <c r="AA182" s="175">
        <v>9.9</v>
      </c>
      <c r="AB182" s="175">
        <v>16.3</v>
      </c>
      <c r="AC182" s="175" t="s">
        <v>6208</v>
      </c>
      <c r="AD182" s="175">
        <v>56</v>
      </c>
      <c r="AE182" s="175">
        <v>398</v>
      </c>
      <c r="AF182" s="175">
        <v>6</v>
      </c>
      <c r="AG182" s="175">
        <v>4</v>
      </c>
      <c r="AH182" s="175">
        <v>1</v>
      </c>
      <c r="AI182" s="175">
        <v>11.5</v>
      </c>
      <c r="AJ182" s="175">
        <v>6.9</v>
      </c>
      <c r="AK182" s="175">
        <v>0</v>
      </c>
      <c r="AL182" s="175">
        <v>5.7</v>
      </c>
      <c r="AM182" s="175">
        <v>15.3</v>
      </c>
    </row>
    <row r="183" spans="1:39" ht="12.75" x14ac:dyDescent="0.2">
      <c r="A183" s="176">
        <v>706</v>
      </c>
      <c r="B183" s="173">
        <v>7</v>
      </c>
      <c r="C183" s="173" t="s">
        <v>840</v>
      </c>
      <c r="D183" s="173" t="s">
        <v>21</v>
      </c>
      <c r="E183" s="173">
        <v>3</v>
      </c>
      <c r="F183" s="174" t="s">
        <v>993</v>
      </c>
      <c r="G183" s="175" t="s">
        <v>6209</v>
      </c>
      <c r="H183" s="175">
        <v>25</v>
      </c>
      <c r="I183" s="175">
        <v>174</v>
      </c>
      <c r="J183" s="175">
        <v>1</v>
      </c>
      <c r="K183" s="175">
        <v>2</v>
      </c>
      <c r="L183" s="175">
        <v>2</v>
      </c>
      <c r="M183" s="175">
        <v>12.5</v>
      </c>
      <c r="N183" s="175">
        <v>6.8</v>
      </c>
      <c r="O183" s="175">
        <v>0</v>
      </c>
      <c r="P183" s="175">
        <v>14.7</v>
      </c>
      <c r="Q183" s="175">
        <v>14.3</v>
      </c>
      <c r="R183" s="175" t="s">
        <v>6210</v>
      </c>
      <c r="S183" s="175">
        <v>13</v>
      </c>
      <c r="T183" s="175">
        <v>83</v>
      </c>
      <c r="U183" s="175">
        <v>1</v>
      </c>
      <c r="V183" s="175">
        <v>1</v>
      </c>
      <c r="W183" s="175">
        <v>1</v>
      </c>
      <c r="X183" s="175">
        <v>13</v>
      </c>
      <c r="Y183" s="175">
        <v>6.2</v>
      </c>
      <c r="Z183" s="175">
        <v>1</v>
      </c>
      <c r="AA183" s="175">
        <v>24.4</v>
      </c>
      <c r="AB183" s="175">
        <v>13</v>
      </c>
      <c r="AC183" s="175" t="s">
        <v>6211</v>
      </c>
      <c r="AD183" s="175">
        <v>43</v>
      </c>
      <c r="AE183" s="175">
        <v>242</v>
      </c>
      <c r="AF183" s="175">
        <v>5</v>
      </c>
      <c r="AG183" s="175">
        <v>4</v>
      </c>
      <c r="AH183" s="175">
        <v>1</v>
      </c>
      <c r="AI183" s="175">
        <v>10.5</v>
      </c>
      <c r="AJ183" s="175">
        <v>5.5</v>
      </c>
      <c r="AK183" s="175">
        <v>0</v>
      </c>
      <c r="AL183" s="175">
        <v>26.9</v>
      </c>
      <c r="AM183" s="175">
        <v>12.1</v>
      </c>
    </row>
    <row r="184" spans="1:39" ht="12.75" x14ac:dyDescent="0.2">
      <c r="A184" s="176">
        <v>707</v>
      </c>
      <c r="B184" s="173">
        <v>7</v>
      </c>
      <c r="C184" s="173" t="s">
        <v>778</v>
      </c>
      <c r="D184" s="173" t="s">
        <v>21</v>
      </c>
      <c r="E184" s="173">
        <v>1</v>
      </c>
      <c r="F184" s="174" t="s">
        <v>933</v>
      </c>
      <c r="G184" s="175" t="s">
        <v>934</v>
      </c>
      <c r="H184" s="175">
        <v>17</v>
      </c>
      <c r="I184" s="175">
        <v>112</v>
      </c>
      <c r="J184" s="175">
        <v>1</v>
      </c>
      <c r="K184" s="175">
        <v>1</v>
      </c>
      <c r="L184" s="175">
        <v>1</v>
      </c>
      <c r="M184" s="175">
        <v>17</v>
      </c>
      <c r="N184" s="175">
        <v>6.3</v>
      </c>
      <c r="O184" s="175">
        <v>0</v>
      </c>
      <c r="P184" s="175">
        <v>15.4</v>
      </c>
      <c r="Q184" s="175">
        <v>15.3</v>
      </c>
      <c r="R184" s="175" t="s">
        <v>932</v>
      </c>
      <c r="S184" s="175">
        <v>15</v>
      </c>
      <c r="T184" s="175">
        <v>116</v>
      </c>
      <c r="U184" s="175">
        <v>1</v>
      </c>
      <c r="V184" s="175">
        <v>1</v>
      </c>
      <c r="W184" s="175">
        <v>1</v>
      </c>
      <c r="X184" s="175">
        <v>15</v>
      </c>
      <c r="Y184" s="175">
        <v>7.5</v>
      </c>
      <c r="Z184" s="175">
        <v>0</v>
      </c>
      <c r="AA184" s="175">
        <v>0</v>
      </c>
      <c r="AB184" s="175">
        <v>20.100000000000001</v>
      </c>
      <c r="AC184" s="175" t="s">
        <v>6212</v>
      </c>
      <c r="AD184" s="175">
        <v>29</v>
      </c>
      <c r="AE184" s="175">
        <v>190</v>
      </c>
      <c r="AF184" s="175">
        <v>4</v>
      </c>
      <c r="AG184" s="175">
        <v>3</v>
      </c>
      <c r="AH184" s="175">
        <v>1</v>
      </c>
      <c r="AI184" s="175">
        <v>9.3000000000000007</v>
      </c>
      <c r="AJ184" s="175">
        <v>6.5</v>
      </c>
      <c r="AK184" s="175">
        <v>0</v>
      </c>
      <c r="AL184" s="175">
        <v>10</v>
      </c>
      <c r="AM184" s="175">
        <v>14.1</v>
      </c>
    </row>
    <row r="185" spans="1:39" ht="12.75" x14ac:dyDescent="0.2">
      <c r="A185" s="176">
        <v>708</v>
      </c>
      <c r="B185" s="173">
        <v>7</v>
      </c>
      <c r="C185" s="173" t="s">
        <v>778</v>
      </c>
      <c r="D185" s="173" t="s">
        <v>21</v>
      </c>
      <c r="E185" s="173">
        <v>2</v>
      </c>
      <c r="F185" s="174" t="s">
        <v>937</v>
      </c>
      <c r="G185" s="175" t="s">
        <v>938</v>
      </c>
      <c r="H185" s="175">
        <v>43</v>
      </c>
      <c r="I185" s="175">
        <v>201</v>
      </c>
      <c r="J185" s="175">
        <v>1</v>
      </c>
      <c r="K185" s="175">
        <v>2</v>
      </c>
      <c r="L185" s="175">
        <v>2</v>
      </c>
      <c r="M185" s="175">
        <v>21.5</v>
      </c>
      <c r="N185" s="175">
        <v>4.4000000000000004</v>
      </c>
      <c r="O185" s="175">
        <v>0</v>
      </c>
      <c r="P185" s="175">
        <v>53.1</v>
      </c>
      <c r="Q185" s="175">
        <v>11.1</v>
      </c>
      <c r="R185" s="175" t="s">
        <v>936</v>
      </c>
      <c r="S185" s="175">
        <v>18</v>
      </c>
      <c r="T185" s="175">
        <v>102</v>
      </c>
      <c r="U185" s="175">
        <v>1</v>
      </c>
      <c r="V185" s="175">
        <v>1</v>
      </c>
      <c r="W185" s="175">
        <v>1</v>
      </c>
      <c r="X185" s="175">
        <v>18</v>
      </c>
      <c r="Y185" s="175">
        <v>5.6</v>
      </c>
      <c r="Z185" s="175">
        <v>0</v>
      </c>
      <c r="AA185" s="175">
        <v>33.4</v>
      </c>
      <c r="AB185" s="175">
        <v>13</v>
      </c>
      <c r="AC185" s="175" t="s">
        <v>6213</v>
      </c>
      <c r="AD185" s="175">
        <v>53</v>
      </c>
      <c r="AE185" s="175">
        <v>210</v>
      </c>
      <c r="AF185" s="175">
        <v>3</v>
      </c>
      <c r="AG185" s="175">
        <v>2</v>
      </c>
      <c r="AH185" s="175">
        <v>2</v>
      </c>
      <c r="AI185" s="175">
        <v>16.5</v>
      </c>
      <c r="AJ185" s="175">
        <v>3.9</v>
      </c>
      <c r="AK185" s="175">
        <v>0</v>
      </c>
      <c r="AL185" s="175">
        <v>72.099999999999994</v>
      </c>
      <c r="AM185" s="175">
        <v>7.2</v>
      </c>
    </row>
    <row r="186" spans="1:39" ht="12.75" x14ac:dyDescent="0.2">
      <c r="A186" s="176">
        <v>709</v>
      </c>
      <c r="B186" s="173">
        <v>7</v>
      </c>
      <c r="C186" s="173" t="s">
        <v>778</v>
      </c>
      <c r="D186" s="173" t="s">
        <v>63</v>
      </c>
      <c r="E186" s="173">
        <v>3</v>
      </c>
      <c r="F186" s="174" t="s">
        <v>945</v>
      </c>
      <c r="G186" s="175" t="s">
        <v>946</v>
      </c>
      <c r="H186" s="175">
        <v>138</v>
      </c>
      <c r="I186" s="175">
        <v>647</v>
      </c>
      <c r="J186" s="175">
        <v>1</v>
      </c>
      <c r="K186" s="175">
        <v>4</v>
      </c>
      <c r="L186" s="175">
        <v>4</v>
      </c>
      <c r="M186" s="175">
        <v>34.5</v>
      </c>
      <c r="N186" s="175">
        <v>4.5</v>
      </c>
      <c r="O186" s="175">
        <v>0</v>
      </c>
      <c r="P186" s="175">
        <v>45.2</v>
      </c>
      <c r="Q186" s="175">
        <v>11.8</v>
      </c>
      <c r="R186" s="175" t="s">
        <v>6214</v>
      </c>
      <c r="S186" s="175">
        <v>35</v>
      </c>
      <c r="T186" s="175">
        <v>142</v>
      </c>
      <c r="U186" s="175">
        <v>1</v>
      </c>
      <c r="V186" s="175">
        <v>1</v>
      </c>
      <c r="W186" s="175">
        <v>1</v>
      </c>
      <c r="X186" s="175">
        <v>35</v>
      </c>
      <c r="Y186" s="175">
        <v>3.7</v>
      </c>
      <c r="Z186" s="175">
        <v>0</v>
      </c>
      <c r="AA186" s="175">
        <v>72.2</v>
      </c>
      <c r="AB186" s="175">
        <v>11.8</v>
      </c>
      <c r="AC186" s="175" t="s">
        <v>6215</v>
      </c>
      <c r="AD186" s="175">
        <v>65</v>
      </c>
      <c r="AE186" s="175">
        <v>341</v>
      </c>
      <c r="AF186" s="175">
        <v>6</v>
      </c>
      <c r="AG186" s="175">
        <v>7</v>
      </c>
      <c r="AH186" s="175">
        <v>1.7</v>
      </c>
      <c r="AI186" s="175">
        <v>9</v>
      </c>
      <c r="AJ186" s="175">
        <v>5</v>
      </c>
      <c r="AK186" s="175">
        <v>0</v>
      </c>
      <c r="AL186" s="175">
        <v>45.9</v>
      </c>
      <c r="AM186" s="175">
        <v>9</v>
      </c>
    </row>
    <row r="187" spans="1:39" ht="12.75" x14ac:dyDescent="0.2">
      <c r="A187" s="176">
        <v>710</v>
      </c>
      <c r="B187" s="173">
        <v>7</v>
      </c>
      <c r="C187" s="173" t="s">
        <v>778</v>
      </c>
      <c r="D187" s="173" t="s">
        <v>63</v>
      </c>
      <c r="E187" s="173">
        <v>4</v>
      </c>
      <c r="F187" s="174" t="s">
        <v>949</v>
      </c>
      <c r="G187" s="175" t="s">
        <v>6216</v>
      </c>
      <c r="H187" s="175">
        <v>181</v>
      </c>
      <c r="I187" s="175">
        <v>834</v>
      </c>
      <c r="J187" s="175">
        <v>3</v>
      </c>
      <c r="K187" s="175">
        <v>12</v>
      </c>
      <c r="L187" s="175">
        <v>4</v>
      </c>
      <c r="M187" s="175">
        <v>15</v>
      </c>
      <c r="N187" s="175">
        <v>4.4000000000000004</v>
      </c>
      <c r="O187" s="175">
        <v>0.08</v>
      </c>
      <c r="P187" s="175">
        <v>64.8</v>
      </c>
      <c r="Q187" s="175">
        <v>7.9</v>
      </c>
      <c r="R187" s="175" t="s">
        <v>6217</v>
      </c>
      <c r="S187" s="175">
        <v>41</v>
      </c>
      <c r="T187" s="175">
        <v>191</v>
      </c>
      <c r="U187" s="175">
        <v>1</v>
      </c>
      <c r="V187" s="175">
        <v>2</v>
      </c>
      <c r="W187" s="175">
        <v>2</v>
      </c>
      <c r="X187" s="175">
        <v>20.5</v>
      </c>
      <c r="Y187" s="175">
        <v>4.4000000000000004</v>
      </c>
      <c r="Z187" s="175">
        <v>0</v>
      </c>
      <c r="AA187" s="175">
        <v>60.1</v>
      </c>
      <c r="AB187" s="175">
        <v>9.9</v>
      </c>
      <c r="AC187" s="175" t="s">
        <v>6218</v>
      </c>
      <c r="AD187" s="175">
        <v>43</v>
      </c>
      <c r="AE187" s="175">
        <v>180</v>
      </c>
      <c r="AF187" s="175">
        <v>2</v>
      </c>
      <c r="AG187" s="175">
        <v>3</v>
      </c>
      <c r="AH187" s="175">
        <v>3</v>
      </c>
      <c r="AI187" s="175">
        <v>14</v>
      </c>
      <c r="AJ187" s="175">
        <v>3.9</v>
      </c>
      <c r="AK187" s="175">
        <v>0.33</v>
      </c>
      <c r="AL187" s="175">
        <v>73.7</v>
      </c>
      <c r="AM187" s="175">
        <v>6.4</v>
      </c>
    </row>
    <row r="188" spans="1:39" ht="12.75" x14ac:dyDescent="0.2">
      <c r="A188" s="176">
        <v>711</v>
      </c>
      <c r="B188" s="173">
        <v>7</v>
      </c>
      <c r="C188" s="173" t="s">
        <v>103</v>
      </c>
      <c r="D188" s="173" t="s">
        <v>21</v>
      </c>
      <c r="E188" s="173">
        <v>1</v>
      </c>
      <c r="F188" s="174" t="s">
        <v>1003</v>
      </c>
      <c r="G188" s="175" t="s">
        <v>1004</v>
      </c>
      <c r="H188" s="175">
        <v>27</v>
      </c>
      <c r="I188" s="175">
        <v>155</v>
      </c>
      <c r="J188" s="175">
        <v>1</v>
      </c>
      <c r="K188" s="175">
        <v>1</v>
      </c>
      <c r="L188" s="175">
        <v>1</v>
      </c>
      <c r="M188" s="175">
        <v>27</v>
      </c>
      <c r="N188" s="175">
        <v>5.6</v>
      </c>
      <c r="O188" s="175">
        <v>0</v>
      </c>
      <c r="P188" s="175">
        <v>29</v>
      </c>
      <c r="Q188" s="175">
        <v>15.9</v>
      </c>
      <c r="R188" s="175" t="s">
        <v>6219</v>
      </c>
      <c r="S188" s="175">
        <v>25</v>
      </c>
      <c r="T188" s="175">
        <v>140</v>
      </c>
      <c r="U188" s="175">
        <v>1</v>
      </c>
      <c r="V188" s="175">
        <v>3</v>
      </c>
      <c r="W188" s="175">
        <v>3</v>
      </c>
      <c r="X188" s="175">
        <v>8.3000000000000007</v>
      </c>
      <c r="Y188" s="175">
        <v>5.4</v>
      </c>
      <c r="Z188" s="175">
        <v>0</v>
      </c>
      <c r="AA188" s="175">
        <v>56.2</v>
      </c>
      <c r="AB188" s="175">
        <v>7.4</v>
      </c>
      <c r="AC188" s="175" t="s">
        <v>6220</v>
      </c>
      <c r="AD188" s="175">
        <v>53</v>
      </c>
      <c r="AE188" s="175">
        <v>322</v>
      </c>
      <c r="AF188" s="175">
        <v>5</v>
      </c>
      <c r="AG188" s="175">
        <v>4</v>
      </c>
      <c r="AH188" s="175">
        <v>1</v>
      </c>
      <c r="AI188" s="175">
        <v>13</v>
      </c>
      <c r="AJ188" s="175">
        <v>6</v>
      </c>
      <c r="AK188" s="175">
        <v>0.25</v>
      </c>
      <c r="AL188" s="175">
        <v>29.3</v>
      </c>
      <c r="AM188" s="175">
        <v>12.3</v>
      </c>
    </row>
    <row r="189" spans="1:39" ht="12.75" x14ac:dyDescent="0.2">
      <c r="A189" s="176">
        <v>712</v>
      </c>
      <c r="B189" s="173">
        <v>7</v>
      </c>
      <c r="C189" s="173" t="s">
        <v>103</v>
      </c>
      <c r="D189" s="173" t="s">
        <v>21</v>
      </c>
      <c r="E189" s="173">
        <v>2</v>
      </c>
      <c r="F189" s="174" t="s">
        <v>1007</v>
      </c>
      <c r="G189" s="175" t="s">
        <v>1008</v>
      </c>
      <c r="H189" s="175">
        <v>40</v>
      </c>
      <c r="I189" s="175">
        <v>234</v>
      </c>
      <c r="J189" s="175">
        <v>1</v>
      </c>
      <c r="K189" s="175">
        <v>2</v>
      </c>
      <c r="L189" s="175">
        <v>20</v>
      </c>
      <c r="M189" s="175">
        <v>5.6</v>
      </c>
      <c r="N189" s="175">
        <v>5.6</v>
      </c>
      <c r="O189" s="175">
        <v>0</v>
      </c>
      <c r="P189" s="175">
        <v>32.1</v>
      </c>
      <c r="Q189" s="175">
        <v>13.7</v>
      </c>
      <c r="R189" s="175" t="s">
        <v>6221</v>
      </c>
      <c r="S189" s="175">
        <v>29</v>
      </c>
      <c r="T189" s="175">
        <v>162</v>
      </c>
      <c r="U189" s="175">
        <v>1</v>
      </c>
      <c r="V189" s="175">
        <v>2</v>
      </c>
      <c r="W189" s="175">
        <v>2</v>
      </c>
      <c r="X189" s="175">
        <v>14.5</v>
      </c>
      <c r="Y189" s="175">
        <v>5.4</v>
      </c>
      <c r="Z189" s="175">
        <v>0</v>
      </c>
      <c r="AA189" s="175">
        <v>49.1</v>
      </c>
      <c r="AB189" s="175">
        <v>10</v>
      </c>
      <c r="AC189" s="175" t="s">
        <v>6222</v>
      </c>
      <c r="AD189" s="175">
        <v>39</v>
      </c>
      <c r="AE189" s="175">
        <v>192</v>
      </c>
      <c r="AF189" s="175">
        <v>4</v>
      </c>
      <c r="AG189" s="175">
        <v>3</v>
      </c>
      <c r="AH189" s="175">
        <v>1</v>
      </c>
      <c r="AI189" s="175">
        <v>12.6</v>
      </c>
      <c r="AJ189" s="175">
        <v>4.8</v>
      </c>
      <c r="AK189" s="175">
        <v>0.33</v>
      </c>
      <c r="AL189" s="175">
        <v>55.9</v>
      </c>
      <c r="AM189" s="175">
        <v>8.6</v>
      </c>
    </row>
    <row r="190" spans="1:39" ht="12.75" x14ac:dyDescent="0.2">
      <c r="A190" s="176">
        <v>713</v>
      </c>
      <c r="B190" s="173">
        <v>7</v>
      </c>
      <c r="C190" s="173" t="s">
        <v>103</v>
      </c>
      <c r="D190" s="173" t="s">
        <v>21</v>
      </c>
      <c r="E190" s="173">
        <v>3</v>
      </c>
      <c r="F190" s="174" t="s">
        <v>1011</v>
      </c>
      <c r="G190" s="175" t="s">
        <v>6223</v>
      </c>
      <c r="H190" s="175">
        <v>22</v>
      </c>
      <c r="I190" s="175">
        <v>148</v>
      </c>
      <c r="J190" s="175">
        <v>1</v>
      </c>
      <c r="K190" s="175">
        <v>1</v>
      </c>
      <c r="L190" s="175">
        <v>1</v>
      </c>
      <c r="M190" s="175">
        <v>22</v>
      </c>
      <c r="N190" s="175">
        <v>6.6</v>
      </c>
      <c r="O190" s="175">
        <v>0</v>
      </c>
      <c r="P190" s="175">
        <v>15.3</v>
      </c>
      <c r="Q190" s="175">
        <v>16.5</v>
      </c>
      <c r="R190" s="175" t="s">
        <v>6224</v>
      </c>
      <c r="AC190" s="175" t="s">
        <v>5954</v>
      </c>
    </row>
    <row r="191" spans="1:39" ht="12.75" x14ac:dyDescent="0.2">
      <c r="A191" s="176">
        <v>714</v>
      </c>
      <c r="B191" s="173">
        <v>7</v>
      </c>
      <c r="C191" s="173" t="s">
        <v>103</v>
      </c>
      <c r="D191" s="173" t="s">
        <v>63</v>
      </c>
      <c r="E191" s="173">
        <v>4</v>
      </c>
      <c r="F191" s="174" t="s">
        <v>1019</v>
      </c>
      <c r="G191" s="175" t="s">
        <v>1020</v>
      </c>
      <c r="H191" s="175">
        <v>32</v>
      </c>
      <c r="I191" s="175">
        <v>157</v>
      </c>
      <c r="J191" s="175">
        <v>1</v>
      </c>
      <c r="K191" s="175">
        <v>1</v>
      </c>
      <c r="L191" s="175">
        <v>1</v>
      </c>
      <c r="M191" s="175">
        <v>32</v>
      </c>
      <c r="N191" s="175">
        <v>4.8</v>
      </c>
      <c r="O191" s="175">
        <v>0</v>
      </c>
      <c r="P191" s="175">
        <v>47.8</v>
      </c>
      <c r="Q191" s="175">
        <v>10.5</v>
      </c>
      <c r="R191" s="175" t="s">
        <v>6225</v>
      </c>
      <c r="S191" s="175">
        <v>26</v>
      </c>
      <c r="T191" s="175">
        <v>160</v>
      </c>
      <c r="U191" s="175">
        <v>1</v>
      </c>
      <c r="V191" s="175">
        <v>2</v>
      </c>
      <c r="W191" s="175">
        <v>2</v>
      </c>
      <c r="X191" s="175">
        <v>13</v>
      </c>
      <c r="Y191" s="175">
        <v>6</v>
      </c>
      <c r="Z191" s="175">
        <v>0</v>
      </c>
      <c r="AA191" s="175">
        <v>21.1</v>
      </c>
      <c r="AB191" s="175">
        <v>13.5</v>
      </c>
      <c r="AC191" s="175" t="s">
        <v>6226</v>
      </c>
      <c r="AD191" s="175">
        <v>23</v>
      </c>
      <c r="AE191" s="175">
        <v>119</v>
      </c>
      <c r="AF191" s="175">
        <v>3</v>
      </c>
      <c r="AG191" s="175">
        <v>2</v>
      </c>
      <c r="AH191" s="175">
        <v>1</v>
      </c>
      <c r="AI191" s="175">
        <v>11</v>
      </c>
      <c r="AJ191" s="175">
        <v>5</v>
      </c>
      <c r="AK191" s="175">
        <v>0.5</v>
      </c>
      <c r="AL191" s="175">
        <v>57.2</v>
      </c>
      <c r="AM191" s="175">
        <v>8</v>
      </c>
    </row>
    <row r="192" spans="1:39" ht="12.75" x14ac:dyDescent="0.2">
      <c r="A192" s="176">
        <v>715</v>
      </c>
      <c r="B192" s="173">
        <v>7</v>
      </c>
      <c r="C192" s="173" t="s">
        <v>103</v>
      </c>
      <c r="D192" s="173" t="s">
        <v>63</v>
      </c>
      <c r="E192" s="173">
        <v>5</v>
      </c>
      <c r="F192" s="174" t="s">
        <v>1023</v>
      </c>
      <c r="G192" s="175" t="s">
        <v>6227</v>
      </c>
      <c r="H192" s="175">
        <v>26</v>
      </c>
      <c r="I192" s="175">
        <v>144</v>
      </c>
      <c r="J192" s="175">
        <v>1</v>
      </c>
      <c r="K192" s="175">
        <v>1</v>
      </c>
      <c r="L192" s="175">
        <v>1</v>
      </c>
      <c r="M192" s="175">
        <v>26</v>
      </c>
      <c r="N192" s="175">
        <v>5.3</v>
      </c>
      <c r="O192" s="175">
        <v>0</v>
      </c>
      <c r="P192" s="175">
        <v>21</v>
      </c>
      <c r="Q192" s="175">
        <v>16.7</v>
      </c>
      <c r="R192" s="175" t="s">
        <v>1022</v>
      </c>
      <c r="S192" s="175">
        <v>21</v>
      </c>
      <c r="T192" s="175">
        <v>124</v>
      </c>
      <c r="U192" s="175">
        <v>1</v>
      </c>
      <c r="V192" s="175">
        <v>1</v>
      </c>
      <c r="W192" s="175">
        <v>1</v>
      </c>
      <c r="X192" s="175">
        <v>21</v>
      </c>
      <c r="Y192" s="175">
        <v>5.7</v>
      </c>
      <c r="Z192" s="175">
        <v>0</v>
      </c>
      <c r="AA192" s="175">
        <v>8.1999999999999993</v>
      </c>
      <c r="AB192" s="175">
        <v>17.3</v>
      </c>
      <c r="AC192" s="175" t="s">
        <v>6228</v>
      </c>
      <c r="AD192" s="175">
        <v>15</v>
      </c>
      <c r="AE192" s="175">
        <v>76</v>
      </c>
      <c r="AF192" s="175">
        <v>2</v>
      </c>
      <c r="AG192" s="175">
        <v>1</v>
      </c>
      <c r="AH192" s="175">
        <v>1</v>
      </c>
      <c r="AI192" s="175">
        <v>14</v>
      </c>
      <c r="AJ192" s="175">
        <v>5</v>
      </c>
      <c r="AK192" s="175">
        <v>0</v>
      </c>
      <c r="AL192" s="175">
        <v>53.6</v>
      </c>
      <c r="AM192" s="175">
        <v>9.1999999999999993</v>
      </c>
    </row>
    <row r="193" spans="1:39" ht="12.75" x14ac:dyDescent="0.2">
      <c r="A193" s="176">
        <v>716</v>
      </c>
      <c r="B193" s="173">
        <v>7</v>
      </c>
      <c r="C193" s="173" t="s">
        <v>103</v>
      </c>
      <c r="D193" s="173" t="s">
        <v>63</v>
      </c>
      <c r="E193" s="173">
        <v>6</v>
      </c>
      <c r="F193" s="174" t="s">
        <v>1027</v>
      </c>
      <c r="G193" s="175" t="s">
        <v>6229</v>
      </c>
      <c r="H193" s="175">
        <v>25</v>
      </c>
      <c r="I193" s="175">
        <v>170</v>
      </c>
      <c r="J193" s="175">
        <v>1</v>
      </c>
      <c r="K193" s="175">
        <v>1</v>
      </c>
      <c r="L193" s="175">
        <v>1</v>
      </c>
      <c r="M193" s="175">
        <v>25</v>
      </c>
      <c r="N193" s="175">
        <v>6.5</v>
      </c>
      <c r="O193" s="175">
        <v>0</v>
      </c>
      <c r="P193" s="175">
        <v>8.8000000000000007</v>
      </c>
      <c r="Q193" s="175">
        <v>18.2</v>
      </c>
      <c r="R193" s="175" t="s">
        <v>6230</v>
      </c>
      <c r="S193" s="175">
        <v>18</v>
      </c>
      <c r="T193" s="175">
        <v>128</v>
      </c>
      <c r="U193" s="175">
        <v>1</v>
      </c>
      <c r="V193" s="175">
        <v>2</v>
      </c>
      <c r="W193" s="175">
        <v>2</v>
      </c>
      <c r="X193" s="175">
        <v>9</v>
      </c>
      <c r="Y193" s="175">
        <v>6.8</v>
      </c>
      <c r="Z193" s="175">
        <v>0</v>
      </c>
      <c r="AA193" s="175">
        <v>9.6999999999999993</v>
      </c>
      <c r="AB193" s="175">
        <v>14.1</v>
      </c>
      <c r="AC193" s="175" t="s">
        <v>6231</v>
      </c>
      <c r="AD193" s="175">
        <v>60</v>
      </c>
      <c r="AE193" s="175">
        <v>338</v>
      </c>
      <c r="AF193" s="175">
        <v>5</v>
      </c>
      <c r="AG193" s="175">
        <v>4</v>
      </c>
      <c r="AH193" s="175">
        <v>1.3</v>
      </c>
      <c r="AI193" s="175">
        <v>14.5</v>
      </c>
      <c r="AJ193" s="175">
        <v>5.5</v>
      </c>
      <c r="AK193" s="175">
        <v>0</v>
      </c>
      <c r="AL193" s="175">
        <v>43.3</v>
      </c>
      <c r="AM193" s="175">
        <v>10.8</v>
      </c>
    </row>
    <row r="194" spans="1:39" ht="12.75" x14ac:dyDescent="0.2">
      <c r="A194" s="176">
        <v>717</v>
      </c>
      <c r="B194" s="173">
        <v>7</v>
      </c>
      <c r="C194" s="173" t="s">
        <v>908</v>
      </c>
      <c r="D194" s="173" t="s">
        <v>21</v>
      </c>
      <c r="E194" s="173">
        <v>1</v>
      </c>
      <c r="F194" s="174" t="s">
        <v>1033</v>
      </c>
      <c r="G194" s="175" t="s">
        <v>1034</v>
      </c>
      <c r="H194" s="175">
        <v>50</v>
      </c>
      <c r="I194" s="175">
        <v>287</v>
      </c>
      <c r="J194" s="175">
        <v>1</v>
      </c>
      <c r="K194" s="175">
        <v>2</v>
      </c>
      <c r="L194" s="175">
        <v>2</v>
      </c>
      <c r="M194" s="175">
        <v>25</v>
      </c>
      <c r="N194" s="175">
        <v>5.6</v>
      </c>
      <c r="O194" s="175">
        <v>0.5</v>
      </c>
      <c r="P194" s="175">
        <v>17.3</v>
      </c>
      <c r="Q194" s="175">
        <v>14.9</v>
      </c>
      <c r="R194" s="175" t="s">
        <v>6232</v>
      </c>
      <c r="S194" s="175">
        <v>27</v>
      </c>
      <c r="T194" s="175">
        <v>135</v>
      </c>
      <c r="U194" s="175">
        <v>0</v>
      </c>
      <c r="V194" s="175">
        <v>1</v>
      </c>
      <c r="W194" s="175">
        <v>0</v>
      </c>
      <c r="X194" s="175">
        <v>27</v>
      </c>
      <c r="Y194" s="175">
        <v>4.9000000000000004</v>
      </c>
      <c r="Z194" s="175">
        <v>1</v>
      </c>
      <c r="AA194" s="175">
        <v>25.8</v>
      </c>
      <c r="AB194" s="175">
        <v>16.3</v>
      </c>
      <c r="AC194" s="175" t="s">
        <v>6233</v>
      </c>
      <c r="AD194" s="175">
        <v>14</v>
      </c>
      <c r="AE194" s="175">
        <v>94</v>
      </c>
      <c r="AF194" s="175">
        <v>2</v>
      </c>
      <c r="AG194" s="175">
        <v>1</v>
      </c>
      <c r="AH194" s="175">
        <v>1</v>
      </c>
      <c r="AI194" s="175">
        <v>13</v>
      </c>
      <c r="AJ194" s="175">
        <v>6.7</v>
      </c>
      <c r="AK194" s="175">
        <v>0</v>
      </c>
      <c r="AL194" s="175">
        <v>17.899999999999999</v>
      </c>
      <c r="AM194" s="175">
        <v>13.9</v>
      </c>
    </row>
    <row r="195" spans="1:39" ht="12.75" x14ac:dyDescent="0.2">
      <c r="A195" s="176">
        <v>718</v>
      </c>
      <c r="B195" s="173">
        <v>7</v>
      </c>
      <c r="C195" s="173" t="s">
        <v>908</v>
      </c>
      <c r="D195" s="173" t="s">
        <v>21</v>
      </c>
      <c r="E195" s="173">
        <v>2</v>
      </c>
      <c r="F195" s="174" t="s">
        <v>1038</v>
      </c>
      <c r="G195" s="175" t="s">
        <v>1039</v>
      </c>
      <c r="H195" s="175">
        <v>76</v>
      </c>
      <c r="I195" s="175">
        <v>383</v>
      </c>
      <c r="J195" s="175">
        <v>1</v>
      </c>
      <c r="K195" s="175">
        <v>4</v>
      </c>
      <c r="L195" s="175">
        <v>4</v>
      </c>
      <c r="M195" s="175">
        <v>19</v>
      </c>
      <c r="N195" s="175">
        <v>4.9000000000000004</v>
      </c>
      <c r="O195" s="175">
        <v>0</v>
      </c>
      <c r="P195" s="175">
        <v>48.9</v>
      </c>
      <c r="Q195" s="175">
        <v>10.199999999999999</v>
      </c>
      <c r="R195" s="175" t="s">
        <v>6234</v>
      </c>
      <c r="S195" s="175">
        <v>28</v>
      </c>
      <c r="T195" s="175">
        <v>139</v>
      </c>
      <c r="U195" s="175">
        <v>1</v>
      </c>
      <c r="V195" s="175">
        <v>2</v>
      </c>
      <c r="W195" s="175">
        <v>2</v>
      </c>
      <c r="X195" s="175">
        <v>14</v>
      </c>
      <c r="Y195" s="175">
        <v>4.8</v>
      </c>
      <c r="Z195" s="175">
        <v>0</v>
      </c>
      <c r="AA195" s="175">
        <v>47.5</v>
      </c>
      <c r="AB195" s="175">
        <v>10</v>
      </c>
      <c r="AC195" s="175" t="s">
        <v>6235</v>
      </c>
      <c r="AD195" s="175">
        <v>52</v>
      </c>
      <c r="AE195" s="175">
        <v>268</v>
      </c>
      <c r="AF195" s="175">
        <v>5</v>
      </c>
      <c r="AG195" s="175">
        <v>3</v>
      </c>
      <c r="AH195" s="175">
        <v>1</v>
      </c>
      <c r="AI195" s="175">
        <v>16.600000000000001</v>
      </c>
      <c r="AJ195" s="175">
        <v>4.9000000000000004</v>
      </c>
      <c r="AK195" s="175">
        <v>0</v>
      </c>
      <c r="AL195" s="175">
        <v>47.7</v>
      </c>
      <c r="AM195" s="175">
        <v>10.7</v>
      </c>
    </row>
    <row r="196" spans="1:39" ht="12.75" x14ac:dyDescent="0.2">
      <c r="A196" s="176">
        <v>719</v>
      </c>
      <c r="B196" s="173">
        <v>7</v>
      </c>
      <c r="C196" s="173" t="s">
        <v>908</v>
      </c>
      <c r="D196" s="173" t="s">
        <v>63</v>
      </c>
      <c r="E196" s="173">
        <v>3</v>
      </c>
      <c r="F196" s="174" t="s">
        <v>1043</v>
      </c>
      <c r="G196" s="175" t="s">
        <v>1044</v>
      </c>
      <c r="H196" s="175">
        <v>81</v>
      </c>
      <c r="I196" s="175">
        <v>423</v>
      </c>
      <c r="J196" s="175">
        <v>1</v>
      </c>
      <c r="K196" s="175">
        <v>2</v>
      </c>
      <c r="L196" s="175">
        <v>2</v>
      </c>
      <c r="M196" s="175">
        <v>40.5</v>
      </c>
      <c r="N196" s="175">
        <v>5.0999999999999996</v>
      </c>
      <c r="O196" s="175">
        <v>0</v>
      </c>
      <c r="P196" s="175">
        <v>22.7</v>
      </c>
      <c r="Q196" s="175">
        <v>16.7</v>
      </c>
      <c r="R196" s="175" t="s">
        <v>6236</v>
      </c>
      <c r="S196" s="175">
        <v>12</v>
      </c>
      <c r="T196" s="175">
        <v>74</v>
      </c>
      <c r="U196" s="175">
        <v>1</v>
      </c>
      <c r="V196" s="175">
        <v>1</v>
      </c>
      <c r="W196" s="175">
        <v>1</v>
      </c>
      <c r="X196" s="175">
        <v>12</v>
      </c>
      <c r="Y196" s="175">
        <v>6</v>
      </c>
      <c r="Z196" s="175">
        <v>0</v>
      </c>
      <c r="AA196" s="175">
        <v>4.3</v>
      </c>
      <c r="AB196" s="175">
        <v>15.6</v>
      </c>
      <c r="AC196" s="175" t="s">
        <v>6237</v>
      </c>
      <c r="AD196" s="175">
        <v>78</v>
      </c>
      <c r="AE196" s="175">
        <v>409</v>
      </c>
      <c r="AF196" s="175">
        <v>4</v>
      </c>
      <c r="AG196" s="175">
        <v>2</v>
      </c>
      <c r="AH196" s="175">
        <v>1</v>
      </c>
      <c r="AI196" s="175">
        <v>38</v>
      </c>
      <c r="AJ196" s="175">
        <v>5</v>
      </c>
      <c r="AK196" s="175">
        <v>0</v>
      </c>
      <c r="AL196" s="175">
        <v>37.5</v>
      </c>
      <c r="AM196" s="175">
        <v>14.3</v>
      </c>
    </row>
    <row r="197" spans="1:39" ht="12.75" x14ac:dyDescent="0.2">
      <c r="A197" s="176">
        <v>720</v>
      </c>
      <c r="B197" s="173">
        <v>7</v>
      </c>
      <c r="C197" s="173" t="s">
        <v>908</v>
      </c>
      <c r="D197" s="173" t="s">
        <v>63</v>
      </c>
      <c r="E197" s="173">
        <v>4</v>
      </c>
      <c r="F197" s="174" t="s">
        <v>1048</v>
      </c>
      <c r="G197" s="175" t="s">
        <v>1049</v>
      </c>
      <c r="H197" s="175">
        <v>50</v>
      </c>
      <c r="I197" s="175">
        <v>267</v>
      </c>
      <c r="J197" s="175">
        <v>1</v>
      </c>
      <c r="K197" s="175">
        <v>2</v>
      </c>
      <c r="L197" s="175">
        <v>2</v>
      </c>
      <c r="M197" s="175">
        <v>25</v>
      </c>
      <c r="N197" s="175">
        <v>5.2</v>
      </c>
      <c r="O197" s="175">
        <v>0</v>
      </c>
      <c r="P197" s="175">
        <v>32.5</v>
      </c>
      <c r="Q197" s="175">
        <v>14.9</v>
      </c>
      <c r="R197" s="175" t="s">
        <v>6238</v>
      </c>
      <c r="S197" s="175">
        <v>26</v>
      </c>
      <c r="T197" s="175">
        <v>153</v>
      </c>
      <c r="U197" s="175">
        <v>1</v>
      </c>
      <c r="V197" s="175">
        <v>1</v>
      </c>
      <c r="W197" s="175">
        <v>1</v>
      </c>
      <c r="X197" s="175">
        <v>26</v>
      </c>
      <c r="Y197" s="175">
        <v>5.8</v>
      </c>
      <c r="Z197" s="175">
        <v>0</v>
      </c>
      <c r="AA197" s="175">
        <v>7.9</v>
      </c>
      <c r="AB197" s="175">
        <v>18.600000000000001</v>
      </c>
      <c r="AC197" s="175" t="s">
        <v>6239</v>
      </c>
      <c r="AD197" s="175">
        <v>29</v>
      </c>
      <c r="AE197" s="175">
        <v>144</v>
      </c>
      <c r="AF197" s="175">
        <v>2</v>
      </c>
      <c r="AG197" s="175">
        <v>1</v>
      </c>
      <c r="AH197" s="175">
        <v>1</v>
      </c>
      <c r="AI197" s="175">
        <v>28</v>
      </c>
      <c r="AJ197" s="175">
        <v>4.7</v>
      </c>
      <c r="AK197" s="175">
        <v>0</v>
      </c>
      <c r="AL197" s="175">
        <v>54.5</v>
      </c>
      <c r="AM197" s="175">
        <v>12.6</v>
      </c>
    </row>
    <row r="198" spans="1:39" ht="12.75" x14ac:dyDescent="0.2">
      <c r="A198" s="176">
        <v>721</v>
      </c>
      <c r="B198" s="173">
        <v>7</v>
      </c>
      <c r="C198" s="173" t="s">
        <v>908</v>
      </c>
      <c r="D198" s="173" t="s">
        <v>76</v>
      </c>
      <c r="E198" s="173">
        <v>5</v>
      </c>
      <c r="F198" s="174" t="s">
        <v>970</v>
      </c>
      <c r="G198" s="175" t="s">
        <v>971</v>
      </c>
      <c r="H198" s="175">
        <v>59</v>
      </c>
      <c r="I198" s="175">
        <v>300</v>
      </c>
      <c r="J198" s="175">
        <v>1</v>
      </c>
      <c r="K198" s="175">
        <v>3</v>
      </c>
      <c r="L198" s="175">
        <v>3</v>
      </c>
      <c r="M198" s="175">
        <v>19.600000000000001</v>
      </c>
      <c r="N198" s="175">
        <v>4.9000000000000004</v>
      </c>
      <c r="O198" s="175">
        <v>0</v>
      </c>
      <c r="P198" s="175">
        <v>24.8</v>
      </c>
      <c r="Q198" s="175">
        <v>14.6</v>
      </c>
      <c r="R198" s="175" t="s">
        <v>6240</v>
      </c>
      <c r="S198" s="175">
        <v>30</v>
      </c>
      <c r="T198" s="175">
        <v>163</v>
      </c>
      <c r="U198" s="175">
        <v>1</v>
      </c>
      <c r="V198" s="175">
        <v>2</v>
      </c>
      <c r="W198" s="175">
        <v>2</v>
      </c>
      <c r="X198" s="175">
        <v>15</v>
      </c>
      <c r="Y198" s="175">
        <v>5.3</v>
      </c>
      <c r="Z198" s="175">
        <v>0</v>
      </c>
      <c r="AA198" s="175">
        <v>30.8</v>
      </c>
      <c r="AB198" s="175">
        <v>12.6</v>
      </c>
      <c r="AC198" s="175" t="s">
        <v>6241</v>
      </c>
      <c r="AD198" s="175">
        <v>32</v>
      </c>
      <c r="AE198" s="175">
        <v>154</v>
      </c>
      <c r="AF198" s="175">
        <v>1</v>
      </c>
      <c r="AG198" s="175">
        <v>1</v>
      </c>
      <c r="AH198" s="175">
        <v>0</v>
      </c>
      <c r="AI198" s="175">
        <v>31</v>
      </c>
      <c r="AJ198" s="175">
        <v>4.5999999999999996</v>
      </c>
      <c r="AK198" s="175">
        <v>0</v>
      </c>
      <c r="AL198" s="175">
        <v>14.3</v>
      </c>
      <c r="AM198" s="175">
        <v>18.899999999999999</v>
      </c>
    </row>
    <row r="199" spans="1:39" ht="12.75" x14ac:dyDescent="0.2">
      <c r="A199" s="176">
        <v>722</v>
      </c>
      <c r="B199" s="173">
        <v>7</v>
      </c>
      <c r="C199" s="173" t="s">
        <v>908</v>
      </c>
      <c r="D199" s="173" t="s">
        <v>76</v>
      </c>
      <c r="E199" s="173">
        <v>6</v>
      </c>
      <c r="F199" s="174" t="s">
        <v>974</v>
      </c>
      <c r="G199" s="175" t="s">
        <v>975</v>
      </c>
      <c r="H199" s="175">
        <v>59</v>
      </c>
      <c r="I199" s="175">
        <v>306</v>
      </c>
      <c r="J199" s="175">
        <v>1</v>
      </c>
      <c r="K199" s="175">
        <v>2</v>
      </c>
      <c r="L199" s="175">
        <v>2</v>
      </c>
      <c r="M199" s="175">
        <v>29.5</v>
      </c>
      <c r="N199" s="175">
        <v>5</v>
      </c>
      <c r="O199" s="175">
        <v>0.5</v>
      </c>
      <c r="P199" s="175">
        <v>22</v>
      </c>
      <c r="Q199" s="175">
        <v>17.5</v>
      </c>
      <c r="R199" s="175" t="s">
        <v>973</v>
      </c>
      <c r="S199" s="175">
        <v>17</v>
      </c>
      <c r="T199" s="175">
        <v>111</v>
      </c>
      <c r="U199" s="175">
        <v>1</v>
      </c>
      <c r="V199" s="175">
        <v>2</v>
      </c>
      <c r="W199" s="175">
        <v>2</v>
      </c>
      <c r="X199" s="175">
        <v>8.5</v>
      </c>
      <c r="Y199" s="175">
        <v>6.4</v>
      </c>
      <c r="Z199" s="175">
        <v>0</v>
      </c>
      <c r="AA199" s="175">
        <v>0</v>
      </c>
      <c r="AB199" s="175">
        <v>16.100000000000001</v>
      </c>
      <c r="AC199" s="175" t="s">
        <v>6242</v>
      </c>
      <c r="AD199" s="175">
        <v>40</v>
      </c>
      <c r="AE199" s="175">
        <v>210</v>
      </c>
      <c r="AF199" s="175">
        <v>4</v>
      </c>
      <c r="AG199" s="175">
        <v>2</v>
      </c>
      <c r="AH199" s="175">
        <v>1</v>
      </c>
      <c r="AI199" s="175">
        <v>19</v>
      </c>
      <c r="AJ199" s="175">
        <v>5</v>
      </c>
      <c r="AK199" s="175">
        <v>0.5</v>
      </c>
      <c r="AL199" s="175">
        <v>38.299999999999997</v>
      </c>
      <c r="AM199" s="175">
        <v>12.6</v>
      </c>
    </row>
    <row r="200" spans="1:39" ht="12.75" x14ac:dyDescent="0.2">
      <c r="A200" s="176">
        <v>723</v>
      </c>
      <c r="B200" s="173">
        <v>7</v>
      </c>
      <c r="C200" s="173" t="s">
        <v>908</v>
      </c>
      <c r="D200" s="173" t="s">
        <v>76</v>
      </c>
      <c r="E200" s="173">
        <v>7</v>
      </c>
      <c r="F200" s="174" t="s">
        <v>978</v>
      </c>
      <c r="G200" s="175" t="s">
        <v>6243</v>
      </c>
      <c r="H200" s="175">
        <v>146</v>
      </c>
      <c r="I200" s="175">
        <v>745</v>
      </c>
      <c r="J200" s="175">
        <v>3</v>
      </c>
      <c r="K200" s="175">
        <v>7</v>
      </c>
      <c r="L200" s="175">
        <v>2.2999999999999998</v>
      </c>
      <c r="M200" s="175">
        <v>20.8</v>
      </c>
      <c r="N200" s="175">
        <v>5</v>
      </c>
      <c r="O200" s="175">
        <v>0.28000000000000003</v>
      </c>
      <c r="P200" s="175">
        <v>35.299999999999997</v>
      </c>
      <c r="Q200" s="175">
        <v>12.8</v>
      </c>
      <c r="R200" s="175" t="s">
        <v>6244</v>
      </c>
      <c r="S200" s="175">
        <v>27</v>
      </c>
      <c r="T200" s="175">
        <v>159</v>
      </c>
      <c r="U200" s="175">
        <v>1</v>
      </c>
      <c r="V200" s="175">
        <v>2</v>
      </c>
      <c r="W200" s="175">
        <v>2</v>
      </c>
      <c r="X200" s="175">
        <v>13.5</v>
      </c>
      <c r="Y200" s="175">
        <v>5.8</v>
      </c>
      <c r="Z200" s="175">
        <v>0</v>
      </c>
      <c r="AA200" s="175">
        <v>5.0999999999999996</v>
      </c>
      <c r="AB200" s="175">
        <v>15.8</v>
      </c>
      <c r="AC200" s="175" t="s">
        <v>6245</v>
      </c>
      <c r="AD200" s="175">
        <v>71</v>
      </c>
      <c r="AE200" s="175">
        <v>339</v>
      </c>
      <c r="AF200" s="175">
        <v>3</v>
      </c>
      <c r="AG200" s="175">
        <v>3</v>
      </c>
      <c r="AH200" s="175">
        <v>1.5</v>
      </c>
      <c r="AI200" s="175">
        <v>23.3</v>
      </c>
      <c r="AJ200" s="175">
        <v>4.5999999999999996</v>
      </c>
      <c r="AK200" s="175">
        <v>0.66</v>
      </c>
      <c r="AL200" s="175">
        <v>47.7</v>
      </c>
      <c r="AM200" s="175">
        <v>12.3</v>
      </c>
    </row>
    <row r="201" spans="1:39" ht="12.75" x14ac:dyDescent="0.2">
      <c r="A201" s="176">
        <v>724</v>
      </c>
      <c r="B201" s="173">
        <v>7</v>
      </c>
      <c r="C201" s="173" t="s">
        <v>908</v>
      </c>
      <c r="D201" s="173" t="s">
        <v>76</v>
      </c>
      <c r="E201" s="173">
        <v>8</v>
      </c>
      <c r="F201" s="174" t="s">
        <v>982</v>
      </c>
      <c r="G201" s="175" t="s">
        <v>6246</v>
      </c>
      <c r="H201" s="175">
        <v>139</v>
      </c>
      <c r="I201" s="175">
        <v>707</v>
      </c>
      <c r="J201" s="175">
        <v>4</v>
      </c>
      <c r="K201" s="175">
        <v>6</v>
      </c>
      <c r="L201" s="175">
        <v>1.5</v>
      </c>
      <c r="M201" s="175">
        <v>23.1</v>
      </c>
      <c r="N201" s="175">
        <v>4.9000000000000004</v>
      </c>
      <c r="O201" s="175">
        <v>0</v>
      </c>
      <c r="P201" s="175">
        <v>40.200000000000003</v>
      </c>
      <c r="Q201" s="175">
        <v>13.3</v>
      </c>
      <c r="R201" s="175" t="s">
        <v>981</v>
      </c>
      <c r="S201" s="175">
        <v>13</v>
      </c>
      <c r="T201" s="175">
        <v>87</v>
      </c>
      <c r="U201" s="175">
        <v>1</v>
      </c>
      <c r="V201" s="175">
        <v>1</v>
      </c>
      <c r="W201" s="175">
        <v>1</v>
      </c>
      <c r="X201" s="175">
        <v>13</v>
      </c>
      <c r="Y201" s="175">
        <v>6.3</v>
      </c>
      <c r="Z201" s="175">
        <v>0</v>
      </c>
      <c r="AA201" s="175">
        <v>11.4</v>
      </c>
      <c r="AB201" s="175">
        <v>14.8</v>
      </c>
      <c r="AC201" s="175" t="s">
        <v>6247</v>
      </c>
      <c r="AD201" s="175">
        <v>47</v>
      </c>
      <c r="AE201" s="175">
        <v>225</v>
      </c>
      <c r="AF201" s="175">
        <v>5</v>
      </c>
      <c r="AG201" s="175">
        <v>2</v>
      </c>
      <c r="AH201" s="175">
        <v>1</v>
      </c>
      <c r="AI201" s="175">
        <v>19</v>
      </c>
      <c r="AJ201" s="175">
        <v>4.2</v>
      </c>
      <c r="AK201" s="175">
        <v>0</v>
      </c>
      <c r="AL201" s="175">
        <v>58.4</v>
      </c>
      <c r="AM201" s="175">
        <v>9.8000000000000007</v>
      </c>
    </row>
    <row r="202" spans="1:39" ht="12.75" x14ac:dyDescent="0.2">
      <c r="A202" s="176">
        <v>801</v>
      </c>
      <c r="B202" s="173">
        <v>8</v>
      </c>
      <c r="C202" s="173" t="s">
        <v>840</v>
      </c>
      <c r="D202" s="173" t="s">
        <v>21</v>
      </c>
      <c r="E202" s="173">
        <v>1</v>
      </c>
      <c r="F202" s="174" t="s">
        <v>1129</v>
      </c>
      <c r="G202" s="175" t="s">
        <v>1131</v>
      </c>
      <c r="H202" s="175">
        <v>41</v>
      </c>
      <c r="I202" s="175">
        <v>241</v>
      </c>
      <c r="J202" s="175">
        <v>1</v>
      </c>
      <c r="K202" s="175">
        <v>2</v>
      </c>
      <c r="L202" s="175">
        <v>2</v>
      </c>
      <c r="M202" s="175">
        <v>20.5</v>
      </c>
      <c r="N202" s="175">
        <v>5.7</v>
      </c>
      <c r="O202" s="175">
        <v>0.5</v>
      </c>
      <c r="P202" s="175">
        <v>21.6</v>
      </c>
      <c r="Q202" s="175">
        <v>13.6</v>
      </c>
      <c r="R202" s="175" t="s">
        <v>6248</v>
      </c>
      <c r="S202" s="175">
        <v>10</v>
      </c>
      <c r="T202" s="175">
        <v>53</v>
      </c>
      <c r="U202" s="175">
        <v>1</v>
      </c>
      <c r="V202" s="175">
        <v>1</v>
      </c>
      <c r="W202" s="175">
        <v>1</v>
      </c>
      <c r="X202" s="175">
        <v>10</v>
      </c>
      <c r="Y202" s="175">
        <v>5.2</v>
      </c>
      <c r="Z202" s="175">
        <v>1</v>
      </c>
      <c r="AA202" s="175">
        <v>61.3</v>
      </c>
      <c r="AB202" s="175">
        <v>7.1</v>
      </c>
      <c r="AC202" s="175" t="s">
        <v>6249</v>
      </c>
      <c r="AD202" s="175">
        <v>33</v>
      </c>
      <c r="AE202" s="175">
        <v>195</v>
      </c>
      <c r="AF202" s="175">
        <v>1</v>
      </c>
      <c r="AG202" s="175">
        <v>3</v>
      </c>
      <c r="AH202" s="175">
        <v>3</v>
      </c>
      <c r="AI202" s="175">
        <v>11</v>
      </c>
      <c r="AJ202" s="175">
        <v>5.8</v>
      </c>
      <c r="AK202" s="175">
        <v>0</v>
      </c>
      <c r="AL202" s="175">
        <v>21.3</v>
      </c>
      <c r="AM202" s="175">
        <v>13</v>
      </c>
    </row>
    <row r="203" spans="1:39" ht="12.75" x14ac:dyDescent="0.2">
      <c r="A203" s="176">
        <v>802</v>
      </c>
      <c r="B203" s="173">
        <v>8</v>
      </c>
      <c r="C203" s="173" t="s">
        <v>840</v>
      </c>
      <c r="D203" s="173" t="s">
        <v>21</v>
      </c>
      <c r="E203" s="173">
        <v>2</v>
      </c>
      <c r="F203" s="174" t="s">
        <v>1132</v>
      </c>
      <c r="G203" s="175" t="s">
        <v>1134</v>
      </c>
      <c r="H203" s="175">
        <v>66</v>
      </c>
      <c r="I203" s="175">
        <v>326</v>
      </c>
      <c r="J203" s="175">
        <v>1</v>
      </c>
      <c r="K203" s="175">
        <v>2</v>
      </c>
      <c r="L203" s="175">
        <v>2</v>
      </c>
      <c r="M203" s="175">
        <v>33</v>
      </c>
      <c r="N203" s="175">
        <v>4.5999999999999996</v>
      </c>
      <c r="O203" s="175">
        <v>0</v>
      </c>
      <c r="P203" s="175">
        <v>25.9</v>
      </c>
      <c r="Q203" s="175">
        <v>17.8</v>
      </c>
      <c r="R203" s="175" t="s">
        <v>1133</v>
      </c>
      <c r="S203" s="175">
        <v>15</v>
      </c>
      <c r="T203" s="175">
        <v>80</v>
      </c>
      <c r="U203" s="175">
        <v>1</v>
      </c>
      <c r="V203" s="175">
        <v>1</v>
      </c>
      <c r="W203" s="175">
        <v>1</v>
      </c>
      <c r="X203" s="175">
        <v>15</v>
      </c>
      <c r="Y203" s="175">
        <v>5.2</v>
      </c>
      <c r="Z203" s="175">
        <v>0</v>
      </c>
      <c r="AA203" s="175">
        <v>33.6</v>
      </c>
      <c r="AB203" s="175">
        <v>12.2</v>
      </c>
      <c r="AC203" s="175" t="s">
        <v>6250</v>
      </c>
      <c r="AD203" s="175">
        <v>38</v>
      </c>
      <c r="AE203" s="175">
        <v>219</v>
      </c>
      <c r="AF203" s="175">
        <v>1</v>
      </c>
      <c r="AG203" s="175">
        <v>2</v>
      </c>
      <c r="AH203" s="175">
        <v>2</v>
      </c>
      <c r="AI203" s="175">
        <v>19</v>
      </c>
      <c r="AJ203" s="175">
        <v>5.6</v>
      </c>
      <c r="AK203" s="175">
        <v>0</v>
      </c>
      <c r="AL203" s="175">
        <v>29.4</v>
      </c>
      <c r="AM203" s="175">
        <v>13.8</v>
      </c>
    </row>
    <row r="204" spans="1:39" ht="12.75" x14ac:dyDescent="0.2">
      <c r="A204" s="176">
        <v>803</v>
      </c>
      <c r="B204" s="173">
        <v>8</v>
      </c>
      <c r="C204" s="173" t="s">
        <v>778</v>
      </c>
      <c r="D204" s="173" t="s">
        <v>21</v>
      </c>
      <c r="E204" s="173">
        <v>1</v>
      </c>
      <c r="F204" s="174" t="s">
        <v>1058</v>
      </c>
      <c r="G204" s="175" t="s">
        <v>1059</v>
      </c>
      <c r="H204" s="175">
        <v>26</v>
      </c>
      <c r="I204" s="175">
        <v>126</v>
      </c>
      <c r="J204" s="175">
        <v>1</v>
      </c>
      <c r="K204" s="175">
        <v>2</v>
      </c>
      <c r="L204" s="175">
        <v>2</v>
      </c>
      <c r="M204" s="175">
        <v>13</v>
      </c>
      <c r="N204" s="175">
        <v>4</v>
      </c>
      <c r="O204" s="175">
        <v>0</v>
      </c>
      <c r="P204" s="175">
        <v>40.700000000000003</v>
      </c>
      <c r="Q204" s="175">
        <v>10.8</v>
      </c>
      <c r="R204" s="175" t="s">
        <v>6251</v>
      </c>
      <c r="S204" s="175">
        <v>10</v>
      </c>
      <c r="T204" s="175">
        <v>49</v>
      </c>
      <c r="U204" s="175">
        <v>1</v>
      </c>
      <c r="V204" s="175">
        <v>1</v>
      </c>
      <c r="W204" s="175">
        <v>1</v>
      </c>
      <c r="X204" s="175">
        <v>10</v>
      </c>
      <c r="Y204" s="175">
        <v>4.9000000000000004</v>
      </c>
      <c r="Z204" s="175">
        <v>0</v>
      </c>
      <c r="AA204" s="175">
        <v>27.4</v>
      </c>
      <c r="AB204" s="175">
        <v>11.9</v>
      </c>
      <c r="AC204" s="175" t="s">
        <v>6252</v>
      </c>
      <c r="AD204" s="175">
        <v>17</v>
      </c>
      <c r="AE204" s="175">
        <v>87</v>
      </c>
      <c r="AF204" s="175">
        <v>1</v>
      </c>
      <c r="AG204" s="175">
        <v>2</v>
      </c>
      <c r="AH204" s="175">
        <v>2</v>
      </c>
      <c r="AI204" s="175">
        <v>8.5</v>
      </c>
      <c r="AJ204" s="175">
        <v>3.9</v>
      </c>
      <c r="AK204" s="175">
        <v>0</v>
      </c>
      <c r="AL204" s="175">
        <v>14</v>
      </c>
      <c r="AM204" s="175">
        <v>13.4</v>
      </c>
    </row>
    <row r="205" spans="1:39" ht="12.75" x14ac:dyDescent="0.2">
      <c r="A205" s="176">
        <v>804</v>
      </c>
      <c r="B205" s="173">
        <v>8</v>
      </c>
      <c r="C205" s="173" t="s">
        <v>778</v>
      </c>
      <c r="D205" s="173" t="s">
        <v>21</v>
      </c>
      <c r="E205" s="173">
        <v>2</v>
      </c>
      <c r="F205" s="174" t="s">
        <v>1062</v>
      </c>
      <c r="G205" s="175" t="s">
        <v>1063</v>
      </c>
      <c r="H205" s="175">
        <v>48</v>
      </c>
      <c r="I205" s="175">
        <v>212</v>
      </c>
      <c r="J205" s="175">
        <v>1</v>
      </c>
      <c r="K205" s="175">
        <v>3</v>
      </c>
      <c r="L205" s="175">
        <v>3</v>
      </c>
      <c r="M205" s="175">
        <v>16</v>
      </c>
      <c r="N205" s="175">
        <v>4.2</v>
      </c>
      <c r="O205" s="175">
        <v>0</v>
      </c>
      <c r="P205" s="175">
        <v>81.3</v>
      </c>
      <c r="Q205" s="175">
        <v>5.8</v>
      </c>
      <c r="R205" s="175" t="s">
        <v>6253</v>
      </c>
      <c r="S205" s="175">
        <v>11</v>
      </c>
      <c r="T205" s="175">
        <v>64</v>
      </c>
      <c r="U205" s="175">
        <v>1</v>
      </c>
      <c r="V205" s="175">
        <v>1</v>
      </c>
      <c r="W205" s="175">
        <v>1</v>
      </c>
      <c r="X205" s="175">
        <v>1</v>
      </c>
      <c r="Y205" s="175">
        <v>5.7</v>
      </c>
      <c r="Z205" s="175">
        <v>0</v>
      </c>
      <c r="AA205" s="175">
        <v>49.5</v>
      </c>
      <c r="AB205" s="175">
        <v>9</v>
      </c>
      <c r="AC205" s="175" t="s">
        <v>6254</v>
      </c>
      <c r="AD205" s="175">
        <v>53</v>
      </c>
      <c r="AE205" s="175">
        <v>217</v>
      </c>
      <c r="AF205" s="175">
        <v>1</v>
      </c>
      <c r="AG205" s="175">
        <v>3</v>
      </c>
      <c r="AH205" s="175">
        <v>3</v>
      </c>
      <c r="AI205" s="175">
        <v>17.600000000000001</v>
      </c>
      <c r="AJ205" s="175">
        <v>3.9</v>
      </c>
      <c r="AK205" s="175">
        <v>0</v>
      </c>
      <c r="AL205" s="175">
        <v>72.3</v>
      </c>
      <c r="AM205" s="175">
        <v>7.5</v>
      </c>
    </row>
    <row r="206" spans="1:39" ht="12.75" x14ac:dyDescent="0.2">
      <c r="A206" s="176">
        <v>805</v>
      </c>
      <c r="B206" s="173">
        <v>8</v>
      </c>
      <c r="C206" s="173" t="s">
        <v>778</v>
      </c>
      <c r="D206" s="173" t="s">
        <v>21</v>
      </c>
      <c r="E206" s="173">
        <v>3</v>
      </c>
      <c r="F206" s="174" t="s">
        <v>1066</v>
      </c>
      <c r="G206" s="175" t="s">
        <v>1067</v>
      </c>
      <c r="H206" s="175">
        <v>72</v>
      </c>
      <c r="I206" s="175">
        <v>304</v>
      </c>
      <c r="J206" s="175">
        <v>1</v>
      </c>
      <c r="K206" s="175">
        <v>2</v>
      </c>
      <c r="L206" s="175">
        <v>2</v>
      </c>
      <c r="M206" s="175">
        <v>36</v>
      </c>
      <c r="N206" s="175">
        <v>4</v>
      </c>
      <c r="O206" s="175">
        <v>0</v>
      </c>
      <c r="P206" s="175">
        <v>41</v>
      </c>
      <c r="Q206" s="175">
        <v>16.399999999999999</v>
      </c>
      <c r="R206" s="175" t="s">
        <v>6255</v>
      </c>
      <c r="S206" s="175">
        <v>20</v>
      </c>
      <c r="T206" s="175">
        <v>101</v>
      </c>
      <c r="U206" s="175">
        <v>1</v>
      </c>
      <c r="V206" s="175">
        <v>1</v>
      </c>
      <c r="W206" s="175">
        <v>1</v>
      </c>
      <c r="X206" s="175">
        <v>20</v>
      </c>
      <c r="Y206" s="175">
        <v>5</v>
      </c>
      <c r="Z206" s="175">
        <v>0</v>
      </c>
      <c r="AA206" s="175">
        <v>38.4</v>
      </c>
      <c r="AB206" s="175">
        <v>12.8</v>
      </c>
      <c r="AC206" s="175" t="s">
        <v>6256</v>
      </c>
      <c r="AD206" s="175">
        <v>42</v>
      </c>
      <c r="AE206" s="175">
        <v>190</v>
      </c>
      <c r="AF206" s="175">
        <v>1</v>
      </c>
      <c r="AG206" s="175">
        <v>2</v>
      </c>
      <c r="AH206" s="175">
        <v>2</v>
      </c>
      <c r="AI206" s="175">
        <v>21</v>
      </c>
      <c r="AJ206" s="175">
        <v>4.3</v>
      </c>
      <c r="AK206" s="175">
        <v>0</v>
      </c>
      <c r="AL206" s="175">
        <v>48.5</v>
      </c>
      <c r="AM206" s="175">
        <v>11.7</v>
      </c>
    </row>
    <row r="207" spans="1:39" ht="12.75" x14ac:dyDescent="0.2">
      <c r="A207" s="176">
        <v>806</v>
      </c>
      <c r="B207" s="173">
        <v>8</v>
      </c>
      <c r="C207" s="173" t="s">
        <v>778</v>
      </c>
      <c r="D207" s="173" t="s">
        <v>21</v>
      </c>
      <c r="E207" s="173">
        <v>4</v>
      </c>
      <c r="F207" s="174" t="s">
        <v>1070</v>
      </c>
      <c r="G207" s="175" t="s">
        <v>1071</v>
      </c>
      <c r="H207" s="175">
        <v>53</v>
      </c>
      <c r="I207" s="175">
        <v>328</v>
      </c>
      <c r="J207" s="175">
        <v>1</v>
      </c>
      <c r="K207" s="175">
        <v>3</v>
      </c>
      <c r="L207" s="175">
        <v>3</v>
      </c>
      <c r="M207" s="175">
        <v>17.600000000000001</v>
      </c>
      <c r="N207" s="175">
        <v>6</v>
      </c>
      <c r="O207" s="175">
        <v>0.33</v>
      </c>
      <c r="P207" s="175">
        <v>22.8</v>
      </c>
      <c r="Q207" s="175">
        <v>14.4</v>
      </c>
      <c r="R207" s="175" t="s">
        <v>1069</v>
      </c>
      <c r="S207" s="175">
        <v>8</v>
      </c>
      <c r="T207" s="175">
        <v>58</v>
      </c>
      <c r="U207" s="175">
        <v>1</v>
      </c>
      <c r="V207" s="175">
        <v>1</v>
      </c>
      <c r="W207" s="175">
        <v>1</v>
      </c>
      <c r="X207" s="175">
        <v>8</v>
      </c>
      <c r="Y207" s="175">
        <v>7.1</v>
      </c>
      <c r="Z207" s="175">
        <v>0</v>
      </c>
      <c r="AA207" s="175">
        <v>8.3000000000000007</v>
      </c>
      <c r="AB207" s="175">
        <v>14</v>
      </c>
      <c r="AC207" s="175" t="s">
        <v>6257</v>
      </c>
      <c r="AD207" s="175">
        <v>47</v>
      </c>
      <c r="AE207" s="175">
        <v>283</v>
      </c>
      <c r="AF207" s="175">
        <v>1</v>
      </c>
      <c r="AG207" s="175">
        <v>4</v>
      </c>
      <c r="AH207" s="175">
        <v>4</v>
      </c>
      <c r="AI207" s="175">
        <v>11.7</v>
      </c>
      <c r="AJ207" s="175">
        <v>5.9</v>
      </c>
      <c r="AK207" s="175">
        <v>0.25</v>
      </c>
      <c r="AL207" s="175">
        <v>34.700000000000003</v>
      </c>
      <c r="AM207" s="175">
        <v>11.3</v>
      </c>
    </row>
    <row r="208" spans="1:39" ht="12.75" x14ac:dyDescent="0.2">
      <c r="A208" s="176">
        <v>807</v>
      </c>
      <c r="B208" s="173">
        <v>8</v>
      </c>
      <c r="C208" s="173" t="s">
        <v>778</v>
      </c>
      <c r="D208" s="173" t="s">
        <v>63</v>
      </c>
      <c r="E208" s="173">
        <v>5</v>
      </c>
      <c r="F208" s="174" t="s">
        <v>1077</v>
      </c>
      <c r="G208" s="175" t="s">
        <v>1078</v>
      </c>
      <c r="H208" s="175">
        <v>42</v>
      </c>
      <c r="I208" s="175">
        <v>257</v>
      </c>
      <c r="J208" s="175">
        <v>1</v>
      </c>
      <c r="K208" s="175">
        <v>3</v>
      </c>
      <c r="L208" s="175">
        <v>3</v>
      </c>
      <c r="M208" s="175">
        <v>14</v>
      </c>
      <c r="N208" s="175">
        <v>6</v>
      </c>
      <c r="O208" s="175">
        <v>0</v>
      </c>
      <c r="P208" s="175">
        <v>27.4</v>
      </c>
      <c r="Q208" s="175">
        <v>12.9</v>
      </c>
      <c r="R208" s="175" t="s">
        <v>6258</v>
      </c>
      <c r="S208" s="175">
        <v>3</v>
      </c>
      <c r="T208" s="175">
        <v>31</v>
      </c>
      <c r="U208" s="175">
        <v>1</v>
      </c>
      <c r="V208" s="175">
        <v>1</v>
      </c>
      <c r="W208" s="175">
        <v>1</v>
      </c>
      <c r="X208" s="175">
        <v>3</v>
      </c>
      <c r="Y208" s="175">
        <v>10</v>
      </c>
      <c r="Z208" s="175">
        <v>0</v>
      </c>
      <c r="AA208" s="175">
        <v>0</v>
      </c>
      <c r="AB208" s="175">
        <v>20.9</v>
      </c>
      <c r="AC208" s="175" t="s">
        <v>6259</v>
      </c>
      <c r="AD208" s="175">
        <v>40</v>
      </c>
      <c r="AE208" s="175">
        <v>220</v>
      </c>
      <c r="AF208" s="175">
        <v>2</v>
      </c>
      <c r="AG208" s="175">
        <v>3</v>
      </c>
      <c r="AH208" s="175">
        <v>1.5</v>
      </c>
      <c r="AI208" s="175">
        <v>13.3</v>
      </c>
      <c r="AJ208" s="175">
        <v>5.4</v>
      </c>
      <c r="AK208" s="175">
        <v>0</v>
      </c>
      <c r="AL208" s="175">
        <v>43.1</v>
      </c>
      <c r="AM208" s="175">
        <v>10.5</v>
      </c>
    </row>
    <row r="209" spans="1:39" ht="12.75" x14ac:dyDescent="0.2">
      <c r="A209" s="176">
        <v>808</v>
      </c>
      <c r="B209" s="173">
        <v>8</v>
      </c>
      <c r="C209" s="173" t="s">
        <v>778</v>
      </c>
      <c r="D209" s="173" t="s">
        <v>63</v>
      </c>
      <c r="E209" s="173">
        <v>6</v>
      </c>
      <c r="F209" s="174" t="s">
        <v>1081</v>
      </c>
      <c r="G209" s="175" t="s">
        <v>1082</v>
      </c>
      <c r="H209" s="175">
        <v>51</v>
      </c>
      <c r="I209" s="175">
        <v>220</v>
      </c>
      <c r="J209" s="175">
        <v>1</v>
      </c>
      <c r="K209" s="175">
        <v>1</v>
      </c>
      <c r="L209" s="175">
        <v>0</v>
      </c>
      <c r="M209" s="175">
        <v>25</v>
      </c>
      <c r="N209" s="175">
        <v>4.5999999999999996</v>
      </c>
      <c r="O209" s="175">
        <v>0</v>
      </c>
      <c r="P209" s="175">
        <v>56.2</v>
      </c>
      <c r="Q209" s="175">
        <v>11.6</v>
      </c>
      <c r="R209" s="175" t="s">
        <v>6260</v>
      </c>
      <c r="S209" s="175">
        <v>20</v>
      </c>
      <c r="T209" s="175">
        <v>80</v>
      </c>
      <c r="U209" s="175">
        <v>1</v>
      </c>
      <c r="V209" s="175">
        <v>1</v>
      </c>
      <c r="W209" s="175">
        <v>1</v>
      </c>
      <c r="X209" s="175">
        <v>20</v>
      </c>
      <c r="Y209" s="175">
        <v>3.8</v>
      </c>
      <c r="Z209" s="175">
        <v>0</v>
      </c>
      <c r="AA209" s="175">
        <v>85</v>
      </c>
      <c r="AB209" s="175">
        <v>6.3</v>
      </c>
      <c r="AC209" s="175" t="s">
        <v>6261</v>
      </c>
      <c r="AD209" s="175">
        <v>25</v>
      </c>
      <c r="AE209" s="175">
        <v>107</v>
      </c>
      <c r="AF209" s="175">
        <v>1</v>
      </c>
      <c r="AG209" s="175">
        <v>1</v>
      </c>
      <c r="AH209" s="175">
        <v>1</v>
      </c>
      <c r="AI209" s="175">
        <v>25</v>
      </c>
      <c r="AJ209" s="175">
        <v>4.2</v>
      </c>
      <c r="AK209" s="175">
        <v>0</v>
      </c>
      <c r="AL209" s="175">
        <v>66.400000000000006</v>
      </c>
      <c r="AM209" s="175">
        <v>10.199999999999999</v>
      </c>
    </row>
    <row r="210" spans="1:39" ht="12.75" x14ac:dyDescent="0.2">
      <c r="A210" s="176">
        <v>809</v>
      </c>
      <c r="B210" s="173">
        <v>8</v>
      </c>
      <c r="C210" s="173" t="s">
        <v>778</v>
      </c>
      <c r="D210" s="173" t="s">
        <v>76</v>
      </c>
      <c r="E210" s="173">
        <v>7</v>
      </c>
      <c r="F210" s="174" t="s">
        <v>1088</v>
      </c>
      <c r="G210" s="175" t="s">
        <v>6262</v>
      </c>
      <c r="H210" s="175">
        <v>88</v>
      </c>
      <c r="I210" s="175">
        <v>492</v>
      </c>
      <c r="J210" s="175">
        <v>3</v>
      </c>
      <c r="K210" s="175">
        <v>4</v>
      </c>
      <c r="L210" s="175">
        <v>1.3</v>
      </c>
      <c r="M210" s="175">
        <v>22</v>
      </c>
      <c r="N210" s="175">
        <v>5.4</v>
      </c>
      <c r="O210" s="175">
        <v>0</v>
      </c>
      <c r="P210" s="175">
        <v>27.8</v>
      </c>
      <c r="Q210" s="175">
        <v>14.8</v>
      </c>
      <c r="R210" s="175" t="s">
        <v>6263</v>
      </c>
      <c r="S210" s="175">
        <v>31</v>
      </c>
      <c r="T210" s="175">
        <v>186</v>
      </c>
      <c r="U210" s="175">
        <v>1</v>
      </c>
      <c r="V210" s="175">
        <v>1</v>
      </c>
      <c r="W210" s="175">
        <v>1</v>
      </c>
      <c r="X210" s="175">
        <v>31</v>
      </c>
      <c r="Y210" s="175">
        <v>5.8</v>
      </c>
      <c r="Z210" s="175">
        <v>0</v>
      </c>
      <c r="AA210" s="175">
        <v>11.6</v>
      </c>
      <c r="AB210" s="175">
        <v>19.3</v>
      </c>
      <c r="AC210" s="175" t="s">
        <v>6264</v>
      </c>
      <c r="AD210" s="175">
        <v>23</v>
      </c>
      <c r="AE210" s="175">
        <v>131</v>
      </c>
      <c r="AF210" s="175">
        <v>1</v>
      </c>
      <c r="AG210" s="175">
        <v>23</v>
      </c>
      <c r="AH210" s="175">
        <v>5.5</v>
      </c>
      <c r="AI210" s="175">
        <v>23</v>
      </c>
      <c r="AJ210" s="175">
        <v>5.5</v>
      </c>
      <c r="AK210" s="175">
        <v>0</v>
      </c>
      <c r="AL210" s="175">
        <v>14.2</v>
      </c>
      <c r="AM210" s="175">
        <v>16.899999999999999</v>
      </c>
    </row>
    <row r="211" spans="1:39" ht="12.75" x14ac:dyDescent="0.2">
      <c r="A211" s="176">
        <v>810</v>
      </c>
      <c r="B211" s="173">
        <v>8</v>
      </c>
      <c r="C211" s="173" t="s">
        <v>778</v>
      </c>
      <c r="D211" s="173" t="s">
        <v>76</v>
      </c>
      <c r="E211" s="173">
        <v>8</v>
      </c>
      <c r="F211" s="174" t="s">
        <v>1092</v>
      </c>
      <c r="G211" s="175" t="s">
        <v>6265</v>
      </c>
      <c r="H211" s="175">
        <v>125</v>
      </c>
      <c r="I211" s="175">
        <v>680</v>
      </c>
      <c r="J211" s="175">
        <v>4</v>
      </c>
      <c r="K211" s="175">
        <v>7</v>
      </c>
      <c r="L211" s="175">
        <v>1.7</v>
      </c>
      <c r="M211" s="175">
        <v>17.8</v>
      </c>
      <c r="N211" s="175">
        <v>5.3</v>
      </c>
      <c r="O211" s="175">
        <v>0</v>
      </c>
      <c r="P211" s="175">
        <v>36.4</v>
      </c>
      <c r="Q211" s="175">
        <v>12.6</v>
      </c>
      <c r="R211" s="175" t="s">
        <v>4069</v>
      </c>
      <c r="S211" s="175">
        <v>8</v>
      </c>
      <c r="T211" s="175">
        <v>50</v>
      </c>
      <c r="U211" s="175">
        <v>1</v>
      </c>
      <c r="V211" s="175">
        <v>1</v>
      </c>
      <c r="W211" s="175">
        <v>1</v>
      </c>
      <c r="X211" s="175">
        <v>8</v>
      </c>
      <c r="Y211" s="175">
        <v>6.1</v>
      </c>
      <c r="Z211" s="175">
        <v>0</v>
      </c>
      <c r="AA211" s="175">
        <v>18.899999999999999</v>
      </c>
      <c r="AB211" s="175">
        <v>12.6</v>
      </c>
      <c r="AC211" s="175" t="s">
        <v>6266</v>
      </c>
      <c r="AD211" s="175">
        <v>78</v>
      </c>
      <c r="AE211" s="175">
        <v>429</v>
      </c>
      <c r="AF211" s="175">
        <v>3</v>
      </c>
      <c r="AG211" s="175">
        <v>5</v>
      </c>
      <c r="AH211" s="175">
        <v>1.6</v>
      </c>
      <c r="AI211" s="175">
        <v>15.6</v>
      </c>
      <c r="AJ211" s="175">
        <v>5.3</v>
      </c>
      <c r="AK211" s="175">
        <v>0</v>
      </c>
      <c r="AL211" s="175">
        <v>45.6</v>
      </c>
      <c r="AM211" s="175">
        <v>10.7</v>
      </c>
    </row>
    <row r="212" spans="1:39" ht="12.75" x14ac:dyDescent="0.2">
      <c r="A212" s="176">
        <v>811</v>
      </c>
      <c r="B212" s="173">
        <v>8</v>
      </c>
      <c r="C212" s="173" t="s">
        <v>1098</v>
      </c>
      <c r="D212" s="173" t="s">
        <v>21</v>
      </c>
      <c r="E212" s="173">
        <v>1</v>
      </c>
      <c r="F212" s="174" t="s">
        <v>1105</v>
      </c>
      <c r="G212" s="175" t="s">
        <v>1106</v>
      </c>
      <c r="H212" s="175">
        <v>42</v>
      </c>
      <c r="I212" s="175">
        <v>195</v>
      </c>
      <c r="J212" s="175">
        <v>1</v>
      </c>
      <c r="K212" s="175">
        <v>3</v>
      </c>
      <c r="L212" s="175">
        <v>3</v>
      </c>
      <c r="M212" s="175">
        <v>14</v>
      </c>
      <c r="N212" s="175">
        <v>4.5</v>
      </c>
      <c r="O212" s="175">
        <v>0</v>
      </c>
      <c r="P212" s="175">
        <v>63.7</v>
      </c>
      <c r="Q212" s="175">
        <v>7.8</v>
      </c>
      <c r="R212" s="175" t="s">
        <v>6267</v>
      </c>
      <c r="S212" s="175">
        <v>21</v>
      </c>
      <c r="T212" s="175">
        <v>92</v>
      </c>
      <c r="U212" s="175">
        <v>0</v>
      </c>
      <c r="V212" s="175">
        <v>1</v>
      </c>
      <c r="W212" s="175">
        <v>0</v>
      </c>
      <c r="X212" s="175">
        <v>21</v>
      </c>
      <c r="Y212" s="175">
        <v>4.3</v>
      </c>
      <c r="Z212" s="175">
        <v>0</v>
      </c>
      <c r="AA212" s="175">
        <v>64.599999999999994</v>
      </c>
      <c r="AB212" s="175">
        <v>9.4</v>
      </c>
      <c r="AC212" s="175" t="s">
        <v>6268</v>
      </c>
      <c r="AD212" s="175">
        <v>25</v>
      </c>
      <c r="AE212" s="175">
        <v>118</v>
      </c>
      <c r="AF212" s="175">
        <v>1</v>
      </c>
      <c r="AG212" s="175">
        <v>1</v>
      </c>
      <c r="AH212" s="175">
        <v>1</v>
      </c>
      <c r="AI212" s="175">
        <v>25</v>
      </c>
      <c r="AJ212" s="175">
        <v>4.7</v>
      </c>
      <c r="AK212" s="175">
        <v>0</v>
      </c>
      <c r="AL212" s="175">
        <v>46.1</v>
      </c>
      <c r="AM212" s="175">
        <v>13</v>
      </c>
    </row>
    <row r="213" spans="1:39" ht="12.75" x14ac:dyDescent="0.2">
      <c r="A213" s="176">
        <v>812</v>
      </c>
      <c r="B213" s="173">
        <v>8</v>
      </c>
      <c r="C213" s="173" t="s">
        <v>1098</v>
      </c>
      <c r="D213" s="173" t="s">
        <v>21</v>
      </c>
      <c r="E213" s="173">
        <v>2</v>
      </c>
      <c r="F213" s="174" t="s">
        <v>1109</v>
      </c>
      <c r="G213" s="175" t="s">
        <v>1110</v>
      </c>
      <c r="H213" s="175">
        <v>50</v>
      </c>
      <c r="I213" s="175">
        <v>291</v>
      </c>
      <c r="J213" s="175">
        <v>0</v>
      </c>
      <c r="K213" s="175">
        <v>2</v>
      </c>
      <c r="L213" s="175">
        <v>0</v>
      </c>
      <c r="M213" s="175">
        <v>25</v>
      </c>
      <c r="N213" s="175">
        <v>5.6</v>
      </c>
      <c r="O213" s="175">
        <v>0</v>
      </c>
      <c r="P213" s="175">
        <v>17.3</v>
      </c>
      <c r="Q213" s="175">
        <v>17</v>
      </c>
      <c r="R213" s="175" t="s">
        <v>6269</v>
      </c>
      <c r="S213" s="175">
        <v>16</v>
      </c>
      <c r="T213" s="175">
        <v>114</v>
      </c>
      <c r="U213" s="175">
        <v>1</v>
      </c>
      <c r="V213" s="175">
        <v>1</v>
      </c>
      <c r="W213" s="175">
        <v>1</v>
      </c>
      <c r="X213" s="175">
        <v>16</v>
      </c>
      <c r="Y213" s="175">
        <v>6.8</v>
      </c>
      <c r="Z213" s="175">
        <v>0</v>
      </c>
      <c r="AA213" s="175">
        <v>0</v>
      </c>
      <c r="AB213" s="175">
        <v>18.600000000000001</v>
      </c>
      <c r="AC213" s="175" t="s">
        <v>6270</v>
      </c>
      <c r="AD213" s="175">
        <v>30</v>
      </c>
      <c r="AE213" s="175">
        <v>157</v>
      </c>
      <c r="AF213" s="175">
        <v>1</v>
      </c>
      <c r="AG213" s="175">
        <v>1</v>
      </c>
      <c r="AH213" s="175">
        <v>1</v>
      </c>
      <c r="AI213" s="175">
        <v>30</v>
      </c>
      <c r="AJ213" s="175">
        <v>5.0999999999999996</v>
      </c>
      <c r="AK213" s="175">
        <v>0</v>
      </c>
      <c r="AL213" s="175">
        <v>26.9</v>
      </c>
      <c r="AM213" s="175">
        <v>16.899999999999999</v>
      </c>
    </row>
    <row r="214" spans="1:39" ht="12.75" x14ac:dyDescent="0.2">
      <c r="A214" s="176">
        <v>813</v>
      </c>
      <c r="B214" s="173">
        <v>8</v>
      </c>
      <c r="C214" s="173" t="s">
        <v>1098</v>
      </c>
      <c r="D214" s="173" t="s">
        <v>21</v>
      </c>
      <c r="E214" s="173">
        <v>3</v>
      </c>
      <c r="F214" s="174" t="s">
        <v>1113</v>
      </c>
      <c r="G214" s="175" t="s">
        <v>1114</v>
      </c>
      <c r="H214" s="175">
        <v>65</v>
      </c>
      <c r="I214" s="175">
        <v>283</v>
      </c>
      <c r="J214" s="175">
        <v>1</v>
      </c>
      <c r="K214" s="175">
        <v>2</v>
      </c>
      <c r="L214" s="175">
        <v>32.5</v>
      </c>
      <c r="M214" s="175">
        <v>4</v>
      </c>
      <c r="N214" s="175">
        <v>0</v>
      </c>
      <c r="O214" s="175">
        <v>0</v>
      </c>
      <c r="P214" s="175">
        <v>67.7</v>
      </c>
      <c r="Q214" s="175">
        <v>9.1</v>
      </c>
      <c r="R214" s="175" t="s">
        <v>6271</v>
      </c>
      <c r="S214" s="175">
        <v>25</v>
      </c>
      <c r="T214" s="175">
        <v>110</v>
      </c>
      <c r="U214" s="175">
        <v>1</v>
      </c>
      <c r="V214" s="175">
        <v>1</v>
      </c>
      <c r="W214" s="175">
        <v>1</v>
      </c>
      <c r="X214" s="175">
        <v>25</v>
      </c>
      <c r="Y214" s="175">
        <v>4.3</v>
      </c>
      <c r="Z214" s="175">
        <v>0</v>
      </c>
      <c r="AA214" s="175">
        <v>73.099999999999994</v>
      </c>
      <c r="AB214" s="175">
        <v>9.1999999999999993</v>
      </c>
      <c r="AC214" s="175" t="s">
        <v>6272</v>
      </c>
      <c r="AD214" s="175">
        <v>49</v>
      </c>
      <c r="AE214" s="175">
        <v>227</v>
      </c>
      <c r="AF214" s="175">
        <v>1</v>
      </c>
      <c r="AG214" s="175">
        <v>1</v>
      </c>
      <c r="AH214" s="175">
        <v>1</v>
      </c>
      <c r="AI214" s="175">
        <v>49</v>
      </c>
      <c r="AJ214" s="175">
        <v>4.3</v>
      </c>
      <c r="AK214" s="175">
        <v>0</v>
      </c>
      <c r="AL214" s="175">
        <v>31</v>
      </c>
      <c r="AM214" s="175">
        <v>21</v>
      </c>
    </row>
    <row r="215" spans="1:39" ht="12.75" x14ac:dyDescent="0.2">
      <c r="A215" s="176">
        <v>814</v>
      </c>
      <c r="B215" s="173">
        <v>8</v>
      </c>
      <c r="C215" s="173" t="s">
        <v>1098</v>
      </c>
      <c r="D215" s="173" t="s">
        <v>63</v>
      </c>
      <c r="E215" s="173">
        <v>4</v>
      </c>
      <c r="F215" s="174" t="s">
        <v>1120</v>
      </c>
      <c r="G215" s="175" t="s">
        <v>1121</v>
      </c>
      <c r="H215" s="175">
        <v>74</v>
      </c>
      <c r="I215" s="175">
        <v>336</v>
      </c>
      <c r="J215" s="175">
        <v>1</v>
      </c>
      <c r="K215" s="175">
        <v>3</v>
      </c>
      <c r="L215" s="175">
        <v>3</v>
      </c>
      <c r="M215" s="175">
        <v>24.6</v>
      </c>
      <c r="N215" s="175">
        <v>4.4000000000000004</v>
      </c>
      <c r="O215" s="175">
        <v>0</v>
      </c>
      <c r="P215" s="175">
        <v>54.8</v>
      </c>
      <c r="Q215" s="175">
        <v>11.7</v>
      </c>
      <c r="R215" s="175" t="s">
        <v>6273</v>
      </c>
      <c r="S215" s="175">
        <v>11</v>
      </c>
      <c r="T215" s="175">
        <v>65</v>
      </c>
      <c r="U215" s="175">
        <v>1</v>
      </c>
      <c r="V215" s="175">
        <v>1</v>
      </c>
      <c r="W215" s="175">
        <v>1</v>
      </c>
      <c r="X215" s="175">
        <v>11</v>
      </c>
      <c r="Y215" s="175">
        <v>5.8</v>
      </c>
      <c r="Z215" s="175">
        <v>0</v>
      </c>
      <c r="AA215" s="175">
        <v>34.1</v>
      </c>
      <c r="AB215" s="175">
        <v>11.2</v>
      </c>
      <c r="AC215" s="175" t="s">
        <v>6274</v>
      </c>
      <c r="AD215" s="175">
        <v>63</v>
      </c>
      <c r="AE215" s="175">
        <v>271</v>
      </c>
      <c r="AF215" s="175">
        <v>1</v>
      </c>
      <c r="AG215" s="175">
        <v>2</v>
      </c>
      <c r="AH215" s="175">
        <v>2</v>
      </c>
      <c r="AI215" s="175">
        <v>31.5</v>
      </c>
      <c r="AJ215" s="175">
        <v>4.0999999999999996</v>
      </c>
      <c r="AK215" s="175">
        <v>0</v>
      </c>
      <c r="AL215" s="175">
        <v>54</v>
      </c>
      <c r="AM215" s="175">
        <v>13.5</v>
      </c>
    </row>
    <row r="216" spans="1:39" ht="12.75" x14ac:dyDescent="0.2">
      <c r="A216" s="176">
        <v>815</v>
      </c>
      <c r="B216" s="173">
        <v>8</v>
      </c>
      <c r="C216" s="173" t="s">
        <v>1098</v>
      </c>
      <c r="D216" s="173" t="s">
        <v>63</v>
      </c>
      <c r="E216" s="173">
        <v>5</v>
      </c>
      <c r="F216" s="174" t="s">
        <v>1124</v>
      </c>
      <c r="G216" s="175" t="s">
        <v>1125</v>
      </c>
      <c r="H216" s="175">
        <v>39</v>
      </c>
      <c r="I216" s="175">
        <v>235</v>
      </c>
      <c r="J216" s="175">
        <v>1</v>
      </c>
      <c r="K216" s="175">
        <v>2</v>
      </c>
      <c r="L216" s="175">
        <v>2</v>
      </c>
      <c r="M216" s="175">
        <v>19.5</v>
      </c>
      <c r="N216" s="175">
        <v>5.8</v>
      </c>
      <c r="O216" s="175">
        <v>0.5</v>
      </c>
      <c r="P216" s="175">
        <v>26.5</v>
      </c>
      <c r="Q216" s="175">
        <v>14.4</v>
      </c>
      <c r="R216" s="175" t="s">
        <v>6275</v>
      </c>
      <c r="S216" s="175">
        <v>12</v>
      </c>
      <c r="T216" s="175">
        <v>84</v>
      </c>
      <c r="U216" s="175">
        <v>1</v>
      </c>
      <c r="V216" s="175">
        <v>1</v>
      </c>
      <c r="W216" s="175">
        <v>1</v>
      </c>
      <c r="X216" s="175">
        <v>12</v>
      </c>
      <c r="Y216" s="175">
        <v>6.9</v>
      </c>
      <c r="Z216" s="175">
        <v>0</v>
      </c>
      <c r="AA216" s="175">
        <v>0</v>
      </c>
      <c r="AB216" s="175">
        <v>16.600000000000001</v>
      </c>
      <c r="AC216" s="175" t="s">
        <v>6276</v>
      </c>
      <c r="AD216" s="175">
        <v>28</v>
      </c>
      <c r="AE216" s="175">
        <v>156</v>
      </c>
      <c r="AF216" s="175">
        <v>1</v>
      </c>
      <c r="AG216" s="175">
        <v>2</v>
      </c>
      <c r="AH216" s="175">
        <v>2</v>
      </c>
      <c r="AI216" s="175">
        <v>14</v>
      </c>
      <c r="AJ216" s="175">
        <v>5.4</v>
      </c>
      <c r="AK216" s="175">
        <v>0.5</v>
      </c>
      <c r="AL216" s="175">
        <v>44.5</v>
      </c>
      <c r="AM216" s="175">
        <v>10.5</v>
      </c>
    </row>
    <row r="217" spans="1:39" ht="12.75" x14ac:dyDescent="0.2">
      <c r="A217" s="176">
        <v>816</v>
      </c>
      <c r="B217" s="173">
        <v>8</v>
      </c>
      <c r="C217" s="173" t="s">
        <v>103</v>
      </c>
      <c r="D217" s="173" t="s">
        <v>21</v>
      </c>
      <c r="E217" s="173">
        <v>1</v>
      </c>
      <c r="F217" s="174" t="s">
        <v>1142</v>
      </c>
      <c r="G217" s="175" t="s">
        <v>6277</v>
      </c>
      <c r="H217" s="175">
        <v>46</v>
      </c>
      <c r="I217" s="175">
        <v>239</v>
      </c>
      <c r="J217" s="175">
        <v>4</v>
      </c>
      <c r="K217" s="175">
        <v>3</v>
      </c>
      <c r="L217" s="175">
        <v>1</v>
      </c>
      <c r="M217" s="175">
        <v>12.3</v>
      </c>
      <c r="N217" s="175">
        <v>4.3</v>
      </c>
      <c r="O217" s="175">
        <v>1</v>
      </c>
      <c r="P217" s="175">
        <v>73.099999999999994</v>
      </c>
      <c r="Q217" s="175">
        <v>6.1</v>
      </c>
      <c r="R217" s="175" t="s">
        <v>1141</v>
      </c>
      <c r="S217" s="175">
        <v>9</v>
      </c>
      <c r="T217" s="175">
        <v>73</v>
      </c>
      <c r="U217" s="175">
        <v>1</v>
      </c>
      <c r="V217" s="175">
        <v>1</v>
      </c>
      <c r="W217" s="175">
        <v>1</v>
      </c>
      <c r="X217" s="175">
        <v>9</v>
      </c>
      <c r="Y217" s="175">
        <v>7.7</v>
      </c>
      <c r="Z217" s="175">
        <v>0</v>
      </c>
      <c r="AA217" s="175">
        <v>0</v>
      </c>
      <c r="AB217" s="175">
        <v>19.3</v>
      </c>
      <c r="AC217" s="175" t="s">
        <v>6278</v>
      </c>
      <c r="AD217" s="175">
        <v>49</v>
      </c>
      <c r="AE217" s="175">
        <v>251</v>
      </c>
      <c r="AF217" s="175">
        <v>2</v>
      </c>
      <c r="AG217" s="175">
        <v>4</v>
      </c>
      <c r="AH217" s="175">
        <v>2</v>
      </c>
      <c r="AI217" s="175">
        <v>12.2</v>
      </c>
      <c r="AJ217" s="175">
        <v>4.8</v>
      </c>
      <c r="AK217" s="175">
        <v>0.75</v>
      </c>
      <c r="AL217" s="175">
        <v>63.1</v>
      </c>
      <c r="AM217" s="175">
        <v>7.4</v>
      </c>
    </row>
    <row r="218" spans="1:39" ht="12.75" x14ac:dyDescent="0.2">
      <c r="A218" s="176">
        <v>817</v>
      </c>
      <c r="B218" s="173">
        <v>8</v>
      </c>
      <c r="C218" s="173" t="s">
        <v>103</v>
      </c>
      <c r="D218" s="173" t="s">
        <v>21</v>
      </c>
      <c r="E218" s="173">
        <v>2</v>
      </c>
      <c r="F218" s="174" t="s">
        <v>1146</v>
      </c>
      <c r="G218" s="175" t="s">
        <v>1147</v>
      </c>
      <c r="H218" s="175">
        <v>39</v>
      </c>
      <c r="I218" s="175">
        <v>222</v>
      </c>
      <c r="J218" s="175">
        <v>1</v>
      </c>
      <c r="K218" s="175">
        <v>1</v>
      </c>
      <c r="L218" s="175">
        <v>1</v>
      </c>
      <c r="M218" s="175">
        <v>39</v>
      </c>
      <c r="N218" s="175">
        <v>5.5</v>
      </c>
      <c r="O218" s="175">
        <v>1</v>
      </c>
      <c r="P218" s="175">
        <v>41.7</v>
      </c>
      <c r="Q218" s="175">
        <v>12.2</v>
      </c>
      <c r="R218" s="175" t="s">
        <v>1145</v>
      </c>
      <c r="S218" s="175">
        <v>26</v>
      </c>
      <c r="T218" s="175">
        <v>143</v>
      </c>
      <c r="U218" s="175">
        <v>1</v>
      </c>
      <c r="V218" s="175">
        <v>1</v>
      </c>
      <c r="W218" s="175">
        <v>1</v>
      </c>
      <c r="X218" s="175">
        <v>26</v>
      </c>
      <c r="Y218" s="175">
        <v>5.3</v>
      </c>
      <c r="Z218" s="175">
        <v>1</v>
      </c>
      <c r="AA218" s="175">
        <v>34</v>
      </c>
      <c r="AB218" s="175">
        <v>14.9</v>
      </c>
      <c r="AC218" s="175" t="s">
        <v>6279</v>
      </c>
      <c r="AD218" s="175">
        <v>17</v>
      </c>
      <c r="AE218" s="175">
        <v>111</v>
      </c>
      <c r="AF218" s="175">
        <v>1</v>
      </c>
      <c r="AG218" s="175">
        <v>1</v>
      </c>
      <c r="AH218" s="175">
        <v>1</v>
      </c>
      <c r="AI218" s="175">
        <v>17</v>
      </c>
      <c r="AJ218" s="175">
        <v>6.3</v>
      </c>
      <c r="AK218" s="175">
        <v>0</v>
      </c>
      <c r="AL218" s="175">
        <v>35.299999999999997</v>
      </c>
      <c r="AM218" s="175">
        <v>12.5</v>
      </c>
    </row>
    <row r="219" spans="1:39" ht="12.75" x14ac:dyDescent="0.2">
      <c r="A219" s="176">
        <v>818</v>
      </c>
      <c r="B219" s="173">
        <v>8</v>
      </c>
      <c r="C219" s="173" t="s">
        <v>103</v>
      </c>
      <c r="D219" s="173" t="s">
        <v>21</v>
      </c>
      <c r="E219" s="173">
        <v>3</v>
      </c>
      <c r="F219" s="174" t="s">
        <v>1150</v>
      </c>
      <c r="G219" s="175" t="s">
        <v>1149</v>
      </c>
      <c r="H219" s="175">
        <v>14</v>
      </c>
      <c r="I219" s="175">
        <v>106</v>
      </c>
      <c r="J219" s="175">
        <v>1</v>
      </c>
      <c r="K219" s="175">
        <v>1</v>
      </c>
      <c r="L219" s="175">
        <v>1</v>
      </c>
      <c r="M219" s="175">
        <v>14</v>
      </c>
      <c r="N219" s="175">
        <v>7.3</v>
      </c>
      <c r="O219" s="175">
        <v>0</v>
      </c>
      <c r="P219" s="175">
        <v>0</v>
      </c>
      <c r="Q219" s="175">
        <v>16.8</v>
      </c>
      <c r="R219" s="175" t="s">
        <v>1149</v>
      </c>
      <c r="S219" s="175">
        <v>14</v>
      </c>
      <c r="T219" s="175">
        <v>106</v>
      </c>
      <c r="U219" s="175">
        <v>1</v>
      </c>
      <c r="V219" s="175">
        <v>1</v>
      </c>
      <c r="W219" s="175">
        <v>1</v>
      </c>
      <c r="X219" s="175">
        <v>14</v>
      </c>
      <c r="Y219" s="175">
        <v>7.3</v>
      </c>
      <c r="Z219" s="175">
        <v>0</v>
      </c>
      <c r="AA219" s="175">
        <v>0</v>
      </c>
      <c r="AB219" s="175">
        <v>16.8</v>
      </c>
      <c r="AC219" s="175" t="s">
        <v>6280</v>
      </c>
      <c r="AD219" s="175">
        <v>16</v>
      </c>
      <c r="AE219" s="175">
        <v>98</v>
      </c>
      <c r="AF219" s="175">
        <v>1</v>
      </c>
      <c r="AG219" s="175">
        <v>1</v>
      </c>
      <c r="AH219" s="175">
        <v>1</v>
      </c>
      <c r="AI219" s="175">
        <v>16</v>
      </c>
      <c r="AJ219" s="175">
        <v>5.9</v>
      </c>
      <c r="AK219" s="175">
        <v>0</v>
      </c>
      <c r="AL219" s="175">
        <v>21.3</v>
      </c>
      <c r="AM219" s="175">
        <v>14.2</v>
      </c>
    </row>
    <row r="220" spans="1:39" ht="12.75" x14ac:dyDescent="0.2">
      <c r="A220" s="176">
        <v>819</v>
      </c>
      <c r="B220" s="173">
        <v>8</v>
      </c>
      <c r="C220" s="173" t="s">
        <v>103</v>
      </c>
      <c r="D220" s="173" t="s">
        <v>21</v>
      </c>
      <c r="E220" s="173">
        <v>4</v>
      </c>
      <c r="F220" s="174" t="s">
        <v>1153</v>
      </c>
      <c r="G220" s="175" t="s">
        <v>1154</v>
      </c>
      <c r="H220" s="175">
        <v>41</v>
      </c>
      <c r="I220" s="175">
        <v>243</v>
      </c>
      <c r="J220" s="175">
        <v>1</v>
      </c>
      <c r="K220" s="175">
        <v>1</v>
      </c>
      <c r="L220" s="175">
        <v>1</v>
      </c>
      <c r="M220" s="175">
        <v>41</v>
      </c>
      <c r="N220" s="175">
        <v>5.7</v>
      </c>
      <c r="O220" s="175">
        <v>1</v>
      </c>
      <c r="P220" s="175">
        <v>20.9</v>
      </c>
      <c r="Q220" s="175">
        <v>15.4</v>
      </c>
      <c r="R220" s="175" t="s">
        <v>6281</v>
      </c>
      <c r="S220" s="175">
        <v>27</v>
      </c>
      <c r="T220" s="175">
        <v>151</v>
      </c>
      <c r="U220" s="175">
        <v>1</v>
      </c>
      <c r="V220" s="175">
        <v>1</v>
      </c>
      <c r="W220" s="175">
        <v>1</v>
      </c>
      <c r="X220" s="175">
        <v>27</v>
      </c>
      <c r="Y220" s="175">
        <v>5.4</v>
      </c>
      <c r="Z220" s="175">
        <v>1</v>
      </c>
      <c r="AA220" s="175">
        <v>25.8</v>
      </c>
      <c r="AB220" s="175">
        <v>16.3</v>
      </c>
      <c r="AC220" s="175" t="s">
        <v>6282</v>
      </c>
      <c r="AD220" s="175">
        <v>18</v>
      </c>
      <c r="AE220" s="175">
        <v>124</v>
      </c>
      <c r="AF220" s="175">
        <v>1</v>
      </c>
      <c r="AG220" s="175">
        <v>1</v>
      </c>
      <c r="AH220" s="175">
        <v>1</v>
      </c>
      <c r="AI220" s="175">
        <v>18</v>
      </c>
      <c r="AJ220" s="175">
        <v>6.7</v>
      </c>
      <c r="AK220" s="175">
        <v>0</v>
      </c>
      <c r="AL220" s="175">
        <v>0.5</v>
      </c>
      <c r="AM220" s="175">
        <v>17.600000000000001</v>
      </c>
    </row>
    <row r="221" spans="1:39" ht="12.75" x14ac:dyDescent="0.2">
      <c r="A221" s="176">
        <v>820</v>
      </c>
      <c r="B221" s="173">
        <v>8</v>
      </c>
      <c r="C221" s="173" t="s">
        <v>103</v>
      </c>
      <c r="D221" s="173" t="s">
        <v>21</v>
      </c>
      <c r="E221" s="173">
        <v>5</v>
      </c>
      <c r="F221" s="174" t="s">
        <v>1157</v>
      </c>
      <c r="G221" s="175" t="s">
        <v>1158</v>
      </c>
      <c r="H221" s="175">
        <v>66</v>
      </c>
      <c r="I221" s="175">
        <v>324</v>
      </c>
      <c r="J221" s="175">
        <v>1</v>
      </c>
      <c r="K221" s="175">
        <v>2</v>
      </c>
      <c r="L221" s="175">
        <v>2</v>
      </c>
      <c r="M221" s="175">
        <v>33</v>
      </c>
      <c r="N221" s="175">
        <v>4.8</v>
      </c>
      <c r="O221" s="175">
        <v>0.5</v>
      </c>
      <c r="P221" s="175">
        <v>31</v>
      </c>
      <c r="Q221" s="175">
        <v>17.100000000000001</v>
      </c>
      <c r="R221" s="175" t="s">
        <v>6283</v>
      </c>
      <c r="S221" s="175">
        <v>20</v>
      </c>
      <c r="T221" s="175">
        <v>108</v>
      </c>
      <c r="U221" s="175">
        <v>1</v>
      </c>
      <c r="V221" s="175">
        <v>1</v>
      </c>
      <c r="W221" s="175">
        <v>1</v>
      </c>
      <c r="X221" s="175">
        <v>20</v>
      </c>
      <c r="Y221" s="175">
        <v>5.3</v>
      </c>
      <c r="Z221" s="175">
        <v>0</v>
      </c>
      <c r="AA221" s="175">
        <v>38.4</v>
      </c>
      <c r="AB221" s="175">
        <v>12.8</v>
      </c>
      <c r="AC221" s="175" t="s">
        <v>6284</v>
      </c>
      <c r="AD221" s="175">
        <v>45</v>
      </c>
      <c r="AE221" s="175">
        <v>238</v>
      </c>
      <c r="AF221" s="175">
        <v>1</v>
      </c>
      <c r="AG221" s="175">
        <v>1</v>
      </c>
      <c r="AH221" s="175">
        <v>1</v>
      </c>
      <c r="AI221" s="175">
        <v>45</v>
      </c>
      <c r="AJ221" s="175">
        <v>5.2</v>
      </c>
      <c r="AK221" s="175">
        <v>0</v>
      </c>
      <c r="AL221" s="175">
        <v>3.2</v>
      </c>
      <c r="AM221" s="175">
        <v>23.9</v>
      </c>
    </row>
    <row r="222" spans="1:39" ht="12.75" x14ac:dyDescent="0.2">
      <c r="A222" s="176">
        <v>821</v>
      </c>
      <c r="B222" s="173">
        <v>8</v>
      </c>
      <c r="C222" s="173" t="s">
        <v>103</v>
      </c>
      <c r="D222" s="173" t="s">
        <v>63</v>
      </c>
      <c r="E222" s="173">
        <v>6</v>
      </c>
      <c r="F222" s="174" t="s">
        <v>1164</v>
      </c>
      <c r="G222" s="175" t="s">
        <v>6285</v>
      </c>
      <c r="H222" s="175">
        <v>10</v>
      </c>
      <c r="I222" s="175">
        <v>51</v>
      </c>
      <c r="J222" s="175">
        <v>1</v>
      </c>
      <c r="K222" s="175">
        <v>1</v>
      </c>
      <c r="L222" s="175">
        <v>1</v>
      </c>
      <c r="M222" s="175">
        <v>10</v>
      </c>
      <c r="N222" s="175">
        <v>5</v>
      </c>
      <c r="O222" s="175">
        <v>0</v>
      </c>
      <c r="P222" s="175">
        <v>52.8</v>
      </c>
      <c r="Q222" s="175">
        <v>8.3000000000000007</v>
      </c>
      <c r="R222" s="175" t="s">
        <v>6286</v>
      </c>
      <c r="S222" s="175">
        <v>8</v>
      </c>
      <c r="T222" s="175">
        <v>54</v>
      </c>
      <c r="U222" s="175">
        <v>1</v>
      </c>
      <c r="V222" s="175">
        <v>1</v>
      </c>
      <c r="W222" s="175">
        <v>1</v>
      </c>
      <c r="X222" s="175">
        <v>8</v>
      </c>
      <c r="Y222" s="175">
        <v>6.6</v>
      </c>
      <c r="Z222" s="175">
        <v>0</v>
      </c>
      <c r="AA222" s="175">
        <v>18.899999999999999</v>
      </c>
      <c r="AB222" s="175">
        <v>12.6</v>
      </c>
      <c r="AC222" s="175" t="s">
        <v>6287</v>
      </c>
      <c r="AD222" s="175">
        <v>15</v>
      </c>
      <c r="AE222" s="175">
        <v>80</v>
      </c>
      <c r="AF222" s="175">
        <v>1</v>
      </c>
      <c r="AG222" s="175">
        <v>1</v>
      </c>
      <c r="AH222" s="175">
        <v>1</v>
      </c>
      <c r="AI222" s="175">
        <v>15</v>
      </c>
      <c r="AJ222" s="175">
        <v>5.2</v>
      </c>
      <c r="AK222" s="175">
        <v>0</v>
      </c>
      <c r="AL222" s="175">
        <v>44.9</v>
      </c>
      <c r="AM222" s="175">
        <v>10.7</v>
      </c>
    </row>
    <row r="223" spans="1:39" ht="12.75" x14ac:dyDescent="0.2">
      <c r="A223" s="176">
        <v>822</v>
      </c>
      <c r="B223" s="173">
        <v>8</v>
      </c>
      <c r="C223" s="173" t="s">
        <v>103</v>
      </c>
      <c r="D223" s="173" t="s">
        <v>63</v>
      </c>
      <c r="E223" s="173">
        <v>7</v>
      </c>
      <c r="F223" s="174" t="s">
        <v>1168</v>
      </c>
      <c r="G223" s="175" t="s">
        <v>1169</v>
      </c>
      <c r="H223" s="175">
        <v>22</v>
      </c>
      <c r="I223" s="175">
        <v>130</v>
      </c>
      <c r="J223" s="175">
        <v>1</v>
      </c>
      <c r="K223" s="175">
        <v>1</v>
      </c>
      <c r="L223" s="175">
        <v>22</v>
      </c>
      <c r="M223" s="175">
        <v>5.8</v>
      </c>
      <c r="N223" s="175">
        <v>5.8</v>
      </c>
      <c r="O223" s="175">
        <v>0</v>
      </c>
      <c r="P223" s="175">
        <v>26.8</v>
      </c>
      <c r="Q223" s="175">
        <v>14.9</v>
      </c>
      <c r="R223" s="175" t="s">
        <v>6288</v>
      </c>
      <c r="S223" s="175">
        <v>12</v>
      </c>
      <c r="T223" s="175">
        <v>72</v>
      </c>
      <c r="U223" s="175">
        <v>1</v>
      </c>
      <c r="V223" s="175">
        <v>1</v>
      </c>
      <c r="W223" s="175">
        <v>1</v>
      </c>
      <c r="X223" s="175">
        <v>12</v>
      </c>
      <c r="Y223" s="175">
        <v>5.9</v>
      </c>
      <c r="Z223" s="175">
        <v>0</v>
      </c>
      <c r="AA223" s="175">
        <v>32.5</v>
      </c>
      <c r="AB223" s="175">
        <v>11.7</v>
      </c>
      <c r="AC223" s="175" t="s">
        <v>6289</v>
      </c>
      <c r="AD223" s="175">
        <v>10</v>
      </c>
      <c r="AE223" s="175">
        <v>64</v>
      </c>
      <c r="AF223" s="175">
        <v>1</v>
      </c>
      <c r="AG223" s="175">
        <v>1</v>
      </c>
      <c r="AH223" s="175">
        <v>1</v>
      </c>
      <c r="AI223" s="175">
        <v>10</v>
      </c>
      <c r="AJ223" s="175">
        <v>6.3</v>
      </c>
      <c r="AK223" s="175">
        <v>0</v>
      </c>
      <c r="AL223" s="175">
        <v>35.9</v>
      </c>
      <c r="AM223" s="175">
        <v>10.7</v>
      </c>
    </row>
    <row r="224" spans="1:39" ht="12.75" x14ac:dyDescent="0.2">
      <c r="A224" s="176">
        <v>823</v>
      </c>
      <c r="B224" s="173">
        <v>8</v>
      </c>
      <c r="C224" s="173" t="s">
        <v>103</v>
      </c>
      <c r="D224" s="173" t="s">
        <v>63</v>
      </c>
      <c r="E224" s="173">
        <v>8</v>
      </c>
      <c r="F224" s="174" t="s">
        <v>1172</v>
      </c>
      <c r="G224" s="175" t="s">
        <v>1171</v>
      </c>
      <c r="H224" s="175">
        <v>15</v>
      </c>
      <c r="I224" s="175">
        <v>79</v>
      </c>
      <c r="J224" s="175">
        <v>1</v>
      </c>
      <c r="K224" s="175">
        <v>1</v>
      </c>
      <c r="L224" s="175">
        <v>1</v>
      </c>
      <c r="M224" s="175">
        <v>15</v>
      </c>
      <c r="N224" s="175">
        <v>5.2</v>
      </c>
      <c r="O224" s="175">
        <v>0</v>
      </c>
      <c r="P224" s="175">
        <v>44.9</v>
      </c>
      <c r="Q224" s="175">
        <v>10.7</v>
      </c>
      <c r="R224" s="175" t="s">
        <v>1171</v>
      </c>
      <c r="S224" s="175">
        <v>15</v>
      </c>
      <c r="T224" s="175">
        <v>79</v>
      </c>
      <c r="U224" s="175">
        <v>1</v>
      </c>
      <c r="V224" s="175">
        <v>1</v>
      </c>
      <c r="W224" s="175">
        <v>1</v>
      </c>
      <c r="X224" s="175">
        <v>15</v>
      </c>
      <c r="Y224" s="175">
        <v>5.2</v>
      </c>
      <c r="Z224" s="175">
        <v>0</v>
      </c>
      <c r="AA224" s="175">
        <v>44.9</v>
      </c>
      <c r="AB224" s="175">
        <v>10.7</v>
      </c>
      <c r="AC224" s="175" t="s">
        <v>6290</v>
      </c>
      <c r="AD224" s="175">
        <v>11</v>
      </c>
      <c r="AE224" s="175">
        <v>53</v>
      </c>
      <c r="AF224" s="175">
        <v>1</v>
      </c>
      <c r="AG224" s="175">
        <v>1</v>
      </c>
      <c r="AH224" s="175">
        <v>1</v>
      </c>
      <c r="AI224" s="175">
        <v>11</v>
      </c>
      <c r="AJ224" s="175">
        <v>4.7</v>
      </c>
      <c r="AK224" s="175">
        <v>0</v>
      </c>
      <c r="AL224" s="175">
        <v>64.900000000000006</v>
      </c>
      <c r="AM224" s="175">
        <v>6.9</v>
      </c>
    </row>
    <row r="225" spans="1:39" ht="12.75" x14ac:dyDescent="0.2">
      <c r="A225" s="176">
        <v>824</v>
      </c>
      <c r="B225" s="173">
        <v>8</v>
      </c>
      <c r="C225" s="173" t="s">
        <v>103</v>
      </c>
      <c r="D225" s="173" t="s">
        <v>76</v>
      </c>
      <c r="E225" s="173">
        <v>9</v>
      </c>
      <c r="F225" s="174" t="s">
        <v>1179</v>
      </c>
      <c r="G225" s="175" t="s">
        <v>1180</v>
      </c>
      <c r="H225" s="175">
        <v>20</v>
      </c>
      <c r="I225" s="175">
        <v>106</v>
      </c>
      <c r="J225" s="175">
        <v>1</v>
      </c>
      <c r="K225" s="175">
        <v>1</v>
      </c>
      <c r="L225" s="175">
        <v>1</v>
      </c>
      <c r="M225" s="175">
        <v>20</v>
      </c>
      <c r="N225" s="175">
        <v>5.0999999999999996</v>
      </c>
      <c r="O225" s="175">
        <v>0</v>
      </c>
      <c r="P225" s="175">
        <v>55.4</v>
      </c>
      <c r="Q225" s="175">
        <v>10.5</v>
      </c>
      <c r="R225" s="175" t="s">
        <v>6291</v>
      </c>
      <c r="S225" s="175">
        <v>19</v>
      </c>
      <c r="T225" s="175">
        <v>101</v>
      </c>
      <c r="U225" s="175">
        <v>1</v>
      </c>
      <c r="V225" s="175">
        <v>1</v>
      </c>
      <c r="W225" s="175">
        <v>1</v>
      </c>
      <c r="X225" s="175">
        <v>19</v>
      </c>
      <c r="Y225" s="175">
        <v>5.0999999999999996</v>
      </c>
      <c r="Z225" s="175">
        <v>0</v>
      </c>
      <c r="AA225" s="175">
        <v>58.4</v>
      </c>
      <c r="AB225" s="175">
        <v>9.8000000000000007</v>
      </c>
      <c r="AC225" s="175" t="s">
        <v>6292</v>
      </c>
      <c r="AD225" s="175">
        <v>9</v>
      </c>
      <c r="AE225" s="175">
        <v>49</v>
      </c>
      <c r="AF225" s="175">
        <v>1</v>
      </c>
      <c r="AG225" s="175">
        <v>1</v>
      </c>
      <c r="AH225" s="175">
        <v>1</v>
      </c>
      <c r="AI225" s="175">
        <v>9</v>
      </c>
      <c r="AJ225" s="175">
        <v>5.3</v>
      </c>
      <c r="AK225" s="175">
        <v>0</v>
      </c>
      <c r="AL225" s="175">
        <v>37.9</v>
      </c>
      <c r="AM225" s="175">
        <v>10.199999999999999</v>
      </c>
    </row>
    <row r="226" spans="1:39" ht="12.75" x14ac:dyDescent="0.2">
      <c r="A226" s="176">
        <v>825</v>
      </c>
      <c r="B226" s="173">
        <v>8</v>
      </c>
      <c r="C226" s="173" t="s">
        <v>908</v>
      </c>
      <c r="D226" s="173" t="s">
        <v>21</v>
      </c>
      <c r="E226" s="173">
        <v>1</v>
      </c>
      <c r="F226" s="174" t="s">
        <v>1195</v>
      </c>
      <c r="G226" s="175" t="s">
        <v>1196</v>
      </c>
      <c r="H226" s="175">
        <v>32</v>
      </c>
      <c r="I226" s="175">
        <v>229</v>
      </c>
      <c r="J226" s="175">
        <v>1</v>
      </c>
      <c r="K226" s="175">
        <v>2</v>
      </c>
      <c r="L226" s="175">
        <v>2</v>
      </c>
      <c r="M226" s="175">
        <v>16</v>
      </c>
      <c r="N226" s="175">
        <v>6.9</v>
      </c>
      <c r="O226" s="175">
        <v>0</v>
      </c>
      <c r="P226" s="175">
        <v>0</v>
      </c>
      <c r="Q226" s="175">
        <v>18.3</v>
      </c>
      <c r="R226" s="175" t="s">
        <v>6293</v>
      </c>
      <c r="S226" s="175">
        <v>16</v>
      </c>
      <c r="T226" s="175">
        <v>104</v>
      </c>
      <c r="U226" s="175">
        <v>1</v>
      </c>
      <c r="V226" s="175">
        <v>1</v>
      </c>
      <c r="W226" s="175">
        <v>1</v>
      </c>
      <c r="X226" s="175">
        <v>16</v>
      </c>
      <c r="Y226" s="175">
        <v>6.4</v>
      </c>
      <c r="Z226" s="175">
        <v>0</v>
      </c>
      <c r="AA226" s="175">
        <v>10.8</v>
      </c>
      <c r="AB226" s="175">
        <v>15.7</v>
      </c>
      <c r="AC226" s="175" t="s">
        <v>6294</v>
      </c>
      <c r="AD226" s="175">
        <v>33</v>
      </c>
      <c r="AE226" s="175">
        <v>204</v>
      </c>
      <c r="AF226" s="175">
        <v>2</v>
      </c>
      <c r="AG226" s="175">
        <v>2</v>
      </c>
      <c r="AH226" s="175">
        <v>1</v>
      </c>
      <c r="AI226" s="175">
        <v>16.5</v>
      </c>
      <c r="AJ226" s="175">
        <v>5.8</v>
      </c>
      <c r="AK226" s="175">
        <v>0</v>
      </c>
      <c r="AL226" s="175">
        <v>15.7</v>
      </c>
      <c r="AM226" s="175">
        <v>15.1</v>
      </c>
    </row>
    <row r="227" spans="1:39" ht="12.75" x14ac:dyDescent="0.2">
      <c r="A227" s="176">
        <v>826</v>
      </c>
      <c r="B227" s="173">
        <v>8</v>
      </c>
      <c r="C227" s="173" t="s">
        <v>908</v>
      </c>
      <c r="D227" s="173" t="s">
        <v>21</v>
      </c>
      <c r="E227" s="173">
        <v>2</v>
      </c>
      <c r="F227" s="174" t="s">
        <v>1190</v>
      </c>
      <c r="G227" s="175" t="s">
        <v>1191</v>
      </c>
      <c r="H227" s="175">
        <v>44</v>
      </c>
      <c r="I227" s="175">
        <v>234</v>
      </c>
      <c r="J227" s="175">
        <v>1</v>
      </c>
      <c r="K227" s="175">
        <v>2</v>
      </c>
      <c r="L227" s="175">
        <v>2</v>
      </c>
      <c r="M227" s="175">
        <v>22</v>
      </c>
      <c r="N227" s="175">
        <v>5.2</v>
      </c>
      <c r="O227" s="175">
        <v>0</v>
      </c>
      <c r="P227" s="175">
        <v>42.2</v>
      </c>
      <c r="Q227" s="175">
        <v>12.8</v>
      </c>
      <c r="R227" s="175" t="s">
        <v>6295</v>
      </c>
      <c r="S227" s="175">
        <v>14</v>
      </c>
      <c r="T227" s="175">
        <v>86</v>
      </c>
      <c r="U227" s="175">
        <v>1</v>
      </c>
      <c r="V227" s="175">
        <v>1</v>
      </c>
      <c r="W227" s="175">
        <v>1</v>
      </c>
      <c r="X227" s="175">
        <v>14</v>
      </c>
      <c r="Y227" s="175">
        <v>6</v>
      </c>
      <c r="Z227" s="175">
        <v>0</v>
      </c>
      <c r="AA227" s="175">
        <v>35.5</v>
      </c>
      <c r="AB227" s="175">
        <v>11.7</v>
      </c>
      <c r="AC227" s="175" t="s">
        <v>6296</v>
      </c>
      <c r="AD227" s="175">
        <v>40</v>
      </c>
      <c r="AE227" s="175">
        <v>191</v>
      </c>
      <c r="AF227" s="175">
        <v>1</v>
      </c>
      <c r="AG227" s="175">
        <v>2</v>
      </c>
      <c r="AH227" s="175">
        <v>2</v>
      </c>
      <c r="AI227" s="175">
        <v>20</v>
      </c>
      <c r="AJ227" s="175">
        <v>4.5999999999999996</v>
      </c>
      <c r="AK227" s="175">
        <v>0</v>
      </c>
      <c r="AL227" s="175">
        <v>51.1</v>
      </c>
      <c r="AM227" s="175">
        <v>11</v>
      </c>
    </row>
    <row r="228" spans="1:39" ht="12.75" x14ac:dyDescent="0.2">
      <c r="A228" s="176">
        <v>827</v>
      </c>
      <c r="B228" s="173">
        <v>8</v>
      </c>
      <c r="C228" s="173" t="s">
        <v>908</v>
      </c>
      <c r="D228" s="173" t="s">
        <v>21</v>
      </c>
      <c r="E228" s="173">
        <v>3</v>
      </c>
      <c r="F228" s="174" t="s">
        <v>1200</v>
      </c>
      <c r="G228" s="175" t="s">
        <v>1201</v>
      </c>
      <c r="H228" s="175">
        <v>60</v>
      </c>
      <c r="I228" s="175">
        <v>286</v>
      </c>
      <c r="J228" s="175">
        <v>1</v>
      </c>
      <c r="K228" s="175">
        <v>2</v>
      </c>
      <c r="L228" s="175">
        <v>2</v>
      </c>
      <c r="M228" s="175">
        <v>30</v>
      </c>
      <c r="N228" s="175">
        <v>4.5999999999999996</v>
      </c>
      <c r="O228" s="175">
        <v>0</v>
      </c>
      <c r="P228" s="175">
        <v>26.9</v>
      </c>
      <c r="Q228" s="175">
        <v>16.899999999999999</v>
      </c>
      <c r="R228" s="175" t="s">
        <v>6297</v>
      </c>
      <c r="S228" s="175">
        <v>22</v>
      </c>
      <c r="T228" s="175">
        <v>115</v>
      </c>
      <c r="U228" s="175">
        <v>1</v>
      </c>
      <c r="V228" s="175">
        <v>1</v>
      </c>
      <c r="W228" s="175">
        <v>1</v>
      </c>
      <c r="X228" s="175">
        <v>22</v>
      </c>
      <c r="Y228" s="175">
        <v>5.0999999999999996</v>
      </c>
      <c r="Z228" s="175">
        <v>0</v>
      </c>
      <c r="AA228" s="175">
        <v>30.6</v>
      </c>
      <c r="AB228" s="175">
        <v>14.4</v>
      </c>
      <c r="AC228" s="175" t="s">
        <v>6298</v>
      </c>
      <c r="AD228" s="175">
        <v>38</v>
      </c>
      <c r="AE228" s="175">
        <v>171</v>
      </c>
      <c r="AF228" s="175">
        <v>1</v>
      </c>
      <c r="AG228" s="175">
        <v>1</v>
      </c>
      <c r="AH228" s="175">
        <v>1</v>
      </c>
      <c r="AI228" s="175">
        <v>38</v>
      </c>
      <c r="AJ228" s="175">
        <v>4.3</v>
      </c>
      <c r="AK228" s="175">
        <v>0</v>
      </c>
      <c r="AL228" s="175">
        <v>21.3</v>
      </c>
      <c r="AM228" s="175">
        <v>19.7</v>
      </c>
    </row>
    <row r="229" spans="1:39" ht="12.75" x14ac:dyDescent="0.2">
      <c r="A229" s="176">
        <v>828</v>
      </c>
      <c r="B229" s="173">
        <v>8</v>
      </c>
      <c r="C229" s="173" t="s">
        <v>908</v>
      </c>
      <c r="D229" s="173" t="s">
        <v>21</v>
      </c>
      <c r="E229" s="173">
        <v>4</v>
      </c>
      <c r="F229" s="174" t="s">
        <v>1185</v>
      </c>
      <c r="G229" s="175" t="s">
        <v>1186</v>
      </c>
      <c r="H229" s="175">
        <v>100</v>
      </c>
      <c r="I229" s="175">
        <v>529</v>
      </c>
      <c r="J229" s="175">
        <v>1</v>
      </c>
      <c r="K229" s="175">
        <v>5</v>
      </c>
      <c r="L229" s="175">
        <v>5</v>
      </c>
      <c r="M229" s="175">
        <v>20</v>
      </c>
      <c r="N229" s="175">
        <v>5.2</v>
      </c>
      <c r="O229" s="175">
        <v>0.2</v>
      </c>
      <c r="P229" s="175">
        <v>38.4</v>
      </c>
      <c r="Q229" s="175">
        <v>12.8</v>
      </c>
      <c r="R229" s="175" t="s">
        <v>6299</v>
      </c>
      <c r="S229" s="175">
        <v>23</v>
      </c>
      <c r="T229" s="175">
        <v>135</v>
      </c>
      <c r="U229" s="175">
        <v>1</v>
      </c>
      <c r="V229" s="175">
        <v>1</v>
      </c>
      <c r="W229" s="175">
        <v>1</v>
      </c>
      <c r="X229" s="175">
        <v>23</v>
      </c>
      <c r="Y229" s="175">
        <v>5.8</v>
      </c>
      <c r="Z229" s="175">
        <v>1</v>
      </c>
      <c r="AA229" s="175">
        <v>6.9</v>
      </c>
      <c r="AB229" s="175">
        <v>18</v>
      </c>
      <c r="AC229" s="175" t="s">
        <v>6300</v>
      </c>
      <c r="AD229" s="175">
        <v>77</v>
      </c>
      <c r="AE229" s="175">
        <v>394</v>
      </c>
      <c r="AF229" s="175">
        <v>1</v>
      </c>
      <c r="AG229" s="175">
        <v>4</v>
      </c>
      <c r="AH229" s="175">
        <v>4</v>
      </c>
      <c r="AI229" s="175">
        <v>19.2</v>
      </c>
      <c r="AJ229" s="175">
        <v>5</v>
      </c>
      <c r="AK229" s="175">
        <v>0</v>
      </c>
      <c r="AL229" s="175">
        <v>47.7</v>
      </c>
      <c r="AM229" s="175">
        <v>11.3</v>
      </c>
    </row>
    <row r="230" spans="1:39" ht="12.75" x14ac:dyDescent="0.2">
      <c r="A230" s="176">
        <v>901</v>
      </c>
      <c r="B230" s="171" t="s">
        <v>1877</v>
      </c>
      <c r="C230" s="171" t="s">
        <v>1209</v>
      </c>
      <c r="D230" s="171" t="s">
        <v>21</v>
      </c>
      <c r="E230" s="177">
        <v>1</v>
      </c>
      <c r="F230" s="174" t="s">
        <v>1207</v>
      </c>
      <c r="G230" s="175" t="s">
        <v>6301</v>
      </c>
      <c r="H230" s="175">
        <v>58</v>
      </c>
      <c r="I230" s="175">
        <v>299</v>
      </c>
      <c r="J230" s="175">
        <v>5</v>
      </c>
      <c r="K230" s="175">
        <v>3</v>
      </c>
      <c r="L230" s="175">
        <v>1.51</v>
      </c>
      <c r="M230" s="175">
        <v>12.3</v>
      </c>
      <c r="N230" s="175">
        <v>5.3</v>
      </c>
      <c r="O230" s="175">
        <v>0</v>
      </c>
      <c r="P230" s="175">
        <v>47.9</v>
      </c>
      <c r="Q230" s="175">
        <v>9.6</v>
      </c>
      <c r="R230" s="175" t="s">
        <v>6302</v>
      </c>
      <c r="S230" s="175">
        <v>33</v>
      </c>
      <c r="T230" s="175">
        <v>151</v>
      </c>
      <c r="U230" s="175">
        <v>1</v>
      </c>
      <c r="V230" s="175">
        <v>1</v>
      </c>
      <c r="W230" s="175">
        <v>1</v>
      </c>
      <c r="X230" s="175">
        <v>33</v>
      </c>
      <c r="Y230" s="175">
        <v>4.5</v>
      </c>
      <c r="Z230" s="175">
        <v>0</v>
      </c>
      <c r="AA230" s="175">
        <v>45.1</v>
      </c>
      <c r="AB230" s="175">
        <v>15.1</v>
      </c>
      <c r="AC230" s="175" t="s">
        <v>6303</v>
      </c>
      <c r="AD230" s="175">
        <v>17</v>
      </c>
      <c r="AE230" s="175">
        <v>124</v>
      </c>
      <c r="AF230" s="175">
        <v>5</v>
      </c>
      <c r="AG230" s="175">
        <v>1</v>
      </c>
      <c r="AH230" s="175">
        <v>1</v>
      </c>
      <c r="AI230" s="175">
        <v>9</v>
      </c>
      <c r="AJ230" s="175">
        <v>7.7</v>
      </c>
      <c r="AK230" s="175">
        <v>0</v>
      </c>
      <c r="AL230" s="175">
        <v>0</v>
      </c>
      <c r="AM230" s="175">
        <v>16.7</v>
      </c>
    </row>
    <row r="231" spans="1:39" ht="12.75" x14ac:dyDescent="0.2">
      <c r="A231" s="176">
        <v>902</v>
      </c>
      <c r="B231" s="171" t="s">
        <v>1877</v>
      </c>
      <c r="C231" s="171" t="s">
        <v>1209</v>
      </c>
      <c r="D231" s="171" t="s">
        <v>21</v>
      </c>
      <c r="E231" s="177">
        <v>2</v>
      </c>
      <c r="F231" s="174" t="s">
        <v>6304</v>
      </c>
      <c r="G231" s="175" t="s">
        <v>6305</v>
      </c>
      <c r="H231" s="175">
        <v>39</v>
      </c>
      <c r="I231" s="175">
        <v>161</v>
      </c>
      <c r="J231" s="175">
        <v>1</v>
      </c>
      <c r="K231" s="175">
        <v>2</v>
      </c>
      <c r="L231" s="175">
        <v>2</v>
      </c>
      <c r="M231" s="175">
        <v>19.5</v>
      </c>
      <c r="N231" s="175">
        <v>3.7</v>
      </c>
      <c r="O231" s="175">
        <v>0</v>
      </c>
      <c r="P231" s="175">
        <v>69.900000000000006</v>
      </c>
      <c r="Q231" s="175">
        <v>8.3000000000000007</v>
      </c>
      <c r="R231" s="175" t="s">
        <v>6306</v>
      </c>
      <c r="AC231" s="175" t="s">
        <v>5954</v>
      </c>
    </row>
    <row r="232" spans="1:39" ht="12.75" x14ac:dyDescent="0.2">
      <c r="A232" s="176">
        <v>903</v>
      </c>
      <c r="B232" s="171" t="s">
        <v>1877</v>
      </c>
      <c r="C232" s="171" t="s">
        <v>1209</v>
      </c>
      <c r="D232" s="171" t="s">
        <v>63</v>
      </c>
      <c r="E232" s="177">
        <v>3</v>
      </c>
      <c r="F232" s="174" t="s">
        <v>1213</v>
      </c>
      <c r="G232" s="175" t="s">
        <v>6307</v>
      </c>
      <c r="H232" s="175">
        <v>94</v>
      </c>
      <c r="I232" s="175">
        <v>524</v>
      </c>
      <c r="J232" s="175">
        <v>4</v>
      </c>
      <c r="K232" s="175">
        <v>5</v>
      </c>
      <c r="L232" s="175">
        <v>1.2</v>
      </c>
      <c r="M232" s="175">
        <v>18.8</v>
      </c>
      <c r="N232" s="175">
        <v>5.4</v>
      </c>
      <c r="O232" s="175">
        <v>0.2</v>
      </c>
      <c r="P232" s="175">
        <v>24.8</v>
      </c>
      <c r="Q232" s="175">
        <v>14.4</v>
      </c>
      <c r="R232" s="175" t="s">
        <v>6308</v>
      </c>
      <c r="S232" s="175">
        <v>14</v>
      </c>
      <c r="T232" s="175">
        <v>83</v>
      </c>
      <c r="U232" s="175">
        <v>1</v>
      </c>
      <c r="V232" s="175">
        <v>1</v>
      </c>
      <c r="W232" s="175">
        <v>1</v>
      </c>
      <c r="X232" s="175">
        <v>14</v>
      </c>
      <c r="Y232" s="175">
        <v>5.8</v>
      </c>
      <c r="Z232" s="175">
        <v>0</v>
      </c>
      <c r="AA232" s="175">
        <v>23.4</v>
      </c>
      <c r="AB232" s="175">
        <v>13.4</v>
      </c>
      <c r="AC232" s="175" t="s">
        <v>6309</v>
      </c>
      <c r="AD232" s="175">
        <v>39</v>
      </c>
      <c r="AE232" s="175">
        <v>264</v>
      </c>
      <c r="AF232" s="175">
        <v>5</v>
      </c>
      <c r="AG232" s="175">
        <v>2</v>
      </c>
      <c r="AH232" s="175">
        <v>1</v>
      </c>
      <c r="AI232" s="175">
        <v>14</v>
      </c>
      <c r="AJ232" s="175">
        <v>6.6</v>
      </c>
      <c r="AK232" s="175">
        <v>1</v>
      </c>
      <c r="AL232" s="175">
        <v>8.3000000000000007</v>
      </c>
      <c r="AM232" s="175">
        <v>15.5</v>
      </c>
    </row>
    <row r="233" spans="1:39" ht="12.75" x14ac:dyDescent="0.2">
      <c r="A233" s="176">
        <v>904</v>
      </c>
      <c r="B233" s="171" t="s">
        <v>1877</v>
      </c>
      <c r="C233" s="171" t="s">
        <v>1209</v>
      </c>
      <c r="D233" s="171" t="s">
        <v>63</v>
      </c>
      <c r="E233" s="177">
        <v>4</v>
      </c>
      <c r="F233" s="174" t="s">
        <v>6310</v>
      </c>
      <c r="G233" s="175" t="s">
        <v>4570</v>
      </c>
      <c r="H233" s="175">
        <v>31</v>
      </c>
      <c r="I233" s="175">
        <v>175</v>
      </c>
      <c r="J233" s="175">
        <v>1</v>
      </c>
      <c r="K233" s="175">
        <v>2</v>
      </c>
      <c r="L233" s="175">
        <v>2</v>
      </c>
      <c r="M233" s="175">
        <v>15.5</v>
      </c>
      <c r="N233" s="175">
        <v>5.4</v>
      </c>
      <c r="O233" s="175">
        <v>0</v>
      </c>
      <c r="P233" s="175">
        <v>43.7</v>
      </c>
      <c r="Q233" s="175">
        <v>11</v>
      </c>
      <c r="R233" s="175" t="s">
        <v>6306</v>
      </c>
      <c r="AC233" s="175" t="s">
        <v>5954</v>
      </c>
    </row>
    <row r="234" spans="1:39" ht="12.75" x14ac:dyDescent="0.2">
      <c r="A234" s="176">
        <v>905</v>
      </c>
      <c r="B234" s="171" t="s">
        <v>1877</v>
      </c>
      <c r="C234" s="171" t="s">
        <v>4577</v>
      </c>
      <c r="D234" s="171" t="s">
        <v>21</v>
      </c>
      <c r="E234" s="177">
        <v>1</v>
      </c>
      <c r="F234" s="174" t="s">
        <v>6311</v>
      </c>
      <c r="G234" s="175" t="s">
        <v>4589</v>
      </c>
      <c r="H234" s="175">
        <v>28</v>
      </c>
      <c r="I234" s="175">
        <v>203</v>
      </c>
      <c r="J234" s="175">
        <v>1</v>
      </c>
      <c r="K234" s="175">
        <v>1</v>
      </c>
      <c r="L234" s="175">
        <v>1</v>
      </c>
      <c r="M234" s="175">
        <v>28</v>
      </c>
      <c r="N234" s="175">
        <v>6.9</v>
      </c>
      <c r="O234" s="175">
        <v>1</v>
      </c>
      <c r="P234" s="175">
        <v>0</v>
      </c>
      <c r="Q234" s="175">
        <v>17.2</v>
      </c>
      <c r="R234" s="175" t="s">
        <v>6306</v>
      </c>
      <c r="AC234" s="175" t="s">
        <v>5954</v>
      </c>
    </row>
    <row r="235" spans="1:39" ht="12.75" x14ac:dyDescent="0.2">
      <c r="A235" s="176">
        <v>906</v>
      </c>
      <c r="B235" s="171" t="s">
        <v>1877</v>
      </c>
      <c r="C235" s="171" t="s">
        <v>4577</v>
      </c>
      <c r="D235" s="171" t="s">
        <v>63</v>
      </c>
      <c r="E235" s="177">
        <v>2</v>
      </c>
      <c r="F235" s="174" t="s">
        <v>6312</v>
      </c>
      <c r="G235" s="175" t="s">
        <v>6313</v>
      </c>
      <c r="H235" s="175">
        <v>42</v>
      </c>
      <c r="I235" s="175">
        <v>165</v>
      </c>
      <c r="J235" s="175">
        <v>1</v>
      </c>
      <c r="K235" s="175">
        <v>1</v>
      </c>
      <c r="L235" s="175">
        <v>1</v>
      </c>
      <c r="M235" s="175">
        <v>42</v>
      </c>
      <c r="N235" s="175">
        <v>3.5</v>
      </c>
      <c r="O235" s="175">
        <v>0</v>
      </c>
      <c r="P235" s="175">
        <v>55.4</v>
      </c>
      <c r="Q235" s="175">
        <v>15.9</v>
      </c>
      <c r="R235" s="175" t="s">
        <v>6306</v>
      </c>
      <c r="AC235" s="175" t="s">
        <v>5954</v>
      </c>
    </row>
    <row r="236" spans="1:39" ht="12.75" x14ac:dyDescent="0.2">
      <c r="A236" s="176">
        <v>907</v>
      </c>
      <c r="B236" s="171" t="s">
        <v>1877</v>
      </c>
      <c r="C236" s="171" t="s">
        <v>4577</v>
      </c>
      <c r="D236" s="171" t="s">
        <v>63</v>
      </c>
      <c r="E236" s="177">
        <v>3</v>
      </c>
      <c r="F236" s="174" t="s">
        <v>6314</v>
      </c>
      <c r="G236" s="175" t="s">
        <v>4607</v>
      </c>
      <c r="H236" s="175">
        <v>26</v>
      </c>
      <c r="I236" s="175">
        <v>166</v>
      </c>
      <c r="J236" s="175">
        <v>1</v>
      </c>
      <c r="K236" s="175">
        <v>1</v>
      </c>
      <c r="L236" s="175">
        <v>1</v>
      </c>
      <c r="M236" s="175">
        <v>26</v>
      </c>
      <c r="N236" s="175">
        <v>6.3</v>
      </c>
      <c r="O236" s="175">
        <v>0</v>
      </c>
      <c r="P236" s="175">
        <v>1.4</v>
      </c>
      <c r="Q236" s="175">
        <v>19.5</v>
      </c>
      <c r="R236" s="175" t="s">
        <v>6306</v>
      </c>
      <c r="AC236" s="175" t="s">
        <v>5954</v>
      </c>
    </row>
    <row r="237" spans="1:39" ht="12.75" x14ac:dyDescent="0.2">
      <c r="A237" s="176">
        <v>908</v>
      </c>
      <c r="B237" s="171" t="s">
        <v>1877</v>
      </c>
      <c r="C237" s="171" t="s">
        <v>4577</v>
      </c>
      <c r="D237" s="171" t="s">
        <v>76</v>
      </c>
      <c r="E237" s="177">
        <v>4</v>
      </c>
      <c r="F237" s="174" t="s">
        <v>6315</v>
      </c>
      <c r="G237" s="175" t="s">
        <v>6316</v>
      </c>
      <c r="H237" s="175">
        <v>31</v>
      </c>
      <c r="I237" s="175">
        <v>191</v>
      </c>
      <c r="J237" s="175">
        <v>1</v>
      </c>
      <c r="K237" s="175">
        <v>2</v>
      </c>
      <c r="L237" s="175">
        <v>2</v>
      </c>
      <c r="M237" s="175">
        <v>15.5</v>
      </c>
      <c r="N237" s="175">
        <v>5.7</v>
      </c>
      <c r="O237" s="175">
        <v>0</v>
      </c>
      <c r="P237" s="175">
        <v>16.399999999999999</v>
      </c>
      <c r="Q237" s="175">
        <v>14.8</v>
      </c>
      <c r="R237" s="175" t="s">
        <v>6306</v>
      </c>
      <c r="AC237" s="175" t="s">
        <v>5954</v>
      </c>
    </row>
    <row r="238" spans="1:39" ht="12.75" x14ac:dyDescent="0.2">
      <c r="A238" s="176">
        <v>909</v>
      </c>
      <c r="B238" s="171" t="s">
        <v>1877</v>
      </c>
      <c r="C238" s="171" t="s">
        <v>4577</v>
      </c>
      <c r="D238" s="171" t="s">
        <v>76</v>
      </c>
      <c r="E238" s="177">
        <v>5</v>
      </c>
      <c r="F238" s="174" t="s">
        <v>6317</v>
      </c>
      <c r="G238" s="175" t="s">
        <v>6318</v>
      </c>
      <c r="H238" s="175">
        <v>40</v>
      </c>
      <c r="I238" s="175">
        <v>201</v>
      </c>
      <c r="J238" s="175">
        <v>1</v>
      </c>
      <c r="K238" s="175">
        <v>0</v>
      </c>
      <c r="L238" s="175">
        <v>0</v>
      </c>
      <c r="M238" s="175">
        <v>0</v>
      </c>
      <c r="N238" s="175">
        <v>0</v>
      </c>
      <c r="O238" s="175">
        <v>0</v>
      </c>
      <c r="P238" s="175">
        <v>0</v>
      </c>
      <c r="Q238" s="175">
        <v>0</v>
      </c>
      <c r="R238" s="175" t="s">
        <v>6319</v>
      </c>
      <c r="AC238" s="175" t="s">
        <v>5954</v>
      </c>
    </row>
    <row r="239" spans="1:39" ht="12.75" x14ac:dyDescent="0.2">
      <c r="A239" s="176">
        <v>910</v>
      </c>
      <c r="B239" s="171" t="s">
        <v>1877</v>
      </c>
      <c r="C239" s="171" t="s">
        <v>4577</v>
      </c>
      <c r="D239" s="171" t="s">
        <v>197</v>
      </c>
      <c r="E239" s="177">
        <v>6</v>
      </c>
      <c r="F239" s="174" t="s">
        <v>6320</v>
      </c>
      <c r="G239" s="175" t="s">
        <v>4637</v>
      </c>
      <c r="H239" s="175">
        <v>61</v>
      </c>
      <c r="I239" s="175">
        <v>285</v>
      </c>
      <c r="J239" s="175">
        <v>1</v>
      </c>
      <c r="K239" s="175">
        <v>1</v>
      </c>
      <c r="L239" s="175">
        <v>1</v>
      </c>
      <c r="M239" s="175">
        <v>1</v>
      </c>
      <c r="N239" s="175">
        <v>61</v>
      </c>
      <c r="O239" s="175">
        <v>4</v>
      </c>
      <c r="P239" s="175">
        <v>0</v>
      </c>
      <c r="Q239" s="175">
        <v>73.2</v>
      </c>
      <c r="R239" s="175" t="s">
        <v>6306</v>
      </c>
      <c r="AC239" s="175" t="s">
        <v>5954</v>
      </c>
    </row>
    <row r="240" spans="1:39" ht="12.75" x14ac:dyDescent="0.2">
      <c r="A240" s="176">
        <v>911</v>
      </c>
      <c r="B240" s="171" t="s">
        <v>1877</v>
      </c>
      <c r="C240" s="171" t="s">
        <v>4577</v>
      </c>
      <c r="D240" s="171" t="s">
        <v>197</v>
      </c>
      <c r="E240" s="177">
        <v>7</v>
      </c>
      <c r="F240" s="174" t="s">
        <v>6321</v>
      </c>
      <c r="G240" s="175" t="s">
        <v>4643</v>
      </c>
      <c r="H240" s="175">
        <v>32</v>
      </c>
      <c r="I240" s="175">
        <v>244</v>
      </c>
      <c r="J240" s="175">
        <v>1</v>
      </c>
      <c r="K240" s="175">
        <v>1</v>
      </c>
      <c r="L240" s="175">
        <v>1</v>
      </c>
      <c r="M240" s="175">
        <v>32</v>
      </c>
      <c r="N240" s="175">
        <v>7.2</v>
      </c>
      <c r="O240" s="175">
        <v>0</v>
      </c>
      <c r="P240" s="175">
        <v>0</v>
      </c>
      <c r="Q240" s="175">
        <v>17.899999999999999</v>
      </c>
      <c r="R240" s="175" t="s">
        <v>6319</v>
      </c>
      <c r="AC240" s="175" t="s">
        <v>5954</v>
      </c>
    </row>
    <row r="241" spans="1:39" ht="12.75" x14ac:dyDescent="0.2">
      <c r="A241" s="176">
        <v>912</v>
      </c>
      <c r="B241" s="171" t="s">
        <v>1877</v>
      </c>
      <c r="C241" s="171" t="s">
        <v>1218</v>
      </c>
      <c r="D241" s="171" t="s">
        <v>21</v>
      </c>
      <c r="E241" s="177">
        <v>1</v>
      </c>
      <c r="F241" s="174" t="s">
        <v>1228</v>
      </c>
      <c r="G241" s="175" t="s">
        <v>1229</v>
      </c>
      <c r="H241" s="175">
        <v>27</v>
      </c>
      <c r="I241" s="175">
        <v>165</v>
      </c>
      <c r="J241" s="175">
        <v>1</v>
      </c>
      <c r="K241" s="175">
        <v>2</v>
      </c>
      <c r="L241" s="175">
        <v>2</v>
      </c>
      <c r="M241" s="175">
        <v>135</v>
      </c>
      <c r="N241" s="175">
        <v>6</v>
      </c>
      <c r="O241" s="175">
        <v>0</v>
      </c>
      <c r="P241" s="175">
        <v>27</v>
      </c>
      <c r="Q241" s="175">
        <v>12.8</v>
      </c>
      <c r="R241" s="175" t="s">
        <v>6322</v>
      </c>
      <c r="S241" s="175">
        <v>20</v>
      </c>
      <c r="T241" s="175">
        <v>102</v>
      </c>
      <c r="U241" s="175">
        <v>1</v>
      </c>
      <c r="V241" s="175">
        <v>1</v>
      </c>
      <c r="W241" s="175">
        <v>1</v>
      </c>
      <c r="X241" s="175">
        <v>20</v>
      </c>
      <c r="Y241" s="175">
        <v>5</v>
      </c>
      <c r="Z241" s="175">
        <v>0</v>
      </c>
      <c r="AA241" s="175">
        <v>46.9</v>
      </c>
      <c r="AB241" s="175">
        <v>11.6</v>
      </c>
      <c r="AC241" s="175" t="s">
        <v>6323</v>
      </c>
      <c r="AD241" s="175">
        <v>37</v>
      </c>
      <c r="AE241" s="175">
        <v>245</v>
      </c>
      <c r="AF241" s="175">
        <v>3</v>
      </c>
      <c r="AG241" s="175">
        <v>2</v>
      </c>
      <c r="AH241" s="175">
        <v>2</v>
      </c>
      <c r="AI241" s="175">
        <v>16.5</v>
      </c>
      <c r="AJ241" s="175">
        <v>6.5</v>
      </c>
      <c r="AK241" s="175">
        <v>0.5</v>
      </c>
      <c r="AL241" s="175">
        <v>0</v>
      </c>
      <c r="AM241" s="175">
        <v>17.600000000000001</v>
      </c>
    </row>
    <row r="242" spans="1:39" ht="12.75" x14ac:dyDescent="0.2">
      <c r="A242" s="176">
        <v>913</v>
      </c>
      <c r="B242" s="171" t="s">
        <v>1877</v>
      </c>
      <c r="C242" s="171" t="s">
        <v>1218</v>
      </c>
      <c r="D242" s="171" t="s">
        <v>21</v>
      </c>
      <c r="E242" s="177">
        <v>2</v>
      </c>
      <c r="F242" s="174" t="s">
        <v>1224</v>
      </c>
      <c r="G242" s="175" t="s">
        <v>4666</v>
      </c>
      <c r="H242" s="175">
        <v>21</v>
      </c>
      <c r="I242" s="175">
        <v>128</v>
      </c>
      <c r="J242" s="175">
        <v>1</v>
      </c>
      <c r="K242" s="175">
        <v>1</v>
      </c>
      <c r="L242" s="175">
        <v>1</v>
      </c>
      <c r="M242" s="175">
        <v>21</v>
      </c>
      <c r="N242" s="175">
        <v>5.9</v>
      </c>
      <c r="O242" s="175">
        <v>0</v>
      </c>
      <c r="P242" s="175">
        <v>35</v>
      </c>
      <c r="Q242" s="175">
        <v>10.9</v>
      </c>
      <c r="R242" s="175" t="s">
        <v>6324</v>
      </c>
      <c r="S242" s="175">
        <v>24</v>
      </c>
      <c r="T242" s="175">
        <v>137</v>
      </c>
      <c r="U242" s="175">
        <v>1</v>
      </c>
      <c r="V242" s="175">
        <v>1</v>
      </c>
      <c r="W242" s="175">
        <v>1</v>
      </c>
      <c r="X242" s="175">
        <v>24</v>
      </c>
      <c r="Y242" s="175">
        <v>5.6</v>
      </c>
      <c r="Z242" s="175">
        <v>0</v>
      </c>
      <c r="AA242" s="175">
        <v>27.3</v>
      </c>
      <c r="AB242" s="175">
        <v>15.4</v>
      </c>
      <c r="AC242" s="175" t="s">
        <v>6325</v>
      </c>
      <c r="AD242" s="175">
        <v>37</v>
      </c>
      <c r="AE242" s="175">
        <v>242</v>
      </c>
      <c r="AF242" s="175">
        <v>3</v>
      </c>
      <c r="AG242" s="175">
        <v>2</v>
      </c>
      <c r="AH242" s="175">
        <v>2</v>
      </c>
      <c r="AI242" s="175">
        <v>16.5</v>
      </c>
      <c r="AJ242" s="175">
        <v>6.4</v>
      </c>
      <c r="AK242" s="175">
        <v>0.5</v>
      </c>
      <c r="AL242" s="175">
        <v>2.9</v>
      </c>
      <c r="AM242" s="175">
        <v>16.899999999999999</v>
      </c>
    </row>
    <row r="243" spans="1:39" ht="12.75" x14ac:dyDescent="0.2">
      <c r="A243" s="176">
        <v>914</v>
      </c>
      <c r="B243" s="171" t="s">
        <v>1877</v>
      </c>
      <c r="C243" s="171" t="s">
        <v>1218</v>
      </c>
      <c r="D243" s="171" t="s">
        <v>21</v>
      </c>
      <c r="E243" s="177">
        <v>3</v>
      </c>
      <c r="F243" s="174" t="s">
        <v>1239</v>
      </c>
      <c r="G243" s="175" t="s">
        <v>4672</v>
      </c>
      <c r="H243" s="175">
        <v>40</v>
      </c>
      <c r="I243" s="175">
        <v>258</v>
      </c>
      <c r="J243" s="175">
        <v>1</v>
      </c>
      <c r="K243" s="175">
        <v>2</v>
      </c>
      <c r="L243" s="175">
        <v>2</v>
      </c>
      <c r="M243" s="175">
        <v>20</v>
      </c>
      <c r="N243" s="175">
        <v>6.2</v>
      </c>
      <c r="O243" s="175">
        <v>0</v>
      </c>
      <c r="P243" s="175">
        <v>0.4</v>
      </c>
      <c r="Q243" s="175">
        <v>18.100000000000001</v>
      </c>
      <c r="R243" s="175" t="s">
        <v>6326</v>
      </c>
      <c r="S243" s="175">
        <v>25</v>
      </c>
      <c r="T243" s="175">
        <v>151</v>
      </c>
      <c r="U243" s="175">
        <v>1</v>
      </c>
      <c r="V243" s="175">
        <v>1</v>
      </c>
      <c r="W243" s="175">
        <v>1</v>
      </c>
      <c r="X243" s="175">
        <v>25</v>
      </c>
      <c r="Y243" s="175">
        <v>5.8</v>
      </c>
      <c r="Z243" s="175">
        <v>0</v>
      </c>
      <c r="AA243" s="175">
        <v>11.4</v>
      </c>
      <c r="AB243" s="175">
        <v>14.7</v>
      </c>
      <c r="AC243" s="175" t="s">
        <v>6327</v>
      </c>
      <c r="AD243" s="175">
        <v>36</v>
      </c>
      <c r="AE243" s="175">
        <v>236</v>
      </c>
      <c r="AF243" s="175">
        <v>3</v>
      </c>
      <c r="AG243" s="175">
        <v>2</v>
      </c>
      <c r="AH243" s="175">
        <v>2</v>
      </c>
      <c r="AI243" s="175">
        <v>16</v>
      </c>
      <c r="AJ243" s="175">
        <v>6.4</v>
      </c>
      <c r="AK243" s="175">
        <v>0</v>
      </c>
      <c r="AL243" s="175">
        <v>2.8</v>
      </c>
      <c r="AM243" s="175">
        <v>16.8</v>
      </c>
    </row>
    <row r="244" spans="1:39" ht="12.75" x14ac:dyDescent="0.2">
      <c r="A244" s="176">
        <v>915</v>
      </c>
      <c r="B244" s="171" t="s">
        <v>1877</v>
      </c>
      <c r="C244" s="171" t="s">
        <v>1218</v>
      </c>
      <c r="D244" s="171" t="s">
        <v>21</v>
      </c>
      <c r="E244" s="177">
        <v>4</v>
      </c>
      <c r="F244" s="174" t="s">
        <v>1898</v>
      </c>
      <c r="G244" s="175" t="s">
        <v>4678</v>
      </c>
      <c r="H244" s="175">
        <v>27</v>
      </c>
      <c r="I244" s="175">
        <v>146</v>
      </c>
      <c r="J244" s="175">
        <v>1</v>
      </c>
      <c r="K244" s="175">
        <v>1</v>
      </c>
      <c r="L244" s="175">
        <v>0</v>
      </c>
      <c r="M244" s="175">
        <v>16</v>
      </c>
      <c r="N244" s="175">
        <v>5.5</v>
      </c>
      <c r="O244" s="175">
        <v>0</v>
      </c>
      <c r="P244" s="175">
        <v>31.9</v>
      </c>
      <c r="Q244" s="175">
        <v>12.7</v>
      </c>
      <c r="R244" s="175" t="s">
        <v>1216</v>
      </c>
      <c r="S244" s="175">
        <v>9</v>
      </c>
      <c r="T244" s="175">
        <v>58</v>
      </c>
      <c r="U244" s="175">
        <v>1</v>
      </c>
      <c r="V244" s="175">
        <v>1</v>
      </c>
      <c r="W244" s="175">
        <v>1</v>
      </c>
      <c r="X244" s="175">
        <v>9</v>
      </c>
      <c r="Y244" s="175">
        <v>6.3</v>
      </c>
      <c r="Z244" s="175">
        <v>0</v>
      </c>
      <c r="AA244" s="175">
        <v>19.100000000000001</v>
      </c>
      <c r="AB244" s="175">
        <v>12.8</v>
      </c>
      <c r="AC244" s="175" t="s">
        <v>6328</v>
      </c>
      <c r="AD244" s="175">
        <v>38</v>
      </c>
      <c r="AE244" s="175">
        <v>244</v>
      </c>
      <c r="AF244" s="175">
        <v>3</v>
      </c>
      <c r="AG244" s="175">
        <v>2</v>
      </c>
      <c r="AH244" s="175">
        <v>2</v>
      </c>
      <c r="AI244" s="175">
        <v>16.5</v>
      </c>
      <c r="AJ244" s="175">
        <v>6.1</v>
      </c>
      <c r="AK244" s="175">
        <v>0</v>
      </c>
      <c r="AL244" s="175">
        <v>15.7</v>
      </c>
      <c r="AM244" s="175">
        <v>15.1</v>
      </c>
    </row>
    <row r="245" spans="1:39" ht="12.75" x14ac:dyDescent="0.2">
      <c r="A245" s="176">
        <v>916</v>
      </c>
      <c r="B245" s="171" t="s">
        <v>1877</v>
      </c>
      <c r="C245" s="171" t="s">
        <v>1233</v>
      </c>
      <c r="D245" s="171" t="s">
        <v>21</v>
      </c>
      <c r="E245" s="177">
        <v>1</v>
      </c>
      <c r="F245" s="174" t="s">
        <v>1834</v>
      </c>
      <c r="G245" s="175" t="s">
        <v>1244</v>
      </c>
      <c r="H245" s="175">
        <v>40</v>
      </c>
      <c r="I245" s="175">
        <v>210</v>
      </c>
      <c r="J245" s="175">
        <v>1</v>
      </c>
      <c r="K245" s="175">
        <v>2</v>
      </c>
      <c r="L245" s="175">
        <v>2</v>
      </c>
      <c r="M245" s="175">
        <v>20</v>
      </c>
      <c r="N245" s="175">
        <v>5.0999999999999996</v>
      </c>
      <c r="O245" s="175">
        <v>0</v>
      </c>
      <c r="P245" s="175">
        <v>27.9</v>
      </c>
      <c r="Q245" s="175">
        <v>14.3</v>
      </c>
      <c r="R245" s="175" t="s">
        <v>6329</v>
      </c>
      <c r="S245" s="175">
        <v>13</v>
      </c>
      <c r="T245" s="175">
        <v>66</v>
      </c>
      <c r="U245" s="175">
        <v>1</v>
      </c>
      <c r="V245" s="175">
        <v>1</v>
      </c>
      <c r="W245" s="175">
        <v>1</v>
      </c>
      <c r="X245" s="175">
        <v>13</v>
      </c>
      <c r="Y245" s="175">
        <v>5</v>
      </c>
      <c r="Z245" s="175">
        <v>0</v>
      </c>
      <c r="AA245" s="175">
        <v>30.9</v>
      </c>
      <c r="AB245" s="175">
        <v>12.1</v>
      </c>
      <c r="AC245" s="175" t="s">
        <v>6330</v>
      </c>
      <c r="AD245" s="175">
        <v>56</v>
      </c>
      <c r="AE245" s="175">
        <v>369</v>
      </c>
      <c r="AF245" s="175">
        <v>4</v>
      </c>
      <c r="AG245" s="175">
        <v>3</v>
      </c>
      <c r="AH245" s="175">
        <v>1.5</v>
      </c>
      <c r="AI245" s="175">
        <v>15.6</v>
      </c>
      <c r="AJ245" s="175">
        <v>6.5</v>
      </c>
      <c r="AK245" s="175">
        <v>0</v>
      </c>
      <c r="AL245" s="175">
        <v>12.7</v>
      </c>
      <c r="AM245" s="175">
        <v>15.3</v>
      </c>
    </row>
    <row r="246" spans="1:39" ht="12.75" x14ac:dyDescent="0.2">
      <c r="A246" s="176">
        <v>917</v>
      </c>
      <c r="B246" s="171" t="s">
        <v>1877</v>
      </c>
      <c r="C246" s="171" t="s">
        <v>1233</v>
      </c>
      <c r="D246" s="171" t="s">
        <v>21</v>
      </c>
      <c r="E246" s="177">
        <v>2</v>
      </c>
      <c r="F246" s="174" t="s">
        <v>6331</v>
      </c>
      <c r="G246" s="175" t="s">
        <v>4701</v>
      </c>
      <c r="H246" s="175">
        <v>19</v>
      </c>
      <c r="I246" s="175">
        <v>134</v>
      </c>
      <c r="J246" s="175">
        <v>1</v>
      </c>
      <c r="K246" s="175">
        <v>1</v>
      </c>
      <c r="L246" s="175">
        <v>1</v>
      </c>
      <c r="M246" s="175">
        <v>19</v>
      </c>
      <c r="N246" s="175">
        <v>6.9</v>
      </c>
      <c r="O246" s="175">
        <v>0</v>
      </c>
      <c r="P246" s="175">
        <v>0</v>
      </c>
      <c r="Q246" s="175">
        <v>18.5</v>
      </c>
      <c r="R246" s="175" t="s">
        <v>6306</v>
      </c>
      <c r="AC246" s="175" t="s">
        <v>5954</v>
      </c>
    </row>
    <row r="247" spans="1:39" ht="12.75" x14ac:dyDescent="0.2">
      <c r="A247" s="176">
        <v>918</v>
      </c>
      <c r="B247" s="171" t="s">
        <v>1877</v>
      </c>
      <c r="C247" s="171" t="s">
        <v>1233</v>
      </c>
      <c r="D247" s="171" t="s">
        <v>63</v>
      </c>
      <c r="E247" s="177">
        <v>3</v>
      </c>
      <c r="F247" s="174" t="s">
        <v>6332</v>
      </c>
      <c r="G247" s="175" t="s">
        <v>6333</v>
      </c>
      <c r="H247" s="175">
        <v>16</v>
      </c>
      <c r="I247" s="175">
        <v>133</v>
      </c>
      <c r="J247" s="175">
        <v>1</v>
      </c>
      <c r="K247" s="175">
        <v>1</v>
      </c>
      <c r="L247" s="175">
        <v>1</v>
      </c>
      <c r="M247" s="175">
        <v>16</v>
      </c>
      <c r="N247" s="175">
        <v>8.1</v>
      </c>
      <c r="O247" s="175">
        <v>0</v>
      </c>
      <c r="P247" s="175">
        <v>0</v>
      </c>
      <c r="Q247" s="175">
        <v>20.100000000000001</v>
      </c>
      <c r="R247" s="175" t="s">
        <v>6306</v>
      </c>
      <c r="AC247" s="175" t="s">
        <v>5954</v>
      </c>
    </row>
    <row r="248" spans="1:39" ht="12.75" x14ac:dyDescent="0.2">
      <c r="A248" s="176">
        <v>919</v>
      </c>
      <c r="B248" s="171" t="s">
        <v>1877</v>
      </c>
      <c r="C248" s="171" t="s">
        <v>1233</v>
      </c>
      <c r="D248" s="171" t="s">
        <v>63</v>
      </c>
      <c r="E248" s="177">
        <v>4</v>
      </c>
      <c r="F248" s="174" t="s">
        <v>6334</v>
      </c>
      <c r="G248" s="175" t="s">
        <v>6335</v>
      </c>
      <c r="H248" s="175">
        <v>94</v>
      </c>
      <c r="I248" s="175">
        <v>543</v>
      </c>
      <c r="J248" s="175">
        <v>3</v>
      </c>
      <c r="K248" s="175">
        <v>5</v>
      </c>
      <c r="L248" s="175">
        <v>1.6</v>
      </c>
      <c r="M248" s="175">
        <v>18.8</v>
      </c>
      <c r="N248" s="175">
        <v>5.5</v>
      </c>
      <c r="O248" s="175">
        <v>0</v>
      </c>
      <c r="P248" s="175">
        <v>42.8</v>
      </c>
      <c r="Q248" s="175">
        <v>11.9</v>
      </c>
      <c r="R248" s="175" t="s">
        <v>6306</v>
      </c>
      <c r="AC248" s="175" t="s">
        <v>5954</v>
      </c>
    </row>
    <row r="249" spans="1:39" ht="12.75" x14ac:dyDescent="0.2">
      <c r="A249" s="176">
        <v>920</v>
      </c>
      <c r="B249" s="171" t="s">
        <v>1877</v>
      </c>
      <c r="C249" s="171" t="s">
        <v>1233</v>
      </c>
      <c r="D249" s="171" t="s">
        <v>76</v>
      </c>
      <c r="E249" s="177">
        <v>5</v>
      </c>
      <c r="F249" s="174" t="s">
        <v>6336</v>
      </c>
      <c r="G249" s="175" t="s">
        <v>4743</v>
      </c>
      <c r="H249" s="175">
        <v>34</v>
      </c>
      <c r="I249" s="175">
        <v>180</v>
      </c>
      <c r="J249" s="175">
        <v>1</v>
      </c>
      <c r="K249" s="175">
        <v>1</v>
      </c>
      <c r="L249" s="175">
        <v>1</v>
      </c>
      <c r="M249" s="175">
        <v>34</v>
      </c>
      <c r="N249" s="175">
        <v>5.2</v>
      </c>
      <c r="O249" s="175">
        <v>0</v>
      </c>
      <c r="P249" s="175">
        <v>28</v>
      </c>
      <c r="Q249" s="175">
        <v>17.7</v>
      </c>
      <c r="R249" s="175" t="s">
        <v>6306</v>
      </c>
      <c r="AC249" s="175" t="s">
        <v>5954</v>
      </c>
    </row>
    <row r="250" spans="1:39" ht="12.75" x14ac:dyDescent="0.2">
      <c r="A250" s="176">
        <v>921</v>
      </c>
      <c r="B250" s="171" t="s">
        <v>1877</v>
      </c>
      <c r="C250" s="171" t="s">
        <v>1233</v>
      </c>
      <c r="D250" s="171" t="s">
        <v>76</v>
      </c>
      <c r="E250" s="177">
        <v>6</v>
      </c>
      <c r="F250" s="174" t="s">
        <v>1900</v>
      </c>
      <c r="G250" s="175" t="s">
        <v>1901</v>
      </c>
      <c r="H250" s="175">
        <v>20</v>
      </c>
      <c r="I250" s="175">
        <v>117</v>
      </c>
      <c r="J250" s="175">
        <v>1</v>
      </c>
      <c r="K250" s="175">
        <v>1</v>
      </c>
      <c r="L250" s="175">
        <v>1</v>
      </c>
      <c r="M250" s="175">
        <v>20</v>
      </c>
      <c r="N250" s="175">
        <v>5.6</v>
      </c>
      <c r="O250" s="175">
        <v>0</v>
      </c>
      <c r="P250" s="175">
        <v>25.7</v>
      </c>
      <c r="Q250" s="175">
        <v>14.6</v>
      </c>
      <c r="R250" s="175" t="s">
        <v>6337</v>
      </c>
      <c r="S250" s="175">
        <v>13</v>
      </c>
      <c r="T250" s="175">
        <v>89</v>
      </c>
      <c r="U250" s="175">
        <v>1</v>
      </c>
      <c r="V250" s="175">
        <v>1</v>
      </c>
      <c r="W250" s="175">
        <v>1</v>
      </c>
      <c r="X250" s="175">
        <v>13</v>
      </c>
      <c r="Y250" s="175">
        <v>6.7</v>
      </c>
      <c r="Z250" s="175">
        <v>0</v>
      </c>
      <c r="AA250" s="175">
        <v>4.9000000000000004</v>
      </c>
      <c r="AB250" s="175">
        <v>15.8</v>
      </c>
      <c r="AC250" s="175" t="s">
        <v>6338</v>
      </c>
      <c r="AD250" s="175">
        <v>29</v>
      </c>
      <c r="AE250" s="175">
        <v>167</v>
      </c>
      <c r="AF250" s="175">
        <v>3</v>
      </c>
      <c r="AG250" s="175">
        <v>2</v>
      </c>
      <c r="AH250" s="175">
        <v>2</v>
      </c>
      <c r="AI250" s="175">
        <v>12</v>
      </c>
      <c r="AJ250" s="175">
        <v>5.6</v>
      </c>
      <c r="AK250" s="175">
        <v>0</v>
      </c>
      <c r="AL250" s="175">
        <v>32.5</v>
      </c>
      <c r="AM250" s="175">
        <v>11.7</v>
      </c>
    </row>
    <row r="251" spans="1:39" ht="12.75" x14ac:dyDescent="0.2">
      <c r="A251" s="176">
        <v>922</v>
      </c>
      <c r="B251" s="171" t="s">
        <v>1877</v>
      </c>
      <c r="C251" s="171" t="s">
        <v>1233</v>
      </c>
      <c r="D251" s="171" t="s">
        <v>76</v>
      </c>
      <c r="E251" s="177">
        <v>7</v>
      </c>
      <c r="F251" s="174" t="s">
        <v>6339</v>
      </c>
      <c r="G251" s="175" t="s">
        <v>6340</v>
      </c>
      <c r="H251" s="175">
        <v>38</v>
      </c>
      <c r="I251" s="175">
        <v>214</v>
      </c>
      <c r="J251" s="175">
        <v>1</v>
      </c>
      <c r="K251" s="175">
        <v>2</v>
      </c>
      <c r="L251" s="175">
        <v>2</v>
      </c>
      <c r="M251" s="175">
        <v>19</v>
      </c>
      <c r="N251" s="175">
        <v>5.4</v>
      </c>
      <c r="O251" s="175">
        <v>0</v>
      </c>
      <c r="P251" s="175">
        <v>29.4</v>
      </c>
      <c r="Q251" s="175">
        <v>13.8</v>
      </c>
      <c r="R251" s="175" t="s">
        <v>6306</v>
      </c>
      <c r="AC251" s="175" t="s">
        <v>5954</v>
      </c>
    </row>
    <row r="252" spans="1:39" ht="12.75" x14ac:dyDescent="0.2">
      <c r="A252" s="176">
        <v>923</v>
      </c>
      <c r="B252" s="171" t="s">
        <v>1877</v>
      </c>
      <c r="C252" s="171" t="s">
        <v>1233</v>
      </c>
      <c r="D252" s="171" t="s">
        <v>76</v>
      </c>
      <c r="E252" s="177">
        <v>8</v>
      </c>
      <c r="F252" s="174" t="s">
        <v>6341</v>
      </c>
      <c r="G252" s="175" t="s">
        <v>4760</v>
      </c>
      <c r="H252" s="175">
        <v>16</v>
      </c>
      <c r="I252" s="175">
        <v>106</v>
      </c>
      <c r="J252" s="175">
        <v>1</v>
      </c>
      <c r="K252" s="175">
        <v>1</v>
      </c>
      <c r="L252" s="175">
        <v>1</v>
      </c>
      <c r="M252" s="175">
        <v>16</v>
      </c>
      <c r="N252" s="175">
        <v>6.3</v>
      </c>
      <c r="O252" s="175">
        <v>0</v>
      </c>
      <c r="P252" s="175">
        <v>10.8</v>
      </c>
      <c r="Q252" s="175">
        <v>15.7</v>
      </c>
      <c r="R252" s="175" t="s">
        <v>6319</v>
      </c>
      <c r="AC252" s="175" t="s">
        <v>5954</v>
      </c>
    </row>
    <row r="253" spans="1:39" ht="12.75" x14ac:dyDescent="0.2">
      <c r="A253" s="176">
        <v>924</v>
      </c>
      <c r="B253" s="171" t="s">
        <v>1877</v>
      </c>
      <c r="C253" s="171" t="s">
        <v>1233</v>
      </c>
      <c r="D253" s="171" t="s">
        <v>76</v>
      </c>
      <c r="E253" s="177">
        <v>9</v>
      </c>
      <c r="F253" s="174" t="s">
        <v>6342</v>
      </c>
      <c r="G253" s="175" t="s">
        <v>4766</v>
      </c>
      <c r="H253" s="175">
        <v>29</v>
      </c>
      <c r="I253" s="175">
        <v>156</v>
      </c>
      <c r="J253" s="175">
        <v>1</v>
      </c>
      <c r="K253" s="175">
        <v>1</v>
      </c>
      <c r="L253" s="175">
        <v>1</v>
      </c>
      <c r="M253" s="175">
        <v>29</v>
      </c>
      <c r="N253" s="175">
        <v>5.0999999999999996</v>
      </c>
      <c r="O253" s="175">
        <v>0</v>
      </c>
      <c r="P253" s="175">
        <v>37.299999999999997</v>
      </c>
      <c r="Q253" s="175">
        <v>15.2</v>
      </c>
      <c r="R253" s="175" t="s">
        <v>6319</v>
      </c>
      <c r="AC253" s="175" t="s">
        <v>5954</v>
      </c>
    </row>
    <row r="254" spans="1:39" ht="15.75" customHeight="1" x14ac:dyDescent="0.25">
      <c r="A254" s="176">
        <v>925</v>
      </c>
      <c r="B254" s="171" t="s">
        <v>1877</v>
      </c>
      <c r="C254" s="171" t="s">
        <v>1233</v>
      </c>
      <c r="D254" s="171" t="s">
        <v>197</v>
      </c>
      <c r="E254" s="177">
        <v>10</v>
      </c>
      <c r="F254" s="174" t="s">
        <v>1249</v>
      </c>
      <c r="G254" s="175" t="s">
        <v>1250</v>
      </c>
      <c r="H254" s="175">
        <v>31</v>
      </c>
      <c r="I254" s="175">
        <v>139</v>
      </c>
      <c r="J254" s="175">
        <v>1</v>
      </c>
      <c r="K254" s="175">
        <v>1</v>
      </c>
      <c r="L254" s="175">
        <v>1</v>
      </c>
      <c r="M254" s="175">
        <v>31</v>
      </c>
      <c r="N254" s="175">
        <v>4.3</v>
      </c>
      <c r="O254" s="175">
        <v>0</v>
      </c>
      <c r="P254" s="175">
        <v>52.5</v>
      </c>
      <c r="Q254" s="175">
        <v>13.6</v>
      </c>
      <c r="R254" s="178" t="s">
        <v>6343</v>
      </c>
      <c r="S254" s="175">
        <v>22</v>
      </c>
      <c r="T254" s="175">
        <v>97</v>
      </c>
      <c r="U254" s="175">
        <v>1</v>
      </c>
      <c r="V254" s="175">
        <v>1</v>
      </c>
      <c r="W254" s="175">
        <v>1</v>
      </c>
      <c r="X254" s="175">
        <v>22</v>
      </c>
      <c r="Y254" s="175">
        <v>4.3</v>
      </c>
      <c r="Z254" s="175">
        <v>0</v>
      </c>
      <c r="AA254" s="175">
        <v>57.6</v>
      </c>
      <c r="AB254" s="175">
        <v>10.6</v>
      </c>
      <c r="AC254" s="175" t="s">
        <v>6344</v>
      </c>
      <c r="AD254" s="175">
        <v>10</v>
      </c>
      <c r="AE254" s="175">
        <v>68</v>
      </c>
      <c r="AF254" s="175">
        <v>2</v>
      </c>
      <c r="AG254" s="175">
        <v>0</v>
      </c>
      <c r="AH254" s="175">
        <v>0</v>
      </c>
      <c r="AI254" s="175">
        <v>0</v>
      </c>
      <c r="AJ254" s="175">
        <v>0</v>
      </c>
      <c r="AK254" s="175">
        <v>0</v>
      </c>
      <c r="AL254" s="175">
        <v>0</v>
      </c>
      <c r="AM254" s="175">
        <v>0</v>
      </c>
    </row>
    <row r="255" spans="1:39" ht="12.75" x14ac:dyDescent="0.2">
      <c r="A255" s="176">
        <v>926</v>
      </c>
      <c r="B255" s="171" t="s">
        <v>1877</v>
      </c>
      <c r="C255" s="171" t="s">
        <v>1233</v>
      </c>
      <c r="D255" s="171" t="s">
        <v>197</v>
      </c>
      <c r="E255" s="177">
        <v>11</v>
      </c>
      <c r="F255" s="174" t="s">
        <v>1253</v>
      </c>
      <c r="G255" s="175" t="s">
        <v>1254</v>
      </c>
      <c r="H255" s="175">
        <v>69</v>
      </c>
      <c r="I255" s="175">
        <v>359</v>
      </c>
      <c r="J255" s="175">
        <v>1</v>
      </c>
      <c r="K255" s="175">
        <v>2</v>
      </c>
      <c r="L255" s="175">
        <v>2</v>
      </c>
      <c r="M255" s="175">
        <v>34.5</v>
      </c>
      <c r="N255" s="175">
        <v>4.7</v>
      </c>
      <c r="O255" s="175">
        <v>0</v>
      </c>
      <c r="P255" s="175">
        <v>53.5</v>
      </c>
      <c r="Q255" s="175">
        <v>11.5</v>
      </c>
      <c r="R255" s="175" t="s">
        <v>6345</v>
      </c>
      <c r="S255" s="175">
        <v>29</v>
      </c>
      <c r="T255" s="175">
        <v>142</v>
      </c>
      <c r="U255" s="175">
        <v>1</v>
      </c>
      <c r="V255" s="175">
        <v>2</v>
      </c>
      <c r="W255" s="175">
        <v>2</v>
      </c>
      <c r="X255" s="175">
        <v>14.5</v>
      </c>
      <c r="Y255" s="175">
        <v>4.5999999999999996</v>
      </c>
      <c r="Z255" s="175">
        <v>0</v>
      </c>
      <c r="AA255" s="175">
        <v>75.400000000000006</v>
      </c>
      <c r="AB255" s="175">
        <v>6.3</v>
      </c>
      <c r="AC255" s="175" t="s">
        <v>6346</v>
      </c>
      <c r="AD255" s="175">
        <v>8</v>
      </c>
      <c r="AE255" s="175">
        <v>53</v>
      </c>
      <c r="AF255" s="175">
        <v>3</v>
      </c>
      <c r="AG255" s="175">
        <v>0</v>
      </c>
      <c r="AH255" s="175">
        <v>0</v>
      </c>
      <c r="AI255" s="175">
        <v>0</v>
      </c>
      <c r="AJ255" s="175">
        <v>0</v>
      </c>
      <c r="AK255" s="175">
        <v>0</v>
      </c>
      <c r="AL255" s="175">
        <v>0</v>
      </c>
      <c r="AM255" s="175">
        <v>0</v>
      </c>
    </row>
    <row r="256" spans="1:39" ht="12.75" x14ac:dyDescent="0.2">
      <c r="A256" s="176">
        <v>927</v>
      </c>
      <c r="B256" s="171" t="s">
        <v>1877</v>
      </c>
      <c r="C256" s="171" t="s">
        <v>1233</v>
      </c>
      <c r="D256" s="171" t="s">
        <v>197</v>
      </c>
      <c r="E256" s="177">
        <v>12</v>
      </c>
      <c r="F256" s="174" t="s">
        <v>1902</v>
      </c>
      <c r="G256" s="175" t="s">
        <v>1903</v>
      </c>
      <c r="H256" s="175">
        <v>44</v>
      </c>
      <c r="I256" s="175">
        <v>226</v>
      </c>
      <c r="J256" s="175">
        <v>1</v>
      </c>
      <c r="K256" s="175">
        <v>1</v>
      </c>
      <c r="L256" s="175">
        <v>1</v>
      </c>
      <c r="M256" s="175">
        <v>44</v>
      </c>
      <c r="N256" s="175">
        <v>5</v>
      </c>
      <c r="O256" s="175">
        <v>0</v>
      </c>
      <c r="P256" s="175">
        <v>6.4</v>
      </c>
      <c r="Q256" s="175">
        <v>23.2</v>
      </c>
      <c r="R256" s="175" t="s">
        <v>6347</v>
      </c>
      <c r="S256" s="175">
        <v>45</v>
      </c>
      <c r="T256" s="175">
        <v>221</v>
      </c>
      <c r="U256" s="175">
        <v>1</v>
      </c>
      <c r="V256" s="175">
        <v>2</v>
      </c>
      <c r="W256" s="175">
        <v>2</v>
      </c>
      <c r="X256" s="175">
        <v>22.5</v>
      </c>
      <c r="Y256" s="175">
        <v>4.8</v>
      </c>
      <c r="Z256" s="175">
        <v>0</v>
      </c>
      <c r="AA256" s="175">
        <v>48.6</v>
      </c>
      <c r="AB256" s="175">
        <v>12</v>
      </c>
      <c r="AC256" s="175" t="s">
        <v>6348</v>
      </c>
      <c r="AD256" s="175">
        <v>31</v>
      </c>
      <c r="AE256" s="175">
        <v>166</v>
      </c>
      <c r="AF256" s="175">
        <v>4</v>
      </c>
      <c r="AG256" s="175">
        <v>1</v>
      </c>
      <c r="AH256" s="175">
        <v>1</v>
      </c>
      <c r="AI256" s="175">
        <v>23</v>
      </c>
      <c r="AJ256" s="175">
        <v>4.8</v>
      </c>
      <c r="AK256" s="175">
        <v>1</v>
      </c>
      <c r="AL256" s="175">
        <v>36.299999999999997</v>
      </c>
      <c r="AM256" s="175">
        <v>13.9</v>
      </c>
    </row>
    <row r="257" spans="1:39" ht="12.75" x14ac:dyDescent="0.2">
      <c r="A257" s="176">
        <v>928</v>
      </c>
      <c r="B257" s="171" t="s">
        <v>1265</v>
      </c>
      <c r="C257" s="171" t="s">
        <v>1266</v>
      </c>
      <c r="D257" s="171" t="s">
        <v>21</v>
      </c>
      <c r="E257" s="177">
        <v>1</v>
      </c>
      <c r="F257" s="174" t="s">
        <v>1264</v>
      </c>
      <c r="G257" s="175" t="s">
        <v>1267</v>
      </c>
      <c r="H257" s="175">
        <v>68</v>
      </c>
      <c r="I257" s="175">
        <v>271</v>
      </c>
      <c r="J257" s="175">
        <v>1</v>
      </c>
      <c r="K257" s="175">
        <v>3</v>
      </c>
      <c r="L257" s="175">
        <v>3</v>
      </c>
      <c r="M257" s="175">
        <v>22.6</v>
      </c>
      <c r="N257" s="175">
        <v>3.7</v>
      </c>
      <c r="O257" s="175">
        <v>0</v>
      </c>
      <c r="P257" s="175">
        <v>78</v>
      </c>
      <c r="Q257" s="175">
        <v>8</v>
      </c>
      <c r="R257" s="175" t="s">
        <v>1263</v>
      </c>
      <c r="S257" s="175">
        <v>24</v>
      </c>
      <c r="T257" s="175">
        <v>128</v>
      </c>
      <c r="U257" s="175">
        <v>1</v>
      </c>
      <c r="V257" s="175">
        <v>1</v>
      </c>
      <c r="W257" s="175">
        <v>1</v>
      </c>
      <c r="X257" s="175">
        <v>24</v>
      </c>
      <c r="Y257" s="175">
        <v>5.2</v>
      </c>
      <c r="Z257" s="175">
        <v>0</v>
      </c>
      <c r="AA257" s="175">
        <v>30.9</v>
      </c>
      <c r="AB257" s="175">
        <v>14.9</v>
      </c>
      <c r="AC257" s="175" t="s">
        <v>6349</v>
      </c>
      <c r="AD257" s="175">
        <v>37</v>
      </c>
      <c r="AE257" s="175">
        <v>222</v>
      </c>
      <c r="AF257" s="175">
        <v>4</v>
      </c>
      <c r="AG257" s="175">
        <v>2</v>
      </c>
      <c r="AH257" s="175">
        <v>1</v>
      </c>
      <c r="AI257" s="175">
        <v>16.5</v>
      </c>
      <c r="AJ257" s="175">
        <v>5.8</v>
      </c>
      <c r="AK257" s="175">
        <v>1</v>
      </c>
      <c r="AL257" s="175">
        <v>33.700000000000003</v>
      </c>
      <c r="AM257" s="175">
        <v>12.6</v>
      </c>
    </row>
    <row r="258" spans="1:39" ht="12.75" x14ac:dyDescent="0.2">
      <c r="A258" s="176">
        <v>929</v>
      </c>
      <c r="B258" s="171" t="s">
        <v>1265</v>
      </c>
      <c r="C258" s="171" t="s">
        <v>1266</v>
      </c>
      <c r="D258" s="171" t="s">
        <v>21</v>
      </c>
      <c r="E258" s="177">
        <v>2</v>
      </c>
      <c r="F258" s="174" t="s">
        <v>1904</v>
      </c>
      <c r="G258" s="175" t="s">
        <v>1905</v>
      </c>
      <c r="H258" s="175">
        <v>22</v>
      </c>
      <c r="I258" s="175">
        <v>124</v>
      </c>
      <c r="J258" s="175">
        <v>1</v>
      </c>
      <c r="K258" s="175">
        <v>1</v>
      </c>
      <c r="L258" s="175">
        <v>22</v>
      </c>
      <c r="M258" s="175">
        <v>5.5</v>
      </c>
      <c r="N258" s="175">
        <v>0</v>
      </c>
      <c r="O258" s="175">
        <v>0</v>
      </c>
      <c r="P258" s="175">
        <v>38.299999999999997</v>
      </c>
      <c r="Q258" s="175">
        <v>13.3</v>
      </c>
      <c r="R258" s="175" t="s">
        <v>1269</v>
      </c>
      <c r="S258" s="175">
        <v>20</v>
      </c>
      <c r="T258" s="175">
        <v>113</v>
      </c>
      <c r="U258" s="175">
        <v>1</v>
      </c>
      <c r="V258" s="175">
        <v>1</v>
      </c>
      <c r="W258" s="175">
        <v>1</v>
      </c>
      <c r="X258" s="175">
        <v>20</v>
      </c>
      <c r="Y258" s="175">
        <v>5.6</v>
      </c>
      <c r="Z258" s="175">
        <v>0</v>
      </c>
      <c r="AA258" s="175">
        <v>38.4</v>
      </c>
      <c r="AB258" s="175">
        <v>12.8</v>
      </c>
      <c r="AC258" s="175" t="s">
        <v>6350</v>
      </c>
      <c r="AD258" s="175">
        <v>4</v>
      </c>
      <c r="AE258" s="175">
        <v>26</v>
      </c>
      <c r="AF258" s="175">
        <v>2</v>
      </c>
      <c r="AG258" s="175">
        <v>0</v>
      </c>
      <c r="AH258" s="175">
        <v>0</v>
      </c>
      <c r="AI258" s="175">
        <v>0</v>
      </c>
      <c r="AJ258" s="175">
        <v>0</v>
      </c>
      <c r="AK258" s="175">
        <v>0</v>
      </c>
      <c r="AL258" s="175">
        <v>0</v>
      </c>
      <c r="AM258" s="175">
        <v>0</v>
      </c>
    </row>
    <row r="259" spans="1:39" ht="12.75" x14ac:dyDescent="0.2">
      <c r="A259" s="176">
        <v>930</v>
      </c>
      <c r="B259" s="171" t="s">
        <v>1265</v>
      </c>
      <c r="C259" s="171" t="s">
        <v>1266</v>
      </c>
      <c r="D259" s="171" t="s">
        <v>21</v>
      </c>
      <c r="E259" s="177">
        <v>3</v>
      </c>
      <c r="F259" s="174" t="s">
        <v>6351</v>
      </c>
      <c r="G259" s="175" t="s">
        <v>6352</v>
      </c>
      <c r="H259" s="175">
        <v>41</v>
      </c>
      <c r="I259" s="175">
        <v>215</v>
      </c>
      <c r="J259" s="175">
        <v>1</v>
      </c>
      <c r="K259" s="175">
        <v>2</v>
      </c>
      <c r="L259" s="175">
        <v>2</v>
      </c>
      <c r="M259" s="175">
        <v>20.5</v>
      </c>
      <c r="N259" s="175">
        <v>4.7</v>
      </c>
      <c r="O259" s="175">
        <v>0</v>
      </c>
      <c r="P259" s="175">
        <v>56</v>
      </c>
      <c r="Q259" s="175">
        <v>10.5</v>
      </c>
      <c r="R259" s="175" t="s">
        <v>6306</v>
      </c>
      <c r="AC259" s="175" t="s">
        <v>5954</v>
      </c>
    </row>
    <row r="260" spans="1:39" ht="12.75" x14ac:dyDescent="0.2">
      <c r="A260" s="176">
        <v>931</v>
      </c>
      <c r="B260" s="171" t="s">
        <v>1265</v>
      </c>
      <c r="C260" s="171" t="s">
        <v>1266</v>
      </c>
      <c r="D260" s="171" t="s">
        <v>63</v>
      </c>
      <c r="E260" s="177">
        <v>4</v>
      </c>
      <c r="F260" s="174" t="s">
        <v>1290</v>
      </c>
      <c r="G260" s="175" t="s">
        <v>4831</v>
      </c>
      <c r="H260" s="175">
        <v>58</v>
      </c>
      <c r="I260" s="175">
        <v>356</v>
      </c>
      <c r="J260" s="175">
        <v>1</v>
      </c>
      <c r="K260" s="175">
        <v>2</v>
      </c>
      <c r="L260" s="175">
        <v>2</v>
      </c>
      <c r="M260" s="175">
        <v>29</v>
      </c>
      <c r="N260" s="175">
        <v>5.8</v>
      </c>
      <c r="O260" s="175">
        <v>0</v>
      </c>
      <c r="P260" s="175">
        <v>35</v>
      </c>
      <c r="Q260" s="175">
        <v>10.4</v>
      </c>
      <c r="R260" s="175" t="s">
        <v>1289</v>
      </c>
      <c r="S260" s="175">
        <v>18</v>
      </c>
      <c r="T260" s="175">
        <v>122</v>
      </c>
      <c r="U260" s="175">
        <v>1</v>
      </c>
      <c r="V260" s="175">
        <v>1</v>
      </c>
      <c r="W260" s="175">
        <v>1</v>
      </c>
      <c r="X260" s="175">
        <v>18</v>
      </c>
      <c r="Y260" s="175">
        <v>6.6</v>
      </c>
      <c r="Z260" s="175">
        <v>0</v>
      </c>
      <c r="AA260" s="175">
        <v>24</v>
      </c>
      <c r="AB260" s="175">
        <v>14.3</v>
      </c>
      <c r="AC260" s="175" t="s">
        <v>6353</v>
      </c>
      <c r="AD260" s="175">
        <v>39</v>
      </c>
      <c r="AE260" s="175">
        <v>285</v>
      </c>
      <c r="AF260" s="175">
        <v>4</v>
      </c>
      <c r="AG260" s="175">
        <v>2</v>
      </c>
      <c r="AH260" s="175">
        <v>2</v>
      </c>
      <c r="AI260" s="175">
        <v>16</v>
      </c>
      <c r="AJ260" s="175">
        <v>7</v>
      </c>
      <c r="AK260" s="175">
        <v>0</v>
      </c>
      <c r="AL260" s="175">
        <v>11</v>
      </c>
      <c r="AM260" s="175">
        <v>13.7</v>
      </c>
    </row>
    <row r="261" spans="1:39" ht="12.75" x14ac:dyDescent="0.2">
      <c r="A261" s="176">
        <v>932</v>
      </c>
      <c r="B261" s="171" t="s">
        <v>1265</v>
      </c>
      <c r="C261" s="171" t="s">
        <v>1266</v>
      </c>
      <c r="D261" s="171" t="s">
        <v>63</v>
      </c>
      <c r="E261" s="177">
        <v>5</v>
      </c>
      <c r="F261" s="174" t="s">
        <v>1284</v>
      </c>
      <c r="G261" s="175" t="s">
        <v>1285</v>
      </c>
      <c r="H261" s="175">
        <v>51</v>
      </c>
      <c r="I261" s="175">
        <v>254</v>
      </c>
      <c r="J261" s="175">
        <v>1</v>
      </c>
      <c r="K261" s="175">
        <v>2</v>
      </c>
      <c r="L261" s="175">
        <v>2</v>
      </c>
      <c r="M261" s="175">
        <v>25.5</v>
      </c>
      <c r="N261" s="175">
        <v>4.8</v>
      </c>
      <c r="O261" s="175">
        <v>0</v>
      </c>
      <c r="P261" s="175">
        <v>46.5</v>
      </c>
      <c r="Q261" s="175">
        <v>13</v>
      </c>
      <c r="R261" s="175" t="s">
        <v>6354</v>
      </c>
      <c r="S261" s="175">
        <v>13</v>
      </c>
      <c r="T261" s="175">
        <v>52</v>
      </c>
      <c r="U261" s="175">
        <v>0</v>
      </c>
      <c r="V261" s="175">
        <v>1</v>
      </c>
      <c r="W261" s="175">
        <v>0</v>
      </c>
      <c r="X261" s="175">
        <v>13</v>
      </c>
      <c r="Y261" s="175">
        <v>3.9</v>
      </c>
      <c r="Z261" s="175">
        <v>0</v>
      </c>
      <c r="AA261" s="175">
        <v>83</v>
      </c>
      <c r="AB261" s="175">
        <v>4.9000000000000004</v>
      </c>
      <c r="AC261" s="175" t="s">
        <v>6355</v>
      </c>
      <c r="AD261" s="175">
        <v>15</v>
      </c>
      <c r="AE261" s="175">
        <v>96</v>
      </c>
      <c r="AF261" s="175">
        <v>4</v>
      </c>
      <c r="AG261" s="175">
        <v>1</v>
      </c>
      <c r="AH261" s="175">
        <v>1</v>
      </c>
      <c r="AI261" s="175">
        <v>9</v>
      </c>
      <c r="AJ261" s="175">
        <v>6.5</v>
      </c>
      <c r="AK261" s="175">
        <v>0</v>
      </c>
      <c r="AL261" s="175">
        <v>28.5</v>
      </c>
      <c r="AM261" s="175">
        <v>11.5</v>
      </c>
    </row>
    <row r="262" spans="1:39" ht="12.75" x14ac:dyDescent="0.2">
      <c r="A262" s="176">
        <v>933</v>
      </c>
      <c r="B262" s="171" t="s">
        <v>1265</v>
      </c>
      <c r="C262" s="171" t="s">
        <v>1266</v>
      </c>
      <c r="D262" s="171" t="s">
        <v>63</v>
      </c>
      <c r="E262" s="177">
        <v>6</v>
      </c>
      <c r="F262" s="174" t="s">
        <v>1274</v>
      </c>
      <c r="G262" s="175" t="s">
        <v>1275</v>
      </c>
      <c r="H262" s="175">
        <v>29</v>
      </c>
      <c r="I262" s="175">
        <v>145</v>
      </c>
      <c r="J262" s="175">
        <v>1</v>
      </c>
      <c r="K262" s="175">
        <v>2</v>
      </c>
      <c r="L262" s="175">
        <v>2</v>
      </c>
      <c r="M262" s="175">
        <v>14.5</v>
      </c>
      <c r="N262" s="175">
        <v>4.8</v>
      </c>
      <c r="O262" s="175">
        <v>0</v>
      </c>
      <c r="P262" s="175">
        <v>46.2</v>
      </c>
      <c r="Q262" s="175">
        <v>10.4</v>
      </c>
      <c r="R262" s="175" t="s">
        <v>1273</v>
      </c>
      <c r="S262" s="175">
        <v>15</v>
      </c>
      <c r="T262" s="175">
        <v>77</v>
      </c>
      <c r="U262" s="175">
        <v>1</v>
      </c>
      <c r="V262" s="175">
        <v>1</v>
      </c>
      <c r="W262" s="175">
        <v>1</v>
      </c>
      <c r="X262" s="175">
        <v>15</v>
      </c>
      <c r="Y262" s="175">
        <v>5</v>
      </c>
      <c r="Z262" s="175">
        <v>0</v>
      </c>
      <c r="AA262" s="175">
        <v>39.299999999999997</v>
      </c>
      <c r="AB262" s="175">
        <v>11.5</v>
      </c>
      <c r="AC262" s="175" t="s">
        <v>6356</v>
      </c>
      <c r="AD262" s="175">
        <v>29</v>
      </c>
      <c r="AE262" s="175">
        <v>182</v>
      </c>
      <c r="AF262" s="175">
        <v>5</v>
      </c>
      <c r="AG262" s="175">
        <v>2</v>
      </c>
      <c r="AH262" s="175">
        <v>1</v>
      </c>
      <c r="AI262" s="175">
        <v>11.5</v>
      </c>
      <c r="AJ262" s="175">
        <v>6.1</v>
      </c>
      <c r="AK262" s="175">
        <v>0</v>
      </c>
      <c r="AL262" s="175">
        <v>40.6</v>
      </c>
      <c r="AM262" s="175">
        <v>10.4</v>
      </c>
    </row>
    <row r="263" spans="1:39" ht="12.75" x14ac:dyDescent="0.2">
      <c r="A263" s="176">
        <v>934</v>
      </c>
      <c r="B263" s="171" t="s">
        <v>1265</v>
      </c>
      <c r="C263" s="171" t="s">
        <v>1266</v>
      </c>
      <c r="D263" s="171" t="s">
        <v>76</v>
      </c>
      <c r="E263" s="177">
        <v>7</v>
      </c>
      <c r="F263" s="174" t="s">
        <v>1293</v>
      </c>
      <c r="G263" s="175" t="s">
        <v>6357</v>
      </c>
      <c r="H263" s="175">
        <v>102</v>
      </c>
      <c r="I263" s="175">
        <v>704</v>
      </c>
      <c r="J263" s="175">
        <v>6</v>
      </c>
      <c r="K263" s="175">
        <v>6</v>
      </c>
      <c r="L263" s="175">
        <v>1</v>
      </c>
      <c r="M263" s="175">
        <v>17</v>
      </c>
      <c r="N263" s="175">
        <v>6.6</v>
      </c>
      <c r="O263" s="175">
        <v>0</v>
      </c>
      <c r="P263" s="175">
        <v>14.5</v>
      </c>
      <c r="Q263" s="175">
        <v>15.4</v>
      </c>
      <c r="R263" s="175" t="s">
        <v>6358</v>
      </c>
      <c r="S263" s="175">
        <v>6</v>
      </c>
      <c r="T263" s="175">
        <v>32</v>
      </c>
      <c r="U263" s="175">
        <v>1</v>
      </c>
      <c r="V263" s="175">
        <v>1</v>
      </c>
      <c r="W263" s="175">
        <v>6</v>
      </c>
      <c r="X263" s="175">
        <v>5.0999999999999996</v>
      </c>
      <c r="Y263" s="175">
        <v>0</v>
      </c>
      <c r="Z263" s="175">
        <v>0</v>
      </c>
      <c r="AA263" s="175">
        <v>87.9</v>
      </c>
      <c r="AB263" s="175">
        <v>2.4</v>
      </c>
      <c r="AC263" s="175" t="s">
        <v>6359</v>
      </c>
      <c r="AD263" s="175">
        <v>64</v>
      </c>
      <c r="AE263" s="175">
        <v>398</v>
      </c>
      <c r="AF263" s="175">
        <v>5</v>
      </c>
      <c r="AG263" s="175">
        <v>3</v>
      </c>
      <c r="AH263" s="175">
        <v>1.5</v>
      </c>
      <c r="AI263" s="175">
        <v>18.600000000000001</v>
      </c>
      <c r="AJ263" s="175">
        <v>5.9</v>
      </c>
      <c r="AK263" s="175">
        <v>0</v>
      </c>
      <c r="AL263" s="175">
        <v>36.5</v>
      </c>
      <c r="AM263" s="175">
        <v>9.8000000000000007</v>
      </c>
    </row>
    <row r="264" spans="1:39" ht="12.75" x14ac:dyDescent="0.2">
      <c r="A264" s="176">
        <v>935</v>
      </c>
      <c r="B264" s="171" t="s">
        <v>1265</v>
      </c>
      <c r="C264" s="171" t="s">
        <v>1266</v>
      </c>
      <c r="D264" s="171" t="s">
        <v>76</v>
      </c>
      <c r="E264" s="177">
        <v>8</v>
      </c>
      <c r="F264" s="174" t="s">
        <v>6360</v>
      </c>
      <c r="G264" s="175" t="s">
        <v>6361</v>
      </c>
      <c r="H264" s="175">
        <v>22</v>
      </c>
      <c r="I264" s="175">
        <v>143</v>
      </c>
      <c r="J264" s="175">
        <v>1</v>
      </c>
      <c r="K264" s="175">
        <v>1</v>
      </c>
      <c r="L264" s="175">
        <v>1</v>
      </c>
      <c r="M264" s="175">
        <v>22</v>
      </c>
      <c r="N264" s="175">
        <v>6.4</v>
      </c>
      <c r="O264" s="175">
        <v>0</v>
      </c>
      <c r="P264" s="175">
        <v>26.8</v>
      </c>
      <c r="Q264" s="175">
        <v>14.9</v>
      </c>
      <c r="R264" s="175" t="s">
        <v>6306</v>
      </c>
      <c r="AC264" s="175" t="s">
        <v>5954</v>
      </c>
    </row>
    <row r="265" spans="1:39" ht="12.75" x14ac:dyDescent="0.2">
      <c r="A265" s="176">
        <v>936</v>
      </c>
      <c r="B265" s="171" t="s">
        <v>1265</v>
      </c>
      <c r="C265" s="171" t="s">
        <v>1266</v>
      </c>
      <c r="D265" s="171" t="s">
        <v>76</v>
      </c>
      <c r="E265" s="177">
        <v>9</v>
      </c>
      <c r="F265" s="174" t="s">
        <v>1280</v>
      </c>
      <c r="G265" s="175" t="s">
        <v>4908</v>
      </c>
      <c r="H265" s="175">
        <v>41</v>
      </c>
      <c r="I265" s="175">
        <v>239</v>
      </c>
      <c r="J265" s="175">
        <v>1</v>
      </c>
      <c r="K265" s="175">
        <v>2</v>
      </c>
      <c r="L265" s="175">
        <v>2</v>
      </c>
      <c r="M265" s="175">
        <v>20.5</v>
      </c>
      <c r="N265" s="175">
        <v>5.6</v>
      </c>
      <c r="O265" s="175">
        <v>0</v>
      </c>
      <c r="P265" s="175">
        <v>20.9</v>
      </c>
      <c r="Q265" s="175">
        <v>15.4</v>
      </c>
      <c r="R265" s="175" t="s">
        <v>6362</v>
      </c>
      <c r="S265" s="175">
        <v>8</v>
      </c>
      <c r="T265" s="175">
        <v>60</v>
      </c>
      <c r="U265" s="175">
        <v>1</v>
      </c>
      <c r="V265" s="175">
        <v>1</v>
      </c>
      <c r="W265" s="175">
        <v>1</v>
      </c>
      <c r="X265" s="175">
        <v>8</v>
      </c>
      <c r="Y265" s="175">
        <v>7.3</v>
      </c>
      <c r="Z265" s="175">
        <v>0</v>
      </c>
      <c r="AA265" s="175">
        <v>0</v>
      </c>
      <c r="AB265" s="175">
        <v>15.5</v>
      </c>
      <c r="AC265" s="175" t="s">
        <v>6363</v>
      </c>
      <c r="AD265" s="175">
        <v>45</v>
      </c>
      <c r="AE265" s="175">
        <v>311</v>
      </c>
      <c r="AF265" s="175">
        <v>4</v>
      </c>
      <c r="AG265" s="175">
        <v>2</v>
      </c>
      <c r="AH265" s="175">
        <v>1</v>
      </c>
      <c r="AI265" s="175">
        <v>20.2</v>
      </c>
      <c r="AJ265" s="175">
        <v>6.6</v>
      </c>
      <c r="AK265" s="175">
        <v>5</v>
      </c>
      <c r="AL265" s="175">
        <v>11</v>
      </c>
      <c r="AM265" s="175">
        <v>13.1</v>
      </c>
    </row>
    <row r="266" spans="1:39" ht="12.75" x14ac:dyDescent="0.2">
      <c r="A266" s="176">
        <v>937</v>
      </c>
      <c r="B266" s="171" t="s">
        <v>1265</v>
      </c>
      <c r="C266" s="171" t="s">
        <v>1300</v>
      </c>
      <c r="D266" s="171" t="s">
        <v>21</v>
      </c>
      <c r="E266" s="177">
        <v>1</v>
      </c>
      <c r="F266" s="174" t="s">
        <v>6364</v>
      </c>
      <c r="G266" s="175" t="s">
        <v>6365</v>
      </c>
      <c r="H266" s="175">
        <v>116</v>
      </c>
      <c r="I266" s="175">
        <v>679</v>
      </c>
      <c r="J266" s="175">
        <v>4</v>
      </c>
      <c r="K266" s="175">
        <v>9</v>
      </c>
      <c r="L266" s="175">
        <v>1.5</v>
      </c>
      <c r="M266" s="175">
        <v>19.3</v>
      </c>
      <c r="N266" s="175">
        <v>5.6</v>
      </c>
      <c r="O266" s="175">
        <v>0</v>
      </c>
      <c r="P266" s="175">
        <v>44.9</v>
      </c>
      <c r="Q266" s="175">
        <v>11.7</v>
      </c>
      <c r="R266" s="175" t="s">
        <v>6306</v>
      </c>
      <c r="AC266" s="175" t="s">
        <v>5954</v>
      </c>
    </row>
    <row r="267" spans="1:39" ht="12.75" x14ac:dyDescent="0.2">
      <c r="A267" s="176">
        <v>938</v>
      </c>
      <c r="B267" s="171" t="s">
        <v>1265</v>
      </c>
      <c r="C267" s="171" t="s">
        <v>1300</v>
      </c>
      <c r="D267" s="171" t="s">
        <v>21</v>
      </c>
      <c r="E267" s="177">
        <v>2</v>
      </c>
      <c r="F267" s="174" t="s">
        <v>1299</v>
      </c>
      <c r="G267" s="175" t="s">
        <v>1301</v>
      </c>
      <c r="H267" s="175">
        <v>23</v>
      </c>
      <c r="I267" s="175">
        <v>133</v>
      </c>
      <c r="J267" s="175">
        <v>1</v>
      </c>
      <c r="K267" s="175">
        <v>1</v>
      </c>
      <c r="L267" s="175">
        <v>1</v>
      </c>
      <c r="M267" s="175">
        <v>23</v>
      </c>
      <c r="N267" s="175">
        <v>5.6</v>
      </c>
      <c r="O267" s="175">
        <v>0</v>
      </c>
      <c r="P267" s="175">
        <v>29</v>
      </c>
      <c r="Q267" s="175">
        <v>14.9</v>
      </c>
      <c r="R267" s="175" t="s">
        <v>6366</v>
      </c>
      <c r="S267" s="175">
        <v>18</v>
      </c>
      <c r="T267" s="175">
        <v>114</v>
      </c>
      <c r="U267" s="175">
        <v>0</v>
      </c>
      <c r="V267" s="175">
        <v>1</v>
      </c>
      <c r="W267" s="175">
        <v>18</v>
      </c>
      <c r="X267" s="175">
        <v>6.2</v>
      </c>
      <c r="Y267" s="175">
        <v>0</v>
      </c>
      <c r="Z267" s="175">
        <v>0</v>
      </c>
      <c r="AA267" s="175">
        <v>24</v>
      </c>
      <c r="AB267" s="175">
        <v>14.3</v>
      </c>
      <c r="AC267" s="175" t="s">
        <v>6367</v>
      </c>
      <c r="AD267" s="175">
        <v>9</v>
      </c>
      <c r="AE267" s="175">
        <v>62</v>
      </c>
      <c r="AF267" s="175">
        <v>3</v>
      </c>
      <c r="AG267" s="175">
        <v>0</v>
      </c>
      <c r="AH267" s="175">
        <v>0</v>
      </c>
      <c r="AI267" s="175">
        <v>0</v>
      </c>
      <c r="AJ267" s="175">
        <v>0</v>
      </c>
      <c r="AK267" s="175">
        <v>0</v>
      </c>
      <c r="AL267" s="175">
        <v>0</v>
      </c>
      <c r="AM267" s="175">
        <v>0</v>
      </c>
    </row>
    <row r="268" spans="1:39" ht="12.75" x14ac:dyDescent="0.2">
      <c r="A268" s="176">
        <v>939</v>
      </c>
      <c r="B268" s="171" t="s">
        <v>1265</v>
      </c>
      <c r="C268" s="171" t="s">
        <v>1300</v>
      </c>
      <c r="D268" s="171" t="s">
        <v>63</v>
      </c>
      <c r="E268" s="177">
        <v>3</v>
      </c>
      <c r="F268" s="174" t="s">
        <v>1304</v>
      </c>
      <c r="G268" s="175" t="s">
        <v>1305</v>
      </c>
      <c r="H268" s="175">
        <v>69</v>
      </c>
      <c r="I268" s="175">
        <v>314</v>
      </c>
      <c r="J268" s="175">
        <v>1</v>
      </c>
      <c r="K268" s="175">
        <v>3</v>
      </c>
      <c r="L268" s="175">
        <v>3</v>
      </c>
      <c r="M268" s="175">
        <v>23</v>
      </c>
      <c r="N268" s="175">
        <v>4.2</v>
      </c>
      <c r="O268" s="175">
        <v>0</v>
      </c>
      <c r="P268" s="175">
        <v>74</v>
      </c>
      <c r="Q268" s="175">
        <v>7.2</v>
      </c>
      <c r="R268" s="175" t="s">
        <v>6368</v>
      </c>
      <c r="S268" s="175">
        <v>17</v>
      </c>
      <c r="T268" s="175">
        <v>84</v>
      </c>
      <c r="U268" s="175">
        <v>1</v>
      </c>
      <c r="V268" s="175">
        <v>1</v>
      </c>
      <c r="W268" s="175">
        <v>1</v>
      </c>
      <c r="X268" s="175">
        <v>17</v>
      </c>
      <c r="Y268" s="175">
        <v>4.8</v>
      </c>
      <c r="Z268" s="175">
        <v>1</v>
      </c>
      <c r="AA268" s="175">
        <v>55.2</v>
      </c>
      <c r="AB268" s="175">
        <v>9.6999999999999993</v>
      </c>
      <c r="AC268" s="175" t="s">
        <v>6369</v>
      </c>
      <c r="AD268" s="175">
        <v>65</v>
      </c>
      <c r="AE268" s="175">
        <v>408</v>
      </c>
      <c r="AF268" s="175">
        <v>6</v>
      </c>
      <c r="AG268" s="175">
        <v>4</v>
      </c>
      <c r="AH268" s="175">
        <v>1.3</v>
      </c>
      <c r="AI268" s="175">
        <v>14.2</v>
      </c>
      <c r="AJ268" s="175">
        <v>5.7</v>
      </c>
      <c r="AK268" s="175">
        <v>0</v>
      </c>
      <c r="AL268" s="175">
        <v>39.4</v>
      </c>
      <c r="AM268" s="175">
        <v>11.2</v>
      </c>
    </row>
    <row r="269" spans="1:39" ht="12.75" x14ac:dyDescent="0.2">
      <c r="A269" s="176">
        <v>940</v>
      </c>
      <c r="B269" s="171" t="s">
        <v>1265</v>
      </c>
      <c r="C269" s="171" t="s">
        <v>1300</v>
      </c>
      <c r="D269" s="171" t="s">
        <v>63</v>
      </c>
      <c r="E269" s="177">
        <v>4</v>
      </c>
      <c r="F269" s="174" t="s">
        <v>6370</v>
      </c>
      <c r="G269" s="175" t="s">
        <v>6371</v>
      </c>
      <c r="H269" s="175">
        <v>90</v>
      </c>
      <c r="I269" s="175">
        <v>535</v>
      </c>
      <c r="J269" s="175">
        <v>5</v>
      </c>
      <c r="K269" s="175">
        <v>6</v>
      </c>
      <c r="L269" s="175">
        <v>1.2</v>
      </c>
      <c r="M269" s="175">
        <v>15</v>
      </c>
      <c r="N269" s="175">
        <v>5.5</v>
      </c>
      <c r="O269" s="175">
        <v>0</v>
      </c>
      <c r="P269" s="175">
        <v>65.599999999999994</v>
      </c>
      <c r="Q269" s="175">
        <v>7.8</v>
      </c>
      <c r="R269" s="175" t="s">
        <v>6319</v>
      </c>
      <c r="AC269" s="175" t="s">
        <v>5954</v>
      </c>
    </row>
    <row r="270" spans="1:39" ht="12.75" x14ac:dyDescent="0.2">
      <c r="A270" s="176">
        <v>941</v>
      </c>
      <c r="B270" s="171" t="s">
        <v>1265</v>
      </c>
      <c r="C270" s="171" t="s">
        <v>1300</v>
      </c>
      <c r="D270" s="171" t="s">
        <v>63</v>
      </c>
      <c r="E270" s="177">
        <v>5</v>
      </c>
      <c r="F270" s="174" t="s">
        <v>6372</v>
      </c>
      <c r="G270" s="175" t="s">
        <v>4998</v>
      </c>
      <c r="H270" s="175">
        <v>20</v>
      </c>
      <c r="I270" s="175">
        <v>161</v>
      </c>
      <c r="J270" s="175">
        <v>1</v>
      </c>
      <c r="K270" s="175">
        <v>1</v>
      </c>
      <c r="L270" s="175">
        <v>1</v>
      </c>
      <c r="M270" s="175">
        <v>20</v>
      </c>
      <c r="N270" s="175">
        <v>7.8</v>
      </c>
      <c r="O270" s="175">
        <v>0</v>
      </c>
      <c r="P270" s="175">
        <v>4.5999999999999996</v>
      </c>
      <c r="Q270" s="175">
        <v>17.5</v>
      </c>
      <c r="R270" s="175" t="s">
        <v>6319</v>
      </c>
      <c r="AC270" s="175" t="s">
        <v>5954</v>
      </c>
    </row>
    <row r="271" spans="1:39" ht="12.75" x14ac:dyDescent="0.2">
      <c r="A271" s="176">
        <v>942</v>
      </c>
      <c r="B271" s="171" t="s">
        <v>1265</v>
      </c>
      <c r="C271" s="171" t="s">
        <v>1309</v>
      </c>
      <c r="D271" s="171" t="s">
        <v>21</v>
      </c>
      <c r="E271" s="177">
        <v>1</v>
      </c>
      <c r="F271" s="174" t="s">
        <v>1308</v>
      </c>
      <c r="G271" s="175" t="s">
        <v>6373</v>
      </c>
      <c r="H271" s="175">
        <v>76</v>
      </c>
      <c r="I271" s="175">
        <v>452</v>
      </c>
      <c r="J271" s="175">
        <v>4</v>
      </c>
      <c r="K271" s="175">
        <v>4</v>
      </c>
      <c r="L271" s="175">
        <v>1</v>
      </c>
      <c r="M271" s="175">
        <v>19</v>
      </c>
      <c r="N271" s="175">
        <v>5.8</v>
      </c>
      <c r="O271" s="175">
        <v>0.25</v>
      </c>
      <c r="P271" s="175">
        <v>29.4</v>
      </c>
      <c r="Q271" s="175">
        <v>13.8</v>
      </c>
      <c r="R271" s="175" t="s">
        <v>6374</v>
      </c>
      <c r="S271" s="175">
        <v>16</v>
      </c>
      <c r="T271" s="175">
        <v>84</v>
      </c>
      <c r="U271" s="175">
        <v>1</v>
      </c>
      <c r="V271" s="175">
        <v>1</v>
      </c>
      <c r="W271" s="175">
        <v>1</v>
      </c>
      <c r="X271" s="175">
        <v>16</v>
      </c>
      <c r="Y271" s="175">
        <v>5</v>
      </c>
      <c r="Z271" s="175">
        <v>1</v>
      </c>
      <c r="AA271" s="175">
        <v>47.8</v>
      </c>
      <c r="AB271" s="175">
        <v>10.5</v>
      </c>
      <c r="AC271" s="175" t="s">
        <v>6375</v>
      </c>
      <c r="AD271" s="175">
        <v>4</v>
      </c>
      <c r="AE271" s="175">
        <v>26</v>
      </c>
      <c r="AF271" s="175">
        <v>2</v>
      </c>
      <c r="AG271" s="175">
        <v>0</v>
      </c>
      <c r="AH271" s="175">
        <v>0</v>
      </c>
      <c r="AI271" s="175">
        <v>0</v>
      </c>
      <c r="AJ271" s="175">
        <v>0</v>
      </c>
      <c r="AK271" s="175">
        <v>0</v>
      </c>
      <c r="AL271" s="175">
        <v>0</v>
      </c>
      <c r="AM271" s="175">
        <v>0</v>
      </c>
    </row>
    <row r="272" spans="1:39" ht="12.75" x14ac:dyDescent="0.2">
      <c r="A272" s="176">
        <v>943</v>
      </c>
      <c r="B272" s="171" t="s">
        <v>1265</v>
      </c>
      <c r="C272" s="171" t="s">
        <v>1309</v>
      </c>
      <c r="D272" s="171" t="s">
        <v>21</v>
      </c>
      <c r="E272" s="177">
        <v>2</v>
      </c>
      <c r="F272" s="174" t="s">
        <v>6376</v>
      </c>
      <c r="G272" s="175" t="s">
        <v>6377</v>
      </c>
      <c r="H272" s="175">
        <v>29</v>
      </c>
      <c r="I272" s="175">
        <v>202</v>
      </c>
      <c r="J272" s="175">
        <v>1</v>
      </c>
      <c r="K272" s="175">
        <v>1</v>
      </c>
      <c r="L272" s="175">
        <v>1</v>
      </c>
      <c r="M272" s="175">
        <v>29</v>
      </c>
      <c r="N272" s="175">
        <v>6.7</v>
      </c>
      <c r="O272" s="175">
        <v>0</v>
      </c>
      <c r="P272" s="175">
        <v>2.2999999999999998</v>
      </c>
      <c r="Q272" s="175">
        <v>20.100000000000001</v>
      </c>
      <c r="R272" s="175" t="s">
        <v>6306</v>
      </c>
      <c r="AC272" s="175" t="s">
        <v>5954</v>
      </c>
    </row>
    <row r="273" spans="1:39" ht="12.75" x14ac:dyDescent="0.2">
      <c r="A273" s="176">
        <v>944</v>
      </c>
      <c r="B273" s="171" t="s">
        <v>1265</v>
      </c>
      <c r="C273" s="171" t="s">
        <v>1309</v>
      </c>
      <c r="D273" s="171" t="s">
        <v>21</v>
      </c>
      <c r="E273" s="177">
        <v>3</v>
      </c>
      <c r="F273" s="174" t="s">
        <v>6378</v>
      </c>
      <c r="G273" s="175" t="s">
        <v>6379</v>
      </c>
      <c r="H273" s="175">
        <v>25</v>
      </c>
      <c r="I273" s="175">
        <v>189</v>
      </c>
      <c r="J273" s="175">
        <v>1</v>
      </c>
      <c r="K273" s="175">
        <v>1</v>
      </c>
      <c r="L273" s="175">
        <v>1</v>
      </c>
      <c r="M273" s="175">
        <v>25</v>
      </c>
      <c r="N273" s="175">
        <v>7.3</v>
      </c>
      <c r="O273" s="175">
        <v>0</v>
      </c>
      <c r="P273" s="175">
        <v>0</v>
      </c>
      <c r="Q273" s="175">
        <v>23.4</v>
      </c>
      <c r="R273" s="175" t="s">
        <v>6306</v>
      </c>
      <c r="AC273" s="175" t="s">
        <v>5954</v>
      </c>
    </row>
    <row r="274" spans="1:39" ht="12.75" x14ac:dyDescent="0.2">
      <c r="A274" s="176">
        <v>945</v>
      </c>
      <c r="B274" s="171" t="s">
        <v>1265</v>
      </c>
      <c r="C274" s="171" t="s">
        <v>1309</v>
      </c>
      <c r="D274" s="171" t="s">
        <v>21</v>
      </c>
      <c r="E274" s="177">
        <v>4</v>
      </c>
      <c r="F274" s="174" t="s">
        <v>6380</v>
      </c>
      <c r="G274" s="175" t="s">
        <v>6381</v>
      </c>
      <c r="H274" s="175">
        <v>34</v>
      </c>
      <c r="I274" s="175">
        <v>168</v>
      </c>
      <c r="J274" s="175">
        <v>1</v>
      </c>
      <c r="K274" s="175">
        <v>1</v>
      </c>
      <c r="L274" s="175">
        <v>1</v>
      </c>
      <c r="M274" s="175">
        <v>34</v>
      </c>
      <c r="N274" s="175">
        <v>4.7</v>
      </c>
      <c r="O274" s="175">
        <v>0</v>
      </c>
      <c r="P274" s="175">
        <v>57.7</v>
      </c>
      <c r="Q274" s="175">
        <v>9.4</v>
      </c>
      <c r="R274" s="175" t="s">
        <v>6306</v>
      </c>
      <c r="AC274" s="175" t="s">
        <v>5954</v>
      </c>
    </row>
    <row r="275" spans="1:39" ht="12.75" x14ac:dyDescent="0.2">
      <c r="A275" s="176">
        <v>946</v>
      </c>
      <c r="B275" s="171" t="s">
        <v>1265</v>
      </c>
      <c r="C275" s="171" t="s">
        <v>1309</v>
      </c>
      <c r="D275" s="171" t="s">
        <v>63</v>
      </c>
      <c r="E275" s="177">
        <v>5</v>
      </c>
      <c r="F275" s="174" t="s">
        <v>6382</v>
      </c>
      <c r="G275" s="175" t="s">
        <v>6383</v>
      </c>
      <c r="H275" s="175">
        <v>15</v>
      </c>
      <c r="I275" s="175">
        <v>98</v>
      </c>
      <c r="J275" s="175">
        <v>1</v>
      </c>
      <c r="K275" s="175">
        <v>1</v>
      </c>
      <c r="L275" s="175">
        <v>1</v>
      </c>
      <c r="M275" s="175">
        <v>15</v>
      </c>
      <c r="N275" s="175">
        <v>6.4</v>
      </c>
      <c r="O275" s="175">
        <v>0</v>
      </c>
      <c r="P275" s="175">
        <v>28</v>
      </c>
      <c r="Q275" s="175">
        <v>13</v>
      </c>
      <c r="R275" s="175" t="s">
        <v>6306</v>
      </c>
      <c r="AC275" s="175" t="s">
        <v>5954</v>
      </c>
    </row>
    <row r="276" spans="1:39" ht="12.75" x14ac:dyDescent="0.2">
      <c r="A276" s="176">
        <v>947</v>
      </c>
      <c r="B276" s="171" t="s">
        <v>1265</v>
      </c>
      <c r="C276" s="171" t="s">
        <v>5071</v>
      </c>
      <c r="D276" s="171" t="s">
        <v>21</v>
      </c>
      <c r="E276" s="177">
        <v>1</v>
      </c>
      <c r="F276" s="174" t="s">
        <v>6384</v>
      </c>
      <c r="G276" s="175" t="s">
        <v>5083</v>
      </c>
      <c r="H276" s="175">
        <v>21</v>
      </c>
      <c r="I276" s="175">
        <v>114</v>
      </c>
      <c r="J276" s="175">
        <v>1</v>
      </c>
      <c r="K276" s="175">
        <v>1</v>
      </c>
      <c r="L276" s="175">
        <v>1</v>
      </c>
      <c r="M276" s="175">
        <v>21</v>
      </c>
      <c r="N276" s="175">
        <v>5.3</v>
      </c>
      <c r="O276" s="175">
        <v>0</v>
      </c>
      <c r="P276" s="175">
        <v>44.5</v>
      </c>
      <c r="Q276" s="175">
        <v>12.2</v>
      </c>
      <c r="R276" s="175" t="s">
        <v>6306</v>
      </c>
      <c r="AC276" s="175" t="s">
        <v>5954</v>
      </c>
    </row>
    <row r="277" spans="1:39" ht="12.75" x14ac:dyDescent="0.2">
      <c r="A277" s="176">
        <v>948</v>
      </c>
      <c r="B277" s="171" t="s">
        <v>1265</v>
      </c>
      <c r="C277" s="171" t="s">
        <v>5071</v>
      </c>
      <c r="D277" s="171" t="s">
        <v>21</v>
      </c>
      <c r="E277" s="177">
        <v>2</v>
      </c>
      <c r="F277" s="174" t="s">
        <v>6385</v>
      </c>
      <c r="G277" s="175" t="s">
        <v>5088</v>
      </c>
      <c r="H277" s="175">
        <v>32</v>
      </c>
      <c r="I277" s="175">
        <v>211</v>
      </c>
      <c r="J277" s="175">
        <v>1</v>
      </c>
      <c r="K277" s="175">
        <v>1</v>
      </c>
      <c r="L277" s="175">
        <v>1</v>
      </c>
      <c r="M277" s="175">
        <v>32</v>
      </c>
      <c r="N277" s="175">
        <v>6.5</v>
      </c>
      <c r="O277" s="175">
        <v>0</v>
      </c>
      <c r="P277" s="175">
        <v>5.0999999999999996</v>
      </c>
      <c r="Q277" s="175">
        <v>20.399999999999999</v>
      </c>
      <c r="R277" s="175" t="s">
        <v>6306</v>
      </c>
      <c r="AC277" s="175" t="s">
        <v>5954</v>
      </c>
    </row>
    <row r="278" spans="1:39" ht="12.75" x14ac:dyDescent="0.2">
      <c r="A278" s="176">
        <v>949</v>
      </c>
      <c r="B278" s="171" t="s">
        <v>1265</v>
      </c>
      <c r="C278" s="171" t="s">
        <v>5071</v>
      </c>
      <c r="D278" s="171" t="s">
        <v>21</v>
      </c>
      <c r="E278" s="177">
        <v>3</v>
      </c>
      <c r="F278" s="174" t="s">
        <v>6386</v>
      </c>
      <c r="G278" s="175" t="s">
        <v>6387</v>
      </c>
      <c r="H278" s="175">
        <v>55</v>
      </c>
      <c r="I278" s="175">
        <v>245</v>
      </c>
      <c r="J278" s="175">
        <v>1</v>
      </c>
      <c r="K278" s="175">
        <v>1</v>
      </c>
      <c r="L278" s="175">
        <v>1</v>
      </c>
      <c r="M278" s="175">
        <v>55</v>
      </c>
      <c r="N278" s="175">
        <v>4.0999999999999996</v>
      </c>
      <c r="O278" s="175">
        <v>0</v>
      </c>
      <c r="P278" s="175">
        <v>41.7</v>
      </c>
      <c r="Q278" s="175">
        <v>21</v>
      </c>
      <c r="R278" s="175" t="s">
        <v>6319</v>
      </c>
      <c r="AC278" s="175" t="s">
        <v>5954</v>
      </c>
    </row>
    <row r="279" spans="1:39" ht="12.75" x14ac:dyDescent="0.2">
      <c r="A279" s="176">
        <v>950</v>
      </c>
      <c r="B279" s="171" t="s">
        <v>1265</v>
      </c>
      <c r="C279" s="171" t="s">
        <v>5071</v>
      </c>
      <c r="D279" s="171" t="s">
        <v>21</v>
      </c>
      <c r="E279" s="177">
        <v>4</v>
      </c>
      <c r="F279" s="174" t="s">
        <v>6388</v>
      </c>
      <c r="G279" s="175" t="s">
        <v>5098</v>
      </c>
      <c r="H279" s="175">
        <v>16</v>
      </c>
      <c r="I279" s="175">
        <v>115</v>
      </c>
      <c r="J279" s="175">
        <v>1</v>
      </c>
      <c r="K279" s="175">
        <v>1</v>
      </c>
      <c r="L279" s="175">
        <v>1</v>
      </c>
      <c r="M279" s="175">
        <v>16</v>
      </c>
      <c r="N279" s="175">
        <v>6.8</v>
      </c>
      <c r="O279" s="175">
        <v>0</v>
      </c>
      <c r="P279" s="175">
        <v>5.5</v>
      </c>
      <c r="Q279" s="175">
        <v>16.399999999999999</v>
      </c>
      <c r="R279" s="175" t="s">
        <v>6319</v>
      </c>
      <c r="AC279" s="175" t="s">
        <v>5954</v>
      </c>
    </row>
    <row r="280" spans="1:39" ht="12.75" x14ac:dyDescent="0.2">
      <c r="A280" s="176">
        <v>951</v>
      </c>
      <c r="B280" s="171" t="s">
        <v>1265</v>
      </c>
      <c r="C280" s="171" t="s">
        <v>5071</v>
      </c>
      <c r="D280" s="171" t="s">
        <v>63</v>
      </c>
      <c r="E280" s="177">
        <v>5</v>
      </c>
      <c r="F280" s="174" t="s">
        <v>6389</v>
      </c>
      <c r="G280" s="175" t="s">
        <v>6390</v>
      </c>
      <c r="H280" s="175">
        <v>14</v>
      </c>
      <c r="I280" s="175">
        <v>125</v>
      </c>
      <c r="J280" s="175">
        <v>1</v>
      </c>
      <c r="K280" s="175">
        <v>1</v>
      </c>
      <c r="L280" s="175">
        <v>1</v>
      </c>
      <c r="M280" s="175">
        <v>14</v>
      </c>
      <c r="N280" s="175">
        <v>8.6</v>
      </c>
      <c r="O280" s="175">
        <v>0</v>
      </c>
      <c r="P280" s="175">
        <v>0</v>
      </c>
      <c r="Q280" s="175">
        <v>19.3</v>
      </c>
      <c r="R280" s="175" t="s">
        <v>6306</v>
      </c>
      <c r="AC280" s="175" t="s">
        <v>5954</v>
      </c>
    </row>
    <row r="281" spans="1:39" ht="12.75" x14ac:dyDescent="0.2">
      <c r="A281" s="176">
        <v>952</v>
      </c>
      <c r="B281" s="171" t="s">
        <v>1265</v>
      </c>
      <c r="C281" s="171" t="s">
        <v>5071</v>
      </c>
      <c r="D281" s="171" t="s">
        <v>63</v>
      </c>
      <c r="E281" s="177">
        <v>6</v>
      </c>
      <c r="F281" s="174" t="s">
        <v>6391</v>
      </c>
      <c r="G281" s="175" t="s">
        <v>6392</v>
      </c>
      <c r="H281" s="175">
        <v>25</v>
      </c>
      <c r="I281" s="175">
        <v>164</v>
      </c>
      <c r="J281" s="175">
        <v>1</v>
      </c>
      <c r="K281" s="175">
        <v>1</v>
      </c>
      <c r="L281" s="175">
        <v>1</v>
      </c>
      <c r="M281" s="175">
        <v>25</v>
      </c>
      <c r="N281" s="175">
        <v>6.4</v>
      </c>
      <c r="O281" s="175">
        <v>0</v>
      </c>
      <c r="P281" s="175">
        <v>22.4</v>
      </c>
      <c r="Q281" s="175">
        <v>16.3</v>
      </c>
      <c r="R281" s="175" t="s">
        <v>6319</v>
      </c>
      <c r="AC281" s="175" t="s">
        <v>5954</v>
      </c>
    </row>
    <row r="282" spans="1:39" ht="12.75" x14ac:dyDescent="0.2">
      <c r="A282" s="176">
        <v>953</v>
      </c>
      <c r="B282" s="171" t="s">
        <v>1265</v>
      </c>
      <c r="C282" s="171" t="s">
        <v>5071</v>
      </c>
      <c r="D282" s="171" t="s">
        <v>63</v>
      </c>
      <c r="E282" s="177">
        <v>7</v>
      </c>
      <c r="F282" s="174" t="s">
        <v>6393</v>
      </c>
      <c r="G282" s="175" t="s">
        <v>5119</v>
      </c>
      <c r="H282" s="175">
        <v>26</v>
      </c>
      <c r="I282" s="175">
        <v>180</v>
      </c>
      <c r="J282" s="175">
        <v>1</v>
      </c>
      <c r="K282" s="175">
        <v>1</v>
      </c>
      <c r="L282" s="175">
        <v>1</v>
      </c>
      <c r="M282" s="175">
        <v>26</v>
      </c>
      <c r="N282" s="175">
        <v>6.6</v>
      </c>
      <c r="O282" s="175">
        <v>0</v>
      </c>
      <c r="P282" s="175">
        <v>27.6</v>
      </c>
      <c r="Q282" s="175">
        <v>12.6</v>
      </c>
      <c r="R282" s="175" t="s">
        <v>6319</v>
      </c>
      <c r="AC282" s="175" t="s">
        <v>5954</v>
      </c>
    </row>
    <row r="283" spans="1:39" ht="12.75" x14ac:dyDescent="0.2">
      <c r="A283" s="176">
        <v>954</v>
      </c>
      <c r="B283" s="171" t="s">
        <v>1265</v>
      </c>
      <c r="C283" s="171" t="s">
        <v>5071</v>
      </c>
      <c r="D283" s="171" t="s">
        <v>76</v>
      </c>
      <c r="E283" s="177">
        <v>8</v>
      </c>
      <c r="F283" s="174" t="s">
        <v>6394</v>
      </c>
      <c r="G283" s="175" t="s">
        <v>6395</v>
      </c>
      <c r="H283" s="175">
        <v>36</v>
      </c>
      <c r="I283" s="175">
        <v>160</v>
      </c>
      <c r="J283" s="175">
        <v>1</v>
      </c>
      <c r="K283" s="175">
        <v>1</v>
      </c>
      <c r="L283" s="175">
        <v>1</v>
      </c>
      <c r="M283" s="175">
        <v>36</v>
      </c>
      <c r="N283" s="175">
        <v>3.8</v>
      </c>
      <c r="O283" s="175">
        <v>0</v>
      </c>
      <c r="P283" s="175">
        <v>78.599999999999994</v>
      </c>
      <c r="Q283" s="175">
        <v>11.2</v>
      </c>
      <c r="R283" s="175" t="s">
        <v>6306</v>
      </c>
      <c r="AC283" s="175" t="s">
        <v>5954</v>
      </c>
    </row>
    <row r="284" spans="1:39" ht="12.75" x14ac:dyDescent="0.2">
      <c r="A284" s="176">
        <v>955</v>
      </c>
      <c r="B284" s="171" t="s">
        <v>1265</v>
      </c>
      <c r="C284" s="171" t="s">
        <v>5071</v>
      </c>
      <c r="D284" s="171" t="s">
        <v>76</v>
      </c>
      <c r="E284" s="177">
        <v>9</v>
      </c>
      <c r="F284" s="174" t="s">
        <v>6396</v>
      </c>
      <c r="G284" s="175" t="s">
        <v>5135</v>
      </c>
      <c r="H284" s="175">
        <v>18</v>
      </c>
      <c r="I284" s="175">
        <v>120</v>
      </c>
      <c r="J284" s="175">
        <v>1</v>
      </c>
      <c r="K284" s="175">
        <v>1</v>
      </c>
      <c r="L284" s="175">
        <v>1</v>
      </c>
      <c r="M284" s="175">
        <v>18</v>
      </c>
      <c r="N284" s="175">
        <v>6.3</v>
      </c>
      <c r="O284" s="175">
        <v>0</v>
      </c>
      <c r="P284" s="175">
        <v>52.2</v>
      </c>
      <c r="Q284" s="175">
        <v>10.4</v>
      </c>
      <c r="R284" s="175" t="s">
        <v>6319</v>
      </c>
      <c r="AC284" s="175" t="s">
        <v>5954</v>
      </c>
    </row>
    <row r="285" spans="1:39" ht="12.75" x14ac:dyDescent="0.2">
      <c r="A285" s="176">
        <v>956</v>
      </c>
      <c r="B285" s="171" t="s">
        <v>1319</v>
      </c>
      <c r="C285" s="171" t="s">
        <v>1320</v>
      </c>
      <c r="D285" s="171" t="s">
        <v>21</v>
      </c>
      <c r="E285" s="177">
        <v>1</v>
      </c>
      <c r="F285" s="174" t="s">
        <v>1318</v>
      </c>
      <c r="G285" s="175" t="s">
        <v>4238</v>
      </c>
      <c r="H285" s="175">
        <v>68</v>
      </c>
      <c r="I285" s="175">
        <v>288</v>
      </c>
      <c r="J285" s="175">
        <v>1</v>
      </c>
      <c r="K285" s="175">
        <v>2</v>
      </c>
      <c r="L285" s="175">
        <v>2</v>
      </c>
      <c r="M285" s="175">
        <v>34</v>
      </c>
      <c r="N285" s="175">
        <v>3.8</v>
      </c>
      <c r="O285" s="175">
        <v>0</v>
      </c>
      <c r="P285" s="175">
        <v>45.4</v>
      </c>
      <c r="Q285" s="175">
        <v>15.3</v>
      </c>
      <c r="R285" s="175" t="s">
        <v>6397</v>
      </c>
      <c r="S285" s="175">
        <v>20</v>
      </c>
      <c r="T285" s="175">
        <v>132</v>
      </c>
      <c r="U285" s="175">
        <v>1</v>
      </c>
      <c r="V285" s="175">
        <v>2</v>
      </c>
      <c r="W285" s="175">
        <v>2</v>
      </c>
      <c r="X285" s="175">
        <v>10</v>
      </c>
      <c r="Y285" s="175">
        <v>6.5</v>
      </c>
      <c r="Z285" s="175">
        <v>0</v>
      </c>
      <c r="AA285" s="175">
        <v>2.1</v>
      </c>
      <c r="AB285" s="175">
        <v>15.4</v>
      </c>
      <c r="AC285" s="175" t="s">
        <v>6398</v>
      </c>
      <c r="AD285" s="175">
        <v>4</v>
      </c>
      <c r="AE285" s="175">
        <v>26</v>
      </c>
      <c r="AF285" s="175">
        <v>2</v>
      </c>
      <c r="AG285" s="175">
        <v>0</v>
      </c>
      <c r="AH285" s="175">
        <v>0</v>
      </c>
      <c r="AI285" s="175">
        <v>0</v>
      </c>
      <c r="AJ285" s="175">
        <v>0</v>
      </c>
      <c r="AK285" s="175">
        <v>0</v>
      </c>
      <c r="AL285" s="175">
        <v>0</v>
      </c>
      <c r="AM285" s="175">
        <v>0</v>
      </c>
    </row>
    <row r="286" spans="1:39" ht="12.75" x14ac:dyDescent="0.2">
      <c r="A286" s="176">
        <v>957</v>
      </c>
      <c r="B286" s="171" t="s">
        <v>1319</v>
      </c>
      <c r="C286" s="171" t="s">
        <v>1320</v>
      </c>
      <c r="D286" s="171" t="s">
        <v>21</v>
      </c>
      <c r="E286" s="177">
        <v>2</v>
      </c>
      <c r="F286" s="174" t="s">
        <v>6399</v>
      </c>
      <c r="G286" s="175" t="s">
        <v>4244</v>
      </c>
      <c r="H286" s="175">
        <v>13</v>
      </c>
      <c r="I286" s="175">
        <v>113</v>
      </c>
      <c r="J286" s="175">
        <v>1</v>
      </c>
      <c r="K286" s="175">
        <v>1</v>
      </c>
      <c r="L286" s="175">
        <v>1</v>
      </c>
      <c r="M286" s="175">
        <v>13</v>
      </c>
      <c r="N286" s="175">
        <v>8.6</v>
      </c>
      <c r="O286" s="175">
        <v>0</v>
      </c>
      <c r="P286" s="175">
        <v>0</v>
      </c>
      <c r="Q286" s="175">
        <v>18.5</v>
      </c>
      <c r="R286" s="175" t="s">
        <v>6306</v>
      </c>
      <c r="AC286" s="175" t="s">
        <v>5954</v>
      </c>
    </row>
    <row r="287" spans="1:39" ht="12.75" x14ac:dyDescent="0.2">
      <c r="A287" s="176">
        <v>958</v>
      </c>
      <c r="B287" s="171" t="s">
        <v>1319</v>
      </c>
      <c r="C287" s="171" t="s">
        <v>1320</v>
      </c>
      <c r="D287" s="171" t="s">
        <v>63</v>
      </c>
      <c r="E287" s="177">
        <v>3</v>
      </c>
      <c r="F287" s="174" t="s">
        <v>6400</v>
      </c>
      <c r="G287" s="175" t="s">
        <v>6401</v>
      </c>
      <c r="H287" s="175">
        <v>41</v>
      </c>
      <c r="I287" s="175">
        <v>220</v>
      </c>
      <c r="J287" s="175">
        <v>1</v>
      </c>
      <c r="K287" s="175">
        <v>1</v>
      </c>
      <c r="L287" s="175">
        <v>1</v>
      </c>
      <c r="M287" s="175">
        <v>41</v>
      </c>
      <c r="N287" s="175">
        <v>5.2</v>
      </c>
      <c r="O287" s="175">
        <v>0</v>
      </c>
      <c r="P287" s="175">
        <v>42.3</v>
      </c>
      <c r="Q287" s="175">
        <v>10.7</v>
      </c>
      <c r="R287" s="175" t="s">
        <v>6306</v>
      </c>
      <c r="AC287" s="175" t="s">
        <v>5954</v>
      </c>
    </row>
    <row r="288" spans="1:39" ht="12.75" x14ac:dyDescent="0.2">
      <c r="A288" s="176">
        <v>959</v>
      </c>
      <c r="B288" s="171" t="s">
        <v>1319</v>
      </c>
      <c r="C288" s="171" t="s">
        <v>1330</v>
      </c>
      <c r="D288" s="171" t="s">
        <v>21</v>
      </c>
      <c r="E288" s="177">
        <v>1</v>
      </c>
      <c r="F288" s="174" t="s">
        <v>1329</v>
      </c>
      <c r="G288" s="175" t="s">
        <v>4274</v>
      </c>
      <c r="H288" s="175">
        <v>36</v>
      </c>
      <c r="I288" s="175">
        <v>185</v>
      </c>
      <c r="J288" s="175">
        <v>1</v>
      </c>
      <c r="K288" s="175">
        <v>1</v>
      </c>
      <c r="L288" s="175">
        <v>1</v>
      </c>
      <c r="M288" s="175">
        <v>36</v>
      </c>
      <c r="N288" s="175">
        <v>5</v>
      </c>
      <c r="O288" s="175">
        <v>0</v>
      </c>
      <c r="P288" s="175">
        <v>56</v>
      </c>
      <c r="Q288" s="175">
        <v>8.4</v>
      </c>
      <c r="R288" s="175" t="s">
        <v>6402</v>
      </c>
      <c r="S288" s="175">
        <v>25</v>
      </c>
      <c r="T288" s="175">
        <v>135</v>
      </c>
      <c r="U288" s="175">
        <v>1</v>
      </c>
      <c r="V288" s="175">
        <v>1</v>
      </c>
      <c r="W288" s="175">
        <v>1</v>
      </c>
      <c r="X288" s="175">
        <v>25</v>
      </c>
      <c r="Y288" s="175">
        <v>5.3</v>
      </c>
      <c r="Z288" s="175">
        <v>0</v>
      </c>
      <c r="AA288" s="175">
        <v>35.9</v>
      </c>
      <c r="AB288" s="175">
        <v>14.4</v>
      </c>
      <c r="AC288" s="175" t="s">
        <v>6403</v>
      </c>
      <c r="AD288" s="175">
        <v>31</v>
      </c>
      <c r="AE288" s="175">
        <v>197</v>
      </c>
      <c r="AF288" s="175">
        <v>5</v>
      </c>
      <c r="AG288" s="175">
        <v>2</v>
      </c>
      <c r="AH288" s="175">
        <v>1</v>
      </c>
      <c r="AI288" s="175">
        <v>11</v>
      </c>
      <c r="AJ288" s="175">
        <v>6</v>
      </c>
      <c r="AK288" s="175">
        <v>0</v>
      </c>
      <c r="AL288" s="175">
        <v>38</v>
      </c>
      <c r="AM288" s="175">
        <v>10.6</v>
      </c>
    </row>
    <row r="289" spans="1:39" ht="12.75" x14ac:dyDescent="0.2">
      <c r="A289" s="176">
        <v>960</v>
      </c>
      <c r="B289" s="171" t="s">
        <v>1319</v>
      </c>
      <c r="C289" s="171" t="s">
        <v>1330</v>
      </c>
      <c r="D289" s="171" t="s">
        <v>21</v>
      </c>
      <c r="E289" s="177">
        <v>2</v>
      </c>
      <c r="F289" s="174" t="s">
        <v>1334</v>
      </c>
      <c r="G289" s="175" t="s">
        <v>4281</v>
      </c>
      <c r="H289" s="175">
        <v>9</v>
      </c>
      <c r="I289" s="175">
        <v>63</v>
      </c>
      <c r="J289" s="175">
        <v>1</v>
      </c>
      <c r="K289" s="175">
        <v>1</v>
      </c>
      <c r="L289" s="175">
        <v>1</v>
      </c>
      <c r="M289" s="175">
        <v>9</v>
      </c>
      <c r="N289" s="175">
        <v>6.7</v>
      </c>
      <c r="O289" s="175">
        <v>0</v>
      </c>
      <c r="P289" s="175">
        <v>9.6999999999999993</v>
      </c>
      <c r="Q289" s="175">
        <v>14.1</v>
      </c>
      <c r="R289" s="175" t="s">
        <v>6404</v>
      </c>
      <c r="S289" s="175">
        <v>17</v>
      </c>
      <c r="T289" s="175">
        <v>98</v>
      </c>
      <c r="U289" s="175">
        <v>1</v>
      </c>
      <c r="V289" s="175">
        <v>1</v>
      </c>
      <c r="W289" s="175">
        <v>1</v>
      </c>
      <c r="X289" s="175">
        <v>17</v>
      </c>
      <c r="Y289" s="175">
        <v>5.7</v>
      </c>
      <c r="Z289" s="175">
        <v>0</v>
      </c>
      <c r="AA289" s="175">
        <v>40.200000000000003</v>
      </c>
      <c r="AB289" s="175">
        <v>11.8</v>
      </c>
      <c r="AC289" s="175" t="s">
        <v>6405</v>
      </c>
      <c r="AD289" s="175">
        <v>8</v>
      </c>
      <c r="AE289" s="175">
        <v>56</v>
      </c>
      <c r="AF289" s="175">
        <v>1</v>
      </c>
      <c r="AG289" s="175">
        <v>1</v>
      </c>
      <c r="AH289" s="175">
        <v>1</v>
      </c>
      <c r="AI289" s="175">
        <v>8</v>
      </c>
      <c r="AJ289" s="175">
        <v>6.7</v>
      </c>
      <c r="AK289" s="175">
        <v>0</v>
      </c>
      <c r="AL289" s="175">
        <v>8.3000000000000007</v>
      </c>
      <c r="AM289" s="175">
        <v>14</v>
      </c>
    </row>
    <row r="290" spans="1:39" ht="12.75" x14ac:dyDescent="0.2">
      <c r="A290" s="176">
        <v>961</v>
      </c>
      <c r="B290" s="171" t="s">
        <v>1319</v>
      </c>
      <c r="C290" s="171" t="s">
        <v>1330</v>
      </c>
      <c r="D290" s="171" t="s">
        <v>21</v>
      </c>
      <c r="E290" s="177">
        <v>3</v>
      </c>
      <c r="F290" s="174" t="s">
        <v>1338</v>
      </c>
      <c r="G290" s="175" t="s">
        <v>4287</v>
      </c>
      <c r="H290" s="175">
        <v>13</v>
      </c>
      <c r="I290" s="175">
        <v>84</v>
      </c>
      <c r="J290" s="175">
        <v>1</v>
      </c>
      <c r="K290" s="175">
        <v>1</v>
      </c>
      <c r="L290" s="175">
        <v>1</v>
      </c>
      <c r="M290" s="175">
        <v>13</v>
      </c>
      <c r="N290" s="175">
        <v>6.3</v>
      </c>
      <c r="O290" s="175">
        <v>0</v>
      </c>
      <c r="P290" s="175">
        <v>0</v>
      </c>
      <c r="Q290" s="175">
        <v>16.7</v>
      </c>
      <c r="R290" s="175" t="s">
        <v>6406</v>
      </c>
      <c r="S290" s="175">
        <v>16</v>
      </c>
      <c r="T290" s="175">
        <v>103</v>
      </c>
      <c r="U290" s="175">
        <v>1</v>
      </c>
      <c r="V290" s="175">
        <v>1</v>
      </c>
      <c r="W290" s="175">
        <v>1</v>
      </c>
      <c r="X290" s="175">
        <v>16</v>
      </c>
      <c r="Y290" s="175">
        <v>6.3</v>
      </c>
      <c r="Z290" s="175">
        <v>0</v>
      </c>
      <c r="AA290" s="175">
        <v>0</v>
      </c>
      <c r="AB290" s="175">
        <v>17.899999999999999</v>
      </c>
      <c r="AC290" s="175" t="s">
        <v>6407</v>
      </c>
      <c r="AD290" s="175">
        <v>12</v>
      </c>
      <c r="AE290" s="175">
        <v>82</v>
      </c>
      <c r="AF290" s="175">
        <v>3</v>
      </c>
      <c r="AG290" s="175">
        <v>1</v>
      </c>
      <c r="AH290" s="175">
        <v>1</v>
      </c>
      <c r="AI290" s="175">
        <v>8</v>
      </c>
      <c r="AJ290" s="175">
        <v>6.7</v>
      </c>
      <c r="AK290" s="175">
        <v>0</v>
      </c>
      <c r="AL290" s="175">
        <v>8.3000000000000007</v>
      </c>
      <c r="AM290" s="175">
        <v>14</v>
      </c>
    </row>
    <row r="291" spans="1:39" ht="12.75" x14ac:dyDescent="0.2">
      <c r="A291" s="176">
        <v>962</v>
      </c>
      <c r="B291" s="171" t="s">
        <v>1319</v>
      </c>
      <c r="C291" s="171" t="s">
        <v>4294</v>
      </c>
      <c r="D291" s="171" t="s">
        <v>21</v>
      </c>
      <c r="E291" s="177">
        <v>1</v>
      </c>
      <c r="F291" s="174" t="s">
        <v>6408</v>
      </c>
      <c r="G291" s="175" t="s">
        <v>6409</v>
      </c>
      <c r="H291" s="175">
        <v>26</v>
      </c>
      <c r="I291" s="175">
        <v>117</v>
      </c>
      <c r="J291" s="175">
        <v>1</v>
      </c>
      <c r="K291" s="175">
        <v>1</v>
      </c>
      <c r="L291" s="175">
        <v>1</v>
      </c>
      <c r="M291" s="175">
        <v>26</v>
      </c>
      <c r="N291" s="175">
        <v>4.3</v>
      </c>
      <c r="O291" s="175">
        <v>0</v>
      </c>
      <c r="P291" s="175">
        <v>69.8</v>
      </c>
      <c r="Q291" s="175">
        <v>9.9</v>
      </c>
      <c r="R291" s="175" t="s">
        <v>6306</v>
      </c>
      <c r="AC291" s="175" t="s">
        <v>5954</v>
      </c>
    </row>
    <row r="292" spans="1:39" ht="12.75" x14ac:dyDescent="0.2">
      <c r="A292" s="176">
        <v>963</v>
      </c>
      <c r="B292" s="171" t="s">
        <v>1319</v>
      </c>
      <c r="C292" s="171" t="s">
        <v>4294</v>
      </c>
      <c r="D292" s="171" t="s">
        <v>21</v>
      </c>
      <c r="E292" s="177">
        <v>2</v>
      </c>
      <c r="F292" s="174" t="s">
        <v>6410</v>
      </c>
      <c r="G292" s="175" t="s">
        <v>6411</v>
      </c>
      <c r="H292" s="175">
        <v>20</v>
      </c>
      <c r="I292" s="175">
        <v>143</v>
      </c>
      <c r="J292" s="175">
        <v>1</v>
      </c>
      <c r="K292" s="175">
        <v>1</v>
      </c>
      <c r="L292" s="175">
        <v>1</v>
      </c>
      <c r="M292" s="175">
        <v>20</v>
      </c>
      <c r="N292" s="175">
        <v>6.8</v>
      </c>
      <c r="O292" s="175">
        <v>0</v>
      </c>
      <c r="P292" s="175">
        <v>13.1</v>
      </c>
      <c r="Q292" s="175">
        <v>16.399999999999999</v>
      </c>
      <c r="R292" s="175" t="s">
        <v>6306</v>
      </c>
      <c r="AC292" s="175" t="s">
        <v>5954</v>
      </c>
    </row>
    <row r="293" spans="1:39" ht="12.75" x14ac:dyDescent="0.2">
      <c r="A293" s="176">
        <v>964</v>
      </c>
      <c r="B293" s="171" t="s">
        <v>1319</v>
      </c>
      <c r="C293" s="171" t="s">
        <v>4294</v>
      </c>
      <c r="D293" s="171" t="s">
        <v>21</v>
      </c>
      <c r="E293" s="177">
        <v>3</v>
      </c>
      <c r="F293" s="174" t="s">
        <v>6412</v>
      </c>
      <c r="G293" s="175" t="s">
        <v>4318</v>
      </c>
      <c r="H293" s="175">
        <v>18</v>
      </c>
      <c r="I293" s="175">
        <v>118</v>
      </c>
      <c r="J293" s="175">
        <v>1</v>
      </c>
      <c r="K293" s="175">
        <v>1</v>
      </c>
      <c r="L293" s="175">
        <v>1</v>
      </c>
      <c r="M293" s="175">
        <v>18</v>
      </c>
      <c r="N293" s="175">
        <v>6.2</v>
      </c>
      <c r="O293" s="175">
        <v>0</v>
      </c>
      <c r="P293" s="175">
        <v>47.3</v>
      </c>
      <c r="Q293" s="175">
        <v>8.8000000000000007</v>
      </c>
      <c r="R293" s="175" t="s">
        <v>6319</v>
      </c>
      <c r="AC293" s="175" t="s">
        <v>5954</v>
      </c>
    </row>
    <row r="294" spans="1:39" ht="12.75" x14ac:dyDescent="0.2">
      <c r="A294" s="176">
        <v>965</v>
      </c>
      <c r="B294" s="171" t="s">
        <v>1319</v>
      </c>
      <c r="C294" s="171" t="s">
        <v>4294</v>
      </c>
      <c r="D294" s="171" t="s">
        <v>63</v>
      </c>
      <c r="E294" s="177">
        <v>4</v>
      </c>
      <c r="F294" s="174" t="s">
        <v>6413</v>
      </c>
      <c r="G294" s="175" t="s">
        <v>6414</v>
      </c>
      <c r="H294" s="175">
        <v>35</v>
      </c>
      <c r="I294" s="175">
        <v>215</v>
      </c>
      <c r="J294" s="175">
        <v>1</v>
      </c>
      <c r="K294" s="175">
        <v>1</v>
      </c>
      <c r="L294" s="175">
        <v>1</v>
      </c>
      <c r="M294" s="175">
        <v>35</v>
      </c>
      <c r="N294" s="175">
        <v>5.9</v>
      </c>
      <c r="O294" s="175">
        <v>0</v>
      </c>
      <c r="P294" s="175">
        <v>16.600000000000001</v>
      </c>
      <c r="Q294" s="175">
        <v>19.600000000000001</v>
      </c>
      <c r="R294" s="175" t="s">
        <v>6319</v>
      </c>
      <c r="AC294" s="175" t="s">
        <v>5954</v>
      </c>
    </row>
    <row r="295" spans="1:39" ht="12.75" x14ac:dyDescent="0.2">
      <c r="A295" s="176">
        <v>966</v>
      </c>
      <c r="B295" s="171" t="s">
        <v>1319</v>
      </c>
      <c r="C295" s="171" t="s">
        <v>4294</v>
      </c>
      <c r="D295" s="171" t="s">
        <v>63</v>
      </c>
      <c r="E295" s="177">
        <v>5</v>
      </c>
      <c r="F295" s="174" t="s">
        <v>6415</v>
      </c>
      <c r="G295" s="175" t="s">
        <v>6416</v>
      </c>
      <c r="H295" s="175">
        <v>39</v>
      </c>
      <c r="I295" s="175">
        <v>249</v>
      </c>
      <c r="J295" s="175">
        <v>1</v>
      </c>
      <c r="K295" s="175">
        <v>2</v>
      </c>
      <c r="L295" s="175">
        <v>2</v>
      </c>
      <c r="M295" s="175">
        <v>19.5</v>
      </c>
      <c r="N295" s="175">
        <v>5.8</v>
      </c>
      <c r="O295" s="175">
        <v>0</v>
      </c>
      <c r="P295" s="175">
        <v>20.100000000000001</v>
      </c>
      <c r="Q295" s="175">
        <v>13.6</v>
      </c>
      <c r="R295" s="175" t="s">
        <v>6319</v>
      </c>
      <c r="AC295" s="175" t="s">
        <v>5954</v>
      </c>
    </row>
    <row r="296" spans="1:39" ht="12.75" x14ac:dyDescent="0.2">
      <c r="A296" s="176">
        <v>967</v>
      </c>
      <c r="B296" s="171" t="s">
        <v>1319</v>
      </c>
      <c r="C296" s="171" t="s">
        <v>4294</v>
      </c>
      <c r="D296" s="171" t="s">
        <v>63</v>
      </c>
      <c r="E296" s="177">
        <v>6</v>
      </c>
      <c r="F296" s="174" t="s">
        <v>6417</v>
      </c>
      <c r="G296" s="175" t="s">
        <v>6418</v>
      </c>
      <c r="H296" s="175">
        <v>31</v>
      </c>
      <c r="I296" s="175">
        <v>173</v>
      </c>
      <c r="J296" s="175">
        <v>1</v>
      </c>
      <c r="K296" s="175">
        <v>1</v>
      </c>
      <c r="L296" s="175">
        <v>1</v>
      </c>
      <c r="M296" s="175">
        <v>31</v>
      </c>
      <c r="N296" s="175">
        <v>5.4</v>
      </c>
      <c r="O296" s="175">
        <v>0</v>
      </c>
      <c r="P296" s="175">
        <v>41.6</v>
      </c>
      <c r="Q296" s="175">
        <v>15.1</v>
      </c>
      <c r="R296" s="175" t="s">
        <v>6319</v>
      </c>
      <c r="AC296" s="175" t="s">
        <v>5954</v>
      </c>
    </row>
    <row r="297" spans="1:39" ht="12.75" x14ac:dyDescent="0.2">
      <c r="A297" s="176">
        <v>968</v>
      </c>
      <c r="B297" s="171" t="s">
        <v>1319</v>
      </c>
      <c r="C297" s="171" t="s">
        <v>4294</v>
      </c>
      <c r="D297" s="171" t="s">
        <v>76</v>
      </c>
      <c r="E297" s="177">
        <v>7</v>
      </c>
      <c r="F297" s="174" t="s">
        <v>6419</v>
      </c>
      <c r="G297" s="175" t="s">
        <v>4355</v>
      </c>
      <c r="H297" s="175">
        <v>11</v>
      </c>
      <c r="I297" s="175">
        <v>96</v>
      </c>
      <c r="J297" s="175">
        <v>1</v>
      </c>
      <c r="K297" s="175">
        <v>1</v>
      </c>
      <c r="L297" s="175">
        <v>1</v>
      </c>
      <c r="M297" s="175">
        <v>11</v>
      </c>
      <c r="N297" s="175">
        <v>8.6</v>
      </c>
      <c r="O297" s="175">
        <v>0</v>
      </c>
      <c r="P297" s="175">
        <v>26.4</v>
      </c>
      <c r="Q297" s="175">
        <v>12.3</v>
      </c>
      <c r="R297" s="175" t="s">
        <v>6306</v>
      </c>
      <c r="AC297" s="175" t="s">
        <v>5954</v>
      </c>
    </row>
    <row r="298" spans="1:39" ht="12.75" x14ac:dyDescent="0.2">
      <c r="A298" s="176">
        <v>969</v>
      </c>
      <c r="B298" s="171" t="s">
        <v>1319</v>
      </c>
      <c r="C298" s="171" t="s">
        <v>4294</v>
      </c>
      <c r="D298" s="171" t="s">
        <v>76</v>
      </c>
      <c r="E298" s="177">
        <v>8</v>
      </c>
      <c r="F298" s="174" t="s">
        <v>6420</v>
      </c>
      <c r="G298" s="175" t="s">
        <v>6421</v>
      </c>
      <c r="H298" s="175">
        <v>18</v>
      </c>
      <c r="I298" s="175">
        <v>114</v>
      </c>
      <c r="J298" s="175">
        <v>1</v>
      </c>
      <c r="K298" s="175">
        <v>2</v>
      </c>
      <c r="L298" s="175">
        <v>2</v>
      </c>
      <c r="M298" s="175">
        <v>9</v>
      </c>
      <c r="N298" s="175">
        <v>5.6</v>
      </c>
      <c r="O298" s="175">
        <v>0</v>
      </c>
      <c r="P298" s="175">
        <v>52</v>
      </c>
      <c r="Q298" s="175">
        <v>8.1999999999999993</v>
      </c>
      <c r="R298" s="175" t="s">
        <v>6319</v>
      </c>
      <c r="AC298" s="175" t="s">
        <v>5954</v>
      </c>
    </row>
    <row r="299" spans="1:39" ht="12.75" x14ac:dyDescent="0.2">
      <c r="A299" s="176">
        <v>970</v>
      </c>
      <c r="B299" s="171" t="s">
        <v>1319</v>
      </c>
      <c r="C299" s="171" t="s">
        <v>4294</v>
      </c>
      <c r="D299" s="171" t="s">
        <v>76</v>
      </c>
      <c r="E299" s="177">
        <v>9</v>
      </c>
      <c r="F299" s="174" t="s">
        <v>6422</v>
      </c>
      <c r="G299" s="175" t="s">
        <v>4367</v>
      </c>
      <c r="H299" s="175">
        <v>15</v>
      </c>
      <c r="I299" s="175">
        <v>106</v>
      </c>
      <c r="J299" s="175">
        <v>1</v>
      </c>
      <c r="K299" s="175">
        <v>1</v>
      </c>
      <c r="L299" s="175">
        <v>1</v>
      </c>
      <c r="M299" s="175">
        <v>15</v>
      </c>
      <c r="N299" s="175">
        <v>6.7</v>
      </c>
      <c r="O299" s="175">
        <v>0</v>
      </c>
      <c r="P299" s="175">
        <v>30</v>
      </c>
      <c r="Q299" s="175">
        <v>10.9</v>
      </c>
      <c r="R299" s="175" t="s">
        <v>6319</v>
      </c>
      <c r="AC299" s="175" t="s">
        <v>5954</v>
      </c>
    </row>
    <row r="300" spans="1:39" ht="12.75" x14ac:dyDescent="0.2">
      <c r="A300" s="176">
        <v>971</v>
      </c>
      <c r="B300" s="171" t="s">
        <v>1319</v>
      </c>
      <c r="C300" s="171" t="s">
        <v>4374</v>
      </c>
      <c r="D300" s="171" t="s">
        <v>21</v>
      </c>
      <c r="E300" s="177">
        <v>1</v>
      </c>
      <c r="F300" s="174" t="s">
        <v>6423</v>
      </c>
      <c r="G300" s="175" t="s">
        <v>6424</v>
      </c>
      <c r="H300" s="175">
        <v>31</v>
      </c>
      <c r="I300" s="175">
        <v>211</v>
      </c>
      <c r="J300" s="175">
        <v>1</v>
      </c>
      <c r="K300" s="175">
        <v>2</v>
      </c>
      <c r="L300" s="175">
        <v>2</v>
      </c>
      <c r="M300" s="175">
        <v>15.5</v>
      </c>
      <c r="N300" s="175">
        <v>6.2</v>
      </c>
      <c r="O300" s="175">
        <v>0</v>
      </c>
      <c r="P300" s="175">
        <v>41</v>
      </c>
      <c r="Q300" s="175">
        <v>11.3</v>
      </c>
      <c r="R300" s="175" t="s">
        <v>6319</v>
      </c>
      <c r="AC300" s="175" t="s">
        <v>5954</v>
      </c>
    </row>
    <row r="301" spans="1:39" ht="12.75" x14ac:dyDescent="0.2">
      <c r="A301" s="176">
        <v>972</v>
      </c>
      <c r="B301" s="171" t="s">
        <v>1319</v>
      </c>
      <c r="C301" s="171" t="s">
        <v>4374</v>
      </c>
      <c r="D301" s="171" t="s">
        <v>21</v>
      </c>
      <c r="E301" s="177">
        <v>2</v>
      </c>
      <c r="F301" s="174" t="s">
        <v>6425</v>
      </c>
      <c r="G301" s="175" t="s">
        <v>4392</v>
      </c>
      <c r="H301" s="175">
        <v>22</v>
      </c>
      <c r="I301" s="175">
        <v>135</v>
      </c>
      <c r="J301" s="175">
        <v>1</v>
      </c>
      <c r="K301" s="175">
        <v>1</v>
      </c>
      <c r="L301" s="175">
        <v>1</v>
      </c>
      <c r="M301" s="175">
        <v>22</v>
      </c>
      <c r="N301" s="175">
        <v>5.9</v>
      </c>
      <c r="O301" s="175">
        <v>0</v>
      </c>
      <c r="P301" s="175">
        <v>38.299999999999997</v>
      </c>
      <c r="Q301" s="175">
        <v>13.3</v>
      </c>
      <c r="R301" s="175" t="s">
        <v>6319</v>
      </c>
      <c r="AC301" s="175" t="s">
        <v>5954</v>
      </c>
    </row>
    <row r="302" spans="1:39" ht="12.75" x14ac:dyDescent="0.2">
      <c r="A302" s="176">
        <v>973</v>
      </c>
      <c r="B302" s="171" t="s">
        <v>1319</v>
      </c>
      <c r="C302" s="171" t="s">
        <v>4374</v>
      </c>
      <c r="D302" s="171" t="s">
        <v>21</v>
      </c>
      <c r="E302" s="177">
        <v>3</v>
      </c>
      <c r="F302" s="174" t="s">
        <v>6426</v>
      </c>
      <c r="G302" s="175" t="s">
        <v>4398</v>
      </c>
      <c r="H302" s="175">
        <v>14</v>
      </c>
      <c r="I302" s="175">
        <v>109</v>
      </c>
      <c r="J302" s="175">
        <v>1</v>
      </c>
      <c r="K302" s="175">
        <v>1</v>
      </c>
      <c r="L302" s="175">
        <v>1</v>
      </c>
      <c r="M302" s="175">
        <v>14</v>
      </c>
      <c r="N302" s="175">
        <v>7.5</v>
      </c>
      <c r="O302" s="175">
        <v>1</v>
      </c>
      <c r="P302" s="175">
        <v>11.3</v>
      </c>
      <c r="Q302" s="175">
        <v>15.1</v>
      </c>
      <c r="R302" s="175" t="s">
        <v>6427</v>
      </c>
      <c r="AC302" s="175" t="s">
        <v>5954</v>
      </c>
    </row>
    <row r="303" spans="1:39" ht="12.75" x14ac:dyDescent="0.2">
      <c r="A303" s="176">
        <v>974</v>
      </c>
      <c r="B303" s="171" t="s">
        <v>1319</v>
      </c>
      <c r="C303" s="171" t="s">
        <v>4374</v>
      </c>
      <c r="D303" s="171" t="s">
        <v>63</v>
      </c>
      <c r="E303" s="177">
        <v>4</v>
      </c>
      <c r="F303" s="174" t="s">
        <v>6428</v>
      </c>
      <c r="G303" s="175" t="s">
        <v>6429</v>
      </c>
      <c r="H303" s="175">
        <v>96</v>
      </c>
      <c r="I303" s="175">
        <v>619</v>
      </c>
      <c r="J303" s="175">
        <v>4</v>
      </c>
      <c r="K303" s="175">
        <v>6</v>
      </c>
      <c r="L303" s="175">
        <v>1.5</v>
      </c>
      <c r="M303" s="175">
        <v>16</v>
      </c>
      <c r="N303" s="175">
        <v>6.2</v>
      </c>
      <c r="O303" s="175">
        <v>0</v>
      </c>
      <c r="P303" s="175">
        <v>42.5</v>
      </c>
      <c r="Q303" s="175">
        <v>11.3</v>
      </c>
      <c r="R303" s="175" t="s">
        <v>6427</v>
      </c>
      <c r="AC303" s="175" t="s">
        <v>5954</v>
      </c>
    </row>
    <row r="304" spans="1:39" ht="12.75" x14ac:dyDescent="0.2">
      <c r="A304" s="176">
        <v>975</v>
      </c>
      <c r="B304" s="171" t="s">
        <v>1319</v>
      </c>
      <c r="C304" s="171" t="s">
        <v>4374</v>
      </c>
      <c r="D304" s="171" t="s">
        <v>63</v>
      </c>
      <c r="E304" s="177">
        <v>5</v>
      </c>
      <c r="F304" s="174" t="s">
        <v>6430</v>
      </c>
      <c r="G304" s="175" t="s">
        <v>6431</v>
      </c>
      <c r="H304" s="175">
        <v>72</v>
      </c>
      <c r="I304" s="175">
        <v>432</v>
      </c>
      <c r="J304" s="175">
        <v>3</v>
      </c>
      <c r="K304" s="175">
        <v>3</v>
      </c>
      <c r="L304" s="175">
        <v>1</v>
      </c>
      <c r="M304" s="175">
        <v>24</v>
      </c>
      <c r="N304" s="175">
        <v>5.5</v>
      </c>
      <c r="O304" s="175">
        <v>0</v>
      </c>
      <c r="P304" s="175">
        <v>51</v>
      </c>
      <c r="Q304" s="175">
        <v>10.6</v>
      </c>
      <c r="R304" s="175" t="s">
        <v>6427</v>
      </c>
      <c r="AC304" s="175" t="s">
        <v>5954</v>
      </c>
    </row>
    <row r="305" spans="1:39" ht="12.75" x14ac:dyDescent="0.2">
      <c r="A305" s="176">
        <v>976</v>
      </c>
      <c r="B305" s="171" t="s">
        <v>1319</v>
      </c>
      <c r="C305" s="171" t="s">
        <v>4374</v>
      </c>
      <c r="D305" s="171" t="s">
        <v>76</v>
      </c>
      <c r="E305" s="177">
        <v>6</v>
      </c>
      <c r="F305" s="174" t="s">
        <v>6432</v>
      </c>
      <c r="G305" s="175" t="s">
        <v>6433</v>
      </c>
      <c r="H305" s="175">
        <v>18</v>
      </c>
      <c r="I305" s="175">
        <v>129</v>
      </c>
      <c r="J305" s="175">
        <v>1</v>
      </c>
      <c r="K305" s="175">
        <v>1</v>
      </c>
      <c r="L305" s="175">
        <v>1</v>
      </c>
      <c r="M305" s="175">
        <v>18</v>
      </c>
      <c r="N305" s="175">
        <v>6.8</v>
      </c>
      <c r="O305" s="175">
        <v>0</v>
      </c>
      <c r="P305" s="175">
        <v>19.3</v>
      </c>
      <c r="Q305" s="175">
        <v>15</v>
      </c>
      <c r="R305" s="175" t="s">
        <v>6427</v>
      </c>
      <c r="AC305" s="175" t="s">
        <v>5954</v>
      </c>
    </row>
    <row r="306" spans="1:39" ht="12.75" x14ac:dyDescent="0.2">
      <c r="A306" s="176">
        <v>977</v>
      </c>
      <c r="B306" s="171" t="s">
        <v>1319</v>
      </c>
      <c r="C306" s="171" t="s">
        <v>4374</v>
      </c>
      <c r="D306" s="171" t="s">
        <v>76</v>
      </c>
      <c r="E306" s="177">
        <v>7</v>
      </c>
      <c r="F306" s="174" t="s">
        <v>6434</v>
      </c>
      <c r="G306" s="175" t="s">
        <v>6435</v>
      </c>
      <c r="H306" s="175">
        <v>21</v>
      </c>
      <c r="I306" s="175">
        <v>121</v>
      </c>
      <c r="J306" s="175">
        <v>1</v>
      </c>
      <c r="K306" s="175">
        <v>1</v>
      </c>
      <c r="L306" s="175">
        <v>1</v>
      </c>
      <c r="M306" s="175">
        <v>21</v>
      </c>
      <c r="N306" s="175">
        <v>5.4</v>
      </c>
      <c r="O306" s="175">
        <v>0</v>
      </c>
      <c r="P306" s="175">
        <v>60.6</v>
      </c>
      <c r="Q306" s="175">
        <v>10</v>
      </c>
      <c r="R306" s="175" t="s">
        <v>6427</v>
      </c>
      <c r="AC306" s="175" t="s">
        <v>5954</v>
      </c>
    </row>
    <row r="307" spans="1:39" ht="12.75" x14ac:dyDescent="0.2">
      <c r="A307" s="176">
        <v>978</v>
      </c>
      <c r="B307" s="171" t="s">
        <v>1319</v>
      </c>
      <c r="C307" s="171" t="s">
        <v>4374</v>
      </c>
      <c r="D307" s="171" t="s">
        <v>76</v>
      </c>
      <c r="E307" s="177">
        <v>8</v>
      </c>
      <c r="F307" s="174" t="s">
        <v>6436</v>
      </c>
      <c r="G307" s="175" t="s">
        <v>4470</v>
      </c>
      <c r="H307" s="175">
        <v>9</v>
      </c>
      <c r="I307" s="175">
        <v>87</v>
      </c>
      <c r="J307" s="175">
        <v>1</v>
      </c>
      <c r="K307" s="175">
        <v>1</v>
      </c>
      <c r="L307" s="175">
        <v>1</v>
      </c>
      <c r="M307" s="175">
        <v>9</v>
      </c>
      <c r="N307" s="175">
        <v>9</v>
      </c>
      <c r="O307" s="175">
        <v>0</v>
      </c>
      <c r="P307" s="175">
        <v>9.6999999999999993</v>
      </c>
      <c r="Q307" s="175">
        <v>14.1</v>
      </c>
      <c r="R307" s="175" t="s">
        <v>6427</v>
      </c>
      <c r="AC307" s="175" t="s">
        <v>5954</v>
      </c>
    </row>
    <row r="308" spans="1:39" ht="12.75" x14ac:dyDescent="0.2">
      <c r="A308" s="176">
        <v>979</v>
      </c>
      <c r="B308" s="171" t="s">
        <v>1319</v>
      </c>
      <c r="C308" s="171" t="s">
        <v>4374</v>
      </c>
      <c r="D308" s="171" t="s">
        <v>76</v>
      </c>
      <c r="E308" s="177">
        <v>9</v>
      </c>
      <c r="F308" s="174" t="s">
        <v>6437</v>
      </c>
      <c r="G308" s="175" t="s">
        <v>6438</v>
      </c>
      <c r="H308" s="175">
        <v>25</v>
      </c>
      <c r="I308" s="175">
        <v>197</v>
      </c>
      <c r="J308" s="175">
        <v>1</v>
      </c>
      <c r="K308" s="175">
        <v>1</v>
      </c>
      <c r="L308" s="175">
        <v>1</v>
      </c>
      <c r="M308" s="175">
        <v>25</v>
      </c>
      <c r="N308" s="175">
        <v>7.6</v>
      </c>
      <c r="O308" s="175">
        <v>0</v>
      </c>
      <c r="P308" s="175">
        <v>0</v>
      </c>
      <c r="Q308" s="175">
        <v>21</v>
      </c>
      <c r="R308" s="175" t="s">
        <v>6427</v>
      </c>
      <c r="AC308" s="175" t="s">
        <v>5954</v>
      </c>
    </row>
    <row r="309" spans="1:39" ht="12.75" x14ac:dyDescent="0.2">
      <c r="A309" s="176">
        <v>980</v>
      </c>
      <c r="B309" s="171" t="s">
        <v>1319</v>
      </c>
      <c r="C309" s="171" t="s">
        <v>4374</v>
      </c>
      <c r="D309" s="171" t="s">
        <v>76</v>
      </c>
      <c r="E309" s="177">
        <v>10</v>
      </c>
      <c r="F309" s="174" t="s">
        <v>6439</v>
      </c>
      <c r="G309" s="175" t="s">
        <v>6440</v>
      </c>
      <c r="H309" s="175">
        <v>46</v>
      </c>
      <c r="I309" s="175">
        <v>238</v>
      </c>
      <c r="J309" s="175">
        <v>1</v>
      </c>
      <c r="K309" s="175">
        <v>2</v>
      </c>
      <c r="L309" s="175">
        <v>2</v>
      </c>
      <c r="M309" s="175">
        <v>23</v>
      </c>
      <c r="N309" s="175">
        <v>5</v>
      </c>
      <c r="O309" s="175">
        <v>0</v>
      </c>
      <c r="P309" s="175">
        <v>40</v>
      </c>
      <c r="Q309" s="175">
        <v>13.3</v>
      </c>
      <c r="R309" s="175" t="s">
        <v>6427</v>
      </c>
      <c r="AC309" s="175" t="s">
        <v>5954</v>
      </c>
    </row>
    <row r="310" spans="1:39" ht="12.75" x14ac:dyDescent="0.2">
      <c r="A310" s="176">
        <v>981</v>
      </c>
      <c r="B310" s="171" t="s">
        <v>1319</v>
      </c>
      <c r="C310" s="171" t="s">
        <v>4374</v>
      </c>
      <c r="D310" s="171" t="s">
        <v>76</v>
      </c>
      <c r="E310" s="177">
        <v>11</v>
      </c>
      <c r="F310" s="174" t="s">
        <v>6441</v>
      </c>
      <c r="G310" s="175" t="s">
        <v>4488</v>
      </c>
      <c r="H310" s="175">
        <v>28</v>
      </c>
      <c r="I310" s="175">
        <v>174</v>
      </c>
      <c r="J310" s="175">
        <v>1</v>
      </c>
      <c r="K310" s="175">
        <v>2</v>
      </c>
      <c r="L310" s="175">
        <v>2</v>
      </c>
      <c r="M310" s="175">
        <v>14</v>
      </c>
      <c r="N310" s="175">
        <v>5.9</v>
      </c>
      <c r="O310" s="175">
        <v>0</v>
      </c>
      <c r="P310" s="175">
        <v>38.5</v>
      </c>
      <c r="Q310" s="175">
        <v>11.3</v>
      </c>
      <c r="R310" s="175" t="s">
        <v>6427</v>
      </c>
      <c r="AC310" s="175" t="s">
        <v>5954</v>
      </c>
    </row>
    <row r="311" spans="1:39" ht="12.75" x14ac:dyDescent="0.2">
      <c r="A311" s="176">
        <v>982</v>
      </c>
      <c r="B311" s="171" t="s">
        <v>1319</v>
      </c>
      <c r="C311" s="171" t="s">
        <v>4374</v>
      </c>
      <c r="D311" s="171" t="s">
        <v>76</v>
      </c>
      <c r="E311" s="177">
        <v>12</v>
      </c>
      <c r="F311" s="174" t="s">
        <v>6442</v>
      </c>
      <c r="G311" s="175" t="s">
        <v>6443</v>
      </c>
      <c r="H311" s="175">
        <v>24</v>
      </c>
      <c r="I311" s="175">
        <v>138</v>
      </c>
      <c r="J311" s="175">
        <v>1</v>
      </c>
      <c r="K311" s="175">
        <v>1</v>
      </c>
      <c r="L311" s="175">
        <v>1</v>
      </c>
      <c r="M311" s="175">
        <v>24</v>
      </c>
      <c r="N311" s="175">
        <v>5.5</v>
      </c>
      <c r="O311" s="175">
        <v>0</v>
      </c>
      <c r="P311" s="175">
        <v>45</v>
      </c>
      <c r="Q311" s="175">
        <v>12.9</v>
      </c>
      <c r="R311" s="175" t="s">
        <v>6427</v>
      </c>
      <c r="AC311" s="175" t="s">
        <v>5954</v>
      </c>
    </row>
    <row r="312" spans="1:39" ht="12.75" x14ac:dyDescent="0.2">
      <c r="A312" s="176">
        <v>983</v>
      </c>
      <c r="B312" s="171" t="s">
        <v>1346</v>
      </c>
      <c r="C312" s="171" t="s">
        <v>1347</v>
      </c>
      <c r="D312" s="171" t="s">
        <v>21</v>
      </c>
      <c r="E312" s="177">
        <v>1</v>
      </c>
      <c r="F312" s="174" t="s">
        <v>1361</v>
      </c>
      <c r="G312" s="175" t="s">
        <v>5161</v>
      </c>
      <c r="H312" s="175">
        <v>31</v>
      </c>
      <c r="I312" s="175">
        <v>171</v>
      </c>
      <c r="J312" s="175">
        <v>1</v>
      </c>
      <c r="K312" s="175">
        <v>1</v>
      </c>
      <c r="L312" s="175">
        <v>1</v>
      </c>
      <c r="M312" s="175">
        <v>31</v>
      </c>
      <c r="N312" s="175">
        <v>5.2</v>
      </c>
      <c r="O312" s="175">
        <v>0</v>
      </c>
      <c r="P312" s="175">
        <v>30.7</v>
      </c>
      <c r="Q312" s="175">
        <v>16.600000000000001</v>
      </c>
      <c r="R312" s="175" t="s">
        <v>1362</v>
      </c>
      <c r="S312" s="175">
        <v>14</v>
      </c>
      <c r="T312" s="175">
        <v>89</v>
      </c>
      <c r="U312" s="175">
        <v>1</v>
      </c>
      <c r="V312" s="175">
        <v>1</v>
      </c>
      <c r="W312" s="175">
        <v>1</v>
      </c>
      <c r="X312" s="175">
        <v>14</v>
      </c>
      <c r="Y312" s="175">
        <v>6.2</v>
      </c>
      <c r="Z312" s="175">
        <v>0</v>
      </c>
      <c r="AA312" s="175">
        <v>0</v>
      </c>
      <c r="AB312" s="175">
        <v>16.8</v>
      </c>
      <c r="AC312" s="175" t="s">
        <v>6444</v>
      </c>
      <c r="AD312" s="175">
        <v>47</v>
      </c>
      <c r="AE312" s="175">
        <v>260</v>
      </c>
      <c r="AF312" s="175">
        <v>2</v>
      </c>
      <c r="AG312" s="175">
        <v>2</v>
      </c>
      <c r="AH312" s="175">
        <v>1</v>
      </c>
      <c r="AI312" s="175">
        <v>23.5</v>
      </c>
      <c r="AJ312" s="175">
        <v>5.3</v>
      </c>
      <c r="AK312" s="175">
        <v>0</v>
      </c>
      <c r="AL312" s="175">
        <v>37.1</v>
      </c>
      <c r="AM312" s="175">
        <v>13.9</v>
      </c>
    </row>
    <row r="313" spans="1:39" ht="12.75" x14ac:dyDescent="0.2">
      <c r="A313" s="176">
        <v>984</v>
      </c>
      <c r="B313" s="171" t="s">
        <v>1346</v>
      </c>
      <c r="C313" s="171" t="s">
        <v>1347</v>
      </c>
      <c r="D313" s="171" t="s">
        <v>21</v>
      </c>
      <c r="E313" s="177">
        <v>2</v>
      </c>
      <c r="F313" s="174" t="s">
        <v>6445</v>
      </c>
      <c r="G313" s="175" t="s">
        <v>5167</v>
      </c>
      <c r="H313" s="175">
        <v>47</v>
      </c>
      <c r="I313" s="175">
        <v>286</v>
      </c>
      <c r="J313" s="175">
        <v>1</v>
      </c>
      <c r="K313" s="175">
        <v>2</v>
      </c>
      <c r="L313" s="175">
        <v>2</v>
      </c>
      <c r="M313" s="175">
        <v>23.5</v>
      </c>
      <c r="N313" s="175">
        <v>5.8</v>
      </c>
      <c r="O313" s="175">
        <v>0</v>
      </c>
      <c r="P313" s="175">
        <v>45.1</v>
      </c>
      <c r="Q313" s="175">
        <v>10.8</v>
      </c>
      <c r="R313" s="175" t="s">
        <v>6446</v>
      </c>
      <c r="S313" s="175">
        <v>26</v>
      </c>
      <c r="T313" s="175">
        <v>150</v>
      </c>
      <c r="U313" s="175">
        <v>1</v>
      </c>
      <c r="V313" s="175">
        <v>2</v>
      </c>
      <c r="W313" s="175">
        <v>2</v>
      </c>
      <c r="X313" s="175">
        <v>13</v>
      </c>
      <c r="Y313" s="175">
        <v>5.6</v>
      </c>
      <c r="Z313" s="175">
        <v>0</v>
      </c>
      <c r="AA313" s="175">
        <v>40.700000000000003</v>
      </c>
      <c r="AB313" s="175">
        <v>10.8</v>
      </c>
      <c r="AC313" s="175" t="s">
        <v>6447</v>
      </c>
      <c r="AD313" s="175">
        <v>24</v>
      </c>
      <c r="AE313" s="175">
        <v>152</v>
      </c>
      <c r="AF313" s="175">
        <v>1</v>
      </c>
      <c r="AG313" s="175">
        <v>2</v>
      </c>
      <c r="AH313" s="175">
        <v>2</v>
      </c>
      <c r="AI313" s="175">
        <v>12</v>
      </c>
      <c r="AJ313" s="175">
        <v>6</v>
      </c>
      <c r="AK313" s="175">
        <v>0</v>
      </c>
      <c r="AL313" s="175">
        <v>46.6</v>
      </c>
      <c r="AM313" s="175">
        <v>9.6999999999999993</v>
      </c>
    </row>
    <row r="314" spans="1:39" ht="12.75" x14ac:dyDescent="0.2">
      <c r="A314" s="176">
        <v>985</v>
      </c>
      <c r="B314" s="171" t="s">
        <v>1346</v>
      </c>
      <c r="C314" s="171" t="s">
        <v>1347</v>
      </c>
      <c r="D314" s="171" t="s">
        <v>21</v>
      </c>
      <c r="E314" s="177">
        <v>3</v>
      </c>
      <c r="F314" s="174" t="s">
        <v>6448</v>
      </c>
      <c r="G314" s="175" t="s">
        <v>5173</v>
      </c>
      <c r="H314" s="175">
        <v>19</v>
      </c>
      <c r="I314" s="175">
        <v>141</v>
      </c>
      <c r="J314" s="175">
        <v>1</v>
      </c>
      <c r="K314" s="175">
        <v>1</v>
      </c>
      <c r="L314" s="175">
        <v>1</v>
      </c>
      <c r="M314" s="175">
        <v>19</v>
      </c>
      <c r="N314" s="175">
        <v>7.1</v>
      </c>
      <c r="O314" s="175">
        <v>0</v>
      </c>
      <c r="P314" s="175">
        <v>0</v>
      </c>
      <c r="Q314" s="175">
        <v>19.100000000000001</v>
      </c>
      <c r="R314" s="175" t="s">
        <v>6306</v>
      </c>
      <c r="AC314" s="175" t="s">
        <v>5954</v>
      </c>
    </row>
    <row r="315" spans="1:39" ht="12.75" x14ac:dyDescent="0.2">
      <c r="A315" s="176">
        <v>986</v>
      </c>
      <c r="B315" s="171" t="s">
        <v>1346</v>
      </c>
      <c r="C315" s="171" t="s">
        <v>1347</v>
      </c>
      <c r="D315" s="171" t="s">
        <v>21</v>
      </c>
      <c r="E315" s="177">
        <v>4</v>
      </c>
      <c r="F315" s="174" t="s">
        <v>6449</v>
      </c>
      <c r="G315" s="175" t="s">
        <v>5179</v>
      </c>
      <c r="H315" s="175">
        <v>20</v>
      </c>
      <c r="I315" s="175">
        <v>135</v>
      </c>
      <c r="J315" s="175">
        <v>1</v>
      </c>
      <c r="K315" s="175">
        <v>1</v>
      </c>
      <c r="L315" s="175">
        <v>1</v>
      </c>
      <c r="M315" s="175">
        <v>20</v>
      </c>
      <c r="N315" s="175">
        <v>6.3</v>
      </c>
      <c r="O315" s="175">
        <v>0</v>
      </c>
      <c r="P315" s="175">
        <v>17.3</v>
      </c>
      <c r="Q315" s="175">
        <v>15.8</v>
      </c>
      <c r="R315" s="175" t="s">
        <v>6450</v>
      </c>
      <c r="AC315" s="175" t="s">
        <v>5954</v>
      </c>
    </row>
    <row r="316" spans="1:39" ht="12.75" x14ac:dyDescent="0.2">
      <c r="A316" s="176">
        <v>987</v>
      </c>
      <c r="B316" s="171" t="s">
        <v>1346</v>
      </c>
      <c r="C316" s="171" t="s">
        <v>1347</v>
      </c>
      <c r="D316" s="171" t="s">
        <v>21</v>
      </c>
      <c r="E316" s="177">
        <v>5</v>
      </c>
      <c r="F316" s="174" t="s">
        <v>1906</v>
      </c>
      <c r="G316" s="175" t="s">
        <v>5185</v>
      </c>
      <c r="H316" s="175">
        <v>37</v>
      </c>
      <c r="I316" s="175">
        <v>212</v>
      </c>
      <c r="J316" s="175">
        <v>1</v>
      </c>
      <c r="K316" s="175">
        <v>2</v>
      </c>
      <c r="L316" s="175">
        <v>2</v>
      </c>
      <c r="M316" s="175">
        <v>18.5</v>
      </c>
      <c r="N316" s="175">
        <v>5.4</v>
      </c>
      <c r="O316" s="175">
        <v>0</v>
      </c>
      <c r="P316" s="175">
        <v>28</v>
      </c>
      <c r="Q316" s="175">
        <v>13.9</v>
      </c>
      <c r="R316" s="175" t="s">
        <v>6450</v>
      </c>
      <c r="AC316" s="175" t="s">
        <v>5954</v>
      </c>
    </row>
    <row r="317" spans="1:39" ht="12.75" x14ac:dyDescent="0.2">
      <c r="A317" s="176">
        <v>988</v>
      </c>
      <c r="B317" s="171" t="s">
        <v>1346</v>
      </c>
      <c r="C317" s="171" t="s">
        <v>1347</v>
      </c>
      <c r="D317" s="171" t="s">
        <v>63</v>
      </c>
      <c r="E317" s="177">
        <v>7</v>
      </c>
      <c r="F317" s="174" t="s">
        <v>1908</v>
      </c>
      <c r="G317" s="175" t="s">
        <v>5203</v>
      </c>
      <c r="H317" s="175">
        <v>33</v>
      </c>
      <c r="I317" s="175">
        <v>166</v>
      </c>
      <c r="J317" s="175">
        <v>1</v>
      </c>
      <c r="K317" s="175">
        <v>1</v>
      </c>
      <c r="L317" s="175">
        <v>1</v>
      </c>
      <c r="M317" s="175">
        <v>33</v>
      </c>
      <c r="N317" s="175">
        <v>4.9000000000000004</v>
      </c>
      <c r="O317" s="175">
        <v>0</v>
      </c>
      <c r="P317" s="175">
        <v>40</v>
      </c>
      <c r="Q317" s="175">
        <v>15.8</v>
      </c>
      <c r="R317" s="175" t="s">
        <v>6451</v>
      </c>
      <c r="S317" s="175">
        <v>17</v>
      </c>
      <c r="T317" s="175">
        <v>98</v>
      </c>
      <c r="U317" s="175">
        <v>1</v>
      </c>
      <c r="V317" s="175">
        <v>1</v>
      </c>
      <c r="W317" s="175">
        <v>1</v>
      </c>
      <c r="X317" s="175">
        <v>17</v>
      </c>
      <c r="Y317" s="175">
        <v>5.4</v>
      </c>
      <c r="Z317" s="175">
        <v>0</v>
      </c>
      <c r="AA317" s="175">
        <v>33.9</v>
      </c>
      <c r="AB317" s="175">
        <v>10.6</v>
      </c>
      <c r="AC317" s="175" t="s">
        <v>6452</v>
      </c>
      <c r="AD317" s="175">
        <v>54</v>
      </c>
      <c r="AE317" s="175">
        <v>301</v>
      </c>
      <c r="AF317" s="175">
        <v>2</v>
      </c>
      <c r="AG317" s="175">
        <v>3</v>
      </c>
      <c r="AH317" s="175">
        <v>1.5</v>
      </c>
      <c r="AI317" s="175">
        <v>18</v>
      </c>
      <c r="AJ317" s="175">
        <v>5.5</v>
      </c>
      <c r="AK317" s="175">
        <v>0</v>
      </c>
      <c r="AL317" s="175">
        <v>38.1</v>
      </c>
      <c r="AM317" s="175">
        <v>12.4</v>
      </c>
    </row>
    <row r="318" spans="1:39" ht="12.75" x14ac:dyDescent="0.2">
      <c r="A318" s="176">
        <v>989</v>
      </c>
      <c r="B318" s="171" t="s">
        <v>1346</v>
      </c>
      <c r="C318" s="171" t="s">
        <v>1347</v>
      </c>
      <c r="D318" s="171" t="s">
        <v>63</v>
      </c>
      <c r="E318" s="177">
        <v>8</v>
      </c>
      <c r="F318" s="174" t="s">
        <v>6453</v>
      </c>
      <c r="G318" s="175" t="s">
        <v>5209</v>
      </c>
      <c r="H318" s="175">
        <v>23</v>
      </c>
      <c r="I318" s="175">
        <v>120</v>
      </c>
      <c r="J318" s="175">
        <v>1</v>
      </c>
      <c r="K318" s="175">
        <v>1</v>
      </c>
      <c r="L318" s="175">
        <v>1</v>
      </c>
      <c r="M318" s="175">
        <v>23</v>
      </c>
      <c r="N318" s="175">
        <v>4.9000000000000004</v>
      </c>
      <c r="O318" s="175">
        <v>0</v>
      </c>
      <c r="P318" s="175">
        <v>40</v>
      </c>
      <c r="Q318" s="175">
        <v>13.3</v>
      </c>
      <c r="R318" s="175" t="s">
        <v>6454</v>
      </c>
      <c r="AC318" s="175" t="s">
        <v>5954</v>
      </c>
    </row>
    <row r="319" spans="1:39" ht="12.75" x14ac:dyDescent="0.2">
      <c r="A319" s="176">
        <v>990</v>
      </c>
      <c r="B319" s="171" t="s">
        <v>1346</v>
      </c>
      <c r="C319" s="171" t="s">
        <v>1347</v>
      </c>
      <c r="D319" s="171" t="s">
        <v>76</v>
      </c>
      <c r="E319" s="177">
        <v>9</v>
      </c>
      <c r="F319" s="174" t="s">
        <v>1909</v>
      </c>
      <c r="G319" s="175" t="s">
        <v>5221</v>
      </c>
      <c r="H319" s="175">
        <v>46</v>
      </c>
      <c r="I319" s="175">
        <v>284</v>
      </c>
      <c r="J319" s="175">
        <v>1</v>
      </c>
      <c r="K319" s="175">
        <v>2</v>
      </c>
      <c r="L319" s="175">
        <v>2</v>
      </c>
      <c r="M319" s="175">
        <v>23</v>
      </c>
      <c r="N319" s="175">
        <v>6</v>
      </c>
      <c r="O319" s="175">
        <v>0</v>
      </c>
      <c r="P319" s="175">
        <v>31.4</v>
      </c>
      <c r="Q319" s="175">
        <v>11.7</v>
      </c>
      <c r="R319" s="175" t="s">
        <v>6455</v>
      </c>
      <c r="S319" s="175">
        <v>19</v>
      </c>
      <c r="T319" s="175">
        <v>115</v>
      </c>
      <c r="U319" s="175">
        <v>1</v>
      </c>
      <c r="V319" s="175">
        <v>1</v>
      </c>
      <c r="W319" s="175">
        <v>1</v>
      </c>
      <c r="X319" s="175">
        <v>19</v>
      </c>
      <c r="Y319" s="175">
        <v>5.7</v>
      </c>
      <c r="Z319" s="175">
        <v>0</v>
      </c>
      <c r="AA319" s="175">
        <v>41.3</v>
      </c>
      <c r="AB319" s="175">
        <v>9.8000000000000007</v>
      </c>
      <c r="AC319" s="175" t="s">
        <v>6456</v>
      </c>
      <c r="AD319" s="175">
        <v>74</v>
      </c>
      <c r="AE319" s="175">
        <v>455</v>
      </c>
      <c r="AF319" s="175">
        <v>3</v>
      </c>
      <c r="AG319" s="175">
        <v>3</v>
      </c>
      <c r="AH319" s="175">
        <v>1</v>
      </c>
      <c r="AI319" s="175">
        <v>24.6</v>
      </c>
      <c r="AJ319" s="175">
        <v>5.9</v>
      </c>
      <c r="AK319" s="175">
        <v>0.33</v>
      </c>
      <c r="AL319" s="175">
        <v>10.3</v>
      </c>
      <c r="AM319" s="175">
        <v>17.899999999999999</v>
      </c>
    </row>
    <row r="320" spans="1:39" ht="12.75" x14ac:dyDescent="0.2">
      <c r="A320" s="176">
        <v>991</v>
      </c>
      <c r="B320" s="171" t="s">
        <v>1346</v>
      </c>
      <c r="C320" s="171" t="s">
        <v>1347</v>
      </c>
      <c r="D320" s="171" t="s">
        <v>76</v>
      </c>
      <c r="E320" s="177">
        <v>10</v>
      </c>
      <c r="F320" s="174" t="s">
        <v>6457</v>
      </c>
      <c r="G320" s="175" t="s">
        <v>5227</v>
      </c>
      <c r="H320" s="175">
        <v>54</v>
      </c>
      <c r="I320" s="175">
        <v>266</v>
      </c>
      <c r="J320" s="175">
        <v>1</v>
      </c>
      <c r="K320" s="175">
        <v>2</v>
      </c>
      <c r="L320" s="175">
        <v>2</v>
      </c>
      <c r="M320" s="175">
        <v>27</v>
      </c>
      <c r="N320" s="175">
        <v>4.7</v>
      </c>
      <c r="O320" s="175">
        <v>0</v>
      </c>
      <c r="P320" s="175">
        <v>53.3</v>
      </c>
      <c r="Q320" s="175">
        <v>8.5</v>
      </c>
      <c r="R320" s="175" t="s">
        <v>6458</v>
      </c>
      <c r="AC320" s="175" t="s">
        <v>5954</v>
      </c>
    </row>
    <row r="321" spans="1:39" ht="12.75" x14ac:dyDescent="0.2">
      <c r="A321" s="176">
        <v>992</v>
      </c>
      <c r="B321" s="171" t="s">
        <v>1346</v>
      </c>
      <c r="C321" s="171" t="s">
        <v>1347</v>
      </c>
      <c r="D321" s="171" t="s">
        <v>76</v>
      </c>
      <c r="E321" s="177">
        <v>11</v>
      </c>
      <c r="F321" s="174" t="s">
        <v>6459</v>
      </c>
      <c r="G321" s="175" t="s">
        <v>5233</v>
      </c>
      <c r="H321" s="175">
        <v>31</v>
      </c>
      <c r="I321" s="175">
        <v>239</v>
      </c>
      <c r="J321" s="175">
        <v>1</v>
      </c>
      <c r="K321" s="175">
        <v>2</v>
      </c>
      <c r="L321" s="175">
        <v>2</v>
      </c>
      <c r="M321" s="175">
        <v>15.5</v>
      </c>
      <c r="N321" s="175">
        <v>7.4</v>
      </c>
      <c r="O321" s="175">
        <v>0</v>
      </c>
      <c r="P321" s="175">
        <v>0</v>
      </c>
      <c r="Q321" s="175">
        <v>17.8</v>
      </c>
      <c r="R321" s="175" t="s">
        <v>6306</v>
      </c>
      <c r="AC321" s="175" t="s">
        <v>5954</v>
      </c>
    </row>
    <row r="322" spans="1:39" ht="12.75" x14ac:dyDescent="0.2">
      <c r="A322" s="176">
        <v>993</v>
      </c>
      <c r="B322" s="171" t="s">
        <v>1346</v>
      </c>
      <c r="C322" s="171" t="s">
        <v>1347</v>
      </c>
      <c r="D322" s="171" t="s">
        <v>197</v>
      </c>
      <c r="E322" s="177">
        <v>12</v>
      </c>
      <c r="F322" s="174" t="s">
        <v>1375</v>
      </c>
      <c r="G322" s="175" t="s">
        <v>1376</v>
      </c>
      <c r="H322" s="175">
        <v>62</v>
      </c>
      <c r="I322" s="175">
        <v>365</v>
      </c>
      <c r="J322" s="175">
        <v>1</v>
      </c>
      <c r="K322" s="175">
        <v>2</v>
      </c>
      <c r="L322" s="175">
        <v>2</v>
      </c>
      <c r="M322" s="175">
        <v>31</v>
      </c>
      <c r="N322" s="175">
        <v>5.6</v>
      </c>
      <c r="O322" s="175">
        <v>0</v>
      </c>
      <c r="P322" s="175">
        <v>42.2</v>
      </c>
      <c r="Q322" s="175">
        <v>9.5</v>
      </c>
      <c r="R322" s="175" t="s">
        <v>1374</v>
      </c>
      <c r="S322" s="175">
        <v>10</v>
      </c>
      <c r="T322" s="175">
        <v>59</v>
      </c>
      <c r="U322" s="175">
        <v>1</v>
      </c>
      <c r="V322" s="175">
        <v>1</v>
      </c>
      <c r="W322" s="175">
        <v>1</v>
      </c>
      <c r="X322" s="175">
        <v>10</v>
      </c>
      <c r="Y322" s="175">
        <v>5.8</v>
      </c>
      <c r="Z322" s="175">
        <v>0</v>
      </c>
      <c r="AA322" s="175">
        <v>35.9</v>
      </c>
      <c r="AB322" s="175">
        <v>10.7</v>
      </c>
      <c r="AC322" s="175" t="s">
        <v>6460</v>
      </c>
      <c r="AD322" s="175">
        <v>75</v>
      </c>
      <c r="AE322" s="175">
        <v>455</v>
      </c>
      <c r="AF322" s="175">
        <v>2</v>
      </c>
      <c r="AG322" s="175">
        <v>3</v>
      </c>
      <c r="AH322" s="175">
        <v>1.5</v>
      </c>
      <c r="AI322" s="175">
        <v>25</v>
      </c>
      <c r="AJ322" s="175">
        <v>5.8</v>
      </c>
      <c r="AK322" s="175">
        <v>0</v>
      </c>
      <c r="AL322" s="175">
        <v>36</v>
      </c>
      <c r="AM322" s="175">
        <v>10.5</v>
      </c>
    </row>
    <row r="323" spans="1:39" ht="12.75" x14ac:dyDescent="0.2">
      <c r="A323" s="176">
        <v>995</v>
      </c>
      <c r="B323" s="171" t="s">
        <v>1346</v>
      </c>
      <c r="C323" s="171" t="s">
        <v>1352</v>
      </c>
      <c r="D323" s="171" t="s">
        <v>21</v>
      </c>
      <c r="E323" s="177">
        <v>1</v>
      </c>
      <c r="F323" s="174" t="s">
        <v>6461</v>
      </c>
      <c r="G323" s="175" t="s">
        <v>6462</v>
      </c>
      <c r="H323" s="175">
        <v>61</v>
      </c>
      <c r="I323" s="175">
        <v>298</v>
      </c>
      <c r="J323" s="175">
        <v>3</v>
      </c>
      <c r="K323" s="175">
        <v>2</v>
      </c>
      <c r="L323" s="175">
        <v>1</v>
      </c>
      <c r="M323" s="175">
        <v>23</v>
      </c>
      <c r="N323" s="175">
        <v>4.5999999999999996</v>
      </c>
      <c r="O323" s="175">
        <v>0</v>
      </c>
      <c r="P323" s="175">
        <v>62.1</v>
      </c>
      <c r="Q323" s="175">
        <v>10.3</v>
      </c>
      <c r="R323" s="175" t="s">
        <v>6463</v>
      </c>
      <c r="S323" s="175">
        <v>15</v>
      </c>
      <c r="T323" s="175">
        <v>101</v>
      </c>
      <c r="U323" s="175">
        <v>1</v>
      </c>
      <c r="V323" s="175">
        <v>2</v>
      </c>
      <c r="W323" s="175">
        <v>2</v>
      </c>
      <c r="X323" s="175">
        <v>7.5</v>
      </c>
      <c r="Y323" s="175">
        <v>6.6</v>
      </c>
      <c r="Z323" s="175">
        <v>0</v>
      </c>
      <c r="AA323" s="175">
        <v>1.8</v>
      </c>
      <c r="AB323" s="175">
        <v>14.8</v>
      </c>
      <c r="AC323" s="175" t="s">
        <v>6464</v>
      </c>
      <c r="AD323" s="175">
        <v>49</v>
      </c>
      <c r="AE323" s="175">
        <v>279</v>
      </c>
      <c r="AF323" s="175">
        <v>2</v>
      </c>
      <c r="AG323" s="175">
        <v>3</v>
      </c>
      <c r="AH323" s="175">
        <v>1.5</v>
      </c>
      <c r="AI323" s="175">
        <v>16.3</v>
      </c>
      <c r="AJ323" s="175">
        <v>5.5</v>
      </c>
      <c r="AK323" s="175">
        <v>0.33</v>
      </c>
      <c r="AL323" s="175">
        <v>17.600000000000001</v>
      </c>
      <c r="AM323" s="175">
        <v>14.8</v>
      </c>
    </row>
    <row r="324" spans="1:39" ht="12.75" x14ac:dyDescent="0.2">
      <c r="A324" s="176">
        <v>996</v>
      </c>
      <c r="B324" s="171" t="s">
        <v>1346</v>
      </c>
      <c r="C324" s="171" t="s">
        <v>1352</v>
      </c>
      <c r="D324" s="171" t="s">
        <v>21</v>
      </c>
      <c r="E324" s="177">
        <v>2</v>
      </c>
      <c r="F324" s="174" t="s">
        <v>6465</v>
      </c>
      <c r="G324" s="175" t="s">
        <v>5285</v>
      </c>
      <c r="H324" s="175">
        <v>48</v>
      </c>
      <c r="I324" s="175">
        <v>275</v>
      </c>
      <c r="J324" s="175">
        <v>1</v>
      </c>
      <c r="K324" s="175">
        <v>1</v>
      </c>
      <c r="L324" s="175">
        <v>1</v>
      </c>
      <c r="M324" s="175">
        <v>48</v>
      </c>
      <c r="N324" s="175">
        <v>5.6</v>
      </c>
      <c r="O324" s="175">
        <v>0</v>
      </c>
      <c r="P324" s="175">
        <v>9.6999999999999993</v>
      </c>
      <c r="Q324" s="175">
        <v>17.8</v>
      </c>
      <c r="R324" s="175" t="s">
        <v>6466</v>
      </c>
      <c r="AC324" s="175" t="s">
        <v>5954</v>
      </c>
    </row>
    <row r="325" spans="1:39" ht="12.75" x14ac:dyDescent="0.2">
      <c r="A325" s="176">
        <v>997</v>
      </c>
      <c r="B325" s="171" t="s">
        <v>1346</v>
      </c>
      <c r="C325" s="171" t="s">
        <v>1352</v>
      </c>
      <c r="D325" s="171" t="s">
        <v>21</v>
      </c>
      <c r="E325" s="177">
        <v>3</v>
      </c>
      <c r="F325" s="174" t="s">
        <v>6467</v>
      </c>
      <c r="G325" s="175" t="s">
        <v>5291</v>
      </c>
      <c r="H325" s="175">
        <v>18</v>
      </c>
      <c r="I325" s="175">
        <v>100</v>
      </c>
      <c r="J325" s="175">
        <v>1</v>
      </c>
      <c r="K325" s="175">
        <v>1</v>
      </c>
      <c r="L325" s="175">
        <v>1</v>
      </c>
      <c r="M325" s="175">
        <v>18</v>
      </c>
      <c r="N325" s="175">
        <v>5.3</v>
      </c>
      <c r="O325" s="175">
        <v>0</v>
      </c>
      <c r="P325" s="175">
        <v>19.3</v>
      </c>
      <c r="Q325" s="175">
        <v>15</v>
      </c>
      <c r="R325" s="175" t="s">
        <v>6466</v>
      </c>
      <c r="AC325" s="175" t="s">
        <v>5954</v>
      </c>
    </row>
    <row r="326" spans="1:39" ht="12.75" x14ac:dyDescent="0.2">
      <c r="A326" s="176">
        <v>998</v>
      </c>
      <c r="B326" s="171" t="s">
        <v>1346</v>
      </c>
      <c r="C326" s="171" t="s">
        <v>1352</v>
      </c>
      <c r="D326" s="171" t="s">
        <v>63</v>
      </c>
      <c r="E326" s="177">
        <v>4</v>
      </c>
      <c r="F326" s="174" t="s">
        <v>6468</v>
      </c>
      <c r="G326" s="175" t="s">
        <v>5302</v>
      </c>
      <c r="H326" s="175">
        <v>30</v>
      </c>
      <c r="I326" s="175">
        <v>204</v>
      </c>
      <c r="J326" s="175">
        <v>1</v>
      </c>
      <c r="K326" s="175">
        <v>2</v>
      </c>
      <c r="L326" s="175">
        <v>2</v>
      </c>
      <c r="M326" s="175">
        <v>15</v>
      </c>
      <c r="N326" s="175">
        <v>6.6</v>
      </c>
      <c r="O326" s="175">
        <v>0</v>
      </c>
      <c r="P326" s="175">
        <v>16.2</v>
      </c>
      <c r="Q326" s="175">
        <v>13.4</v>
      </c>
      <c r="R326" s="175" t="s">
        <v>6306</v>
      </c>
      <c r="AC326" s="175" t="s">
        <v>5954</v>
      </c>
    </row>
    <row r="327" spans="1:39" ht="12.75" x14ac:dyDescent="0.2">
      <c r="A327" s="176">
        <v>999</v>
      </c>
      <c r="B327" s="171" t="s">
        <v>1346</v>
      </c>
      <c r="C327" s="171" t="s">
        <v>1352</v>
      </c>
      <c r="D327" s="171" t="s">
        <v>63</v>
      </c>
      <c r="E327" s="177">
        <v>5</v>
      </c>
      <c r="F327" s="174" t="s">
        <v>6469</v>
      </c>
      <c r="G327" s="175" t="s">
        <v>5308</v>
      </c>
      <c r="H327" s="175">
        <v>18</v>
      </c>
      <c r="I327" s="175">
        <v>108</v>
      </c>
      <c r="J327" s="175">
        <v>1</v>
      </c>
      <c r="K327" s="175">
        <v>1</v>
      </c>
      <c r="L327" s="175">
        <v>1</v>
      </c>
      <c r="M327" s="175">
        <v>18</v>
      </c>
      <c r="N327" s="175">
        <v>5.8</v>
      </c>
      <c r="O327" s="175">
        <v>0</v>
      </c>
      <c r="P327" s="175">
        <v>14.6</v>
      </c>
      <c r="Q327" s="175">
        <v>15.6</v>
      </c>
      <c r="R327" s="175" t="s">
        <v>6466</v>
      </c>
      <c r="AC327" s="175" t="s">
        <v>5954</v>
      </c>
    </row>
    <row r="328" spans="1:39" ht="12.75" x14ac:dyDescent="0.2">
      <c r="A328" s="176">
        <v>1000</v>
      </c>
      <c r="B328" s="171" t="s">
        <v>1346</v>
      </c>
      <c r="C328" s="171" t="s">
        <v>1352</v>
      </c>
      <c r="D328" s="171" t="s">
        <v>76</v>
      </c>
      <c r="E328" s="177">
        <v>6</v>
      </c>
      <c r="F328" s="174" t="s">
        <v>6470</v>
      </c>
      <c r="G328" s="175" t="s">
        <v>5319</v>
      </c>
      <c r="H328" s="175">
        <v>27</v>
      </c>
      <c r="I328" s="175">
        <v>152</v>
      </c>
      <c r="J328" s="175">
        <v>1</v>
      </c>
      <c r="K328" s="175">
        <v>1</v>
      </c>
      <c r="L328" s="175">
        <v>1</v>
      </c>
      <c r="M328" s="175">
        <v>27</v>
      </c>
      <c r="N328" s="175">
        <v>5.4</v>
      </c>
      <c r="O328" s="175">
        <v>0</v>
      </c>
      <c r="P328" s="175">
        <v>13.3</v>
      </c>
      <c r="Q328" s="175">
        <v>18.100000000000001</v>
      </c>
      <c r="R328" s="175" t="s">
        <v>6471</v>
      </c>
      <c r="S328" s="175">
        <v>15</v>
      </c>
      <c r="T328" s="175">
        <v>91</v>
      </c>
      <c r="U328" s="175">
        <v>1</v>
      </c>
      <c r="V328" s="175">
        <v>1</v>
      </c>
      <c r="W328" s="175">
        <v>1</v>
      </c>
      <c r="X328" s="175">
        <v>15</v>
      </c>
      <c r="Y328" s="175">
        <v>5.7</v>
      </c>
      <c r="Z328" s="175">
        <v>0</v>
      </c>
      <c r="AA328" s="175">
        <v>39.299999999999997</v>
      </c>
      <c r="AB328" s="175">
        <v>11.5</v>
      </c>
      <c r="AC328" s="175" t="s">
        <v>6472</v>
      </c>
      <c r="AD328" s="175">
        <v>62</v>
      </c>
      <c r="AE328" s="175">
        <v>352</v>
      </c>
      <c r="AF328" s="175">
        <v>4</v>
      </c>
      <c r="AG328" s="175">
        <v>4</v>
      </c>
      <c r="AH328" s="175">
        <v>1</v>
      </c>
      <c r="AI328" s="175">
        <v>15.5</v>
      </c>
      <c r="AJ328" s="175">
        <v>5.6</v>
      </c>
      <c r="AK328" s="175">
        <v>0</v>
      </c>
      <c r="AL328" s="175">
        <v>35.5</v>
      </c>
      <c r="AM328" s="175">
        <v>12.1</v>
      </c>
    </row>
    <row r="329" spans="1:39" ht="12.75" x14ac:dyDescent="0.2">
      <c r="A329" s="176">
        <v>1001</v>
      </c>
      <c r="B329" s="171" t="s">
        <v>1346</v>
      </c>
      <c r="C329" s="171" t="s">
        <v>1352</v>
      </c>
      <c r="D329" s="171" t="s">
        <v>76</v>
      </c>
      <c r="E329" s="177">
        <v>7</v>
      </c>
      <c r="F329" s="174" t="s">
        <v>6473</v>
      </c>
      <c r="G329" s="175" t="s">
        <v>5325</v>
      </c>
      <c r="H329" s="175">
        <v>14</v>
      </c>
      <c r="I329" s="175">
        <v>78</v>
      </c>
      <c r="J329" s="175">
        <v>1</v>
      </c>
      <c r="K329" s="175">
        <v>1</v>
      </c>
      <c r="L329" s="175">
        <v>1</v>
      </c>
      <c r="M329" s="175">
        <v>14</v>
      </c>
      <c r="N329" s="175">
        <v>5.3</v>
      </c>
      <c r="O329" s="175">
        <v>0</v>
      </c>
      <c r="P329" s="175">
        <v>35.5</v>
      </c>
      <c r="Q329" s="175">
        <v>11.7</v>
      </c>
      <c r="R329" s="175" t="s">
        <v>6474</v>
      </c>
      <c r="AC329" s="175" t="s">
        <v>5954</v>
      </c>
    </row>
    <row r="330" spans="1:39" ht="12.75" x14ac:dyDescent="0.2">
      <c r="A330" s="176">
        <v>1002</v>
      </c>
      <c r="B330" s="171" t="s">
        <v>1346</v>
      </c>
      <c r="C330" s="171" t="s">
        <v>1352</v>
      </c>
      <c r="D330" s="171" t="s">
        <v>76</v>
      </c>
      <c r="E330" s="177">
        <v>8</v>
      </c>
      <c r="F330" s="174" t="s">
        <v>1911</v>
      </c>
      <c r="G330" s="175" t="s">
        <v>6475</v>
      </c>
      <c r="H330" s="175">
        <v>15</v>
      </c>
      <c r="I330" s="175">
        <v>115</v>
      </c>
      <c r="J330" s="175">
        <v>1</v>
      </c>
      <c r="K330" s="175">
        <v>1</v>
      </c>
      <c r="L330" s="175">
        <v>1</v>
      </c>
      <c r="M330" s="175">
        <v>15</v>
      </c>
      <c r="N330" s="175">
        <v>7.5</v>
      </c>
      <c r="O330" s="175">
        <v>0</v>
      </c>
      <c r="P330" s="175">
        <v>16.7</v>
      </c>
      <c r="Q330" s="175">
        <v>14.6</v>
      </c>
      <c r="R330" s="175" t="s">
        <v>6306</v>
      </c>
      <c r="AC330" s="175" t="s">
        <v>5954</v>
      </c>
    </row>
    <row r="331" spans="1:39" ht="12.75" x14ac:dyDescent="0.2">
      <c r="A331" s="176">
        <v>1003</v>
      </c>
      <c r="B331" s="171" t="s">
        <v>1346</v>
      </c>
      <c r="C331" s="171" t="s">
        <v>1352</v>
      </c>
      <c r="D331" s="171" t="s">
        <v>197</v>
      </c>
      <c r="E331" s="177">
        <v>9</v>
      </c>
      <c r="F331" s="174" t="s">
        <v>6476</v>
      </c>
      <c r="G331" s="175" t="s">
        <v>6477</v>
      </c>
      <c r="H331" s="175">
        <v>29</v>
      </c>
      <c r="I331" s="175">
        <v>148</v>
      </c>
      <c r="J331" s="175">
        <v>1</v>
      </c>
      <c r="K331" s="175">
        <v>1</v>
      </c>
      <c r="L331" s="175">
        <v>1</v>
      </c>
      <c r="M331" s="175">
        <v>29</v>
      </c>
      <c r="N331" s="175">
        <v>4.8</v>
      </c>
      <c r="O331" s="175">
        <v>0</v>
      </c>
      <c r="P331" s="175">
        <v>37.299999999999997</v>
      </c>
      <c r="Q331" s="175">
        <v>15.2</v>
      </c>
      <c r="R331" s="175" t="s">
        <v>6427</v>
      </c>
      <c r="AC331" s="175" t="s">
        <v>5954</v>
      </c>
    </row>
    <row r="332" spans="1:39" ht="12.75" x14ac:dyDescent="0.2">
      <c r="A332" s="176">
        <v>1004</v>
      </c>
      <c r="B332" s="171" t="s">
        <v>1346</v>
      </c>
      <c r="C332" s="171" t="s">
        <v>1352</v>
      </c>
      <c r="D332" s="171" t="s">
        <v>197</v>
      </c>
      <c r="E332" s="177">
        <v>10</v>
      </c>
      <c r="F332" s="174" t="s">
        <v>6478</v>
      </c>
      <c r="G332" s="175" t="s">
        <v>5348</v>
      </c>
      <c r="H332" s="175">
        <v>14</v>
      </c>
      <c r="I332" s="175">
        <v>88</v>
      </c>
      <c r="J332" s="175">
        <v>1</v>
      </c>
      <c r="K332" s="175">
        <v>1</v>
      </c>
      <c r="L332" s="175">
        <v>1</v>
      </c>
      <c r="M332" s="175">
        <v>14</v>
      </c>
      <c r="N332" s="175">
        <v>6</v>
      </c>
      <c r="O332" s="175">
        <v>0</v>
      </c>
      <c r="P332" s="175">
        <v>83.8</v>
      </c>
      <c r="Q332" s="175">
        <v>5</v>
      </c>
      <c r="R332" s="175" t="s">
        <v>6427</v>
      </c>
      <c r="AC332" s="175" t="s">
        <v>5954</v>
      </c>
    </row>
    <row r="333" spans="1:39" ht="12.75" x14ac:dyDescent="0.2">
      <c r="A333" s="176">
        <v>1005</v>
      </c>
      <c r="B333" s="171" t="s">
        <v>1346</v>
      </c>
      <c r="C333" s="171" t="s">
        <v>1352</v>
      </c>
      <c r="D333" s="171" t="s">
        <v>197</v>
      </c>
      <c r="E333" s="177">
        <v>11</v>
      </c>
      <c r="F333" s="174" t="s">
        <v>6479</v>
      </c>
      <c r="G333" s="175" t="s">
        <v>5354</v>
      </c>
      <c r="H333" s="175">
        <v>27</v>
      </c>
      <c r="I333" s="175">
        <v>176</v>
      </c>
      <c r="J333" s="175">
        <v>1</v>
      </c>
      <c r="K333" s="175">
        <v>1</v>
      </c>
      <c r="L333" s="175">
        <v>1</v>
      </c>
      <c r="M333" s="175">
        <v>27</v>
      </c>
      <c r="N333" s="175">
        <v>6.2</v>
      </c>
      <c r="O333" s="175">
        <v>0</v>
      </c>
      <c r="P333" s="175">
        <v>38.4</v>
      </c>
      <c r="Q333" s="175">
        <v>14.6</v>
      </c>
      <c r="R333" s="175" t="s">
        <v>6427</v>
      </c>
      <c r="AC333" s="175" t="s">
        <v>5954</v>
      </c>
    </row>
    <row r="334" spans="1:39" ht="12.75" x14ac:dyDescent="0.2">
      <c r="A334" s="176">
        <v>1006</v>
      </c>
      <c r="B334" s="171" t="s">
        <v>1346</v>
      </c>
      <c r="C334" s="171" t="s">
        <v>76</v>
      </c>
      <c r="D334" s="171" t="s">
        <v>21</v>
      </c>
      <c r="E334" s="177">
        <v>1</v>
      </c>
      <c r="F334" s="174" t="s">
        <v>6480</v>
      </c>
      <c r="G334" s="175" t="s">
        <v>5372</v>
      </c>
      <c r="H334" s="175">
        <v>7</v>
      </c>
      <c r="I334" s="175">
        <v>57</v>
      </c>
      <c r="J334" s="175">
        <v>1</v>
      </c>
      <c r="K334" s="175">
        <v>1</v>
      </c>
      <c r="L334" s="175">
        <v>1</v>
      </c>
      <c r="M334" s="175">
        <v>7</v>
      </c>
      <c r="N334" s="175">
        <v>8</v>
      </c>
      <c r="O334" s="175">
        <v>0</v>
      </c>
      <c r="P334" s="175">
        <v>42.6</v>
      </c>
      <c r="Q334" s="175">
        <v>9</v>
      </c>
      <c r="R334" s="175" t="s">
        <v>6306</v>
      </c>
      <c r="AC334" s="175" t="s">
        <v>5954</v>
      </c>
    </row>
    <row r="335" spans="1:39" ht="12.75" x14ac:dyDescent="0.2">
      <c r="A335" s="176">
        <v>1007</v>
      </c>
      <c r="B335" s="171" t="s">
        <v>1346</v>
      </c>
      <c r="C335" s="171" t="s">
        <v>76</v>
      </c>
      <c r="D335" s="171" t="s">
        <v>21</v>
      </c>
      <c r="E335" s="177">
        <v>2</v>
      </c>
      <c r="F335" s="174" t="s">
        <v>6481</v>
      </c>
      <c r="G335" s="175" t="s">
        <v>5378</v>
      </c>
      <c r="H335" s="175">
        <v>44</v>
      </c>
      <c r="I335" s="175">
        <v>286</v>
      </c>
      <c r="J335" s="175">
        <v>1</v>
      </c>
      <c r="K335" s="175">
        <v>2</v>
      </c>
      <c r="L335" s="175">
        <v>2</v>
      </c>
      <c r="M335" s="175">
        <v>22</v>
      </c>
      <c r="N335" s="175">
        <v>6.3</v>
      </c>
      <c r="O335" s="175">
        <v>0</v>
      </c>
      <c r="P335" s="175">
        <v>18.7</v>
      </c>
      <c r="Q335" s="175">
        <v>13.3</v>
      </c>
      <c r="R335" s="175" t="s">
        <v>6306</v>
      </c>
      <c r="AC335" s="175" t="s">
        <v>5954</v>
      </c>
    </row>
    <row r="336" spans="1:39" ht="12.75" x14ac:dyDescent="0.2">
      <c r="A336" s="176">
        <v>1008</v>
      </c>
      <c r="B336" s="171" t="s">
        <v>1346</v>
      </c>
      <c r="C336" s="171" t="s">
        <v>76</v>
      </c>
      <c r="D336" s="171" t="s">
        <v>21</v>
      </c>
      <c r="E336" s="177">
        <v>3</v>
      </c>
      <c r="F336" s="174" t="s">
        <v>6482</v>
      </c>
      <c r="G336" s="175" t="s">
        <v>5384</v>
      </c>
      <c r="H336" s="175">
        <v>22</v>
      </c>
      <c r="I336" s="175">
        <v>145</v>
      </c>
      <c r="J336" s="175">
        <v>1</v>
      </c>
      <c r="K336" s="175">
        <v>1</v>
      </c>
      <c r="L336" s="175">
        <v>1</v>
      </c>
      <c r="M336" s="175">
        <v>22</v>
      </c>
      <c r="N336" s="175">
        <v>6.5</v>
      </c>
      <c r="O336" s="175">
        <v>0</v>
      </c>
      <c r="P336" s="175">
        <v>15.3</v>
      </c>
      <c r="Q336" s="175">
        <v>16.5</v>
      </c>
      <c r="R336" s="175" t="s">
        <v>6306</v>
      </c>
      <c r="AC336" s="175" t="s">
        <v>5954</v>
      </c>
    </row>
    <row r="337" spans="1:39" ht="12.75" x14ac:dyDescent="0.2">
      <c r="A337" s="176">
        <v>1009</v>
      </c>
      <c r="B337" s="171" t="s">
        <v>1346</v>
      </c>
      <c r="C337" s="171" t="s">
        <v>76</v>
      </c>
      <c r="D337" s="171" t="s">
        <v>21</v>
      </c>
      <c r="E337" s="177">
        <v>4</v>
      </c>
      <c r="F337" s="174" t="s">
        <v>6483</v>
      </c>
      <c r="G337" s="175" t="s">
        <v>5390</v>
      </c>
      <c r="H337" s="175">
        <v>15</v>
      </c>
      <c r="I337" s="175">
        <v>92</v>
      </c>
      <c r="J337" s="175">
        <v>1</v>
      </c>
      <c r="K337" s="175">
        <v>1</v>
      </c>
      <c r="L337" s="175">
        <v>1</v>
      </c>
      <c r="M337" s="175">
        <v>15</v>
      </c>
      <c r="N337" s="175">
        <v>5.8</v>
      </c>
      <c r="O337" s="175">
        <v>0</v>
      </c>
      <c r="P337" s="175">
        <v>56.2</v>
      </c>
      <c r="Q337" s="175">
        <v>9.1</v>
      </c>
      <c r="R337" s="175" t="s">
        <v>6427</v>
      </c>
      <c r="AC337" s="175" t="s">
        <v>5954</v>
      </c>
    </row>
    <row r="338" spans="1:39" ht="12.75" x14ac:dyDescent="0.2">
      <c r="A338" s="176">
        <v>1010</v>
      </c>
      <c r="B338" s="171" t="s">
        <v>1346</v>
      </c>
      <c r="C338" s="171" t="s">
        <v>76</v>
      </c>
      <c r="D338" s="171" t="s">
        <v>63</v>
      </c>
      <c r="E338" s="177">
        <v>5</v>
      </c>
      <c r="F338" s="174" t="s">
        <v>6484</v>
      </c>
      <c r="G338" s="175" t="s">
        <v>5402</v>
      </c>
      <c r="H338" s="175">
        <v>43</v>
      </c>
      <c r="I338" s="175">
        <v>224</v>
      </c>
      <c r="J338" s="175">
        <v>1</v>
      </c>
      <c r="K338" s="175">
        <v>1</v>
      </c>
      <c r="L338" s="175">
        <v>1</v>
      </c>
      <c r="M338" s="175">
        <v>43</v>
      </c>
      <c r="N338" s="175">
        <v>5.0999999999999996</v>
      </c>
      <c r="O338" s="175">
        <v>0</v>
      </c>
      <c r="P338" s="175">
        <v>35.4</v>
      </c>
      <c r="Q338" s="175">
        <v>13.6</v>
      </c>
      <c r="R338" s="175" t="s">
        <v>6306</v>
      </c>
      <c r="AC338" s="175" t="s">
        <v>5954</v>
      </c>
    </row>
    <row r="339" spans="1:39" ht="12.75" x14ac:dyDescent="0.2">
      <c r="A339" s="176">
        <v>1011</v>
      </c>
      <c r="B339" s="171" t="s">
        <v>1346</v>
      </c>
      <c r="C339" s="171" t="s">
        <v>1357</v>
      </c>
      <c r="D339" s="171" t="s">
        <v>21</v>
      </c>
      <c r="E339" s="177">
        <v>1</v>
      </c>
      <c r="F339" s="174" t="s">
        <v>1405</v>
      </c>
      <c r="G339" s="175" t="s">
        <v>1406</v>
      </c>
      <c r="H339" s="175">
        <v>31</v>
      </c>
      <c r="I339" s="175">
        <v>143</v>
      </c>
      <c r="J339" s="175">
        <v>1</v>
      </c>
      <c r="K339" s="175">
        <v>1</v>
      </c>
      <c r="L339" s="175">
        <v>1</v>
      </c>
      <c r="M339" s="175">
        <v>31</v>
      </c>
      <c r="N339" s="175">
        <v>4.5</v>
      </c>
      <c r="O339" s="175">
        <v>0</v>
      </c>
      <c r="P339" s="175">
        <v>46.4</v>
      </c>
      <c r="Q339" s="175">
        <v>10.6</v>
      </c>
      <c r="R339" s="175" t="s">
        <v>6485</v>
      </c>
      <c r="S339" s="175">
        <v>22</v>
      </c>
      <c r="T339" s="175">
        <v>100</v>
      </c>
      <c r="U339" s="175">
        <v>1</v>
      </c>
      <c r="V339" s="175">
        <v>1</v>
      </c>
      <c r="W339" s="175">
        <v>1</v>
      </c>
      <c r="X339" s="175">
        <v>22</v>
      </c>
      <c r="Y339" s="175">
        <v>4.0999999999999996</v>
      </c>
      <c r="Z339" s="175">
        <v>0</v>
      </c>
      <c r="AA339" s="175">
        <v>46</v>
      </c>
      <c r="AB339" s="175">
        <v>12.2</v>
      </c>
      <c r="AC339" s="175" t="s">
        <v>6486</v>
      </c>
      <c r="AD339" s="175">
        <v>59</v>
      </c>
      <c r="AE339" s="175">
        <v>282</v>
      </c>
      <c r="AF339" s="175">
        <v>2</v>
      </c>
      <c r="AG339" s="175">
        <v>3</v>
      </c>
      <c r="AH339" s="175">
        <v>1.5</v>
      </c>
      <c r="AI339" s="175">
        <v>19.600000000000001</v>
      </c>
      <c r="AJ339" s="175">
        <v>4.5999999999999996</v>
      </c>
      <c r="AK339" s="175">
        <v>0</v>
      </c>
      <c r="AL339" s="175">
        <v>53.5</v>
      </c>
      <c r="AM339" s="175">
        <v>10.6</v>
      </c>
    </row>
    <row r="340" spans="1:39" ht="12.75" x14ac:dyDescent="0.2">
      <c r="A340" s="176">
        <v>1012</v>
      </c>
      <c r="B340" s="171" t="s">
        <v>1346</v>
      </c>
      <c r="C340" s="171" t="s">
        <v>1357</v>
      </c>
      <c r="D340" s="171" t="s">
        <v>21</v>
      </c>
      <c r="E340" s="177">
        <v>2</v>
      </c>
      <c r="F340" s="174" t="s">
        <v>6487</v>
      </c>
      <c r="G340" s="175" t="s">
        <v>5425</v>
      </c>
      <c r="H340" s="175">
        <v>12</v>
      </c>
      <c r="I340" s="175">
        <v>81</v>
      </c>
      <c r="J340" s="175">
        <v>1</v>
      </c>
      <c r="K340" s="175">
        <v>1</v>
      </c>
      <c r="L340" s="175">
        <v>1</v>
      </c>
      <c r="M340" s="175">
        <v>12</v>
      </c>
      <c r="N340" s="175">
        <v>6.6</v>
      </c>
      <c r="O340" s="175">
        <v>0</v>
      </c>
      <c r="P340" s="175">
        <v>11.3</v>
      </c>
      <c r="Q340" s="175">
        <v>14.6</v>
      </c>
      <c r="R340" s="175" t="s">
        <v>6306</v>
      </c>
      <c r="AC340" s="175" t="s">
        <v>5954</v>
      </c>
    </row>
    <row r="341" spans="1:39" ht="12.75" x14ac:dyDescent="0.2">
      <c r="A341" s="176">
        <v>1013</v>
      </c>
      <c r="B341" s="171" t="s">
        <v>1346</v>
      </c>
      <c r="C341" s="171" t="s">
        <v>1357</v>
      </c>
      <c r="D341" s="171" t="s">
        <v>21</v>
      </c>
      <c r="E341" s="177">
        <v>3</v>
      </c>
      <c r="F341" s="174" t="s">
        <v>6488</v>
      </c>
      <c r="G341" s="175" t="s">
        <v>5431</v>
      </c>
      <c r="H341" s="175">
        <v>26</v>
      </c>
      <c r="I341" s="175">
        <v>153</v>
      </c>
      <c r="J341" s="175">
        <v>1</v>
      </c>
      <c r="K341" s="175">
        <v>1</v>
      </c>
      <c r="L341" s="175">
        <v>1</v>
      </c>
      <c r="M341" s="175">
        <v>26</v>
      </c>
      <c r="N341" s="175">
        <v>5.6</v>
      </c>
      <c r="O341" s="175">
        <v>0</v>
      </c>
      <c r="P341" s="175">
        <v>30.7</v>
      </c>
      <c r="Q341" s="175">
        <v>15.4</v>
      </c>
      <c r="R341" s="175" t="s">
        <v>6427</v>
      </c>
      <c r="AC341" s="175" t="s">
        <v>5954</v>
      </c>
    </row>
    <row r="342" spans="1:39" ht="12.75" x14ac:dyDescent="0.2">
      <c r="A342" s="176">
        <v>1014</v>
      </c>
      <c r="B342" s="171" t="s">
        <v>1346</v>
      </c>
      <c r="C342" s="171" t="s">
        <v>1357</v>
      </c>
      <c r="D342" s="171" t="s">
        <v>63</v>
      </c>
      <c r="E342" s="177">
        <v>4</v>
      </c>
      <c r="F342" s="174" t="s">
        <v>1409</v>
      </c>
      <c r="G342" s="175" t="s">
        <v>1410</v>
      </c>
      <c r="H342" s="174">
        <v>50</v>
      </c>
      <c r="I342" s="175">
        <v>246</v>
      </c>
      <c r="J342" s="175">
        <v>1</v>
      </c>
      <c r="K342" s="175">
        <v>2</v>
      </c>
      <c r="L342" s="175">
        <v>2</v>
      </c>
      <c r="M342" s="175">
        <v>25</v>
      </c>
      <c r="N342" s="175">
        <v>4.7</v>
      </c>
      <c r="O342" s="175">
        <v>0</v>
      </c>
      <c r="P342" s="175">
        <v>56.2</v>
      </c>
      <c r="Q342" s="175">
        <v>9.5</v>
      </c>
      <c r="R342" s="175" t="s">
        <v>6489</v>
      </c>
      <c r="S342" s="175">
        <v>15</v>
      </c>
      <c r="T342" s="175">
        <v>104</v>
      </c>
      <c r="U342" s="175">
        <v>1</v>
      </c>
      <c r="V342" s="175">
        <v>1</v>
      </c>
      <c r="W342" s="175">
        <v>1</v>
      </c>
      <c r="X342" s="175">
        <v>15</v>
      </c>
      <c r="Y342" s="175">
        <v>6.8</v>
      </c>
      <c r="Z342" s="175">
        <v>0</v>
      </c>
      <c r="AA342" s="175">
        <v>5.4</v>
      </c>
      <c r="AB342" s="175">
        <v>16.2</v>
      </c>
      <c r="AC342" s="175" t="s">
        <v>6490</v>
      </c>
      <c r="AD342" s="175">
        <v>49</v>
      </c>
      <c r="AE342" s="175">
        <v>292</v>
      </c>
      <c r="AF342" s="175">
        <v>2</v>
      </c>
      <c r="AG342" s="175">
        <v>3</v>
      </c>
      <c r="AH342" s="175">
        <v>1.5</v>
      </c>
      <c r="AI342" s="175">
        <v>16.3</v>
      </c>
      <c r="AJ342" s="175">
        <v>5.8</v>
      </c>
      <c r="AK342" s="175">
        <v>0</v>
      </c>
      <c r="AL342" s="175">
        <v>24.5</v>
      </c>
      <c r="AM342" s="175">
        <v>13.8</v>
      </c>
    </row>
    <row r="343" spans="1:39" ht="12.75" x14ac:dyDescent="0.2">
      <c r="A343" s="176">
        <v>1015</v>
      </c>
      <c r="B343" s="171" t="s">
        <v>1346</v>
      </c>
      <c r="C343" s="171" t="s">
        <v>1357</v>
      </c>
      <c r="D343" s="171" t="s">
        <v>63</v>
      </c>
      <c r="E343" s="177">
        <v>5</v>
      </c>
      <c r="F343" s="174" t="s">
        <v>1356</v>
      </c>
      <c r="G343" s="175" t="s">
        <v>1358</v>
      </c>
      <c r="H343" s="175">
        <v>36</v>
      </c>
      <c r="I343" s="175">
        <v>180</v>
      </c>
      <c r="J343" s="175">
        <v>1</v>
      </c>
      <c r="K343" s="175">
        <v>1</v>
      </c>
      <c r="L343" s="175">
        <v>1</v>
      </c>
      <c r="M343" s="175">
        <v>36</v>
      </c>
      <c r="N343" s="175">
        <v>4.8</v>
      </c>
      <c r="O343" s="175">
        <v>0</v>
      </c>
      <c r="P343" s="175">
        <v>29.2</v>
      </c>
      <c r="Q343" s="175">
        <v>18.100000000000001</v>
      </c>
      <c r="R343" s="175" t="s">
        <v>6491</v>
      </c>
      <c r="S343" s="175">
        <v>19</v>
      </c>
      <c r="T343" s="175">
        <v>108</v>
      </c>
      <c r="U343" s="175">
        <v>1</v>
      </c>
      <c r="V343" s="175">
        <v>1</v>
      </c>
      <c r="W343" s="175">
        <v>1</v>
      </c>
      <c r="X343" s="175">
        <v>19</v>
      </c>
      <c r="Y343" s="175">
        <v>5.5</v>
      </c>
      <c r="Z343" s="175">
        <v>0</v>
      </c>
      <c r="AA343" s="175">
        <v>45</v>
      </c>
      <c r="AB343" s="175">
        <v>11.6</v>
      </c>
      <c r="AC343" s="175" t="s">
        <v>6492</v>
      </c>
      <c r="AD343" s="175">
        <v>47</v>
      </c>
      <c r="AE343" s="175">
        <v>310</v>
      </c>
      <c r="AF343" s="175">
        <v>0</v>
      </c>
      <c r="AG343" s="175">
        <v>2</v>
      </c>
      <c r="AH343" s="175">
        <v>0</v>
      </c>
      <c r="AI343" s="175">
        <v>23.5</v>
      </c>
      <c r="AJ343" s="175">
        <v>6.4</v>
      </c>
      <c r="AK343" s="175">
        <v>0</v>
      </c>
      <c r="AL343" s="175">
        <v>0</v>
      </c>
      <c r="AM343" s="175">
        <v>19.399999999999999</v>
      </c>
    </row>
    <row r="344" spans="1:39" ht="12.75" x14ac:dyDescent="0.2">
      <c r="A344" s="176">
        <v>1016</v>
      </c>
      <c r="B344" s="171" t="s">
        <v>1346</v>
      </c>
      <c r="C344" s="171" t="s">
        <v>1357</v>
      </c>
      <c r="D344" s="171" t="s">
        <v>63</v>
      </c>
      <c r="E344" s="177">
        <v>6</v>
      </c>
      <c r="F344" s="174" t="s">
        <v>6493</v>
      </c>
      <c r="G344" s="175" t="s">
        <v>5453</v>
      </c>
      <c r="H344" s="175">
        <v>21</v>
      </c>
      <c r="I344" s="175">
        <v>122</v>
      </c>
      <c r="J344" s="175">
        <v>1</v>
      </c>
      <c r="K344" s="175">
        <v>1</v>
      </c>
      <c r="L344" s="175">
        <v>1</v>
      </c>
      <c r="M344" s="175">
        <v>21</v>
      </c>
      <c r="N344" s="175">
        <v>5.7</v>
      </c>
      <c r="O344" s="175">
        <v>0</v>
      </c>
      <c r="P344" s="175">
        <v>48.5</v>
      </c>
      <c r="Q344" s="175">
        <v>11.7</v>
      </c>
      <c r="R344" s="175" t="s">
        <v>6306</v>
      </c>
      <c r="AC344" s="175" t="s">
        <v>5954</v>
      </c>
    </row>
    <row r="345" spans="1:39" ht="12.75" x14ac:dyDescent="0.2">
      <c r="A345" s="176">
        <v>1017</v>
      </c>
      <c r="B345" s="171" t="s">
        <v>1346</v>
      </c>
      <c r="C345" s="171" t="s">
        <v>1357</v>
      </c>
      <c r="D345" s="171" t="s">
        <v>63</v>
      </c>
      <c r="E345" s="177">
        <v>7</v>
      </c>
      <c r="F345" s="174" t="s">
        <v>6494</v>
      </c>
      <c r="G345" s="175" t="s">
        <v>5459</v>
      </c>
      <c r="H345" s="175">
        <v>19</v>
      </c>
      <c r="I345" s="175">
        <v>135</v>
      </c>
      <c r="J345" s="175">
        <v>1</v>
      </c>
      <c r="K345" s="175">
        <v>1</v>
      </c>
      <c r="L345" s="175">
        <v>1</v>
      </c>
      <c r="M345" s="175">
        <v>19</v>
      </c>
      <c r="N345" s="175">
        <v>6.8</v>
      </c>
      <c r="O345" s="175">
        <v>0</v>
      </c>
      <c r="P345" s="175">
        <v>13.8</v>
      </c>
      <c r="Q345" s="175">
        <v>16</v>
      </c>
      <c r="R345" s="175" t="s">
        <v>6306</v>
      </c>
      <c r="AC345" s="175" t="s">
        <v>5954</v>
      </c>
    </row>
    <row r="346" spans="1:39" ht="12.75" x14ac:dyDescent="0.2">
      <c r="A346" s="176">
        <v>1018</v>
      </c>
      <c r="B346" s="171" t="s">
        <v>1346</v>
      </c>
      <c r="C346" s="171" t="s">
        <v>1382</v>
      </c>
      <c r="D346" s="171" t="s">
        <v>21</v>
      </c>
      <c r="E346" s="177">
        <v>1</v>
      </c>
      <c r="F346" s="174" t="s">
        <v>1381</v>
      </c>
      <c r="G346" s="175" t="s">
        <v>1383</v>
      </c>
      <c r="H346" s="175">
        <v>33</v>
      </c>
      <c r="I346" s="175">
        <v>183</v>
      </c>
      <c r="J346" s="175">
        <v>1</v>
      </c>
      <c r="K346" s="175">
        <v>2</v>
      </c>
      <c r="L346" s="175">
        <v>2</v>
      </c>
      <c r="M346" s="175">
        <v>16.5</v>
      </c>
      <c r="N346" s="175">
        <v>5.3</v>
      </c>
      <c r="O346" s="175">
        <v>0</v>
      </c>
      <c r="P346" s="175">
        <v>26</v>
      </c>
      <c r="Q346" s="175">
        <v>13.7</v>
      </c>
      <c r="R346" s="175" t="s">
        <v>6495</v>
      </c>
      <c r="S346" s="175">
        <v>15</v>
      </c>
      <c r="T346" s="175">
        <v>105</v>
      </c>
      <c r="U346" s="175">
        <v>1</v>
      </c>
      <c r="V346" s="175">
        <v>1</v>
      </c>
      <c r="W346" s="175">
        <v>1</v>
      </c>
      <c r="X346" s="175">
        <v>15</v>
      </c>
      <c r="Y346" s="175">
        <v>6.6</v>
      </c>
      <c r="Z346" s="175">
        <v>0</v>
      </c>
      <c r="AA346" s="175">
        <v>5.4</v>
      </c>
      <c r="AB346" s="175">
        <v>16.2</v>
      </c>
      <c r="AC346" s="175" t="s">
        <v>6496</v>
      </c>
      <c r="AD346" s="175">
        <v>33</v>
      </c>
      <c r="AE346" s="175">
        <v>177</v>
      </c>
      <c r="AF346" s="175">
        <v>2</v>
      </c>
      <c r="AG346" s="175">
        <v>2</v>
      </c>
      <c r="AH346" s="175">
        <v>1</v>
      </c>
      <c r="AI346" s="175">
        <v>16.5</v>
      </c>
      <c r="AJ346" s="175">
        <v>5.2</v>
      </c>
      <c r="AK346" s="175">
        <v>0.5</v>
      </c>
      <c r="AL346" s="175">
        <v>43.9</v>
      </c>
      <c r="AM346" s="175">
        <v>11.2</v>
      </c>
    </row>
    <row r="347" spans="1:39" ht="12.75" x14ac:dyDescent="0.2">
      <c r="A347" s="176">
        <v>1019</v>
      </c>
      <c r="B347" s="171" t="s">
        <v>1346</v>
      </c>
      <c r="C347" s="171" t="s">
        <v>1382</v>
      </c>
      <c r="D347" s="171" t="s">
        <v>21</v>
      </c>
      <c r="E347" s="177">
        <v>2</v>
      </c>
      <c r="F347" s="174" t="s">
        <v>6497</v>
      </c>
      <c r="G347" s="175" t="s">
        <v>6498</v>
      </c>
      <c r="H347" s="175">
        <v>21</v>
      </c>
      <c r="I347" s="175">
        <v>135</v>
      </c>
      <c r="J347" s="175">
        <v>1</v>
      </c>
      <c r="K347" s="175">
        <v>1</v>
      </c>
      <c r="L347" s="175">
        <v>1</v>
      </c>
      <c r="M347" s="175">
        <v>21</v>
      </c>
      <c r="N347" s="175">
        <v>6.2</v>
      </c>
      <c r="O347" s="175">
        <v>0</v>
      </c>
      <c r="P347" s="175">
        <v>24.3</v>
      </c>
      <c r="Q347" s="175">
        <v>15</v>
      </c>
      <c r="R347" s="175" t="s">
        <v>6427</v>
      </c>
      <c r="AC347" s="175" t="s">
        <v>5954</v>
      </c>
    </row>
    <row r="348" spans="1:39" ht="12.75" x14ac:dyDescent="0.2">
      <c r="A348" s="176">
        <v>1020</v>
      </c>
      <c r="B348" s="171" t="s">
        <v>1346</v>
      </c>
      <c r="C348" s="171" t="s">
        <v>1382</v>
      </c>
      <c r="D348" s="171" t="s">
        <v>21</v>
      </c>
      <c r="E348" s="177">
        <v>3</v>
      </c>
      <c r="F348" s="174" t="s">
        <v>1386</v>
      </c>
      <c r="G348" s="175" t="s">
        <v>6499</v>
      </c>
      <c r="H348" s="175">
        <v>12</v>
      </c>
      <c r="I348" s="175">
        <v>12</v>
      </c>
      <c r="J348" s="175">
        <v>72</v>
      </c>
      <c r="K348" s="175">
        <v>1</v>
      </c>
      <c r="L348" s="175">
        <v>1</v>
      </c>
      <c r="M348" s="175">
        <v>12</v>
      </c>
      <c r="N348" s="175">
        <v>5.5</v>
      </c>
      <c r="O348" s="175">
        <v>0</v>
      </c>
      <c r="P348" s="175">
        <v>53.6</v>
      </c>
      <c r="Q348" s="175">
        <v>8.6999999999999993</v>
      </c>
      <c r="R348" s="175" t="s">
        <v>6500</v>
      </c>
      <c r="S348" s="175">
        <v>18</v>
      </c>
      <c r="T348" s="175">
        <v>106</v>
      </c>
      <c r="U348" s="175">
        <v>1</v>
      </c>
      <c r="V348" s="175">
        <v>1</v>
      </c>
      <c r="W348" s="175">
        <v>1</v>
      </c>
      <c r="X348" s="175">
        <v>18</v>
      </c>
      <c r="Y348" s="175">
        <v>5.6</v>
      </c>
      <c r="Z348" s="175">
        <v>0</v>
      </c>
      <c r="AA348" s="175">
        <v>52.2</v>
      </c>
      <c r="AB348" s="175">
        <v>10.4</v>
      </c>
      <c r="AC348" s="175" t="s">
        <v>6501</v>
      </c>
      <c r="AD348" s="175">
        <v>26</v>
      </c>
      <c r="AE348" s="175">
        <v>145</v>
      </c>
      <c r="AF348" s="175">
        <v>1</v>
      </c>
      <c r="AG348" s="175">
        <v>2</v>
      </c>
      <c r="AH348" s="175">
        <v>2</v>
      </c>
      <c r="AI348" s="175">
        <v>13</v>
      </c>
      <c r="AJ348" s="175">
        <v>5.4</v>
      </c>
      <c r="AK348" s="175">
        <v>0</v>
      </c>
      <c r="AL348" s="175">
        <v>50.4</v>
      </c>
      <c r="AM348" s="175">
        <v>9.4</v>
      </c>
    </row>
    <row r="349" spans="1:39" ht="12.75" x14ac:dyDescent="0.2">
      <c r="A349" s="176">
        <v>1021</v>
      </c>
      <c r="B349" s="171" t="s">
        <v>1346</v>
      </c>
      <c r="C349" s="171" t="s">
        <v>1382</v>
      </c>
      <c r="D349" s="171" t="s">
        <v>63</v>
      </c>
      <c r="E349" s="177">
        <v>4</v>
      </c>
      <c r="F349" s="174" t="s">
        <v>6502</v>
      </c>
      <c r="G349" s="175" t="s">
        <v>5499</v>
      </c>
      <c r="H349" s="175">
        <v>20</v>
      </c>
      <c r="I349" s="175">
        <v>184</v>
      </c>
      <c r="J349" s="175">
        <v>1</v>
      </c>
      <c r="K349" s="175">
        <v>1</v>
      </c>
      <c r="L349" s="175">
        <v>1</v>
      </c>
      <c r="M349" s="175">
        <v>20</v>
      </c>
      <c r="N349" s="175">
        <v>9.1</v>
      </c>
      <c r="O349" s="175">
        <v>0</v>
      </c>
      <c r="P349" s="175">
        <v>0</v>
      </c>
      <c r="Q349" s="175">
        <v>24</v>
      </c>
      <c r="R349" s="175" t="s">
        <v>6306</v>
      </c>
      <c r="AC349" s="175" t="s">
        <v>5954</v>
      </c>
    </row>
    <row r="350" spans="1:39" ht="12.75" x14ac:dyDescent="0.2">
      <c r="A350" s="176">
        <v>1022</v>
      </c>
      <c r="B350" s="171" t="s">
        <v>1346</v>
      </c>
      <c r="C350" s="171" t="s">
        <v>1391</v>
      </c>
      <c r="D350" s="171" t="s">
        <v>21</v>
      </c>
      <c r="E350" s="177">
        <v>1</v>
      </c>
      <c r="F350" s="174" t="s">
        <v>1910</v>
      </c>
      <c r="G350" s="175" t="s">
        <v>5517</v>
      </c>
      <c r="H350" s="175">
        <v>23</v>
      </c>
      <c r="I350" s="175">
        <v>119</v>
      </c>
      <c r="J350" s="175">
        <v>1</v>
      </c>
      <c r="K350" s="175">
        <v>1</v>
      </c>
      <c r="L350" s="175">
        <v>1</v>
      </c>
      <c r="M350" s="175">
        <v>23</v>
      </c>
      <c r="N350" s="175">
        <v>4.8</v>
      </c>
      <c r="O350" s="175">
        <v>0</v>
      </c>
      <c r="P350" s="175">
        <v>47.3</v>
      </c>
      <c r="Q350" s="175">
        <v>12.3</v>
      </c>
      <c r="R350" s="175" t="s">
        <v>6503</v>
      </c>
      <c r="S350" s="175">
        <v>20</v>
      </c>
      <c r="T350" s="175">
        <v>119</v>
      </c>
      <c r="U350" s="175">
        <v>1</v>
      </c>
      <c r="V350" s="175">
        <v>1</v>
      </c>
      <c r="W350" s="175">
        <v>1</v>
      </c>
      <c r="X350" s="175">
        <v>20</v>
      </c>
      <c r="Y350" s="175">
        <v>5.7</v>
      </c>
      <c r="Z350" s="175">
        <v>0</v>
      </c>
      <c r="AA350" s="175">
        <v>42.7</v>
      </c>
      <c r="AB350" s="175">
        <v>12.2</v>
      </c>
      <c r="AC350" s="175" t="s">
        <v>6504</v>
      </c>
      <c r="AD350" s="175">
        <v>45</v>
      </c>
      <c r="AE350" s="175">
        <v>219</v>
      </c>
      <c r="AF350" s="175">
        <v>2</v>
      </c>
      <c r="AG350" s="175">
        <v>2</v>
      </c>
      <c r="AH350" s="175">
        <v>1</v>
      </c>
      <c r="AI350" s="175">
        <v>22.5</v>
      </c>
      <c r="AJ350" s="175">
        <v>4.7</v>
      </c>
      <c r="AK350" s="175">
        <v>0.5</v>
      </c>
      <c r="AL350" s="175">
        <v>56.1</v>
      </c>
      <c r="AM350" s="175">
        <v>11</v>
      </c>
    </row>
    <row r="351" spans="1:39" ht="12.75" x14ac:dyDescent="0.2">
      <c r="A351" s="176">
        <v>1023</v>
      </c>
      <c r="B351" s="171" t="s">
        <v>1346</v>
      </c>
      <c r="C351" s="171" t="s">
        <v>1391</v>
      </c>
      <c r="D351" s="171" t="s">
        <v>21</v>
      </c>
      <c r="E351" s="177">
        <v>2</v>
      </c>
      <c r="F351" s="174" t="s">
        <v>1395</v>
      </c>
      <c r="G351" s="175" t="s">
        <v>1396</v>
      </c>
      <c r="H351" s="175">
        <v>21</v>
      </c>
      <c r="I351" s="175">
        <v>108</v>
      </c>
      <c r="J351" s="175">
        <v>1</v>
      </c>
      <c r="K351" s="175">
        <v>1</v>
      </c>
      <c r="L351" s="175">
        <v>1</v>
      </c>
      <c r="M351" s="175">
        <v>21</v>
      </c>
      <c r="N351" s="175">
        <v>4.8</v>
      </c>
      <c r="O351" s="175">
        <v>0</v>
      </c>
      <c r="P351" s="175">
        <v>52.5</v>
      </c>
      <c r="Q351" s="175">
        <v>11.1</v>
      </c>
      <c r="R351" s="175" t="s">
        <v>6505</v>
      </c>
      <c r="S351" s="175">
        <v>12</v>
      </c>
      <c r="T351" s="175">
        <v>63</v>
      </c>
      <c r="U351" s="175">
        <v>1</v>
      </c>
      <c r="V351" s="175">
        <v>1</v>
      </c>
      <c r="W351" s="175">
        <v>1</v>
      </c>
      <c r="X351" s="175">
        <v>12</v>
      </c>
      <c r="Y351" s="175">
        <v>5.0999999999999996</v>
      </c>
      <c r="Z351" s="175">
        <v>0</v>
      </c>
      <c r="AA351" s="175">
        <v>39.5</v>
      </c>
      <c r="AB351" s="175">
        <v>10.7</v>
      </c>
      <c r="AC351" s="175" t="s">
        <v>6506</v>
      </c>
      <c r="AD351" s="175">
        <v>52</v>
      </c>
      <c r="AE351" s="175">
        <v>281</v>
      </c>
      <c r="AF351" s="175">
        <v>3</v>
      </c>
      <c r="AG351" s="175">
        <v>3</v>
      </c>
      <c r="AH351" s="175">
        <v>1</v>
      </c>
      <c r="AI351" s="175">
        <v>17.3</v>
      </c>
      <c r="AJ351" s="175">
        <v>5</v>
      </c>
      <c r="AK351" s="175">
        <v>0</v>
      </c>
      <c r="AL351" s="175">
        <v>39.5</v>
      </c>
      <c r="AM351" s="175">
        <v>12</v>
      </c>
    </row>
    <row r="352" spans="1:39" ht="12.75" x14ac:dyDescent="0.2">
      <c r="A352" s="176">
        <v>1024</v>
      </c>
      <c r="B352" s="171" t="s">
        <v>1346</v>
      </c>
      <c r="C352" s="171" t="s">
        <v>1391</v>
      </c>
      <c r="D352" s="171" t="s">
        <v>21</v>
      </c>
      <c r="E352" s="177">
        <v>3</v>
      </c>
      <c r="F352" s="174" t="s">
        <v>6507</v>
      </c>
      <c r="G352" s="175" t="s">
        <v>5528</v>
      </c>
      <c r="H352" s="175">
        <v>28</v>
      </c>
      <c r="I352" s="175">
        <v>168</v>
      </c>
      <c r="J352" s="175">
        <v>1</v>
      </c>
      <c r="K352" s="175">
        <v>1</v>
      </c>
      <c r="L352" s="175">
        <v>1</v>
      </c>
      <c r="M352" s="175">
        <v>28</v>
      </c>
      <c r="N352" s="175">
        <v>5.7</v>
      </c>
      <c r="O352" s="175">
        <v>0</v>
      </c>
      <c r="P352" s="175">
        <v>35.5</v>
      </c>
      <c r="Q352" s="175">
        <v>11.7</v>
      </c>
      <c r="R352" s="175" t="s">
        <v>6508</v>
      </c>
      <c r="AC352" s="175" t="s">
        <v>5954</v>
      </c>
    </row>
    <row r="353" spans="1:39" ht="12.75" x14ac:dyDescent="0.2">
      <c r="A353" s="176">
        <v>1025</v>
      </c>
      <c r="B353" s="171" t="s">
        <v>1878</v>
      </c>
      <c r="C353" s="171" t="s">
        <v>5539</v>
      </c>
      <c r="D353" s="171" t="s">
        <v>21</v>
      </c>
      <c r="E353" s="177">
        <v>1</v>
      </c>
      <c r="F353" s="174" t="s">
        <v>6509</v>
      </c>
      <c r="G353" s="175" t="s">
        <v>5551</v>
      </c>
      <c r="H353" s="175">
        <v>15</v>
      </c>
      <c r="I353" s="175">
        <v>75</v>
      </c>
      <c r="J353" s="175">
        <v>1</v>
      </c>
      <c r="K353" s="175">
        <v>1</v>
      </c>
      <c r="L353" s="175">
        <v>15</v>
      </c>
      <c r="M353" s="175">
        <v>4.5999999999999996</v>
      </c>
      <c r="N353" s="175">
        <v>0</v>
      </c>
      <c r="O353" s="175">
        <v>0</v>
      </c>
      <c r="P353" s="175">
        <v>73.099999999999994</v>
      </c>
      <c r="Q353" s="175">
        <v>6.7</v>
      </c>
      <c r="R353" s="175" t="s">
        <v>1453</v>
      </c>
      <c r="S353" s="175">
        <v>14</v>
      </c>
      <c r="T353" s="175">
        <v>71</v>
      </c>
      <c r="U353" s="175">
        <v>1</v>
      </c>
      <c r="V353" s="175">
        <v>1</v>
      </c>
      <c r="W353" s="175">
        <v>1</v>
      </c>
      <c r="X353" s="175">
        <v>14</v>
      </c>
      <c r="Y353" s="175">
        <v>5</v>
      </c>
      <c r="Z353" s="175">
        <v>0</v>
      </c>
      <c r="AA353" s="175">
        <v>53.6</v>
      </c>
      <c r="AB353" s="175">
        <v>9.1999999999999993</v>
      </c>
      <c r="AC353" s="175" t="s">
        <v>6510</v>
      </c>
      <c r="AD353" s="175">
        <v>58</v>
      </c>
      <c r="AE353" s="175">
        <v>316</v>
      </c>
      <c r="AF353" s="175">
        <v>1</v>
      </c>
      <c r="AG353" s="175">
        <v>4</v>
      </c>
      <c r="AH353" s="175">
        <v>4</v>
      </c>
      <c r="AI353" s="175">
        <v>14.5</v>
      </c>
      <c r="AJ353" s="175">
        <v>5.3</v>
      </c>
      <c r="AK353" s="175">
        <v>0.25</v>
      </c>
      <c r="AL353" s="175">
        <v>43.3</v>
      </c>
      <c r="AM353" s="175">
        <v>10.8</v>
      </c>
    </row>
    <row r="354" spans="1:39" ht="12.75" x14ac:dyDescent="0.2">
      <c r="A354" s="176">
        <v>1026</v>
      </c>
      <c r="B354" s="171" t="s">
        <v>1878</v>
      </c>
      <c r="C354" s="171" t="s">
        <v>5539</v>
      </c>
      <c r="D354" s="171" t="s">
        <v>21</v>
      </c>
      <c r="E354" s="177">
        <v>2</v>
      </c>
      <c r="F354" s="174" t="s">
        <v>6511</v>
      </c>
      <c r="G354" s="175" t="s">
        <v>5557</v>
      </c>
      <c r="H354" s="175">
        <v>28</v>
      </c>
      <c r="I354" s="175">
        <v>159</v>
      </c>
      <c r="J354" s="175">
        <v>1</v>
      </c>
      <c r="K354" s="175">
        <v>1</v>
      </c>
      <c r="L354" s="175">
        <v>1</v>
      </c>
      <c r="M354" s="175">
        <v>28</v>
      </c>
      <c r="N354" s="175">
        <v>5.4</v>
      </c>
      <c r="O354" s="175">
        <v>0</v>
      </c>
      <c r="P354" s="175">
        <v>24.3</v>
      </c>
      <c r="Q354" s="175">
        <v>16.8</v>
      </c>
      <c r="R354" s="175" t="s">
        <v>1460</v>
      </c>
      <c r="S354" s="175">
        <v>22</v>
      </c>
      <c r="T354" s="175">
        <v>108</v>
      </c>
      <c r="U354" s="175">
        <v>1</v>
      </c>
      <c r="V354" s="175">
        <v>1</v>
      </c>
      <c r="W354" s="175">
        <v>1</v>
      </c>
      <c r="X354" s="175">
        <v>22</v>
      </c>
      <c r="Y354" s="175">
        <v>4.8</v>
      </c>
      <c r="Z354" s="175">
        <v>0</v>
      </c>
      <c r="AA354" s="175">
        <v>46</v>
      </c>
      <c r="AB354" s="175">
        <v>12.2</v>
      </c>
      <c r="AC354" s="175" t="s">
        <v>6512</v>
      </c>
      <c r="AD354" s="175">
        <v>77</v>
      </c>
      <c r="AE354" s="175">
        <v>414</v>
      </c>
      <c r="AF354" s="175">
        <v>1</v>
      </c>
      <c r="AG354" s="175">
        <v>3</v>
      </c>
      <c r="AH354" s="175">
        <v>3</v>
      </c>
      <c r="AI354" s="175">
        <v>25.6</v>
      </c>
      <c r="AJ354" s="175">
        <v>5.0999999999999996</v>
      </c>
      <c r="AK354" s="175">
        <v>0.66</v>
      </c>
      <c r="AL354" s="175">
        <v>36.799999999999997</v>
      </c>
      <c r="AM354" s="175">
        <v>14.4</v>
      </c>
    </row>
    <row r="355" spans="1:39" ht="12.75" x14ac:dyDescent="0.2">
      <c r="A355" s="176">
        <v>1027</v>
      </c>
      <c r="B355" s="171" t="s">
        <v>1878</v>
      </c>
      <c r="C355" s="171" t="s">
        <v>5539</v>
      </c>
      <c r="D355" s="171" t="s">
        <v>21</v>
      </c>
      <c r="E355" s="177">
        <v>3</v>
      </c>
      <c r="F355" s="174" t="s">
        <v>6513</v>
      </c>
      <c r="G355" s="175" t="s">
        <v>1498</v>
      </c>
      <c r="H355" s="175">
        <v>23</v>
      </c>
      <c r="I355" s="175">
        <v>128</v>
      </c>
      <c r="J355" s="175">
        <v>1</v>
      </c>
      <c r="K355" s="175">
        <v>1</v>
      </c>
      <c r="L355" s="175">
        <v>1</v>
      </c>
      <c r="M355" s="175">
        <v>23</v>
      </c>
      <c r="N355" s="175">
        <v>5.3</v>
      </c>
      <c r="O355" s="175">
        <v>0</v>
      </c>
      <c r="P355" s="175">
        <v>40</v>
      </c>
      <c r="Q355" s="175">
        <v>13.3</v>
      </c>
      <c r="R355" s="175" t="s">
        <v>1498</v>
      </c>
      <c r="S355" s="175">
        <v>23</v>
      </c>
      <c r="T355" s="175">
        <v>128</v>
      </c>
      <c r="U355" s="175">
        <v>1</v>
      </c>
      <c r="V355" s="175">
        <v>1</v>
      </c>
      <c r="W355" s="175">
        <v>1</v>
      </c>
      <c r="X355" s="175">
        <v>23</v>
      </c>
      <c r="Y355" s="175">
        <v>5.3</v>
      </c>
      <c r="Z355" s="175">
        <v>0</v>
      </c>
      <c r="AA355" s="175">
        <v>40</v>
      </c>
      <c r="AB355" s="175">
        <v>13.3</v>
      </c>
      <c r="AC355" s="175" t="s">
        <v>6514</v>
      </c>
      <c r="AD355" s="175">
        <v>46</v>
      </c>
      <c r="AE355" s="175">
        <v>267</v>
      </c>
      <c r="AF355" s="175">
        <v>1</v>
      </c>
      <c r="AG355" s="175">
        <v>3</v>
      </c>
      <c r="AH355" s="175">
        <v>3</v>
      </c>
      <c r="AI355" s="175">
        <v>15.3</v>
      </c>
      <c r="AJ355" s="175">
        <v>5.6</v>
      </c>
      <c r="AK355" s="175">
        <v>0</v>
      </c>
      <c r="AL355" s="175">
        <v>36.700000000000003</v>
      </c>
      <c r="AM355" s="175">
        <v>11.9</v>
      </c>
    </row>
    <row r="356" spans="1:39" ht="12.75" x14ac:dyDescent="0.2">
      <c r="A356" s="176">
        <v>1028</v>
      </c>
      <c r="B356" s="171" t="s">
        <v>1878</v>
      </c>
      <c r="C356" s="171" t="s">
        <v>5539</v>
      </c>
      <c r="D356" s="171" t="s">
        <v>21</v>
      </c>
      <c r="E356" s="177">
        <v>4</v>
      </c>
      <c r="F356" s="174" t="s">
        <v>6515</v>
      </c>
      <c r="G356" s="175" t="s">
        <v>5568</v>
      </c>
      <c r="H356" s="175">
        <v>48</v>
      </c>
      <c r="I356" s="175">
        <v>243</v>
      </c>
      <c r="J356" s="175">
        <v>1</v>
      </c>
      <c r="K356" s="175">
        <v>3</v>
      </c>
      <c r="L356" s="175">
        <v>3</v>
      </c>
      <c r="M356" s="175">
        <v>16</v>
      </c>
      <c r="N356" s="175">
        <v>4.9000000000000004</v>
      </c>
      <c r="O356" s="175">
        <v>0</v>
      </c>
      <c r="P356" s="175">
        <v>44.3</v>
      </c>
      <c r="Q356" s="175">
        <v>11</v>
      </c>
      <c r="R356" s="175" t="s">
        <v>6516</v>
      </c>
      <c r="S356" s="175">
        <v>17</v>
      </c>
      <c r="T356" s="175">
        <v>105</v>
      </c>
      <c r="U356" s="175">
        <v>1</v>
      </c>
      <c r="V356" s="175">
        <v>1</v>
      </c>
      <c r="W356" s="175">
        <v>1</v>
      </c>
      <c r="X356" s="175">
        <v>17</v>
      </c>
      <c r="Y356" s="175">
        <v>6.1</v>
      </c>
      <c r="Z356" s="175">
        <v>0</v>
      </c>
      <c r="AA356" s="175">
        <v>0</v>
      </c>
      <c r="AB356" s="175">
        <v>18.100000000000001</v>
      </c>
      <c r="AC356" s="175" t="s">
        <v>6517</v>
      </c>
      <c r="AD356" s="175">
        <v>50</v>
      </c>
      <c r="AE356" s="175">
        <v>254</v>
      </c>
      <c r="AF356" s="175">
        <v>1</v>
      </c>
      <c r="AG356" s="175">
        <v>3</v>
      </c>
      <c r="AH356" s="175">
        <v>3</v>
      </c>
      <c r="AI356" s="175">
        <v>16.600000000000001</v>
      </c>
      <c r="AJ356" s="175">
        <v>4.9000000000000004</v>
      </c>
      <c r="AK356" s="175">
        <v>0</v>
      </c>
      <c r="AL356" s="175">
        <v>57.9</v>
      </c>
      <c r="AM356" s="175">
        <v>9.3000000000000007</v>
      </c>
    </row>
    <row r="357" spans="1:39" ht="12.75" x14ac:dyDescent="0.2">
      <c r="A357" s="176">
        <v>1029</v>
      </c>
      <c r="B357" s="171" t="s">
        <v>1878</v>
      </c>
      <c r="C357" s="171" t="s">
        <v>5539</v>
      </c>
      <c r="D357" s="171" t="s">
        <v>63</v>
      </c>
      <c r="E357" s="177">
        <v>5</v>
      </c>
      <c r="F357" s="174" t="s">
        <v>1445</v>
      </c>
      <c r="G357" s="175" t="s">
        <v>5580</v>
      </c>
      <c r="H357" s="175">
        <v>34</v>
      </c>
      <c r="I357" s="175">
        <v>222</v>
      </c>
      <c r="J357" s="175">
        <v>1</v>
      </c>
      <c r="K357" s="175">
        <v>3</v>
      </c>
      <c r="L357" s="175">
        <v>3</v>
      </c>
      <c r="M357" s="175">
        <v>11.3</v>
      </c>
      <c r="N357" s="175">
        <v>6.3</v>
      </c>
      <c r="O357" s="175">
        <v>0</v>
      </c>
      <c r="P357" s="175">
        <v>8.6999999999999993</v>
      </c>
      <c r="Q357" s="175">
        <v>14.8</v>
      </c>
      <c r="R357" s="175" t="s">
        <v>1467</v>
      </c>
      <c r="S357" s="175">
        <v>15</v>
      </c>
      <c r="T357" s="175">
        <v>95</v>
      </c>
      <c r="U357" s="175">
        <v>1</v>
      </c>
      <c r="V357" s="175">
        <v>1</v>
      </c>
      <c r="W357" s="175">
        <v>1</v>
      </c>
      <c r="X357" s="175">
        <v>15</v>
      </c>
      <c r="Y357" s="175">
        <v>6.2</v>
      </c>
      <c r="Z357" s="175">
        <v>0</v>
      </c>
      <c r="AA357" s="175">
        <v>0</v>
      </c>
      <c r="AB357" s="175">
        <v>17</v>
      </c>
      <c r="AC357" s="175" t="s">
        <v>6518</v>
      </c>
      <c r="AD357" s="175">
        <v>69</v>
      </c>
      <c r="AE357" s="175">
        <v>457</v>
      </c>
      <c r="AF357" s="175">
        <v>1</v>
      </c>
      <c r="AG357" s="175">
        <v>6</v>
      </c>
      <c r="AH357" s="175">
        <v>6</v>
      </c>
      <c r="AI357" s="175">
        <v>11.5</v>
      </c>
      <c r="AJ357" s="175">
        <v>6.4</v>
      </c>
      <c r="AK357" s="175">
        <v>0</v>
      </c>
      <c r="AL357" s="175">
        <v>18.600000000000001</v>
      </c>
      <c r="AM357" s="175">
        <v>13.5</v>
      </c>
    </row>
    <row r="358" spans="1:39" ht="12.75" x14ac:dyDescent="0.2">
      <c r="A358" s="176">
        <v>1030</v>
      </c>
      <c r="B358" s="171" t="s">
        <v>1878</v>
      </c>
      <c r="C358" s="171" t="s">
        <v>5539</v>
      </c>
      <c r="D358" s="171" t="s">
        <v>63</v>
      </c>
      <c r="E358" s="177">
        <v>6</v>
      </c>
      <c r="F358" s="174" t="s">
        <v>6519</v>
      </c>
      <c r="G358" s="175" t="s">
        <v>6520</v>
      </c>
      <c r="H358" s="175">
        <v>82</v>
      </c>
      <c r="I358" s="175">
        <v>439</v>
      </c>
      <c r="J358" s="175">
        <v>4</v>
      </c>
      <c r="K358" s="175">
        <v>6</v>
      </c>
      <c r="L358" s="175">
        <v>1.5</v>
      </c>
      <c r="M358" s="175">
        <v>13.6</v>
      </c>
      <c r="N358" s="175">
        <v>5.2</v>
      </c>
      <c r="O358" s="175">
        <v>0</v>
      </c>
      <c r="P358" s="175">
        <v>49.4</v>
      </c>
      <c r="Q358" s="175">
        <v>9.1999999999999993</v>
      </c>
      <c r="R358" s="175" t="s">
        <v>1499</v>
      </c>
      <c r="S358" s="175">
        <v>17</v>
      </c>
      <c r="T358" s="175">
        <v>90</v>
      </c>
      <c r="U358" s="175">
        <v>1</v>
      </c>
      <c r="V358" s="175">
        <v>1</v>
      </c>
      <c r="W358" s="175">
        <v>1</v>
      </c>
      <c r="X358" s="175">
        <v>17</v>
      </c>
      <c r="Y358" s="175">
        <v>5.2</v>
      </c>
      <c r="Z358" s="175">
        <v>0</v>
      </c>
      <c r="AA358" s="175">
        <v>25.3</v>
      </c>
      <c r="AB358" s="175">
        <v>13.9</v>
      </c>
      <c r="AC358" s="175" t="s">
        <v>6521</v>
      </c>
      <c r="AD358" s="175">
        <v>69</v>
      </c>
      <c r="AE358" s="175">
        <v>347</v>
      </c>
      <c r="AF358" s="175">
        <v>3</v>
      </c>
      <c r="AG358" s="175">
        <v>4</v>
      </c>
      <c r="AH358" s="175">
        <v>1.3</v>
      </c>
      <c r="AI358" s="175">
        <v>17.2</v>
      </c>
      <c r="AJ358" s="175">
        <v>4.8</v>
      </c>
      <c r="AK358" s="175">
        <v>0</v>
      </c>
      <c r="AL358" s="175">
        <v>53</v>
      </c>
      <c r="AM358" s="175">
        <v>9.1999999999999993</v>
      </c>
    </row>
    <row r="359" spans="1:39" ht="12.75" x14ac:dyDescent="0.2">
      <c r="A359" s="176">
        <v>1031</v>
      </c>
      <c r="B359" s="171" t="s">
        <v>1878</v>
      </c>
      <c r="C359" s="171" t="s">
        <v>5539</v>
      </c>
      <c r="D359" s="171" t="s">
        <v>76</v>
      </c>
      <c r="E359" s="177">
        <v>7</v>
      </c>
      <c r="F359" s="174" t="s">
        <v>1474</v>
      </c>
      <c r="G359" s="175" t="s">
        <v>1475</v>
      </c>
      <c r="H359" s="175">
        <v>21</v>
      </c>
      <c r="I359" s="175">
        <v>96</v>
      </c>
      <c r="J359" s="175">
        <v>1</v>
      </c>
      <c r="K359" s="175">
        <v>1</v>
      </c>
      <c r="L359" s="175">
        <v>1</v>
      </c>
      <c r="M359" s="175">
        <v>21</v>
      </c>
      <c r="N359" s="175">
        <v>4.3</v>
      </c>
      <c r="O359" s="175">
        <v>0</v>
      </c>
      <c r="P359" s="175">
        <v>64.599999999999994</v>
      </c>
      <c r="Q359" s="175">
        <v>9.4</v>
      </c>
      <c r="R359" s="175" t="s">
        <v>1475</v>
      </c>
      <c r="S359" s="175">
        <v>21</v>
      </c>
      <c r="T359" s="175">
        <v>96</v>
      </c>
      <c r="U359" s="175">
        <v>1</v>
      </c>
      <c r="V359" s="175">
        <v>1</v>
      </c>
      <c r="W359" s="175">
        <v>1</v>
      </c>
      <c r="X359" s="175">
        <v>21</v>
      </c>
      <c r="Y359" s="175">
        <v>4.3</v>
      </c>
      <c r="Z359" s="175">
        <v>0</v>
      </c>
      <c r="AA359" s="175">
        <v>64.599999999999994</v>
      </c>
      <c r="AB359" s="175">
        <v>9.4</v>
      </c>
      <c r="AC359" s="175" t="s">
        <v>6522</v>
      </c>
      <c r="AD359" s="175">
        <v>116</v>
      </c>
      <c r="AE359" s="175">
        <v>620</v>
      </c>
      <c r="AF359" s="175">
        <v>4</v>
      </c>
      <c r="AG359" s="175">
        <v>4</v>
      </c>
      <c r="AH359" s="175">
        <v>1</v>
      </c>
      <c r="AI359" s="175">
        <v>29</v>
      </c>
      <c r="AJ359" s="175">
        <v>5.2</v>
      </c>
      <c r="AK359" s="175">
        <v>0</v>
      </c>
      <c r="AL359" s="175">
        <v>21.3</v>
      </c>
      <c r="AM359" s="175">
        <v>17.399999999999999</v>
      </c>
    </row>
    <row r="360" spans="1:39" ht="12.75" x14ac:dyDescent="0.2">
      <c r="A360" s="176">
        <v>1032</v>
      </c>
      <c r="B360" s="171" t="s">
        <v>1878</v>
      </c>
      <c r="C360" s="171" t="s">
        <v>5539</v>
      </c>
      <c r="D360" s="171" t="s">
        <v>76</v>
      </c>
      <c r="E360" s="177">
        <v>8</v>
      </c>
      <c r="F360" s="174" t="s">
        <v>1480</v>
      </c>
      <c r="G360" s="175" t="s">
        <v>5621</v>
      </c>
      <c r="H360" s="175">
        <v>12</v>
      </c>
      <c r="I360" s="175">
        <v>74</v>
      </c>
      <c r="J360" s="175">
        <v>1</v>
      </c>
      <c r="K360" s="175">
        <v>1</v>
      </c>
      <c r="L360" s="175">
        <v>1</v>
      </c>
      <c r="M360" s="175">
        <v>12</v>
      </c>
      <c r="N360" s="175">
        <v>5.9</v>
      </c>
      <c r="O360" s="175">
        <v>0</v>
      </c>
      <c r="P360" s="175">
        <v>18.399999999999999</v>
      </c>
      <c r="Q360" s="175">
        <v>13.6</v>
      </c>
      <c r="R360" s="175" t="s">
        <v>1481</v>
      </c>
      <c r="S360" s="175">
        <v>12</v>
      </c>
      <c r="T360" s="175">
        <v>74</v>
      </c>
      <c r="U360" s="175">
        <v>1</v>
      </c>
      <c r="V360" s="175">
        <v>1</v>
      </c>
      <c r="W360" s="175">
        <v>1</v>
      </c>
      <c r="X360" s="175">
        <v>12</v>
      </c>
      <c r="Y360" s="175">
        <v>5.9</v>
      </c>
      <c r="Z360" s="175">
        <v>0</v>
      </c>
      <c r="AA360" s="175">
        <v>18.399999999999999</v>
      </c>
      <c r="AB360" s="175">
        <v>13.6</v>
      </c>
      <c r="AC360" s="175" t="s">
        <v>6523</v>
      </c>
      <c r="AD360" s="175">
        <v>79</v>
      </c>
      <c r="AE360" s="175">
        <v>493</v>
      </c>
      <c r="AF360" s="175">
        <v>1</v>
      </c>
      <c r="AG360" s="175">
        <v>4</v>
      </c>
      <c r="AH360" s="175">
        <v>4</v>
      </c>
      <c r="AI360" s="175">
        <v>19.7</v>
      </c>
      <c r="AJ360" s="175">
        <v>6</v>
      </c>
      <c r="AK360" s="175">
        <v>0</v>
      </c>
      <c r="AL360" s="175">
        <v>22.9</v>
      </c>
      <c r="AM360" s="175">
        <v>14.9</v>
      </c>
    </row>
    <row r="361" spans="1:39" ht="12.75" x14ac:dyDescent="0.2">
      <c r="A361" s="176">
        <v>1033</v>
      </c>
      <c r="B361" s="171" t="s">
        <v>1878</v>
      </c>
      <c r="C361" s="171" t="s">
        <v>5539</v>
      </c>
      <c r="D361" s="171" t="s">
        <v>76</v>
      </c>
      <c r="E361" s="177">
        <v>9</v>
      </c>
      <c r="F361" s="174" t="s">
        <v>1424</v>
      </c>
      <c r="G361" s="175" t="s">
        <v>1425</v>
      </c>
      <c r="H361" s="175">
        <v>5</v>
      </c>
      <c r="I361" s="175">
        <v>42</v>
      </c>
      <c r="J361" s="175">
        <v>1</v>
      </c>
      <c r="K361" s="175">
        <v>1</v>
      </c>
      <c r="L361" s="175">
        <v>1</v>
      </c>
      <c r="M361" s="175">
        <v>5</v>
      </c>
      <c r="N361" s="175">
        <v>8.1999999999999993</v>
      </c>
      <c r="O361" s="175">
        <v>0</v>
      </c>
      <c r="P361" s="175">
        <v>0</v>
      </c>
      <c r="Q361" s="175">
        <v>17</v>
      </c>
      <c r="R361" s="175" t="s">
        <v>1425</v>
      </c>
      <c r="S361" s="175">
        <v>5</v>
      </c>
      <c r="T361" s="175">
        <v>42</v>
      </c>
      <c r="U361" s="175">
        <v>1</v>
      </c>
      <c r="V361" s="175">
        <v>1</v>
      </c>
      <c r="W361" s="175">
        <v>1</v>
      </c>
      <c r="X361" s="175">
        <v>5</v>
      </c>
      <c r="Y361" s="175">
        <v>8.1999999999999993</v>
      </c>
      <c r="Z361" s="175">
        <v>0</v>
      </c>
      <c r="AA361" s="175">
        <v>0</v>
      </c>
      <c r="AB361" s="175">
        <v>17</v>
      </c>
      <c r="AC361" s="175" t="s">
        <v>6524</v>
      </c>
      <c r="AD361" s="175">
        <v>32</v>
      </c>
      <c r="AE361" s="175">
        <v>207</v>
      </c>
      <c r="AF361" s="175">
        <v>1</v>
      </c>
      <c r="AG361" s="175">
        <v>3</v>
      </c>
      <c r="AH361" s="175">
        <v>3</v>
      </c>
      <c r="AI361" s="175">
        <v>10.6</v>
      </c>
      <c r="AJ361" s="175">
        <v>6.3</v>
      </c>
      <c r="AK361" s="175">
        <v>0</v>
      </c>
      <c r="AL361" s="175">
        <v>16.2</v>
      </c>
      <c r="AM361" s="175">
        <v>13.6</v>
      </c>
    </row>
    <row r="362" spans="1:39" ht="12.75" x14ac:dyDescent="0.2">
      <c r="A362" s="176">
        <v>1034</v>
      </c>
      <c r="B362" s="171" t="s">
        <v>1878</v>
      </c>
      <c r="C362" s="171" t="s">
        <v>5633</v>
      </c>
      <c r="D362" s="171" t="s">
        <v>21</v>
      </c>
      <c r="E362" s="177">
        <v>1</v>
      </c>
      <c r="F362" s="174" t="s">
        <v>1416</v>
      </c>
      <c r="G362" s="175" t="s">
        <v>5645</v>
      </c>
      <c r="H362" s="175">
        <v>19</v>
      </c>
      <c r="I362" s="175">
        <v>113</v>
      </c>
      <c r="J362" s="175">
        <v>1</v>
      </c>
      <c r="K362" s="175">
        <v>1</v>
      </c>
      <c r="L362" s="175">
        <v>1</v>
      </c>
      <c r="M362" s="175">
        <v>19</v>
      </c>
      <c r="N362" s="175">
        <v>5.8</v>
      </c>
      <c r="O362" s="175">
        <v>0</v>
      </c>
      <c r="P362" s="175">
        <v>13.8</v>
      </c>
      <c r="Q362" s="175">
        <v>16</v>
      </c>
      <c r="R362" s="175" t="s">
        <v>6525</v>
      </c>
      <c r="S362" s="175">
        <v>17</v>
      </c>
      <c r="T362" s="175">
        <v>104</v>
      </c>
      <c r="U362" s="175">
        <v>1</v>
      </c>
      <c r="V362" s="175">
        <v>1</v>
      </c>
      <c r="W362" s="175">
        <v>1</v>
      </c>
      <c r="X362" s="175">
        <v>17</v>
      </c>
      <c r="Y362" s="175">
        <v>5.9</v>
      </c>
      <c r="Z362" s="175">
        <v>0</v>
      </c>
      <c r="AA362" s="175">
        <v>20.3</v>
      </c>
      <c r="AB362" s="175">
        <v>14.6</v>
      </c>
      <c r="AC362" s="175" t="s">
        <v>6526</v>
      </c>
      <c r="AD362" s="175">
        <v>45</v>
      </c>
      <c r="AE362" s="175">
        <v>229</v>
      </c>
      <c r="AF362" s="175">
        <v>1</v>
      </c>
      <c r="AG362" s="175">
        <v>2</v>
      </c>
      <c r="AH362" s="175">
        <v>2</v>
      </c>
      <c r="AI362" s="175">
        <v>22.5</v>
      </c>
      <c r="AJ362" s="175">
        <v>4.9000000000000004</v>
      </c>
      <c r="AK362" s="175">
        <v>0</v>
      </c>
      <c r="AL362" s="175">
        <v>37.299999999999997</v>
      </c>
      <c r="AM362" s="175">
        <v>13.6</v>
      </c>
    </row>
    <row r="363" spans="1:39" ht="12.75" x14ac:dyDescent="0.2">
      <c r="A363" s="176">
        <v>1035</v>
      </c>
      <c r="B363" s="171" t="s">
        <v>1878</v>
      </c>
      <c r="C363" s="171" t="s">
        <v>5633</v>
      </c>
      <c r="D363" s="171" t="s">
        <v>21</v>
      </c>
      <c r="E363" s="177">
        <v>2</v>
      </c>
      <c r="F363" s="174" t="s">
        <v>6527</v>
      </c>
      <c r="G363" s="175" t="s">
        <v>6528</v>
      </c>
      <c r="H363" s="175">
        <v>47</v>
      </c>
      <c r="I363" s="175">
        <v>246</v>
      </c>
      <c r="J363" s="175">
        <v>1</v>
      </c>
      <c r="K363" s="175">
        <v>3</v>
      </c>
      <c r="L363" s="175">
        <v>3</v>
      </c>
      <c r="M363" s="175">
        <v>15.6</v>
      </c>
      <c r="N363" s="175">
        <v>5.0999999999999996</v>
      </c>
      <c r="O363" s="175">
        <v>0</v>
      </c>
      <c r="P363" s="175">
        <v>41.5</v>
      </c>
      <c r="Q363" s="175">
        <v>11.3</v>
      </c>
      <c r="R363" s="175" t="s">
        <v>6306</v>
      </c>
      <c r="AC363" s="175" t="s">
        <v>5954</v>
      </c>
    </row>
    <row r="364" spans="1:39" ht="12.75" x14ac:dyDescent="0.2">
      <c r="A364" s="176">
        <v>1036</v>
      </c>
      <c r="B364" s="171" t="s">
        <v>1878</v>
      </c>
      <c r="C364" s="171" t="s">
        <v>5633</v>
      </c>
      <c r="D364" s="171" t="s">
        <v>63</v>
      </c>
      <c r="E364" s="177">
        <v>3</v>
      </c>
      <c r="F364" s="174" t="s">
        <v>1420</v>
      </c>
      <c r="G364" s="175" t="s">
        <v>5663</v>
      </c>
      <c r="H364" s="175">
        <v>19</v>
      </c>
      <c r="I364" s="175">
        <v>128</v>
      </c>
      <c r="J364" s="175">
        <v>1</v>
      </c>
      <c r="K364" s="175">
        <v>1</v>
      </c>
      <c r="L364" s="175">
        <v>1</v>
      </c>
      <c r="M364" s="175">
        <v>19</v>
      </c>
      <c r="N364" s="175">
        <v>6.5</v>
      </c>
      <c r="O364" s="175">
        <v>0</v>
      </c>
      <c r="P364" s="175">
        <v>10.1</v>
      </c>
      <c r="Q364" s="175">
        <v>14.1</v>
      </c>
      <c r="R364" s="175" t="s">
        <v>1421</v>
      </c>
      <c r="S364" s="175">
        <v>18</v>
      </c>
      <c r="T364" s="175">
        <v>119</v>
      </c>
      <c r="U364" s="175">
        <v>1</v>
      </c>
      <c r="V364" s="175">
        <v>1</v>
      </c>
      <c r="W364" s="175">
        <v>1</v>
      </c>
      <c r="X364" s="175">
        <v>18</v>
      </c>
      <c r="Y364" s="175">
        <v>6.5</v>
      </c>
      <c r="Z364" s="175">
        <v>0</v>
      </c>
      <c r="AA364" s="175">
        <v>5.2</v>
      </c>
      <c r="AB364" s="175">
        <v>16.899999999999999</v>
      </c>
      <c r="AC364" s="175" t="s">
        <v>5954</v>
      </c>
    </row>
    <row r="365" spans="1:39" ht="12.75" x14ac:dyDescent="0.2">
      <c r="A365" s="176">
        <v>1037</v>
      </c>
      <c r="B365" s="171" t="s">
        <v>1878</v>
      </c>
      <c r="C365" s="171" t="s">
        <v>5633</v>
      </c>
      <c r="D365" s="171" t="s">
        <v>63</v>
      </c>
      <c r="E365" s="177">
        <v>4</v>
      </c>
      <c r="F365" s="174" t="s">
        <v>1439</v>
      </c>
      <c r="G365" s="175" t="s">
        <v>5669</v>
      </c>
      <c r="H365" s="175">
        <v>27</v>
      </c>
      <c r="I365" s="175">
        <v>132</v>
      </c>
      <c r="J365" s="175">
        <v>1</v>
      </c>
      <c r="K365" s="175">
        <v>1</v>
      </c>
      <c r="L365" s="175">
        <v>1</v>
      </c>
      <c r="M365" s="175">
        <v>27</v>
      </c>
      <c r="N365" s="175">
        <v>4.8</v>
      </c>
      <c r="O365" s="175">
        <v>0</v>
      </c>
      <c r="P365" s="175">
        <v>45.8</v>
      </c>
      <c r="Q365" s="175">
        <v>10.199999999999999</v>
      </c>
      <c r="R365" s="175" t="s">
        <v>1440</v>
      </c>
      <c r="S365" s="175">
        <v>11</v>
      </c>
      <c r="T365" s="175">
        <v>55</v>
      </c>
      <c r="U365" s="175">
        <v>1</v>
      </c>
      <c r="V365" s="175">
        <v>1</v>
      </c>
      <c r="W365" s="175">
        <v>1</v>
      </c>
      <c r="X365" s="175">
        <v>11</v>
      </c>
      <c r="Y365" s="175">
        <v>4.9000000000000004</v>
      </c>
      <c r="Z365" s="175">
        <v>0</v>
      </c>
      <c r="AA365" s="175">
        <v>26.4</v>
      </c>
      <c r="AB365" s="175">
        <v>12.3</v>
      </c>
      <c r="AC365" s="175" t="s">
        <v>6529</v>
      </c>
      <c r="AD365" s="175">
        <v>24</v>
      </c>
      <c r="AE365" s="175">
        <v>112</v>
      </c>
      <c r="AF365" s="175">
        <v>1</v>
      </c>
      <c r="AG365" s="175">
        <v>1</v>
      </c>
      <c r="AH365" s="175">
        <v>1</v>
      </c>
      <c r="AI365" s="175">
        <v>24</v>
      </c>
      <c r="AJ365" s="175">
        <v>4.5</v>
      </c>
      <c r="AK365" s="175">
        <v>0</v>
      </c>
      <c r="AL365" s="175">
        <v>37.9</v>
      </c>
      <c r="AM365" s="175">
        <v>13.9</v>
      </c>
    </row>
    <row r="366" spans="1:39" ht="12.75" x14ac:dyDescent="0.2">
      <c r="A366" s="176">
        <v>1038</v>
      </c>
      <c r="B366" s="171" t="s">
        <v>1878</v>
      </c>
      <c r="C366" s="171" t="s">
        <v>5633</v>
      </c>
      <c r="D366" s="171" t="s">
        <v>63</v>
      </c>
      <c r="E366" s="177">
        <v>5</v>
      </c>
      <c r="F366" s="174" t="s">
        <v>6530</v>
      </c>
      <c r="G366" s="175" t="s">
        <v>5675</v>
      </c>
      <c r="H366" s="175">
        <v>20</v>
      </c>
      <c r="I366" s="175">
        <v>122</v>
      </c>
      <c r="J366" s="175">
        <v>1</v>
      </c>
      <c r="K366" s="175">
        <v>1</v>
      </c>
      <c r="L366" s="175">
        <v>1</v>
      </c>
      <c r="M366" s="175">
        <v>20</v>
      </c>
      <c r="N366" s="175">
        <v>6</v>
      </c>
      <c r="O366" s="175">
        <v>0</v>
      </c>
      <c r="P366" s="175">
        <v>23.2</v>
      </c>
      <c r="Q366" s="175">
        <v>12.4</v>
      </c>
      <c r="R366" s="175" t="s">
        <v>6531</v>
      </c>
      <c r="S366" s="175">
        <v>22</v>
      </c>
      <c r="T366" s="175">
        <v>127</v>
      </c>
      <c r="U366" s="175">
        <v>1</v>
      </c>
      <c r="V366" s="175">
        <v>1</v>
      </c>
      <c r="W366" s="175">
        <v>1</v>
      </c>
      <c r="X366" s="175">
        <v>22</v>
      </c>
      <c r="Y366" s="175">
        <v>5.7</v>
      </c>
      <c r="Z366" s="175">
        <v>0</v>
      </c>
      <c r="AA366" s="175">
        <v>22.9</v>
      </c>
      <c r="AB366" s="175">
        <v>15.5</v>
      </c>
      <c r="AC366" s="175" t="s">
        <v>6532</v>
      </c>
      <c r="AD366" s="175">
        <v>9</v>
      </c>
      <c r="AE366" s="175">
        <v>70</v>
      </c>
      <c r="AF366" s="175">
        <v>1</v>
      </c>
      <c r="AG366" s="175">
        <v>1</v>
      </c>
      <c r="AH366" s="175">
        <v>1</v>
      </c>
      <c r="AI366" s="175">
        <v>9</v>
      </c>
      <c r="AJ366" s="175">
        <v>7.4</v>
      </c>
      <c r="AK366" s="175">
        <v>0</v>
      </c>
      <c r="AL366" s="175">
        <v>0</v>
      </c>
      <c r="AM366" s="175">
        <v>19.3</v>
      </c>
    </row>
    <row r="367" spans="1:39" ht="12.75" x14ac:dyDescent="0.2">
      <c r="A367" s="176">
        <v>1039</v>
      </c>
      <c r="B367" s="171" t="s">
        <v>1878</v>
      </c>
      <c r="C367" s="171" t="s">
        <v>5633</v>
      </c>
      <c r="D367" s="171" t="s">
        <v>63</v>
      </c>
      <c r="E367" s="177">
        <v>6</v>
      </c>
      <c r="F367" s="174" t="s">
        <v>1428</v>
      </c>
      <c r="G367" s="175" t="s">
        <v>1429</v>
      </c>
      <c r="H367" s="175">
        <v>5</v>
      </c>
      <c r="I367" s="175">
        <v>27</v>
      </c>
      <c r="J367" s="175">
        <v>1</v>
      </c>
      <c r="K367" s="175">
        <v>1</v>
      </c>
      <c r="L367" s="175">
        <v>1</v>
      </c>
      <c r="M367" s="175">
        <v>5</v>
      </c>
      <c r="N367" s="175">
        <v>5.2</v>
      </c>
      <c r="O367" s="175">
        <v>0</v>
      </c>
      <c r="P367" s="175">
        <v>49.4</v>
      </c>
      <c r="Q367" s="175">
        <v>7.6</v>
      </c>
      <c r="R367" s="175" t="s">
        <v>1429</v>
      </c>
      <c r="S367" s="175">
        <v>5</v>
      </c>
      <c r="T367" s="175">
        <v>27</v>
      </c>
      <c r="U367" s="175">
        <v>1</v>
      </c>
      <c r="V367" s="175">
        <v>1</v>
      </c>
      <c r="W367" s="175">
        <v>1</v>
      </c>
      <c r="X367" s="175">
        <v>5</v>
      </c>
      <c r="Y367" s="175">
        <v>5.2</v>
      </c>
      <c r="Z367" s="175">
        <v>0</v>
      </c>
      <c r="AA367" s="175">
        <v>49.4</v>
      </c>
      <c r="AB367" s="175">
        <v>7.6</v>
      </c>
      <c r="AC367" s="175" t="s">
        <v>5954</v>
      </c>
    </row>
    <row r="368" spans="1:39" ht="12.75" x14ac:dyDescent="0.2">
      <c r="A368" s="176">
        <v>1040</v>
      </c>
      <c r="B368" s="171" t="s">
        <v>1878</v>
      </c>
      <c r="C368" s="171" t="s">
        <v>5687</v>
      </c>
      <c r="D368" s="171" t="s">
        <v>21</v>
      </c>
      <c r="E368" s="177">
        <v>1</v>
      </c>
      <c r="F368" s="174" t="s">
        <v>1493</v>
      </c>
      <c r="G368" s="175" t="s">
        <v>5698</v>
      </c>
      <c r="H368" s="175">
        <v>31</v>
      </c>
      <c r="I368" s="175">
        <v>173</v>
      </c>
      <c r="J368" s="175">
        <v>1</v>
      </c>
      <c r="K368" s="175">
        <v>1</v>
      </c>
      <c r="L368" s="175">
        <v>1</v>
      </c>
      <c r="M368" s="175">
        <v>31</v>
      </c>
      <c r="N368" s="175">
        <v>5</v>
      </c>
      <c r="O368" s="175">
        <v>0</v>
      </c>
      <c r="P368" s="175">
        <v>28</v>
      </c>
      <c r="Q368" s="175">
        <v>17</v>
      </c>
      <c r="R368" s="175" t="s">
        <v>1494</v>
      </c>
      <c r="S368" s="175">
        <v>13</v>
      </c>
      <c r="T368" s="175">
        <v>64</v>
      </c>
      <c r="U368" s="175">
        <v>1</v>
      </c>
      <c r="V368" s="175">
        <v>1</v>
      </c>
      <c r="W368" s="175">
        <v>1</v>
      </c>
      <c r="X368" s="175">
        <v>13</v>
      </c>
      <c r="Y368" s="175">
        <v>4.8</v>
      </c>
      <c r="Z368" s="175">
        <v>0</v>
      </c>
      <c r="AA368" s="175">
        <v>56.9</v>
      </c>
      <c r="AB368" s="175">
        <v>8.5</v>
      </c>
      <c r="AC368" s="175" t="s">
        <v>6533</v>
      </c>
      <c r="AD368" s="175">
        <v>33</v>
      </c>
      <c r="AE368" s="175">
        <v>181</v>
      </c>
      <c r="AF368" s="175">
        <v>1</v>
      </c>
      <c r="AG368" s="175">
        <v>1</v>
      </c>
      <c r="AH368" s="175">
        <v>1</v>
      </c>
      <c r="AI368" s="175">
        <v>33</v>
      </c>
      <c r="AJ368" s="175">
        <v>5.3</v>
      </c>
      <c r="AK368" s="175">
        <v>0</v>
      </c>
      <c r="AL368" s="175">
        <v>32.299999999999997</v>
      </c>
      <c r="AM368" s="175">
        <v>16.899999999999999</v>
      </c>
    </row>
    <row r="369" spans="1:29" ht="12.75" x14ac:dyDescent="0.2">
      <c r="A369" s="176">
        <v>1041</v>
      </c>
      <c r="B369" s="171" t="s">
        <v>1878</v>
      </c>
      <c r="C369" s="171" t="s">
        <v>5687</v>
      </c>
      <c r="D369" s="171" t="s">
        <v>21</v>
      </c>
      <c r="E369" s="177">
        <v>2</v>
      </c>
      <c r="F369" s="174" t="s">
        <v>6534</v>
      </c>
      <c r="G369" s="175" t="s">
        <v>5704</v>
      </c>
      <c r="H369" s="175">
        <v>35</v>
      </c>
      <c r="I369" s="175">
        <v>201</v>
      </c>
      <c r="J369" s="175">
        <v>1</v>
      </c>
      <c r="K369" s="175">
        <v>1</v>
      </c>
      <c r="L369" s="175">
        <v>1</v>
      </c>
      <c r="M369" s="175">
        <v>35</v>
      </c>
      <c r="N369" s="175">
        <v>5.6</v>
      </c>
      <c r="O369" s="175">
        <v>0</v>
      </c>
      <c r="P369" s="175">
        <v>14.1</v>
      </c>
      <c r="Q369" s="175">
        <v>19.899999999999999</v>
      </c>
      <c r="R369" s="175" t="s">
        <v>6306</v>
      </c>
      <c r="AC369" s="175" t="s">
        <v>5954</v>
      </c>
    </row>
    <row r="370" spans="1:29" ht="12.75" x14ac:dyDescent="0.2">
      <c r="A370" s="176">
        <v>1042</v>
      </c>
      <c r="B370" s="171" t="s">
        <v>1878</v>
      </c>
      <c r="C370" s="171" t="s">
        <v>5687</v>
      </c>
      <c r="D370" s="171" t="s">
        <v>21</v>
      </c>
      <c r="E370" s="177">
        <v>3</v>
      </c>
      <c r="F370" s="174" t="s">
        <v>6535</v>
      </c>
      <c r="G370" s="175" t="s">
        <v>5710</v>
      </c>
      <c r="H370" s="175">
        <v>57</v>
      </c>
      <c r="I370" s="175">
        <v>260</v>
      </c>
      <c r="J370" s="175">
        <v>1</v>
      </c>
      <c r="K370" s="175">
        <v>1</v>
      </c>
      <c r="L370" s="175">
        <v>1</v>
      </c>
      <c r="M370" s="175">
        <v>57</v>
      </c>
      <c r="N370" s="175">
        <v>4.4000000000000004</v>
      </c>
      <c r="O370" s="175">
        <v>0</v>
      </c>
      <c r="P370" s="175">
        <v>13.9</v>
      </c>
      <c r="Q370" s="175">
        <v>25.4</v>
      </c>
      <c r="R370" s="175" t="s">
        <v>6306</v>
      </c>
      <c r="AC370" s="175" t="s">
        <v>5954</v>
      </c>
    </row>
    <row r="371" spans="1:29" ht="12.75" x14ac:dyDescent="0.2">
      <c r="A371" s="176">
        <v>1043</v>
      </c>
      <c r="B371" s="171" t="s">
        <v>1878</v>
      </c>
      <c r="C371" s="171" t="s">
        <v>5687</v>
      </c>
      <c r="D371" s="171" t="s">
        <v>21</v>
      </c>
      <c r="E371" s="177">
        <v>4</v>
      </c>
      <c r="F371" s="174" t="s">
        <v>6536</v>
      </c>
      <c r="G371" s="175" t="s">
        <v>5716</v>
      </c>
      <c r="H371" s="175">
        <v>92</v>
      </c>
      <c r="I371" s="175">
        <v>512</v>
      </c>
      <c r="J371" s="175">
        <v>1</v>
      </c>
      <c r="K371" s="175">
        <v>5</v>
      </c>
      <c r="L371" s="175">
        <v>5</v>
      </c>
      <c r="M371" s="175">
        <v>18.399999999999999</v>
      </c>
      <c r="N371" s="175">
        <v>5.4</v>
      </c>
      <c r="O371" s="175">
        <v>0</v>
      </c>
      <c r="P371" s="175">
        <v>41</v>
      </c>
      <c r="Q371" s="175">
        <v>12.1</v>
      </c>
      <c r="R371" s="175" t="s">
        <v>6306</v>
      </c>
      <c r="AC371" s="175" t="s">
        <v>5954</v>
      </c>
    </row>
    <row r="372" spans="1:29" ht="12.75" x14ac:dyDescent="0.2">
      <c r="A372" s="176">
        <v>1044</v>
      </c>
      <c r="B372" s="171" t="s">
        <v>1878</v>
      </c>
      <c r="C372" s="171" t="s">
        <v>5687</v>
      </c>
      <c r="D372" s="171" t="s">
        <v>21</v>
      </c>
      <c r="E372" s="177">
        <v>5</v>
      </c>
      <c r="F372" s="174" t="s">
        <v>1497</v>
      </c>
      <c r="G372" s="175" t="s">
        <v>6537</v>
      </c>
      <c r="H372" s="175">
        <v>16</v>
      </c>
      <c r="I372" s="175">
        <v>16</v>
      </c>
      <c r="J372" s="175">
        <v>109</v>
      </c>
      <c r="K372" s="175">
        <v>1</v>
      </c>
      <c r="L372" s="175">
        <v>1</v>
      </c>
      <c r="M372" s="175">
        <v>16</v>
      </c>
      <c r="N372" s="175">
        <v>6.7</v>
      </c>
      <c r="O372" s="175">
        <v>0</v>
      </c>
      <c r="P372" s="175">
        <v>0</v>
      </c>
      <c r="Q372" s="175">
        <v>19.399999999999999</v>
      </c>
      <c r="R372" s="175" t="s">
        <v>1496</v>
      </c>
      <c r="S372" s="175">
        <v>16</v>
      </c>
      <c r="T372" s="175">
        <v>109</v>
      </c>
      <c r="U372" s="175">
        <v>1</v>
      </c>
      <c r="V372" s="175">
        <v>1</v>
      </c>
      <c r="W372" s="175">
        <v>1</v>
      </c>
      <c r="X372" s="175">
        <v>16</v>
      </c>
      <c r="Y372" s="175">
        <v>6.7</v>
      </c>
      <c r="Z372" s="175">
        <v>0</v>
      </c>
      <c r="AA372" s="175">
        <v>0</v>
      </c>
      <c r="AB372" s="175">
        <v>19.399999999999999</v>
      </c>
      <c r="AC372" s="175" t="s">
        <v>5954</v>
      </c>
    </row>
    <row r="373" spans="1:29" ht="12.75" x14ac:dyDescent="0.2">
      <c r="A373" s="176">
        <v>1045</v>
      </c>
      <c r="B373" s="171" t="s">
        <v>1878</v>
      </c>
      <c r="C373" s="171" t="s">
        <v>5687</v>
      </c>
      <c r="D373" s="171" t="s">
        <v>63</v>
      </c>
      <c r="E373" s="177">
        <v>6</v>
      </c>
      <c r="F373" s="174" t="s">
        <v>6538</v>
      </c>
      <c r="G373" s="175" t="s">
        <v>6539</v>
      </c>
      <c r="H373" s="175">
        <v>29</v>
      </c>
      <c r="I373" s="175">
        <v>149</v>
      </c>
      <c r="J373" s="175">
        <v>1</v>
      </c>
      <c r="K373" s="175">
        <v>1</v>
      </c>
      <c r="L373" s="175">
        <v>1</v>
      </c>
      <c r="M373" s="175">
        <v>29</v>
      </c>
      <c r="N373" s="175">
        <v>5</v>
      </c>
      <c r="O373" s="175">
        <v>0</v>
      </c>
      <c r="P373" s="175">
        <v>43.2</v>
      </c>
      <c r="Q373" s="175">
        <v>14.4</v>
      </c>
      <c r="R373" s="175" t="s">
        <v>6306</v>
      </c>
      <c r="AC373" s="175" t="s">
        <v>5954</v>
      </c>
    </row>
    <row r="374" spans="1:29" ht="12.75" x14ac:dyDescent="0.2">
      <c r="A374" s="176">
        <v>1046</v>
      </c>
      <c r="B374" s="171" t="s">
        <v>1878</v>
      </c>
      <c r="C374" s="171" t="s">
        <v>5687</v>
      </c>
      <c r="D374" s="171" t="s">
        <v>63</v>
      </c>
      <c r="E374" s="177">
        <v>7</v>
      </c>
      <c r="F374" s="174" t="s">
        <v>6540</v>
      </c>
      <c r="G374" s="175" t="s">
        <v>6541</v>
      </c>
      <c r="H374" s="175">
        <v>26</v>
      </c>
      <c r="I374" s="175">
        <v>115</v>
      </c>
      <c r="J374" s="175">
        <v>1</v>
      </c>
      <c r="K374" s="175">
        <v>1</v>
      </c>
      <c r="L374" s="175">
        <v>1</v>
      </c>
      <c r="M374" s="175">
        <v>26</v>
      </c>
      <c r="N374" s="175">
        <v>3.8</v>
      </c>
      <c r="O374" s="175">
        <v>0</v>
      </c>
      <c r="P374" s="175">
        <v>89.3</v>
      </c>
      <c r="Q374" s="175">
        <v>7.2</v>
      </c>
      <c r="R374" s="175" t="s">
        <v>6306</v>
      </c>
      <c r="AC374" s="175" t="s">
        <v>5954</v>
      </c>
    </row>
    <row r="375" spans="1:29" ht="12.75" x14ac:dyDescent="0.2">
      <c r="A375" s="176">
        <v>1047</v>
      </c>
      <c r="B375" s="171" t="s">
        <v>1878</v>
      </c>
      <c r="C375" s="171" t="s">
        <v>5687</v>
      </c>
      <c r="D375" s="171" t="s">
        <v>63</v>
      </c>
      <c r="E375" s="177">
        <v>8</v>
      </c>
      <c r="F375" s="174" t="s">
        <v>6542</v>
      </c>
      <c r="G375" s="175" t="s">
        <v>6543</v>
      </c>
      <c r="H375" s="175">
        <v>34</v>
      </c>
      <c r="I375" s="175">
        <v>161</v>
      </c>
      <c r="J375" s="175">
        <v>1</v>
      </c>
      <c r="K375" s="175">
        <v>1</v>
      </c>
      <c r="L375" s="175">
        <v>1</v>
      </c>
      <c r="M375" s="175">
        <v>34</v>
      </c>
      <c r="N375" s="175">
        <v>4.0999999999999996</v>
      </c>
      <c r="O375" s="175">
        <v>0</v>
      </c>
      <c r="P375" s="175">
        <v>60.3</v>
      </c>
      <c r="Q375" s="175">
        <v>13.2</v>
      </c>
      <c r="R375" s="175" t="s">
        <v>6427</v>
      </c>
      <c r="AC375" s="175" t="s">
        <v>5954</v>
      </c>
    </row>
    <row r="376" spans="1:29" ht="12.75" x14ac:dyDescent="0.2">
      <c r="A376" s="176">
        <v>1048</v>
      </c>
      <c r="B376" s="171" t="s">
        <v>1878</v>
      </c>
      <c r="C376" s="171" t="s">
        <v>5687</v>
      </c>
      <c r="D376" s="171" t="s">
        <v>63</v>
      </c>
      <c r="E376" s="177">
        <v>9</v>
      </c>
      <c r="F376" s="174" t="s">
        <v>6544</v>
      </c>
      <c r="G376" s="175" t="s">
        <v>5752</v>
      </c>
      <c r="H376" s="175">
        <v>14</v>
      </c>
      <c r="I376" s="175">
        <v>116</v>
      </c>
      <c r="J376" s="175">
        <v>1</v>
      </c>
      <c r="K376" s="175">
        <v>1</v>
      </c>
      <c r="L376" s="175">
        <v>1</v>
      </c>
      <c r="M376" s="175">
        <v>14</v>
      </c>
      <c r="N376" s="175">
        <v>8</v>
      </c>
      <c r="O376" s="175">
        <v>0</v>
      </c>
      <c r="P376" s="175">
        <v>11.3</v>
      </c>
      <c r="Q376" s="175">
        <v>15.1</v>
      </c>
      <c r="R376" s="175" t="s">
        <v>6427</v>
      </c>
      <c r="AC376" s="175" t="s">
        <v>5954</v>
      </c>
    </row>
    <row r="377" spans="1:29" ht="12.75" x14ac:dyDescent="0.2">
      <c r="A377" s="176"/>
      <c r="B377" s="179"/>
      <c r="C377" s="179"/>
      <c r="D377" s="179"/>
      <c r="E377" s="179"/>
    </row>
    <row r="378" spans="1:29" ht="12.75" x14ac:dyDescent="0.2">
      <c r="A378" s="172"/>
      <c r="B378" s="179"/>
      <c r="C378" s="179"/>
      <c r="D378" s="179"/>
      <c r="E378" s="179"/>
    </row>
    <row r="379" spans="1:29" ht="12.75" x14ac:dyDescent="0.2">
      <c r="A379" s="172"/>
      <c r="B379" s="179"/>
      <c r="C379" s="179"/>
      <c r="D379" s="179"/>
      <c r="E379" s="179"/>
    </row>
    <row r="380" spans="1:29" ht="12.75" x14ac:dyDescent="0.2">
      <c r="A380" s="172"/>
      <c r="B380" s="179"/>
      <c r="C380" s="179"/>
      <c r="D380" s="179"/>
      <c r="E380" s="179"/>
    </row>
    <row r="381" spans="1:29" ht="12.75" x14ac:dyDescent="0.2">
      <c r="A381" s="172"/>
      <c r="B381" s="179"/>
      <c r="C381" s="179"/>
      <c r="D381" s="179"/>
      <c r="E381" s="179"/>
    </row>
    <row r="382" spans="1:29" ht="12.75" x14ac:dyDescent="0.2">
      <c r="A382" s="172"/>
      <c r="B382" s="179"/>
      <c r="C382" s="179"/>
      <c r="D382" s="179"/>
      <c r="E382" s="179"/>
    </row>
    <row r="383" spans="1:29" ht="12.75" x14ac:dyDescent="0.2">
      <c r="A383" s="172"/>
      <c r="B383" s="179"/>
      <c r="C383" s="179"/>
      <c r="D383" s="179"/>
      <c r="E383" s="179"/>
    </row>
    <row r="384" spans="1:29" ht="12.75" x14ac:dyDescent="0.2">
      <c r="A384" s="172"/>
      <c r="B384" s="179"/>
      <c r="C384" s="179"/>
      <c r="D384" s="179"/>
      <c r="E384" s="179"/>
    </row>
    <row r="385" spans="1:5" ht="12.75" x14ac:dyDescent="0.2">
      <c r="A385" s="172"/>
      <c r="B385" s="179"/>
      <c r="C385" s="179"/>
      <c r="D385" s="179"/>
      <c r="E385" s="179"/>
    </row>
    <row r="386" spans="1:5" ht="12.75" x14ac:dyDescent="0.2">
      <c r="A386" s="172"/>
      <c r="B386" s="179"/>
      <c r="C386" s="179"/>
      <c r="D386" s="179"/>
      <c r="E386" s="179"/>
    </row>
    <row r="387" spans="1:5" ht="12.75" x14ac:dyDescent="0.2">
      <c r="A387" s="172"/>
      <c r="B387" s="179"/>
      <c r="C387" s="179"/>
      <c r="D387" s="179"/>
      <c r="E387" s="179"/>
    </row>
    <row r="388" spans="1:5" ht="12.75" x14ac:dyDescent="0.2">
      <c r="A388" s="172"/>
      <c r="B388" s="179"/>
      <c r="C388" s="179"/>
      <c r="D388" s="179"/>
      <c r="E388" s="179"/>
    </row>
    <row r="389" spans="1:5" ht="12.75" x14ac:dyDescent="0.2">
      <c r="A389" s="172"/>
      <c r="B389" s="179"/>
      <c r="C389" s="179"/>
      <c r="D389" s="179"/>
      <c r="E389" s="179"/>
    </row>
    <row r="390" spans="1:5" ht="12.75" x14ac:dyDescent="0.2">
      <c r="A390" s="172"/>
      <c r="B390" s="179"/>
      <c r="C390" s="179"/>
      <c r="D390" s="179"/>
      <c r="E390" s="179"/>
    </row>
    <row r="391" spans="1:5" ht="12.75" x14ac:dyDescent="0.2">
      <c r="A391" s="172"/>
      <c r="B391" s="179"/>
      <c r="C391" s="179"/>
      <c r="D391" s="179"/>
      <c r="E391" s="179"/>
    </row>
    <row r="392" spans="1:5" ht="12.75" x14ac:dyDescent="0.2">
      <c r="A392" s="172"/>
      <c r="B392" s="179"/>
      <c r="C392" s="179"/>
      <c r="D392" s="179"/>
      <c r="E392" s="179"/>
    </row>
    <row r="393" spans="1:5" ht="12.75" x14ac:dyDescent="0.2">
      <c r="A393" s="172"/>
      <c r="B393" s="179"/>
      <c r="C393" s="179"/>
      <c r="D393" s="179"/>
      <c r="E393" s="179"/>
    </row>
    <row r="394" spans="1:5" ht="12.75" x14ac:dyDescent="0.2">
      <c r="A394" s="172"/>
      <c r="B394" s="179"/>
      <c r="C394" s="179"/>
      <c r="D394" s="179"/>
      <c r="E394" s="179"/>
    </row>
    <row r="395" spans="1:5" ht="12.75" x14ac:dyDescent="0.2">
      <c r="A395" s="172"/>
      <c r="B395" s="179"/>
      <c r="C395" s="179"/>
      <c r="D395" s="179"/>
      <c r="E395" s="179"/>
    </row>
    <row r="396" spans="1:5" ht="12.75" x14ac:dyDescent="0.2">
      <c r="A396" s="172"/>
      <c r="B396" s="179"/>
      <c r="C396" s="179"/>
      <c r="D396" s="179"/>
      <c r="E396" s="179"/>
    </row>
    <row r="397" spans="1:5" ht="12.75" x14ac:dyDescent="0.2">
      <c r="A397" s="172"/>
      <c r="B397" s="179"/>
      <c r="C397" s="179"/>
      <c r="D397" s="179"/>
      <c r="E397" s="179"/>
    </row>
    <row r="398" spans="1:5" ht="12.75" x14ac:dyDescent="0.2">
      <c r="A398" s="172"/>
      <c r="B398" s="179"/>
      <c r="C398" s="179"/>
      <c r="D398" s="179"/>
      <c r="E398" s="179"/>
    </row>
    <row r="399" spans="1:5" ht="12.75" x14ac:dyDescent="0.2">
      <c r="A399" s="172"/>
      <c r="B399" s="179"/>
      <c r="C399" s="179"/>
      <c r="D399" s="179"/>
      <c r="E399" s="179"/>
    </row>
    <row r="400" spans="1:5" ht="12.75" x14ac:dyDescent="0.2">
      <c r="A400" s="172"/>
      <c r="B400" s="179"/>
      <c r="C400" s="179"/>
      <c r="D400" s="179"/>
      <c r="E400" s="179"/>
    </row>
    <row r="401" spans="1:5" ht="12.75" x14ac:dyDescent="0.2">
      <c r="A401" s="172"/>
      <c r="B401" s="179"/>
      <c r="C401" s="179"/>
      <c r="D401" s="179"/>
      <c r="E401" s="179"/>
    </row>
    <row r="402" spans="1:5" ht="12.75" x14ac:dyDescent="0.2">
      <c r="A402" s="172"/>
      <c r="B402" s="179"/>
      <c r="C402" s="179"/>
      <c r="D402" s="179"/>
      <c r="E402" s="179"/>
    </row>
    <row r="403" spans="1:5" ht="12.75" x14ac:dyDescent="0.2">
      <c r="A403" s="172"/>
      <c r="B403" s="179"/>
      <c r="C403" s="179"/>
      <c r="D403" s="179"/>
      <c r="E403" s="179"/>
    </row>
    <row r="404" spans="1:5" ht="12.75" x14ac:dyDescent="0.2">
      <c r="A404" s="172"/>
      <c r="B404" s="179"/>
      <c r="C404" s="179"/>
      <c r="D404" s="179"/>
      <c r="E404" s="179"/>
    </row>
    <row r="405" spans="1:5" ht="12.75" x14ac:dyDescent="0.2">
      <c r="A405" s="172"/>
      <c r="B405" s="179"/>
      <c r="C405" s="179"/>
      <c r="D405" s="179"/>
      <c r="E405" s="179"/>
    </row>
    <row r="406" spans="1:5" ht="12.75" x14ac:dyDescent="0.2">
      <c r="A406" s="172"/>
      <c r="B406" s="179"/>
      <c r="C406" s="179"/>
      <c r="D406" s="179"/>
      <c r="E406" s="179"/>
    </row>
    <row r="407" spans="1:5" ht="12.75" x14ac:dyDescent="0.2">
      <c r="A407" s="172"/>
      <c r="B407" s="179"/>
      <c r="C407" s="179"/>
      <c r="D407" s="179"/>
      <c r="E407" s="179"/>
    </row>
    <row r="408" spans="1:5" ht="12.75" x14ac:dyDescent="0.2">
      <c r="A408" s="172"/>
      <c r="B408" s="179"/>
      <c r="C408" s="179"/>
      <c r="D408" s="179"/>
      <c r="E408" s="179"/>
    </row>
    <row r="409" spans="1:5" ht="12.75" x14ac:dyDescent="0.2">
      <c r="A409" s="172"/>
      <c r="B409" s="179"/>
      <c r="C409" s="179"/>
      <c r="D409" s="179"/>
      <c r="E409" s="179"/>
    </row>
    <row r="410" spans="1:5" ht="12.75" x14ac:dyDescent="0.2">
      <c r="A410" s="172"/>
      <c r="B410" s="179"/>
      <c r="C410" s="179"/>
      <c r="D410" s="179"/>
      <c r="E410" s="179"/>
    </row>
    <row r="411" spans="1:5" ht="12.75" x14ac:dyDescent="0.2">
      <c r="A411" s="172"/>
      <c r="B411" s="179"/>
      <c r="C411" s="179"/>
      <c r="D411" s="179"/>
      <c r="E411" s="179"/>
    </row>
    <row r="412" spans="1:5" ht="12.75" x14ac:dyDescent="0.2">
      <c r="A412" s="172"/>
      <c r="B412" s="179"/>
      <c r="C412" s="179"/>
      <c r="D412" s="179"/>
      <c r="E412" s="179"/>
    </row>
    <row r="413" spans="1:5" ht="12.75" x14ac:dyDescent="0.2">
      <c r="A413" s="172"/>
      <c r="B413" s="179"/>
      <c r="C413" s="179"/>
      <c r="D413" s="179"/>
      <c r="E413" s="179"/>
    </row>
    <row r="414" spans="1:5" ht="12.75" x14ac:dyDescent="0.2">
      <c r="A414" s="172"/>
      <c r="B414" s="179"/>
      <c r="C414" s="179"/>
      <c r="D414" s="179"/>
      <c r="E414" s="179"/>
    </row>
    <row r="415" spans="1:5" ht="12.75" x14ac:dyDescent="0.2">
      <c r="A415" s="172"/>
      <c r="B415" s="179"/>
      <c r="C415" s="179"/>
      <c r="D415" s="179"/>
      <c r="E415" s="179"/>
    </row>
    <row r="416" spans="1:5" ht="12.75" x14ac:dyDescent="0.2">
      <c r="A416" s="172"/>
      <c r="B416" s="179"/>
      <c r="C416" s="179"/>
      <c r="D416" s="179"/>
      <c r="E416" s="179"/>
    </row>
    <row r="417" spans="1:5" ht="12.75" x14ac:dyDescent="0.2">
      <c r="A417" s="172"/>
      <c r="B417" s="179"/>
      <c r="C417" s="179"/>
      <c r="D417" s="179"/>
      <c r="E417" s="179"/>
    </row>
    <row r="418" spans="1:5" ht="12.75" x14ac:dyDescent="0.2">
      <c r="A418" s="172"/>
      <c r="B418" s="179"/>
      <c r="C418" s="179"/>
      <c r="D418" s="179"/>
      <c r="E418" s="179"/>
    </row>
    <row r="419" spans="1:5" ht="12.75" x14ac:dyDescent="0.2">
      <c r="A419" s="172"/>
      <c r="B419" s="179"/>
      <c r="C419" s="179"/>
      <c r="D419" s="179"/>
      <c r="E419" s="179"/>
    </row>
    <row r="420" spans="1:5" ht="12.75" x14ac:dyDescent="0.2">
      <c r="A420" s="172"/>
      <c r="B420" s="179"/>
      <c r="C420" s="179"/>
      <c r="D420" s="179"/>
      <c r="E420" s="179"/>
    </row>
    <row r="421" spans="1:5" ht="12.75" x14ac:dyDescent="0.2">
      <c r="A421" s="172"/>
      <c r="B421" s="179"/>
      <c r="C421" s="179"/>
      <c r="D421" s="179"/>
      <c r="E421" s="179"/>
    </row>
    <row r="422" spans="1:5" ht="12.75" x14ac:dyDescent="0.2">
      <c r="A422" s="172"/>
      <c r="B422" s="179"/>
      <c r="C422" s="179"/>
      <c r="D422" s="179"/>
      <c r="E422" s="179"/>
    </row>
    <row r="423" spans="1:5" ht="12.75" x14ac:dyDescent="0.2">
      <c r="A423" s="172"/>
      <c r="B423" s="179"/>
      <c r="C423" s="179"/>
      <c r="D423" s="179"/>
      <c r="E423" s="179"/>
    </row>
    <row r="424" spans="1:5" ht="12.75" x14ac:dyDescent="0.2">
      <c r="A424" s="172"/>
      <c r="B424" s="179"/>
      <c r="C424" s="179"/>
      <c r="D424" s="179"/>
      <c r="E424" s="179"/>
    </row>
    <row r="425" spans="1:5" ht="12.75" x14ac:dyDescent="0.2">
      <c r="A425" s="172"/>
      <c r="B425" s="179"/>
      <c r="C425" s="179"/>
      <c r="D425" s="179"/>
      <c r="E425" s="179"/>
    </row>
    <row r="426" spans="1:5" ht="12.75" x14ac:dyDescent="0.2">
      <c r="A426" s="172"/>
      <c r="B426" s="179"/>
      <c r="C426" s="179"/>
      <c r="D426" s="179"/>
      <c r="E426" s="179"/>
    </row>
    <row r="427" spans="1:5" ht="12.75" x14ac:dyDescent="0.2">
      <c r="A427" s="172"/>
      <c r="B427" s="179"/>
      <c r="C427" s="179"/>
      <c r="D427" s="179"/>
      <c r="E427" s="179"/>
    </row>
    <row r="428" spans="1:5" ht="12.75" x14ac:dyDescent="0.2">
      <c r="A428" s="172"/>
      <c r="B428" s="179"/>
      <c r="C428" s="179"/>
      <c r="D428" s="179"/>
      <c r="E428" s="179"/>
    </row>
    <row r="429" spans="1:5" ht="12.75" x14ac:dyDescent="0.2">
      <c r="A429" s="172"/>
      <c r="B429" s="179"/>
      <c r="C429" s="179"/>
      <c r="D429" s="179"/>
      <c r="E429" s="179"/>
    </row>
    <row r="430" spans="1:5" ht="12.75" x14ac:dyDescent="0.2">
      <c r="A430" s="172"/>
      <c r="B430" s="179"/>
      <c r="C430" s="179"/>
      <c r="D430" s="179"/>
      <c r="E430" s="179"/>
    </row>
    <row r="431" spans="1:5" ht="12.75" x14ac:dyDescent="0.2">
      <c r="A431" s="172"/>
      <c r="B431" s="179"/>
      <c r="C431" s="179"/>
      <c r="D431" s="179"/>
      <c r="E431" s="179"/>
    </row>
    <row r="432" spans="1:5" ht="12.75" x14ac:dyDescent="0.2">
      <c r="A432" s="172"/>
      <c r="B432" s="179"/>
      <c r="C432" s="179"/>
      <c r="D432" s="179"/>
      <c r="E432" s="179"/>
    </row>
    <row r="433" spans="1:5" ht="12.75" x14ac:dyDescent="0.2">
      <c r="A433" s="172"/>
      <c r="B433" s="179"/>
      <c r="C433" s="179"/>
      <c r="D433" s="179"/>
      <c r="E433" s="179"/>
    </row>
    <row r="434" spans="1:5" ht="12.75" x14ac:dyDescent="0.2">
      <c r="A434" s="172"/>
      <c r="B434" s="179"/>
      <c r="C434" s="179"/>
      <c r="D434" s="179"/>
      <c r="E434" s="179"/>
    </row>
    <row r="435" spans="1:5" ht="12.75" x14ac:dyDescent="0.2">
      <c r="A435" s="172"/>
      <c r="B435" s="179"/>
      <c r="C435" s="179"/>
      <c r="D435" s="179"/>
      <c r="E435" s="179"/>
    </row>
    <row r="436" spans="1:5" ht="12.75" x14ac:dyDescent="0.2">
      <c r="A436" s="172"/>
      <c r="B436" s="179"/>
      <c r="C436" s="179"/>
      <c r="D436" s="179"/>
      <c r="E436" s="179"/>
    </row>
    <row r="437" spans="1:5" ht="12.75" x14ac:dyDescent="0.2">
      <c r="A437" s="172"/>
      <c r="B437" s="179"/>
      <c r="C437" s="179"/>
      <c r="D437" s="179"/>
      <c r="E437" s="179"/>
    </row>
    <row r="438" spans="1:5" ht="12.75" x14ac:dyDescent="0.2">
      <c r="A438" s="172"/>
      <c r="B438" s="179"/>
      <c r="C438" s="179"/>
      <c r="D438" s="179"/>
      <c r="E438" s="179"/>
    </row>
    <row r="439" spans="1:5" ht="12.75" x14ac:dyDescent="0.2">
      <c r="A439" s="172"/>
      <c r="B439" s="179"/>
      <c r="C439" s="179"/>
      <c r="D439" s="179"/>
      <c r="E439" s="179"/>
    </row>
    <row r="440" spans="1:5" ht="12.75" x14ac:dyDescent="0.2">
      <c r="A440" s="172"/>
      <c r="B440" s="179"/>
      <c r="C440" s="179"/>
      <c r="D440" s="179"/>
      <c r="E440" s="179"/>
    </row>
    <row r="441" spans="1:5" ht="12.75" x14ac:dyDescent="0.2">
      <c r="A441" s="172"/>
      <c r="B441" s="179"/>
      <c r="C441" s="179"/>
      <c r="D441" s="179"/>
      <c r="E441" s="179"/>
    </row>
    <row r="442" spans="1:5" ht="12.75" x14ac:dyDescent="0.2">
      <c r="A442" s="172"/>
      <c r="B442" s="179"/>
      <c r="C442" s="179"/>
      <c r="D442" s="179"/>
      <c r="E442" s="179"/>
    </row>
    <row r="443" spans="1:5" ht="12.75" x14ac:dyDescent="0.2">
      <c r="A443" s="172"/>
      <c r="B443" s="179"/>
      <c r="C443" s="179"/>
      <c r="D443" s="179"/>
      <c r="E443" s="179"/>
    </row>
    <row r="444" spans="1:5" ht="12.75" x14ac:dyDescent="0.2">
      <c r="A444" s="172"/>
      <c r="B444" s="179"/>
      <c r="C444" s="179"/>
      <c r="D444" s="179"/>
      <c r="E444" s="179"/>
    </row>
    <row r="445" spans="1:5" ht="12.75" x14ac:dyDescent="0.2">
      <c r="A445" s="172"/>
      <c r="B445" s="179"/>
      <c r="C445" s="179"/>
      <c r="D445" s="179"/>
      <c r="E445" s="179"/>
    </row>
    <row r="446" spans="1:5" ht="12.75" x14ac:dyDescent="0.2">
      <c r="A446" s="172"/>
      <c r="B446" s="179"/>
      <c r="C446" s="179"/>
      <c r="D446" s="179"/>
      <c r="E446" s="179"/>
    </row>
    <row r="447" spans="1:5" ht="12.75" x14ac:dyDescent="0.2">
      <c r="A447" s="172"/>
      <c r="B447" s="179"/>
      <c r="C447" s="179"/>
      <c r="D447" s="179"/>
      <c r="E447" s="179"/>
    </row>
    <row r="448" spans="1:5" ht="12.75" x14ac:dyDescent="0.2">
      <c r="A448" s="172"/>
      <c r="B448" s="179"/>
      <c r="C448" s="179"/>
      <c r="D448" s="179"/>
      <c r="E448" s="179"/>
    </row>
    <row r="449" spans="1:5" ht="12.75" x14ac:dyDescent="0.2">
      <c r="A449" s="172"/>
      <c r="B449" s="179"/>
      <c r="C449" s="179"/>
      <c r="D449" s="179"/>
      <c r="E449" s="179"/>
    </row>
    <row r="450" spans="1:5" ht="12.75" x14ac:dyDescent="0.2">
      <c r="A450" s="172"/>
      <c r="B450" s="179"/>
      <c r="C450" s="179"/>
      <c r="D450" s="179"/>
      <c r="E450" s="179"/>
    </row>
    <row r="451" spans="1:5" ht="12.75" x14ac:dyDescent="0.2">
      <c r="A451" s="172"/>
      <c r="B451" s="179"/>
      <c r="C451" s="179"/>
      <c r="D451" s="179"/>
      <c r="E451" s="179"/>
    </row>
    <row r="452" spans="1:5" ht="12.75" x14ac:dyDescent="0.2">
      <c r="A452" s="172"/>
      <c r="B452" s="179"/>
      <c r="C452" s="179"/>
      <c r="D452" s="179"/>
      <c r="E452" s="179"/>
    </row>
    <row r="453" spans="1:5" ht="12.75" x14ac:dyDescent="0.2">
      <c r="A453" s="172"/>
      <c r="B453" s="179"/>
      <c r="C453" s="179"/>
      <c r="D453" s="179"/>
      <c r="E453" s="179"/>
    </row>
    <row r="454" spans="1:5" ht="12.75" x14ac:dyDescent="0.2">
      <c r="A454" s="172"/>
      <c r="B454" s="179"/>
      <c r="C454" s="179"/>
      <c r="D454" s="179"/>
      <c r="E454" s="179"/>
    </row>
    <row r="455" spans="1:5" ht="12.75" x14ac:dyDescent="0.2">
      <c r="A455" s="172"/>
      <c r="B455" s="179"/>
      <c r="C455" s="179"/>
      <c r="D455" s="179"/>
      <c r="E455" s="179"/>
    </row>
    <row r="456" spans="1:5" ht="12.75" x14ac:dyDescent="0.2">
      <c r="A456" s="172"/>
      <c r="B456" s="179"/>
      <c r="C456" s="179"/>
      <c r="D456" s="179"/>
      <c r="E456" s="179"/>
    </row>
    <row r="457" spans="1:5" ht="12.75" x14ac:dyDescent="0.2">
      <c r="A457" s="172"/>
      <c r="B457" s="179"/>
      <c r="C457" s="179"/>
      <c r="D457" s="179"/>
      <c r="E457" s="179"/>
    </row>
    <row r="458" spans="1:5" ht="12.75" x14ac:dyDescent="0.2">
      <c r="A458" s="172"/>
      <c r="B458" s="179"/>
      <c r="C458" s="179"/>
      <c r="D458" s="179"/>
      <c r="E458" s="179"/>
    </row>
    <row r="459" spans="1:5" ht="12.75" x14ac:dyDescent="0.2">
      <c r="A459" s="172"/>
      <c r="B459" s="179"/>
      <c r="C459" s="179"/>
      <c r="D459" s="179"/>
      <c r="E459" s="179"/>
    </row>
    <row r="460" spans="1:5" ht="12.75" x14ac:dyDescent="0.2">
      <c r="A460" s="172"/>
      <c r="B460" s="179"/>
      <c r="C460" s="179"/>
      <c r="D460" s="179"/>
      <c r="E460" s="179"/>
    </row>
    <row r="461" spans="1:5" ht="12.75" x14ac:dyDescent="0.2">
      <c r="A461" s="172"/>
      <c r="B461" s="179"/>
      <c r="C461" s="179"/>
      <c r="D461" s="179"/>
      <c r="E461" s="179"/>
    </row>
    <row r="462" spans="1:5" ht="12.75" x14ac:dyDescent="0.2">
      <c r="A462" s="172"/>
      <c r="B462" s="179"/>
      <c r="C462" s="179"/>
      <c r="D462" s="179"/>
      <c r="E462" s="179"/>
    </row>
    <row r="463" spans="1:5" ht="12.75" x14ac:dyDescent="0.2">
      <c r="A463" s="172"/>
      <c r="B463" s="179"/>
      <c r="C463" s="179"/>
      <c r="D463" s="179"/>
      <c r="E463" s="179"/>
    </row>
    <row r="464" spans="1:5" ht="12.75" x14ac:dyDescent="0.2">
      <c r="A464" s="172"/>
      <c r="B464" s="179"/>
      <c r="C464" s="179"/>
      <c r="D464" s="179"/>
      <c r="E464" s="179"/>
    </row>
    <row r="465" spans="1:5" ht="12.75" x14ac:dyDescent="0.2">
      <c r="A465" s="172"/>
      <c r="B465" s="179"/>
      <c r="C465" s="179"/>
      <c r="D465" s="179"/>
      <c r="E465" s="179"/>
    </row>
    <row r="466" spans="1:5" ht="12.75" x14ac:dyDescent="0.2">
      <c r="A466" s="172"/>
      <c r="B466" s="179"/>
      <c r="C466" s="179"/>
      <c r="D466" s="179"/>
      <c r="E466" s="179"/>
    </row>
    <row r="467" spans="1:5" ht="12.75" x14ac:dyDescent="0.2">
      <c r="A467" s="172"/>
      <c r="B467" s="179"/>
      <c r="C467" s="179"/>
      <c r="D467" s="179"/>
      <c r="E467" s="179"/>
    </row>
    <row r="468" spans="1:5" ht="12.75" x14ac:dyDescent="0.2">
      <c r="A468" s="172"/>
      <c r="B468" s="179"/>
      <c r="C468" s="179"/>
      <c r="D468" s="179"/>
      <c r="E468" s="179"/>
    </row>
    <row r="469" spans="1:5" ht="12.75" x14ac:dyDescent="0.2">
      <c r="A469" s="172"/>
      <c r="B469" s="179"/>
      <c r="C469" s="179"/>
      <c r="D469" s="179"/>
      <c r="E469" s="179"/>
    </row>
    <row r="470" spans="1:5" ht="12.75" x14ac:dyDescent="0.2">
      <c r="A470" s="172"/>
      <c r="B470" s="179"/>
      <c r="C470" s="179"/>
      <c r="D470" s="179"/>
      <c r="E470" s="179"/>
    </row>
    <row r="471" spans="1:5" ht="12.75" x14ac:dyDescent="0.2">
      <c r="A471" s="172"/>
      <c r="B471" s="179"/>
      <c r="C471" s="179"/>
      <c r="D471" s="179"/>
      <c r="E471" s="179"/>
    </row>
    <row r="472" spans="1:5" ht="12.75" x14ac:dyDescent="0.2">
      <c r="A472" s="172"/>
      <c r="B472" s="179"/>
      <c r="C472" s="179"/>
      <c r="D472" s="179"/>
      <c r="E472" s="179"/>
    </row>
    <row r="473" spans="1:5" ht="12.75" x14ac:dyDescent="0.2">
      <c r="A473" s="172"/>
      <c r="B473" s="179"/>
      <c r="C473" s="179"/>
      <c r="D473" s="179"/>
      <c r="E473" s="179"/>
    </row>
    <row r="474" spans="1:5" ht="12.75" x14ac:dyDescent="0.2">
      <c r="A474" s="172"/>
      <c r="B474" s="179"/>
      <c r="C474" s="179"/>
      <c r="D474" s="179"/>
      <c r="E474" s="179"/>
    </row>
    <row r="475" spans="1:5" ht="12.75" x14ac:dyDescent="0.2">
      <c r="A475" s="172"/>
      <c r="B475" s="179"/>
      <c r="C475" s="179"/>
      <c r="D475" s="179"/>
      <c r="E475" s="179"/>
    </row>
    <row r="476" spans="1:5" ht="12.75" x14ac:dyDescent="0.2">
      <c r="A476" s="172"/>
      <c r="B476" s="179"/>
      <c r="C476" s="179"/>
      <c r="D476" s="179"/>
      <c r="E476" s="179"/>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topLeftCell="A4" workbookViewId="0">
      <selection activeCell="R20" sqref="R20"/>
    </sheetView>
  </sheetViews>
  <sheetFormatPr defaultColWidth="12.625" defaultRowHeight="15" x14ac:dyDescent="0.2"/>
  <cols>
    <col min="1" max="1" width="8.5" style="58" customWidth="1"/>
    <col min="2" max="2" width="6.375" style="58" hidden="1" customWidth="1"/>
    <col min="3" max="5" width="8.5" style="58" customWidth="1"/>
    <col min="6" max="6" width="70.625" style="58" customWidth="1"/>
    <col min="7" max="13" width="31.25" style="58" hidden="1" customWidth="1"/>
    <col min="14" max="14" width="8.25" style="58" customWidth="1"/>
    <col min="15" max="17" width="7.25" style="58" hidden="1" customWidth="1"/>
    <col min="18" max="18" width="70.625" style="58" customWidth="1"/>
    <col min="19" max="26" width="7.625" style="58" customWidth="1"/>
    <col min="27" max="16384" width="12.625" style="58"/>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13</v>
      </c>
      <c r="O1" s="59" t="s">
        <v>2</v>
      </c>
      <c r="P1" s="59" t="s">
        <v>3</v>
      </c>
      <c r="Q1" s="59" t="s">
        <v>14</v>
      </c>
      <c r="R1" s="59"/>
      <c r="S1" s="180"/>
      <c r="T1" s="180"/>
      <c r="U1" s="180"/>
      <c r="V1" s="180"/>
      <c r="W1" s="180"/>
      <c r="X1" s="180"/>
      <c r="Y1" s="180"/>
      <c r="Z1" s="180"/>
    </row>
    <row r="2" spans="1:26" x14ac:dyDescent="0.2">
      <c r="A2" s="54" t="s">
        <v>2</v>
      </c>
      <c r="B2" s="181">
        <v>187</v>
      </c>
      <c r="C2" s="54" t="s">
        <v>16</v>
      </c>
      <c r="D2" s="54"/>
      <c r="E2" s="54" t="s">
        <v>168</v>
      </c>
      <c r="F2" s="54" t="s">
        <v>18</v>
      </c>
      <c r="G2" s="54"/>
      <c r="H2" s="54"/>
      <c r="I2" s="54"/>
      <c r="J2" s="54"/>
      <c r="K2" s="54"/>
      <c r="L2" s="54"/>
      <c r="M2" s="54"/>
      <c r="N2" s="54" t="s">
        <v>168</v>
      </c>
      <c r="O2" s="54" t="s">
        <v>16</v>
      </c>
      <c r="P2" s="54" t="s">
        <v>104</v>
      </c>
      <c r="Q2" s="54"/>
      <c r="R2" s="54" t="s">
        <v>169</v>
      </c>
      <c r="S2" s="186"/>
      <c r="T2" s="186"/>
      <c r="U2" s="186"/>
      <c r="V2" s="186"/>
      <c r="W2" s="186"/>
      <c r="X2" s="186"/>
      <c r="Y2" s="186"/>
      <c r="Z2" s="186"/>
    </row>
    <row r="3" spans="1:26" x14ac:dyDescent="0.2">
      <c r="A3" s="56" t="s">
        <v>3</v>
      </c>
      <c r="B3" s="57">
        <v>188</v>
      </c>
      <c r="C3" s="56" t="s">
        <v>16</v>
      </c>
      <c r="D3" s="56" t="s">
        <v>21</v>
      </c>
      <c r="E3" s="56" t="s">
        <v>170</v>
      </c>
      <c r="F3" s="56" t="s">
        <v>171</v>
      </c>
      <c r="G3" s="56"/>
      <c r="H3" s="56"/>
      <c r="I3" s="56"/>
      <c r="J3" s="56"/>
      <c r="K3" s="56"/>
      <c r="L3" s="56"/>
      <c r="M3" s="56"/>
      <c r="N3" s="56" t="s">
        <v>170</v>
      </c>
      <c r="O3" s="56" t="s">
        <v>16</v>
      </c>
      <c r="P3" s="56" t="s">
        <v>21</v>
      </c>
      <c r="Q3" s="56">
        <v>0</v>
      </c>
      <c r="R3" s="56" t="s">
        <v>172</v>
      </c>
      <c r="S3" s="186"/>
      <c r="T3" s="186"/>
      <c r="U3" s="186"/>
      <c r="V3" s="186"/>
      <c r="W3" s="186"/>
      <c r="X3" s="186"/>
      <c r="Y3" s="186"/>
      <c r="Z3" s="186"/>
    </row>
    <row r="4" spans="1:26" ht="60" x14ac:dyDescent="0.2">
      <c r="A4" s="181" t="s">
        <v>14</v>
      </c>
      <c r="B4" s="182">
        <v>189</v>
      </c>
      <c r="C4" s="181" t="s">
        <v>16</v>
      </c>
      <c r="D4" s="181" t="s">
        <v>21</v>
      </c>
      <c r="E4" s="181" t="s">
        <v>173</v>
      </c>
      <c r="F4" s="181" t="s">
        <v>174</v>
      </c>
      <c r="G4" s="181"/>
      <c r="H4" s="181"/>
      <c r="I4" s="181"/>
      <c r="J4" s="181"/>
      <c r="K4" s="181"/>
      <c r="L4" s="181"/>
      <c r="M4" s="181"/>
      <c r="N4" s="184" t="s">
        <v>173</v>
      </c>
      <c r="O4" s="184" t="s">
        <v>16</v>
      </c>
      <c r="P4" s="184" t="s">
        <v>21</v>
      </c>
      <c r="Q4" s="184">
        <v>1</v>
      </c>
      <c r="R4" s="184" t="s">
        <v>175</v>
      </c>
      <c r="S4" s="186"/>
      <c r="T4" s="186"/>
      <c r="U4" s="186"/>
      <c r="V4" s="186"/>
      <c r="W4" s="186"/>
      <c r="X4" s="186"/>
      <c r="Y4" s="186"/>
      <c r="Z4" s="186"/>
    </row>
    <row r="5" spans="1:26" ht="45" x14ac:dyDescent="0.2">
      <c r="A5" s="181" t="s">
        <v>14</v>
      </c>
      <c r="B5" s="182">
        <v>190</v>
      </c>
      <c r="C5" s="181" t="s">
        <v>16</v>
      </c>
      <c r="D5" s="181" t="s">
        <v>21</v>
      </c>
      <c r="E5" s="181" t="s">
        <v>176</v>
      </c>
      <c r="F5" s="181" t="s">
        <v>177</v>
      </c>
      <c r="G5" s="181"/>
      <c r="H5" s="181"/>
      <c r="I5" s="181"/>
      <c r="J5" s="181"/>
      <c r="K5" s="181"/>
      <c r="L5" s="181"/>
      <c r="M5" s="181"/>
      <c r="N5" s="185" t="s">
        <v>176</v>
      </c>
      <c r="O5" s="185" t="s">
        <v>16</v>
      </c>
      <c r="P5" s="185" t="s">
        <v>21</v>
      </c>
      <c r="Q5" s="185">
        <v>2</v>
      </c>
      <c r="R5" s="185" t="s">
        <v>178</v>
      </c>
      <c r="S5" s="186"/>
      <c r="T5" s="186"/>
      <c r="U5" s="186"/>
      <c r="V5" s="186"/>
      <c r="W5" s="186"/>
      <c r="X5" s="186"/>
      <c r="Y5" s="186"/>
      <c r="Z5" s="186"/>
    </row>
    <row r="6" spans="1:26" ht="30" x14ac:dyDescent="0.2">
      <c r="A6" s="56" t="s">
        <v>3</v>
      </c>
      <c r="B6" s="57">
        <v>191</v>
      </c>
      <c r="C6" s="56" t="s">
        <v>16</v>
      </c>
      <c r="D6" s="56" t="s">
        <v>63</v>
      </c>
      <c r="E6" s="56" t="s">
        <v>179</v>
      </c>
      <c r="F6" s="56" t="s">
        <v>180</v>
      </c>
      <c r="G6" s="56"/>
      <c r="H6" s="56"/>
      <c r="I6" s="56"/>
      <c r="J6" s="56"/>
      <c r="K6" s="56"/>
      <c r="L6" s="56"/>
      <c r="M6" s="56"/>
      <c r="N6" s="56" t="s">
        <v>179</v>
      </c>
      <c r="O6" s="56" t="s">
        <v>16</v>
      </c>
      <c r="P6" s="56" t="s">
        <v>63</v>
      </c>
      <c r="Q6" s="56">
        <v>0</v>
      </c>
      <c r="R6" s="56" t="s">
        <v>181</v>
      </c>
      <c r="S6" s="186"/>
      <c r="T6" s="186"/>
      <c r="U6" s="186"/>
      <c r="V6" s="186"/>
      <c r="W6" s="186"/>
      <c r="X6" s="186"/>
      <c r="Y6" s="186"/>
      <c r="Z6" s="186"/>
    </row>
    <row r="7" spans="1:26" ht="75" x14ac:dyDescent="0.2">
      <c r="A7" s="181" t="s">
        <v>14</v>
      </c>
      <c r="B7" s="182">
        <v>192</v>
      </c>
      <c r="C7" s="181" t="s">
        <v>16</v>
      </c>
      <c r="D7" s="181" t="s">
        <v>63</v>
      </c>
      <c r="E7" s="181" t="s">
        <v>182</v>
      </c>
      <c r="F7" s="181" t="s">
        <v>183</v>
      </c>
      <c r="G7" s="181"/>
      <c r="H7" s="181"/>
      <c r="I7" s="181"/>
      <c r="J7" s="181"/>
      <c r="K7" s="181"/>
      <c r="L7" s="181"/>
      <c r="M7" s="181"/>
      <c r="N7" s="185" t="s">
        <v>182</v>
      </c>
      <c r="O7" s="185" t="s">
        <v>16</v>
      </c>
      <c r="P7" s="185" t="s">
        <v>63</v>
      </c>
      <c r="Q7" s="185">
        <v>3</v>
      </c>
      <c r="R7" s="185" t="s">
        <v>184</v>
      </c>
      <c r="S7" s="186"/>
      <c r="T7" s="186"/>
      <c r="U7" s="186"/>
      <c r="V7" s="186"/>
      <c r="W7" s="186"/>
      <c r="X7" s="186"/>
      <c r="Y7" s="186"/>
      <c r="Z7" s="186"/>
    </row>
    <row r="8" spans="1:26" ht="30" x14ac:dyDescent="0.2">
      <c r="A8" s="181" t="s">
        <v>14</v>
      </c>
      <c r="B8" s="182">
        <v>193</v>
      </c>
      <c r="C8" s="181" t="s">
        <v>16</v>
      </c>
      <c r="D8" s="181" t="s">
        <v>63</v>
      </c>
      <c r="E8" s="181" t="s">
        <v>185</v>
      </c>
      <c r="F8" s="181" t="s">
        <v>186</v>
      </c>
      <c r="G8" s="181"/>
      <c r="H8" s="181"/>
      <c r="I8" s="181"/>
      <c r="J8" s="181"/>
      <c r="K8" s="181"/>
      <c r="L8" s="181"/>
      <c r="M8" s="181"/>
      <c r="N8" s="184" t="s">
        <v>185</v>
      </c>
      <c r="O8" s="184" t="s">
        <v>16</v>
      </c>
      <c r="P8" s="184" t="s">
        <v>63</v>
      </c>
      <c r="Q8" s="184">
        <v>4</v>
      </c>
      <c r="R8" s="184" t="s">
        <v>187</v>
      </c>
      <c r="S8" s="186"/>
      <c r="T8" s="186"/>
      <c r="U8" s="186"/>
      <c r="V8" s="186"/>
      <c r="W8" s="186"/>
      <c r="X8" s="186"/>
      <c r="Y8" s="186"/>
      <c r="Z8" s="186"/>
    </row>
    <row r="9" spans="1:26" x14ac:dyDescent="0.2">
      <c r="A9" s="56" t="s">
        <v>3</v>
      </c>
      <c r="B9" s="57">
        <v>197</v>
      </c>
      <c r="C9" s="56" t="s">
        <v>16</v>
      </c>
      <c r="D9" s="56" t="s">
        <v>76</v>
      </c>
      <c r="E9" s="56" t="s">
        <v>188</v>
      </c>
      <c r="F9" s="56" t="s">
        <v>189</v>
      </c>
      <c r="G9" s="56"/>
      <c r="H9" s="56"/>
      <c r="I9" s="56"/>
      <c r="J9" s="56"/>
      <c r="K9" s="56"/>
      <c r="L9" s="56"/>
      <c r="M9" s="56"/>
      <c r="N9" s="56" t="s">
        <v>188</v>
      </c>
      <c r="O9" s="56" t="s">
        <v>16</v>
      </c>
      <c r="P9" s="56" t="s">
        <v>76</v>
      </c>
      <c r="Q9" s="56">
        <v>0</v>
      </c>
      <c r="R9" s="56" t="s">
        <v>190</v>
      </c>
      <c r="S9" s="186"/>
      <c r="T9" s="186"/>
      <c r="U9" s="186"/>
      <c r="V9" s="186"/>
      <c r="W9" s="186"/>
      <c r="X9" s="186"/>
      <c r="Y9" s="186"/>
      <c r="Z9" s="186"/>
    </row>
    <row r="10" spans="1:26" x14ac:dyDescent="0.2">
      <c r="A10" s="181" t="s">
        <v>14</v>
      </c>
      <c r="B10" s="182">
        <v>198</v>
      </c>
      <c r="C10" s="181" t="s">
        <v>16</v>
      </c>
      <c r="D10" s="181" t="s">
        <v>76</v>
      </c>
      <c r="E10" s="181" t="s">
        <v>191</v>
      </c>
      <c r="F10" s="181" t="s">
        <v>192</v>
      </c>
      <c r="G10" s="181"/>
      <c r="H10" s="181"/>
      <c r="I10" s="181"/>
      <c r="J10" s="181"/>
      <c r="K10" s="181"/>
      <c r="L10" s="181"/>
      <c r="M10" s="181"/>
      <c r="N10" s="184" t="s">
        <v>191</v>
      </c>
      <c r="O10" s="184" t="s">
        <v>16</v>
      </c>
      <c r="P10" s="184" t="s">
        <v>76</v>
      </c>
      <c r="Q10" s="184">
        <v>5</v>
      </c>
      <c r="R10" s="184" t="s">
        <v>193</v>
      </c>
      <c r="S10" s="186"/>
      <c r="T10" s="186"/>
      <c r="U10" s="186"/>
      <c r="V10" s="186"/>
      <c r="W10" s="186"/>
      <c r="X10" s="186"/>
      <c r="Y10" s="186"/>
      <c r="Z10" s="186"/>
    </row>
    <row r="11" spans="1:26" ht="90" x14ac:dyDescent="0.2">
      <c r="A11" s="181" t="s">
        <v>14</v>
      </c>
      <c r="B11" s="182">
        <v>199</v>
      </c>
      <c r="C11" s="181" t="s">
        <v>16</v>
      </c>
      <c r="D11" s="181" t="s">
        <v>76</v>
      </c>
      <c r="E11" s="181" t="s">
        <v>194</v>
      </c>
      <c r="F11" s="181" t="s">
        <v>195</v>
      </c>
      <c r="G11" s="181"/>
      <c r="H11" s="181"/>
      <c r="I11" s="181"/>
      <c r="J11" s="181"/>
      <c r="K11" s="181"/>
      <c r="L11" s="181"/>
      <c r="M11" s="181"/>
      <c r="N11" s="185" t="s">
        <v>194</v>
      </c>
      <c r="O11" s="185" t="s">
        <v>16</v>
      </c>
      <c r="P11" s="185" t="s">
        <v>76</v>
      </c>
      <c r="Q11" s="185">
        <v>6</v>
      </c>
      <c r="R11" s="185" t="s">
        <v>196</v>
      </c>
      <c r="S11" s="186"/>
      <c r="T11" s="186"/>
      <c r="U11" s="186"/>
      <c r="V11" s="186"/>
      <c r="W11" s="186"/>
      <c r="X11" s="186"/>
      <c r="Y11" s="186"/>
      <c r="Z11" s="186"/>
    </row>
    <row r="12" spans="1:26" x14ac:dyDescent="0.2">
      <c r="A12" s="56" t="s">
        <v>3</v>
      </c>
      <c r="B12" s="57">
        <v>200</v>
      </c>
      <c r="C12" s="56" t="s">
        <v>16</v>
      </c>
      <c r="D12" s="56" t="s">
        <v>197</v>
      </c>
      <c r="E12" s="56" t="s">
        <v>198</v>
      </c>
      <c r="F12" s="56" t="s">
        <v>199</v>
      </c>
      <c r="G12" s="56"/>
      <c r="H12" s="56"/>
      <c r="I12" s="56"/>
      <c r="J12" s="56"/>
      <c r="K12" s="56"/>
      <c r="L12" s="56"/>
      <c r="M12" s="56"/>
      <c r="N12" s="56" t="s">
        <v>198</v>
      </c>
      <c r="O12" s="56" t="s">
        <v>16</v>
      </c>
      <c r="P12" s="56" t="s">
        <v>197</v>
      </c>
      <c r="Q12" s="56">
        <v>0</v>
      </c>
      <c r="R12" s="56" t="s">
        <v>200</v>
      </c>
      <c r="S12" s="186"/>
      <c r="T12" s="186"/>
      <c r="U12" s="186"/>
      <c r="V12" s="186"/>
      <c r="W12" s="186"/>
      <c r="X12" s="186"/>
      <c r="Y12" s="186"/>
      <c r="Z12" s="186"/>
    </row>
    <row r="13" spans="1:26" ht="45" x14ac:dyDescent="0.2">
      <c r="A13" s="181" t="s">
        <v>14</v>
      </c>
      <c r="B13" s="182">
        <v>201</v>
      </c>
      <c r="C13" s="181" t="s">
        <v>16</v>
      </c>
      <c r="D13" s="181" t="s">
        <v>197</v>
      </c>
      <c r="E13" s="181" t="s">
        <v>201</v>
      </c>
      <c r="F13" s="181" t="s">
        <v>202</v>
      </c>
      <c r="G13" s="181"/>
      <c r="H13" s="181"/>
      <c r="I13" s="181"/>
      <c r="J13" s="181"/>
      <c r="K13" s="181"/>
      <c r="L13" s="181"/>
      <c r="M13" s="181"/>
      <c r="N13" s="185" t="s">
        <v>201</v>
      </c>
      <c r="O13" s="185" t="s">
        <v>16</v>
      </c>
      <c r="P13" s="185" t="s">
        <v>197</v>
      </c>
      <c r="Q13" s="185">
        <v>7</v>
      </c>
      <c r="R13" s="185" t="s">
        <v>203</v>
      </c>
      <c r="S13" s="186"/>
      <c r="T13" s="186"/>
      <c r="U13" s="186"/>
      <c r="V13" s="186"/>
      <c r="W13" s="186"/>
      <c r="X13" s="186"/>
      <c r="Y13" s="186"/>
      <c r="Z13" s="186"/>
    </row>
    <row r="14" spans="1:26" ht="45" x14ac:dyDescent="0.2">
      <c r="A14" s="181" t="s">
        <v>14</v>
      </c>
      <c r="B14" s="182">
        <v>202</v>
      </c>
      <c r="C14" s="181" t="s">
        <v>16</v>
      </c>
      <c r="D14" s="181" t="s">
        <v>197</v>
      </c>
      <c r="E14" s="181" t="s">
        <v>204</v>
      </c>
      <c r="F14" s="181" t="s">
        <v>205</v>
      </c>
      <c r="G14" s="181"/>
      <c r="H14" s="181"/>
      <c r="I14" s="181"/>
      <c r="J14" s="181"/>
      <c r="K14" s="181"/>
      <c r="L14" s="181"/>
      <c r="M14" s="181"/>
      <c r="N14" s="184" t="s">
        <v>204</v>
      </c>
      <c r="O14" s="184" t="s">
        <v>16</v>
      </c>
      <c r="P14" s="184" t="s">
        <v>197</v>
      </c>
      <c r="Q14" s="184">
        <v>8</v>
      </c>
      <c r="R14" s="184" t="s">
        <v>206</v>
      </c>
      <c r="S14" s="186"/>
      <c r="T14" s="186"/>
      <c r="U14" s="186"/>
      <c r="V14" s="186"/>
      <c r="W14" s="186"/>
      <c r="X14" s="186"/>
      <c r="Y14" s="186"/>
      <c r="Z14" s="186"/>
    </row>
    <row r="15" spans="1:26" x14ac:dyDescent="0.2">
      <c r="A15" s="54" t="s">
        <v>2</v>
      </c>
      <c r="B15" s="181">
        <v>203</v>
      </c>
      <c r="C15" s="54" t="s">
        <v>89</v>
      </c>
      <c r="D15" s="54">
        <v>0</v>
      </c>
      <c r="E15" s="54" t="s">
        <v>207</v>
      </c>
      <c r="F15" s="85" t="s">
        <v>91</v>
      </c>
      <c r="G15" s="54"/>
      <c r="H15" s="54"/>
      <c r="I15" s="54"/>
      <c r="J15" s="54"/>
      <c r="K15" s="54"/>
      <c r="L15" s="54"/>
      <c r="M15" s="54"/>
      <c r="N15" s="54" t="s">
        <v>207</v>
      </c>
      <c r="O15" s="54" t="s">
        <v>89</v>
      </c>
      <c r="P15" s="54">
        <v>0</v>
      </c>
      <c r="Q15" s="54"/>
      <c r="R15" s="60" t="s">
        <v>208</v>
      </c>
      <c r="S15" s="186"/>
      <c r="T15" s="186"/>
      <c r="U15" s="186"/>
      <c r="V15" s="186"/>
      <c r="W15" s="186"/>
      <c r="X15" s="186"/>
      <c r="Y15" s="186"/>
      <c r="Z15" s="186"/>
    </row>
    <row r="16" spans="1:26" x14ac:dyDescent="0.2">
      <c r="A16" s="56" t="s">
        <v>3</v>
      </c>
      <c r="B16" s="57">
        <v>204</v>
      </c>
      <c r="C16" s="56" t="s">
        <v>89</v>
      </c>
      <c r="D16" s="56" t="s">
        <v>21</v>
      </c>
      <c r="E16" s="56" t="s">
        <v>209</v>
      </c>
      <c r="F16" s="56" t="s">
        <v>210</v>
      </c>
      <c r="G16" s="56"/>
      <c r="H16" s="56"/>
      <c r="I16" s="56"/>
      <c r="J16" s="56"/>
      <c r="K16" s="56"/>
      <c r="L16" s="56"/>
      <c r="M16" s="56"/>
      <c r="N16" s="56" t="s">
        <v>209</v>
      </c>
      <c r="O16" s="56" t="s">
        <v>89</v>
      </c>
      <c r="P16" s="56" t="s">
        <v>21</v>
      </c>
      <c r="Q16" s="56">
        <v>0</v>
      </c>
      <c r="R16" s="56" t="s">
        <v>211</v>
      </c>
      <c r="S16" s="186"/>
      <c r="T16" s="186"/>
      <c r="U16" s="186"/>
      <c r="V16" s="186"/>
      <c r="W16" s="186"/>
      <c r="X16" s="186"/>
      <c r="Y16" s="186"/>
      <c r="Z16" s="186"/>
    </row>
    <row r="17" spans="1:26" ht="30" x14ac:dyDescent="0.2">
      <c r="A17" s="181" t="s">
        <v>14</v>
      </c>
      <c r="B17" s="182">
        <v>205</v>
      </c>
      <c r="C17" s="181" t="s">
        <v>89</v>
      </c>
      <c r="D17" s="181" t="s">
        <v>21</v>
      </c>
      <c r="E17" s="181" t="s">
        <v>212</v>
      </c>
      <c r="F17" s="181" t="s">
        <v>213</v>
      </c>
      <c r="G17" s="187"/>
      <c r="H17" s="187"/>
      <c r="I17" s="187"/>
      <c r="J17" s="187"/>
      <c r="K17" s="187"/>
      <c r="L17" s="187"/>
      <c r="M17" s="187"/>
      <c r="N17" s="185" t="s">
        <v>212</v>
      </c>
      <c r="O17" s="185" t="s">
        <v>89</v>
      </c>
      <c r="P17" s="185" t="s">
        <v>21</v>
      </c>
      <c r="Q17" s="185">
        <v>1</v>
      </c>
      <c r="R17" s="185" t="s">
        <v>214</v>
      </c>
      <c r="S17" s="186"/>
      <c r="T17" s="186"/>
      <c r="U17" s="186"/>
      <c r="V17" s="186"/>
      <c r="W17" s="186"/>
      <c r="X17" s="186"/>
      <c r="Y17" s="186"/>
      <c r="Z17" s="186"/>
    </row>
    <row r="18" spans="1:26" x14ac:dyDescent="0.2">
      <c r="A18" s="56" t="s">
        <v>3</v>
      </c>
      <c r="B18" s="57">
        <v>206</v>
      </c>
      <c r="C18" s="56" t="s">
        <v>89</v>
      </c>
      <c r="D18" s="56" t="s">
        <v>63</v>
      </c>
      <c r="E18" s="56" t="s">
        <v>215</v>
      </c>
      <c r="F18" s="56" t="s">
        <v>216</v>
      </c>
      <c r="G18" s="56"/>
      <c r="H18" s="56"/>
      <c r="I18" s="56"/>
      <c r="J18" s="56"/>
      <c r="K18" s="56"/>
      <c r="L18" s="56"/>
      <c r="M18" s="56"/>
      <c r="N18" s="56" t="s">
        <v>215</v>
      </c>
      <c r="O18" s="56" t="s">
        <v>89</v>
      </c>
      <c r="P18" s="56" t="s">
        <v>63</v>
      </c>
      <c r="Q18" s="56">
        <v>0</v>
      </c>
      <c r="R18" s="56" t="s">
        <v>217</v>
      </c>
      <c r="S18" s="186"/>
      <c r="T18" s="186"/>
      <c r="U18" s="186"/>
      <c r="V18" s="186"/>
      <c r="W18" s="186"/>
      <c r="X18" s="186"/>
      <c r="Y18" s="186"/>
      <c r="Z18" s="186"/>
    </row>
    <row r="19" spans="1:26" ht="105" x14ac:dyDescent="0.2">
      <c r="A19" s="181" t="s">
        <v>14</v>
      </c>
      <c r="B19" s="182">
        <v>207</v>
      </c>
      <c r="C19" s="181" t="s">
        <v>89</v>
      </c>
      <c r="D19" s="181" t="s">
        <v>63</v>
      </c>
      <c r="E19" s="181" t="s">
        <v>218</v>
      </c>
      <c r="F19" s="181" t="s">
        <v>219</v>
      </c>
      <c r="G19" s="187"/>
      <c r="H19" s="187"/>
      <c r="I19" s="187"/>
      <c r="J19" s="187"/>
      <c r="K19" s="187"/>
      <c r="L19" s="187"/>
      <c r="M19" s="187"/>
      <c r="N19" s="185" t="s">
        <v>218</v>
      </c>
      <c r="O19" s="185" t="s">
        <v>89</v>
      </c>
      <c r="P19" s="185" t="s">
        <v>63</v>
      </c>
      <c r="Q19" s="185">
        <v>2</v>
      </c>
      <c r="R19" s="185" t="s">
        <v>220</v>
      </c>
      <c r="S19" s="186"/>
      <c r="T19" s="186"/>
      <c r="U19" s="186"/>
      <c r="V19" s="186"/>
      <c r="W19" s="186"/>
      <c r="X19" s="186"/>
      <c r="Y19" s="186"/>
      <c r="Z19" s="186"/>
    </row>
    <row r="20" spans="1:26" ht="30" x14ac:dyDescent="0.2">
      <c r="A20" s="181" t="s">
        <v>14</v>
      </c>
      <c r="B20" s="182">
        <v>215</v>
      </c>
      <c r="C20" s="181" t="s">
        <v>89</v>
      </c>
      <c r="D20" s="181" t="s">
        <v>63</v>
      </c>
      <c r="E20" s="181" t="s">
        <v>221</v>
      </c>
      <c r="F20" s="181" t="s">
        <v>222</v>
      </c>
      <c r="G20" s="187"/>
      <c r="H20" s="187"/>
      <c r="I20" s="187"/>
      <c r="J20" s="187"/>
      <c r="K20" s="187"/>
      <c r="L20" s="187"/>
      <c r="M20" s="187"/>
      <c r="N20" s="184" t="s">
        <v>221</v>
      </c>
      <c r="O20" s="184" t="s">
        <v>89</v>
      </c>
      <c r="P20" s="184" t="s">
        <v>63</v>
      </c>
      <c r="Q20" s="184">
        <v>3</v>
      </c>
      <c r="R20" s="184" t="s">
        <v>223</v>
      </c>
      <c r="S20" s="186"/>
      <c r="T20" s="186"/>
      <c r="U20" s="186"/>
      <c r="V20" s="186"/>
      <c r="W20" s="186"/>
      <c r="X20" s="186"/>
      <c r="Y20" s="186"/>
      <c r="Z20" s="186"/>
    </row>
    <row r="21" spans="1:26" ht="30" x14ac:dyDescent="0.2">
      <c r="A21" s="67" t="s">
        <v>3</v>
      </c>
      <c r="B21" s="87">
        <v>219</v>
      </c>
      <c r="C21" s="67" t="s">
        <v>89</v>
      </c>
      <c r="D21" s="67" t="s">
        <v>76</v>
      </c>
      <c r="E21" s="67" t="s">
        <v>224</v>
      </c>
      <c r="F21" s="67" t="s">
        <v>225</v>
      </c>
      <c r="G21" s="56"/>
      <c r="H21" s="56"/>
      <c r="I21" s="56"/>
      <c r="J21" s="56"/>
      <c r="K21" s="56"/>
      <c r="L21" s="56"/>
      <c r="M21" s="56"/>
      <c r="N21" s="56" t="s">
        <v>224</v>
      </c>
      <c r="O21" s="56" t="s">
        <v>89</v>
      </c>
      <c r="P21" s="56" t="s">
        <v>76</v>
      </c>
      <c r="Q21" s="56">
        <v>0</v>
      </c>
      <c r="R21" s="56" t="s">
        <v>226</v>
      </c>
      <c r="S21" s="186"/>
      <c r="T21" s="186"/>
      <c r="U21" s="186"/>
      <c r="V21" s="186"/>
      <c r="W21" s="186"/>
      <c r="X21" s="186"/>
      <c r="Y21" s="186"/>
      <c r="Z21" s="186"/>
    </row>
    <row r="22" spans="1:26" ht="90" x14ac:dyDescent="0.2">
      <c r="A22" s="181" t="s">
        <v>14</v>
      </c>
      <c r="B22" s="182">
        <v>220</v>
      </c>
      <c r="C22" s="181" t="s">
        <v>89</v>
      </c>
      <c r="D22" s="181" t="s">
        <v>76</v>
      </c>
      <c r="E22" s="181" t="s">
        <v>227</v>
      </c>
      <c r="F22" s="181" t="s">
        <v>228</v>
      </c>
      <c r="G22" s="188"/>
      <c r="H22" s="187"/>
      <c r="I22" s="187"/>
      <c r="J22" s="187"/>
      <c r="K22" s="187"/>
      <c r="L22" s="187"/>
      <c r="M22" s="187"/>
      <c r="N22" s="185" t="s">
        <v>227</v>
      </c>
      <c r="O22" s="185" t="s">
        <v>89</v>
      </c>
      <c r="P22" s="185" t="s">
        <v>76</v>
      </c>
      <c r="Q22" s="185">
        <v>4</v>
      </c>
      <c r="R22" s="185" t="s">
        <v>229</v>
      </c>
      <c r="S22" s="186"/>
      <c r="T22" s="186"/>
      <c r="U22" s="186"/>
      <c r="V22" s="186"/>
      <c r="W22" s="186"/>
      <c r="X22" s="186"/>
      <c r="Y22" s="186"/>
      <c r="Z22" s="186"/>
    </row>
    <row r="23" spans="1:26" ht="30" x14ac:dyDescent="0.2">
      <c r="A23" s="181" t="s">
        <v>14</v>
      </c>
      <c r="B23" s="182">
        <v>221</v>
      </c>
      <c r="C23" s="181" t="s">
        <v>89</v>
      </c>
      <c r="D23" s="181" t="s">
        <v>76</v>
      </c>
      <c r="E23" s="181" t="s">
        <v>230</v>
      </c>
      <c r="F23" s="181" t="s">
        <v>231</v>
      </c>
      <c r="G23" s="188"/>
      <c r="H23" s="187"/>
      <c r="I23" s="187"/>
      <c r="J23" s="187"/>
      <c r="K23" s="187"/>
      <c r="L23" s="187"/>
      <c r="M23" s="187"/>
      <c r="N23" s="184" t="s">
        <v>230</v>
      </c>
      <c r="O23" s="184" t="s">
        <v>89</v>
      </c>
      <c r="P23" s="184" t="s">
        <v>76</v>
      </c>
      <c r="Q23" s="184">
        <v>5</v>
      </c>
      <c r="R23" s="184" t="s">
        <v>232</v>
      </c>
      <c r="S23" s="186"/>
      <c r="T23" s="186"/>
      <c r="U23" s="186"/>
      <c r="V23" s="186"/>
      <c r="W23" s="186"/>
      <c r="X23" s="186"/>
      <c r="Y23" s="186"/>
      <c r="Z23" s="186"/>
    </row>
    <row r="24" spans="1:26" ht="75" x14ac:dyDescent="0.2">
      <c r="A24" s="181" t="s">
        <v>14</v>
      </c>
      <c r="B24" s="182">
        <v>222</v>
      </c>
      <c r="C24" s="181" t="s">
        <v>89</v>
      </c>
      <c r="D24" s="181" t="s">
        <v>76</v>
      </c>
      <c r="E24" s="181" t="s">
        <v>233</v>
      </c>
      <c r="F24" s="181" t="s">
        <v>234</v>
      </c>
      <c r="G24" s="188"/>
      <c r="H24" s="187"/>
      <c r="I24" s="187"/>
      <c r="J24" s="187"/>
      <c r="K24" s="187"/>
      <c r="L24" s="187"/>
      <c r="M24" s="187"/>
      <c r="N24" s="185" t="s">
        <v>233</v>
      </c>
      <c r="O24" s="185" t="s">
        <v>89</v>
      </c>
      <c r="P24" s="185" t="s">
        <v>76</v>
      </c>
      <c r="Q24" s="185">
        <v>6</v>
      </c>
      <c r="R24" s="185" t="s">
        <v>235</v>
      </c>
      <c r="S24" s="186"/>
      <c r="T24" s="186"/>
      <c r="U24" s="186"/>
      <c r="V24" s="186"/>
      <c r="W24" s="186"/>
      <c r="X24" s="186"/>
      <c r="Y24" s="186"/>
      <c r="Z24" s="186"/>
    </row>
    <row r="25" spans="1:26" x14ac:dyDescent="0.2">
      <c r="A25" s="54" t="s">
        <v>2</v>
      </c>
      <c r="B25" s="181">
        <v>231</v>
      </c>
      <c r="C25" s="54" t="s">
        <v>99</v>
      </c>
      <c r="D25" s="54">
        <v>0</v>
      </c>
      <c r="E25" s="54" t="s">
        <v>236</v>
      </c>
      <c r="F25" s="86" t="s">
        <v>237</v>
      </c>
      <c r="G25" s="54"/>
      <c r="H25" s="54"/>
      <c r="I25" s="54"/>
      <c r="J25" s="54"/>
      <c r="K25" s="54"/>
      <c r="L25" s="54"/>
      <c r="M25" s="54"/>
      <c r="N25" s="54" t="s">
        <v>238</v>
      </c>
      <c r="O25" s="54" t="s">
        <v>103</v>
      </c>
      <c r="P25" s="54">
        <v>0</v>
      </c>
      <c r="Q25" s="54"/>
      <c r="R25" s="54" t="s">
        <v>239</v>
      </c>
      <c r="S25" s="186"/>
      <c r="T25" s="186"/>
      <c r="U25" s="186"/>
      <c r="V25" s="186"/>
      <c r="W25" s="186"/>
      <c r="X25" s="186"/>
      <c r="Y25" s="186"/>
      <c r="Z25" s="186"/>
    </row>
    <row r="26" spans="1:26" x14ac:dyDescent="0.2">
      <c r="A26" s="56" t="s">
        <v>3</v>
      </c>
      <c r="B26" s="57">
        <v>234</v>
      </c>
      <c r="C26" s="56" t="s">
        <v>99</v>
      </c>
      <c r="D26" s="56" t="s">
        <v>21</v>
      </c>
      <c r="E26" s="56" t="s">
        <v>240</v>
      </c>
      <c r="F26" s="56" t="s">
        <v>241</v>
      </c>
      <c r="G26" s="56"/>
      <c r="H26" s="56"/>
      <c r="I26" s="56"/>
      <c r="J26" s="56"/>
      <c r="K26" s="56"/>
      <c r="L26" s="56"/>
      <c r="M26" s="56"/>
      <c r="N26" s="56" t="s">
        <v>242</v>
      </c>
      <c r="O26" s="56" t="s">
        <v>103</v>
      </c>
      <c r="P26" s="56" t="s">
        <v>21</v>
      </c>
      <c r="Q26" s="56">
        <v>0</v>
      </c>
      <c r="R26" s="56" t="s">
        <v>243</v>
      </c>
      <c r="S26" s="186"/>
      <c r="T26" s="186"/>
      <c r="U26" s="186"/>
      <c r="V26" s="186"/>
      <c r="W26" s="186"/>
      <c r="X26" s="186"/>
      <c r="Y26" s="186"/>
      <c r="Z26" s="186"/>
    </row>
    <row r="27" spans="1:26" ht="45" x14ac:dyDescent="0.2">
      <c r="A27" s="181" t="s">
        <v>14</v>
      </c>
      <c r="B27" s="182"/>
      <c r="C27" s="181" t="s">
        <v>99</v>
      </c>
      <c r="D27" s="181" t="s">
        <v>21</v>
      </c>
      <c r="E27" s="181" t="s">
        <v>244</v>
      </c>
      <c r="F27" s="181" t="s">
        <v>245</v>
      </c>
      <c r="G27" s="181"/>
      <c r="H27" s="181"/>
      <c r="I27" s="181"/>
      <c r="J27" s="181"/>
      <c r="K27" s="181"/>
      <c r="L27" s="181"/>
      <c r="M27" s="181"/>
      <c r="N27" s="184" t="s">
        <v>246</v>
      </c>
      <c r="O27" s="184" t="s">
        <v>103</v>
      </c>
      <c r="P27" s="184" t="s">
        <v>21</v>
      </c>
      <c r="Q27" s="184">
        <v>1</v>
      </c>
      <c r="R27" s="184" t="s">
        <v>247</v>
      </c>
      <c r="S27" s="186"/>
      <c r="T27" s="186"/>
      <c r="U27" s="186"/>
      <c r="V27" s="186"/>
      <c r="W27" s="186"/>
      <c r="X27" s="186"/>
      <c r="Y27" s="186"/>
      <c r="Z27" s="186"/>
    </row>
    <row r="28" spans="1:26" ht="75" x14ac:dyDescent="0.2">
      <c r="A28" s="181" t="s">
        <v>14</v>
      </c>
      <c r="B28" s="182"/>
      <c r="C28" s="181" t="s">
        <v>99</v>
      </c>
      <c r="D28" s="181" t="s">
        <v>21</v>
      </c>
      <c r="E28" s="181" t="s">
        <v>248</v>
      </c>
      <c r="F28" s="181" t="s">
        <v>249</v>
      </c>
      <c r="G28" s="181"/>
      <c r="H28" s="181"/>
      <c r="I28" s="181"/>
      <c r="J28" s="181"/>
      <c r="K28" s="181"/>
      <c r="L28" s="181"/>
      <c r="M28" s="181"/>
      <c r="N28" s="185" t="s">
        <v>250</v>
      </c>
      <c r="O28" s="185" t="s">
        <v>103</v>
      </c>
      <c r="P28" s="185" t="s">
        <v>21</v>
      </c>
      <c r="Q28" s="185">
        <v>2</v>
      </c>
      <c r="R28" s="185" t="s">
        <v>251</v>
      </c>
      <c r="S28" s="186"/>
      <c r="T28" s="186"/>
      <c r="U28" s="186"/>
      <c r="V28" s="186"/>
      <c r="W28" s="186"/>
      <c r="X28" s="186"/>
      <c r="Y28" s="186"/>
      <c r="Z28" s="186"/>
    </row>
    <row r="29" spans="1:26" ht="60" x14ac:dyDescent="0.2">
      <c r="A29" s="181" t="s">
        <v>14</v>
      </c>
      <c r="B29" s="182"/>
      <c r="C29" s="181" t="s">
        <v>99</v>
      </c>
      <c r="D29" s="181" t="s">
        <v>21</v>
      </c>
      <c r="E29" s="181" t="s">
        <v>252</v>
      </c>
      <c r="F29" s="181" t="s">
        <v>253</v>
      </c>
      <c r="G29" s="181"/>
      <c r="H29" s="181"/>
      <c r="I29" s="181"/>
      <c r="J29" s="181"/>
      <c r="K29" s="181"/>
      <c r="L29" s="181"/>
      <c r="M29" s="181"/>
      <c r="N29" s="184" t="s">
        <v>254</v>
      </c>
      <c r="O29" s="184" t="s">
        <v>103</v>
      </c>
      <c r="P29" s="184" t="s">
        <v>21</v>
      </c>
      <c r="Q29" s="184">
        <v>3</v>
      </c>
      <c r="R29" s="184" t="s">
        <v>255</v>
      </c>
      <c r="S29" s="186"/>
      <c r="T29" s="186"/>
      <c r="U29" s="186"/>
      <c r="V29" s="186"/>
      <c r="W29" s="186"/>
      <c r="X29" s="186"/>
      <c r="Y29" s="186"/>
      <c r="Z29" s="186"/>
    </row>
    <row r="30" spans="1:26" x14ac:dyDescent="0.2">
      <c r="A30" s="56" t="s">
        <v>3</v>
      </c>
      <c r="B30" s="57">
        <v>224</v>
      </c>
      <c r="C30" s="56" t="s">
        <v>99</v>
      </c>
      <c r="D30" s="56" t="s">
        <v>63</v>
      </c>
      <c r="E30" s="56" t="s">
        <v>256</v>
      </c>
      <c r="F30" s="56" t="s">
        <v>139</v>
      </c>
      <c r="G30" s="56"/>
      <c r="H30" s="56"/>
      <c r="I30" s="56"/>
      <c r="J30" s="56"/>
      <c r="K30" s="56"/>
      <c r="L30" s="56"/>
      <c r="M30" s="56"/>
      <c r="N30" s="56" t="s">
        <v>257</v>
      </c>
      <c r="O30" s="56" t="s">
        <v>141</v>
      </c>
      <c r="P30" s="56" t="s">
        <v>21</v>
      </c>
      <c r="Q30" s="56">
        <v>0</v>
      </c>
      <c r="R30" s="56" t="s">
        <v>258</v>
      </c>
      <c r="S30" s="186"/>
      <c r="T30" s="186"/>
      <c r="U30" s="186"/>
      <c r="V30" s="186"/>
      <c r="W30" s="186"/>
      <c r="X30" s="186"/>
      <c r="Y30" s="186"/>
      <c r="Z30" s="186"/>
    </row>
    <row r="31" spans="1:26" ht="30" x14ac:dyDescent="0.2">
      <c r="A31" s="181" t="s">
        <v>14</v>
      </c>
      <c r="B31" s="182">
        <v>225</v>
      </c>
      <c r="C31" s="181" t="s">
        <v>99</v>
      </c>
      <c r="D31" s="181" t="s">
        <v>63</v>
      </c>
      <c r="E31" s="181" t="s">
        <v>259</v>
      </c>
      <c r="F31" s="181" t="s">
        <v>260</v>
      </c>
      <c r="G31" s="181"/>
      <c r="H31" s="181"/>
      <c r="I31" s="181"/>
      <c r="J31" s="181"/>
      <c r="K31" s="181"/>
      <c r="L31" s="181"/>
      <c r="M31" s="181"/>
      <c r="N31" s="184" t="s">
        <v>261</v>
      </c>
      <c r="O31" s="184" t="s">
        <v>141</v>
      </c>
      <c r="P31" s="184" t="s">
        <v>21</v>
      </c>
      <c r="Q31" s="184">
        <v>1</v>
      </c>
      <c r="R31" s="184" t="s">
        <v>262</v>
      </c>
      <c r="S31" s="186"/>
      <c r="T31" s="186"/>
      <c r="U31" s="186"/>
      <c r="V31" s="186"/>
      <c r="W31" s="186"/>
      <c r="X31" s="186"/>
      <c r="Y31" s="186"/>
      <c r="Z31" s="186"/>
    </row>
    <row r="32" spans="1:26" ht="75" x14ac:dyDescent="0.2">
      <c r="A32" s="181" t="s">
        <v>14</v>
      </c>
      <c r="B32" s="182">
        <v>226</v>
      </c>
      <c r="C32" s="181" t="s">
        <v>99</v>
      </c>
      <c r="D32" s="181" t="s">
        <v>63</v>
      </c>
      <c r="E32" s="181" t="s">
        <v>263</v>
      </c>
      <c r="F32" s="181" t="s">
        <v>264</v>
      </c>
      <c r="G32" s="181"/>
      <c r="H32" s="181"/>
      <c r="I32" s="181"/>
      <c r="J32" s="181"/>
      <c r="K32" s="181"/>
      <c r="L32" s="181"/>
      <c r="M32" s="181"/>
      <c r="N32" s="185" t="s">
        <v>265</v>
      </c>
      <c r="O32" s="185" t="s">
        <v>141</v>
      </c>
      <c r="P32" s="185" t="s">
        <v>21</v>
      </c>
      <c r="Q32" s="185">
        <v>2</v>
      </c>
      <c r="R32" s="185" t="s">
        <v>266</v>
      </c>
      <c r="S32" s="186"/>
      <c r="T32" s="186"/>
      <c r="U32" s="186"/>
      <c r="V32" s="186"/>
      <c r="W32" s="186"/>
      <c r="X32" s="186"/>
      <c r="Y32" s="186"/>
      <c r="Z32" s="186"/>
    </row>
    <row r="33" spans="1:26" x14ac:dyDescent="0.2">
      <c r="A33" s="56" t="s">
        <v>3</v>
      </c>
      <c r="B33" s="57">
        <v>227</v>
      </c>
      <c r="C33" s="56" t="s">
        <v>99</v>
      </c>
      <c r="D33" s="56" t="s">
        <v>76</v>
      </c>
      <c r="E33" s="56" t="s">
        <v>267</v>
      </c>
      <c r="F33" s="56" t="s">
        <v>268</v>
      </c>
      <c r="G33" s="56"/>
      <c r="H33" s="56"/>
      <c r="I33" s="56"/>
      <c r="J33" s="56"/>
      <c r="K33" s="56"/>
      <c r="L33" s="56"/>
      <c r="M33" s="56"/>
      <c r="N33" s="56" t="s">
        <v>269</v>
      </c>
      <c r="O33" s="56" t="s">
        <v>141</v>
      </c>
      <c r="P33" s="56" t="s">
        <v>63</v>
      </c>
      <c r="Q33" s="56">
        <v>0</v>
      </c>
      <c r="R33" s="56" t="s">
        <v>270</v>
      </c>
      <c r="S33" s="186"/>
      <c r="T33" s="186"/>
      <c r="U33" s="186"/>
      <c r="V33" s="186"/>
      <c r="W33" s="186"/>
      <c r="X33" s="186"/>
      <c r="Y33" s="186"/>
      <c r="Z33" s="186"/>
    </row>
    <row r="34" spans="1:26" x14ac:dyDescent="0.2">
      <c r="A34" s="181" t="s">
        <v>14</v>
      </c>
      <c r="B34" s="182">
        <v>228</v>
      </c>
      <c r="C34" s="181" t="s">
        <v>99</v>
      </c>
      <c r="D34" s="181" t="s">
        <v>76</v>
      </c>
      <c r="E34" s="181" t="s">
        <v>271</v>
      </c>
      <c r="F34" s="181" t="s">
        <v>272</v>
      </c>
      <c r="G34" s="181"/>
      <c r="H34" s="181"/>
      <c r="I34" s="181"/>
      <c r="J34" s="181"/>
      <c r="K34" s="181"/>
      <c r="L34" s="181"/>
      <c r="M34" s="181"/>
      <c r="N34" s="185" t="s">
        <v>273</v>
      </c>
      <c r="O34" s="185" t="s">
        <v>141</v>
      </c>
      <c r="P34" s="185" t="s">
        <v>63</v>
      </c>
      <c r="Q34" s="185">
        <v>3</v>
      </c>
      <c r="R34" s="185" t="s">
        <v>274</v>
      </c>
      <c r="S34" s="186"/>
      <c r="T34" s="186"/>
      <c r="U34" s="186"/>
      <c r="V34" s="186"/>
      <c r="W34" s="186"/>
      <c r="X34" s="186"/>
      <c r="Y34" s="186"/>
      <c r="Z34" s="186"/>
    </row>
    <row r="35" spans="1:26" x14ac:dyDescent="0.2">
      <c r="A35" s="54" t="s">
        <v>2</v>
      </c>
      <c r="B35" s="181">
        <v>231</v>
      </c>
      <c r="C35" s="54" t="s">
        <v>151</v>
      </c>
      <c r="D35" s="54">
        <v>0</v>
      </c>
      <c r="E35" s="54" t="s">
        <v>275</v>
      </c>
      <c r="F35" s="54" t="s">
        <v>153</v>
      </c>
      <c r="G35" s="54"/>
      <c r="H35" s="54"/>
      <c r="I35" s="54"/>
      <c r="J35" s="54"/>
      <c r="K35" s="54"/>
      <c r="L35" s="54"/>
      <c r="M35" s="54"/>
      <c r="N35" s="54" t="s">
        <v>238</v>
      </c>
      <c r="O35" s="54" t="s">
        <v>103</v>
      </c>
      <c r="P35" s="54">
        <v>0</v>
      </c>
      <c r="Q35" s="54"/>
      <c r="R35" s="54" t="s">
        <v>239</v>
      </c>
      <c r="S35" s="186"/>
      <c r="T35" s="186"/>
      <c r="U35" s="186"/>
      <c r="V35" s="186"/>
      <c r="W35" s="186"/>
      <c r="X35" s="186"/>
      <c r="Y35" s="186"/>
      <c r="Z35" s="186"/>
    </row>
    <row r="36" spans="1:26" x14ac:dyDescent="0.2">
      <c r="A36" s="56" t="s">
        <v>3</v>
      </c>
      <c r="B36" s="57">
        <v>229</v>
      </c>
      <c r="C36" s="56" t="s">
        <v>151</v>
      </c>
      <c r="D36" s="56" t="s">
        <v>21</v>
      </c>
      <c r="E36" s="56" t="s">
        <v>276</v>
      </c>
      <c r="F36" s="56" t="s">
        <v>157</v>
      </c>
      <c r="G36" s="56"/>
      <c r="H36" s="56"/>
      <c r="I36" s="56"/>
      <c r="J36" s="56"/>
      <c r="K36" s="56"/>
      <c r="L36" s="56"/>
      <c r="M36" s="56"/>
      <c r="N36" s="56"/>
      <c r="O36" s="56"/>
      <c r="P36" s="56"/>
      <c r="Q36" s="56"/>
      <c r="R36" s="56"/>
      <c r="S36" s="186"/>
      <c r="T36" s="186"/>
      <c r="U36" s="186"/>
      <c r="V36" s="186"/>
      <c r="W36" s="186"/>
      <c r="X36" s="186"/>
      <c r="Y36" s="186"/>
      <c r="Z36" s="186"/>
    </row>
    <row r="37" spans="1:26" ht="30" x14ac:dyDescent="0.2">
      <c r="A37" s="181" t="s">
        <v>14</v>
      </c>
      <c r="B37" s="182">
        <v>230</v>
      </c>
      <c r="C37" s="181" t="s">
        <v>151</v>
      </c>
      <c r="D37" s="181" t="s">
        <v>21</v>
      </c>
      <c r="E37" s="181" t="s">
        <v>277</v>
      </c>
      <c r="F37" s="181" t="s">
        <v>278</v>
      </c>
      <c r="G37" s="183"/>
      <c r="H37" s="183"/>
      <c r="I37" s="183"/>
      <c r="J37" s="183"/>
      <c r="K37" s="183"/>
      <c r="L37" s="183"/>
      <c r="M37" s="183"/>
      <c r="N37" s="185"/>
      <c r="O37" s="185"/>
      <c r="P37" s="185"/>
      <c r="Q37" s="185">
        <v>1</v>
      </c>
      <c r="R37" s="185" t="s">
        <v>160</v>
      </c>
      <c r="S37" s="186"/>
      <c r="T37" s="186"/>
      <c r="U37" s="186"/>
      <c r="V37" s="186"/>
      <c r="W37" s="186"/>
      <c r="X37" s="186"/>
      <c r="Y37" s="186"/>
      <c r="Z37" s="186"/>
    </row>
    <row r="38" spans="1:26" x14ac:dyDescent="0.2">
      <c r="A38" s="56" t="s">
        <v>3</v>
      </c>
      <c r="B38" s="57">
        <v>229</v>
      </c>
      <c r="C38" s="56" t="s">
        <v>151</v>
      </c>
      <c r="D38" s="56" t="s">
        <v>63</v>
      </c>
      <c r="E38" s="56" t="s">
        <v>279</v>
      </c>
      <c r="F38" s="56" t="s">
        <v>162</v>
      </c>
      <c r="G38" s="56"/>
      <c r="H38" s="56"/>
      <c r="I38" s="56"/>
      <c r="J38" s="56"/>
      <c r="K38" s="56"/>
      <c r="L38" s="56"/>
      <c r="M38" s="56"/>
      <c r="N38" s="56"/>
      <c r="O38" s="56"/>
      <c r="P38" s="56"/>
      <c r="Q38" s="56"/>
      <c r="R38" s="56"/>
      <c r="S38" s="186"/>
      <c r="T38" s="186"/>
      <c r="U38" s="186"/>
      <c r="V38" s="186"/>
      <c r="W38" s="186"/>
      <c r="X38" s="186"/>
      <c r="Y38" s="186"/>
      <c r="Z38" s="186"/>
    </row>
    <row r="39" spans="1:26" ht="45" x14ac:dyDescent="0.2">
      <c r="A39" s="181" t="s">
        <v>14</v>
      </c>
      <c r="B39" s="182">
        <v>230</v>
      </c>
      <c r="C39" s="181" t="s">
        <v>151</v>
      </c>
      <c r="D39" s="181" t="s">
        <v>63</v>
      </c>
      <c r="E39" s="181" t="s">
        <v>280</v>
      </c>
      <c r="F39" s="181" t="s">
        <v>281</v>
      </c>
      <c r="G39" s="183"/>
      <c r="H39" s="183"/>
      <c r="I39" s="183"/>
      <c r="J39" s="183"/>
      <c r="K39" s="183"/>
      <c r="L39" s="183"/>
      <c r="M39" s="183"/>
      <c r="N39" s="185" t="s">
        <v>282</v>
      </c>
      <c r="O39" s="185" t="s">
        <v>141</v>
      </c>
      <c r="P39" s="185" t="s">
        <v>76</v>
      </c>
      <c r="Q39" s="185">
        <v>3</v>
      </c>
      <c r="R39" s="185" t="s">
        <v>283</v>
      </c>
      <c r="S39" s="186"/>
      <c r="T39" s="186"/>
      <c r="U39" s="186"/>
      <c r="V39" s="186"/>
      <c r="W39" s="186"/>
      <c r="X39" s="186"/>
      <c r="Y39" s="186"/>
      <c r="Z39" s="186"/>
    </row>
    <row r="40" spans="1:26" x14ac:dyDescent="0.2">
      <c r="A40" s="186"/>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row>
    <row r="41" spans="1:26" x14ac:dyDescent="0.2">
      <c r="A41" s="186"/>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row>
    <row r="42" spans="1:26" x14ac:dyDescent="0.2">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row>
    <row r="43" spans="1:26" x14ac:dyDescent="0.2">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row>
    <row r="44" spans="1:26" x14ac:dyDescent="0.2">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row>
    <row r="45" spans="1:26" x14ac:dyDescent="0.2">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row>
    <row r="46" spans="1:26" x14ac:dyDescent="0.2">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row>
    <row r="47" spans="1:26" x14ac:dyDescent="0.2">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row>
    <row r="48" spans="1:26" x14ac:dyDescent="0.2">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row>
    <row r="49" spans="1:26"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x14ac:dyDescent="0.2">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x14ac:dyDescent="0.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x14ac:dyDescent="0.2">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x14ac:dyDescent="0.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x14ac:dyDescent="0.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x14ac:dyDescent="0.2">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x14ac:dyDescent="0.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x14ac:dyDescent="0.2">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x14ac:dyDescent="0.2">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x14ac:dyDescent="0.2">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x14ac:dyDescent="0.2">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x14ac:dyDescent="0.2">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x14ac:dyDescent="0.2">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x14ac:dyDescent="0.2">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x14ac:dyDescent="0.2">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x14ac:dyDescent="0.2">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x14ac:dyDescent="0.2">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x14ac:dyDescent="0.2">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x14ac:dyDescent="0.2">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x14ac:dyDescent="0.2">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x14ac:dyDescent="0.2">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x14ac:dyDescent="0.2">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x14ac:dyDescent="0.2">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x14ac:dyDescent="0.2">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x14ac:dyDescent="0.2">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x14ac:dyDescent="0.2">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x14ac:dyDescent="0.2">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x14ac:dyDescent="0.2">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x14ac:dyDescent="0.2">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x14ac:dyDescent="0.2">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x14ac:dyDescent="0.2">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x14ac:dyDescent="0.2">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x14ac:dyDescent="0.2">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x14ac:dyDescent="0.2">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x14ac:dyDescent="0.2">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x14ac:dyDescent="0.2">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x14ac:dyDescent="0.2">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x14ac:dyDescent="0.2">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x14ac:dyDescent="0.2">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x14ac:dyDescent="0.2">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x14ac:dyDescent="0.2">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x14ac:dyDescent="0.2">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x14ac:dyDescent="0.2">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x14ac:dyDescent="0.2">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x14ac:dyDescent="0.2">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x14ac:dyDescent="0.2">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x14ac:dyDescent="0.2">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x14ac:dyDescent="0.2">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x14ac:dyDescent="0.2">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x14ac:dyDescent="0.2">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x14ac:dyDescent="0.2">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x14ac:dyDescent="0.2">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x14ac:dyDescent="0.2">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x14ac:dyDescent="0.2">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x14ac:dyDescent="0.2">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x14ac:dyDescent="0.2">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x14ac:dyDescent="0.2">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x14ac:dyDescent="0.2">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x14ac:dyDescent="0.2">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x14ac:dyDescent="0.2">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x14ac:dyDescent="0.2">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x14ac:dyDescent="0.2">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x14ac:dyDescent="0.2">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x14ac:dyDescent="0.2">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x14ac:dyDescent="0.2">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x14ac:dyDescent="0.2">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x14ac:dyDescent="0.2">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x14ac:dyDescent="0.2">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x14ac:dyDescent="0.2">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x14ac:dyDescent="0.2">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x14ac:dyDescent="0.2">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x14ac:dyDescent="0.2">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x14ac:dyDescent="0.2">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x14ac:dyDescent="0.2">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x14ac:dyDescent="0.2">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x14ac:dyDescent="0.2">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x14ac:dyDescent="0.2">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x14ac:dyDescent="0.2">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x14ac:dyDescent="0.2">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x14ac:dyDescent="0.2">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x14ac:dyDescent="0.2">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x14ac:dyDescent="0.2">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x14ac:dyDescent="0.2">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x14ac:dyDescent="0.2">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x14ac:dyDescent="0.2">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x14ac:dyDescent="0.2">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x14ac:dyDescent="0.2">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x14ac:dyDescent="0.2">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x14ac:dyDescent="0.2">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x14ac:dyDescent="0.2">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x14ac:dyDescent="0.2">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x14ac:dyDescent="0.2">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x14ac:dyDescent="0.2">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x14ac:dyDescent="0.2">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x14ac:dyDescent="0.2">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x14ac:dyDescent="0.2">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x14ac:dyDescent="0.2">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x14ac:dyDescent="0.2">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x14ac:dyDescent="0.2">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x14ac:dyDescent="0.2">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x14ac:dyDescent="0.2">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x14ac:dyDescent="0.2">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x14ac:dyDescent="0.2">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x14ac:dyDescent="0.2">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x14ac:dyDescent="0.2">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x14ac:dyDescent="0.2">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x14ac:dyDescent="0.2">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x14ac:dyDescent="0.2">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x14ac:dyDescent="0.2">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x14ac:dyDescent="0.2">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x14ac:dyDescent="0.2">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x14ac:dyDescent="0.2">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x14ac:dyDescent="0.2">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x14ac:dyDescent="0.2">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x14ac:dyDescent="0.2">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x14ac:dyDescent="0.2">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x14ac:dyDescent="0.2">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x14ac:dyDescent="0.2">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x14ac:dyDescent="0.2">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x14ac:dyDescent="0.2">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x14ac:dyDescent="0.2">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x14ac:dyDescent="0.2">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x14ac:dyDescent="0.2">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x14ac:dyDescent="0.2">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x14ac:dyDescent="0.2">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x14ac:dyDescent="0.2">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x14ac:dyDescent="0.2">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x14ac:dyDescent="0.2">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x14ac:dyDescent="0.2">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x14ac:dyDescent="0.2">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x14ac:dyDescent="0.2">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x14ac:dyDescent="0.2">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x14ac:dyDescent="0.2">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x14ac:dyDescent="0.2">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x14ac:dyDescent="0.2">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x14ac:dyDescent="0.2">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x14ac:dyDescent="0.2">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x14ac:dyDescent="0.2">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x14ac:dyDescent="0.2">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x14ac:dyDescent="0.2">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x14ac:dyDescent="0.2">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x14ac:dyDescent="0.2">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x14ac:dyDescent="0.2">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x14ac:dyDescent="0.2">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x14ac:dyDescent="0.2">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x14ac:dyDescent="0.2">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x14ac:dyDescent="0.2">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x14ac:dyDescent="0.2">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x14ac:dyDescent="0.2">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x14ac:dyDescent="0.2">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x14ac:dyDescent="0.2">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x14ac:dyDescent="0.2">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x14ac:dyDescent="0.2">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x14ac:dyDescent="0.2">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x14ac:dyDescent="0.2">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x14ac:dyDescent="0.2">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x14ac:dyDescent="0.2">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x14ac:dyDescent="0.2">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x14ac:dyDescent="0.2">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x14ac:dyDescent="0.2">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x14ac:dyDescent="0.2">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x14ac:dyDescent="0.2">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x14ac:dyDescent="0.2">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x14ac:dyDescent="0.2">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x14ac:dyDescent="0.2">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x14ac:dyDescent="0.2">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x14ac:dyDescent="0.2">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x14ac:dyDescent="0.2">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x14ac:dyDescent="0.2">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x14ac:dyDescent="0.2">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x14ac:dyDescent="0.2">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x14ac:dyDescent="0.2">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x14ac:dyDescent="0.2">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x14ac:dyDescent="0.2">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x14ac:dyDescent="0.2">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x14ac:dyDescent="0.2">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x14ac:dyDescent="0.2">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x14ac:dyDescent="0.2">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x14ac:dyDescent="0.2">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x14ac:dyDescent="0.2">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x14ac:dyDescent="0.2">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x14ac:dyDescent="0.2">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x14ac:dyDescent="0.2">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x14ac:dyDescent="0.2">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x14ac:dyDescent="0.2">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x14ac:dyDescent="0.2">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x14ac:dyDescent="0.2">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x14ac:dyDescent="0.2">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x14ac:dyDescent="0.2">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x14ac:dyDescent="0.2">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x14ac:dyDescent="0.2">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x14ac:dyDescent="0.2">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x14ac:dyDescent="0.2">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x14ac:dyDescent="0.2">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x14ac:dyDescent="0.2">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x14ac:dyDescent="0.2">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x14ac:dyDescent="0.2">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x14ac:dyDescent="0.2">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x14ac:dyDescent="0.2">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x14ac:dyDescent="0.2">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x14ac:dyDescent="0.2">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x14ac:dyDescent="0.2">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x14ac:dyDescent="0.2">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x14ac:dyDescent="0.2">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x14ac:dyDescent="0.2">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x14ac:dyDescent="0.2">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x14ac:dyDescent="0.2">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x14ac:dyDescent="0.2">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x14ac:dyDescent="0.2">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x14ac:dyDescent="0.2">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x14ac:dyDescent="0.2">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x14ac:dyDescent="0.2">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x14ac:dyDescent="0.2">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x14ac:dyDescent="0.2">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x14ac:dyDescent="0.2">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x14ac:dyDescent="0.2">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x14ac:dyDescent="0.2">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x14ac:dyDescent="0.2">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x14ac:dyDescent="0.2">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x14ac:dyDescent="0.2">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x14ac:dyDescent="0.2">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x14ac:dyDescent="0.2">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x14ac:dyDescent="0.2">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x14ac:dyDescent="0.2">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x14ac:dyDescent="0.2">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x14ac:dyDescent="0.2">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x14ac:dyDescent="0.2">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x14ac:dyDescent="0.2">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x14ac:dyDescent="0.2">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x14ac:dyDescent="0.2">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x14ac:dyDescent="0.2">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x14ac:dyDescent="0.2">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x14ac:dyDescent="0.2">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x14ac:dyDescent="0.2">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x14ac:dyDescent="0.2">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x14ac:dyDescent="0.2">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x14ac:dyDescent="0.2">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x14ac:dyDescent="0.2">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x14ac:dyDescent="0.2">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x14ac:dyDescent="0.2">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x14ac:dyDescent="0.2">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x14ac:dyDescent="0.2">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x14ac:dyDescent="0.2">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x14ac:dyDescent="0.2">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x14ac:dyDescent="0.2">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x14ac:dyDescent="0.2">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x14ac:dyDescent="0.2">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x14ac:dyDescent="0.2">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x14ac:dyDescent="0.2">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x14ac:dyDescent="0.2">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x14ac:dyDescent="0.2">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x14ac:dyDescent="0.2">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x14ac:dyDescent="0.2">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x14ac:dyDescent="0.2">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x14ac:dyDescent="0.2">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x14ac:dyDescent="0.2">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x14ac:dyDescent="0.2">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x14ac:dyDescent="0.2">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x14ac:dyDescent="0.2">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x14ac:dyDescent="0.2">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x14ac:dyDescent="0.2">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x14ac:dyDescent="0.2">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x14ac:dyDescent="0.2">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x14ac:dyDescent="0.2">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x14ac:dyDescent="0.2">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x14ac:dyDescent="0.2">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x14ac:dyDescent="0.2">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x14ac:dyDescent="0.2">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x14ac:dyDescent="0.2">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x14ac:dyDescent="0.2">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x14ac:dyDescent="0.2">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x14ac:dyDescent="0.2">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x14ac:dyDescent="0.2">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x14ac:dyDescent="0.2">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x14ac:dyDescent="0.2">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x14ac:dyDescent="0.2">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x14ac:dyDescent="0.2">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x14ac:dyDescent="0.2">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x14ac:dyDescent="0.2">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x14ac:dyDescent="0.2">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x14ac:dyDescent="0.2">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x14ac:dyDescent="0.2">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x14ac:dyDescent="0.2">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x14ac:dyDescent="0.2">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x14ac:dyDescent="0.2">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x14ac:dyDescent="0.2">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x14ac:dyDescent="0.2">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x14ac:dyDescent="0.2">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x14ac:dyDescent="0.2">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x14ac:dyDescent="0.2">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x14ac:dyDescent="0.2">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x14ac:dyDescent="0.2">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x14ac:dyDescent="0.2">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x14ac:dyDescent="0.2">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x14ac:dyDescent="0.2">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x14ac:dyDescent="0.2">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x14ac:dyDescent="0.2">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x14ac:dyDescent="0.2">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x14ac:dyDescent="0.2">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x14ac:dyDescent="0.2">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x14ac:dyDescent="0.2">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x14ac:dyDescent="0.2">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x14ac:dyDescent="0.2">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x14ac:dyDescent="0.2">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x14ac:dyDescent="0.2">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x14ac:dyDescent="0.2">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x14ac:dyDescent="0.2">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x14ac:dyDescent="0.2">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x14ac:dyDescent="0.2">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x14ac:dyDescent="0.2">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x14ac:dyDescent="0.2">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x14ac:dyDescent="0.2">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x14ac:dyDescent="0.2">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x14ac:dyDescent="0.2">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x14ac:dyDescent="0.2">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x14ac:dyDescent="0.2">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x14ac:dyDescent="0.2">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x14ac:dyDescent="0.2">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x14ac:dyDescent="0.2">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x14ac:dyDescent="0.2">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x14ac:dyDescent="0.2">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x14ac:dyDescent="0.2">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x14ac:dyDescent="0.2">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x14ac:dyDescent="0.2">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x14ac:dyDescent="0.2">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x14ac:dyDescent="0.2">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x14ac:dyDescent="0.2">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x14ac:dyDescent="0.2">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x14ac:dyDescent="0.2">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x14ac:dyDescent="0.2">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x14ac:dyDescent="0.2">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x14ac:dyDescent="0.2">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x14ac:dyDescent="0.2">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x14ac:dyDescent="0.2">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x14ac:dyDescent="0.2">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x14ac:dyDescent="0.2">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x14ac:dyDescent="0.2">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x14ac:dyDescent="0.2">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x14ac:dyDescent="0.2">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x14ac:dyDescent="0.2">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x14ac:dyDescent="0.2">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x14ac:dyDescent="0.2">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x14ac:dyDescent="0.2">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x14ac:dyDescent="0.2">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x14ac:dyDescent="0.2">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x14ac:dyDescent="0.2">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x14ac:dyDescent="0.2">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x14ac:dyDescent="0.2">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x14ac:dyDescent="0.2">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x14ac:dyDescent="0.2">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x14ac:dyDescent="0.2">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x14ac:dyDescent="0.2">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x14ac:dyDescent="0.2">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x14ac:dyDescent="0.2">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x14ac:dyDescent="0.2">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x14ac:dyDescent="0.2">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x14ac:dyDescent="0.2">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x14ac:dyDescent="0.2">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x14ac:dyDescent="0.2">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x14ac:dyDescent="0.2">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x14ac:dyDescent="0.2">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x14ac:dyDescent="0.2">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x14ac:dyDescent="0.2">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x14ac:dyDescent="0.2">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x14ac:dyDescent="0.2">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x14ac:dyDescent="0.2">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x14ac:dyDescent="0.2">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x14ac:dyDescent="0.2">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x14ac:dyDescent="0.2">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x14ac:dyDescent="0.2">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x14ac:dyDescent="0.2">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x14ac:dyDescent="0.2">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x14ac:dyDescent="0.2">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x14ac:dyDescent="0.2">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x14ac:dyDescent="0.2">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x14ac:dyDescent="0.2">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x14ac:dyDescent="0.2">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x14ac:dyDescent="0.2">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x14ac:dyDescent="0.2">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x14ac:dyDescent="0.2">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x14ac:dyDescent="0.2">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x14ac:dyDescent="0.2">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x14ac:dyDescent="0.2">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x14ac:dyDescent="0.2">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x14ac:dyDescent="0.2">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x14ac:dyDescent="0.2">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x14ac:dyDescent="0.2">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x14ac:dyDescent="0.2">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x14ac:dyDescent="0.2">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x14ac:dyDescent="0.2">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x14ac:dyDescent="0.2">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x14ac:dyDescent="0.2">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x14ac:dyDescent="0.2">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x14ac:dyDescent="0.2">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x14ac:dyDescent="0.2">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x14ac:dyDescent="0.2">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x14ac:dyDescent="0.2">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x14ac:dyDescent="0.2">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x14ac:dyDescent="0.2">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x14ac:dyDescent="0.2">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x14ac:dyDescent="0.2">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x14ac:dyDescent="0.2">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x14ac:dyDescent="0.2">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x14ac:dyDescent="0.2">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x14ac:dyDescent="0.2">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x14ac:dyDescent="0.2">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x14ac:dyDescent="0.2">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x14ac:dyDescent="0.2">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x14ac:dyDescent="0.2">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x14ac:dyDescent="0.2">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x14ac:dyDescent="0.2">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x14ac:dyDescent="0.2">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x14ac:dyDescent="0.2">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x14ac:dyDescent="0.2">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x14ac:dyDescent="0.2">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x14ac:dyDescent="0.2">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x14ac:dyDescent="0.2">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x14ac:dyDescent="0.2">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x14ac:dyDescent="0.2">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x14ac:dyDescent="0.2">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x14ac:dyDescent="0.2">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x14ac:dyDescent="0.2">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x14ac:dyDescent="0.2">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x14ac:dyDescent="0.2">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x14ac:dyDescent="0.2">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x14ac:dyDescent="0.2">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x14ac:dyDescent="0.2">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x14ac:dyDescent="0.2">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x14ac:dyDescent="0.2">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x14ac:dyDescent="0.2">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x14ac:dyDescent="0.2">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x14ac:dyDescent="0.2">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x14ac:dyDescent="0.2">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x14ac:dyDescent="0.2">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x14ac:dyDescent="0.2">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x14ac:dyDescent="0.2">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x14ac:dyDescent="0.2">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x14ac:dyDescent="0.2">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x14ac:dyDescent="0.2">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x14ac:dyDescent="0.2">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x14ac:dyDescent="0.2">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x14ac:dyDescent="0.2">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x14ac:dyDescent="0.2">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x14ac:dyDescent="0.2">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x14ac:dyDescent="0.2">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x14ac:dyDescent="0.2">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x14ac:dyDescent="0.2">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x14ac:dyDescent="0.2">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x14ac:dyDescent="0.2">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x14ac:dyDescent="0.2">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x14ac:dyDescent="0.2">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x14ac:dyDescent="0.2">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x14ac:dyDescent="0.2">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x14ac:dyDescent="0.2">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x14ac:dyDescent="0.2">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x14ac:dyDescent="0.2">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x14ac:dyDescent="0.2">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x14ac:dyDescent="0.2">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x14ac:dyDescent="0.2">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x14ac:dyDescent="0.2">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x14ac:dyDescent="0.2">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x14ac:dyDescent="0.2">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x14ac:dyDescent="0.2">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x14ac:dyDescent="0.2">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x14ac:dyDescent="0.2">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x14ac:dyDescent="0.2">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x14ac:dyDescent="0.2">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x14ac:dyDescent="0.2">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x14ac:dyDescent="0.2">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x14ac:dyDescent="0.2">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x14ac:dyDescent="0.2">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x14ac:dyDescent="0.2">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x14ac:dyDescent="0.2">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x14ac:dyDescent="0.2">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x14ac:dyDescent="0.2">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x14ac:dyDescent="0.2">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x14ac:dyDescent="0.2">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x14ac:dyDescent="0.2">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x14ac:dyDescent="0.2">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x14ac:dyDescent="0.2">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x14ac:dyDescent="0.2">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x14ac:dyDescent="0.2">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x14ac:dyDescent="0.2">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x14ac:dyDescent="0.2">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x14ac:dyDescent="0.2">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x14ac:dyDescent="0.2">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x14ac:dyDescent="0.2">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x14ac:dyDescent="0.2">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x14ac:dyDescent="0.2">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x14ac:dyDescent="0.2">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x14ac:dyDescent="0.2">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x14ac:dyDescent="0.2">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x14ac:dyDescent="0.2">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x14ac:dyDescent="0.2">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x14ac:dyDescent="0.2">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x14ac:dyDescent="0.2">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x14ac:dyDescent="0.2">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x14ac:dyDescent="0.2">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x14ac:dyDescent="0.2">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x14ac:dyDescent="0.2">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x14ac:dyDescent="0.2">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x14ac:dyDescent="0.2">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x14ac:dyDescent="0.2">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x14ac:dyDescent="0.2">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x14ac:dyDescent="0.2">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x14ac:dyDescent="0.2">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x14ac:dyDescent="0.2">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x14ac:dyDescent="0.2">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x14ac:dyDescent="0.2">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x14ac:dyDescent="0.2">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x14ac:dyDescent="0.2">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x14ac:dyDescent="0.2">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x14ac:dyDescent="0.2">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x14ac:dyDescent="0.2">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x14ac:dyDescent="0.2">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x14ac:dyDescent="0.2">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x14ac:dyDescent="0.2">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x14ac:dyDescent="0.2">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x14ac:dyDescent="0.2">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x14ac:dyDescent="0.2">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x14ac:dyDescent="0.2">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x14ac:dyDescent="0.2">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x14ac:dyDescent="0.2">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x14ac:dyDescent="0.2">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x14ac:dyDescent="0.2">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x14ac:dyDescent="0.2">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x14ac:dyDescent="0.2">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x14ac:dyDescent="0.2">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x14ac:dyDescent="0.2">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x14ac:dyDescent="0.2">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x14ac:dyDescent="0.2">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x14ac:dyDescent="0.2">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x14ac:dyDescent="0.2">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x14ac:dyDescent="0.2">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x14ac:dyDescent="0.2">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x14ac:dyDescent="0.2">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x14ac:dyDescent="0.2">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x14ac:dyDescent="0.2">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x14ac:dyDescent="0.2">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x14ac:dyDescent="0.2">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x14ac:dyDescent="0.2">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x14ac:dyDescent="0.2">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x14ac:dyDescent="0.2">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x14ac:dyDescent="0.2">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x14ac:dyDescent="0.2">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x14ac:dyDescent="0.2">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x14ac:dyDescent="0.2">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x14ac:dyDescent="0.2">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x14ac:dyDescent="0.2">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x14ac:dyDescent="0.2">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x14ac:dyDescent="0.2">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x14ac:dyDescent="0.2">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x14ac:dyDescent="0.2">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x14ac:dyDescent="0.2">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x14ac:dyDescent="0.2">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x14ac:dyDescent="0.2">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x14ac:dyDescent="0.2">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x14ac:dyDescent="0.2">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x14ac:dyDescent="0.2">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x14ac:dyDescent="0.2">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x14ac:dyDescent="0.2">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x14ac:dyDescent="0.2">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x14ac:dyDescent="0.2">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x14ac:dyDescent="0.2">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x14ac:dyDescent="0.2">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x14ac:dyDescent="0.2">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x14ac:dyDescent="0.2">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x14ac:dyDescent="0.2">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x14ac:dyDescent="0.2">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x14ac:dyDescent="0.2">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x14ac:dyDescent="0.2">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x14ac:dyDescent="0.2">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x14ac:dyDescent="0.2">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x14ac:dyDescent="0.2">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x14ac:dyDescent="0.2">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x14ac:dyDescent="0.2">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x14ac:dyDescent="0.2">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x14ac:dyDescent="0.2">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x14ac:dyDescent="0.2">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x14ac:dyDescent="0.2">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x14ac:dyDescent="0.2">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x14ac:dyDescent="0.2">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x14ac:dyDescent="0.2">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x14ac:dyDescent="0.2">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x14ac:dyDescent="0.2">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x14ac:dyDescent="0.2">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x14ac:dyDescent="0.2">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x14ac:dyDescent="0.2">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x14ac:dyDescent="0.2">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x14ac:dyDescent="0.2">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x14ac:dyDescent="0.2">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x14ac:dyDescent="0.2">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x14ac:dyDescent="0.2">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x14ac:dyDescent="0.2">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x14ac:dyDescent="0.2">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x14ac:dyDescent="0.2">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x14ac:dyDescent="0.2">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x14ac:dyDescent="0.2">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x14ac:dyDescent="0.2">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x14ac:dyDescent="0.2">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x14ac:dyDescent="0.2">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x14ac:dyDescent="0.2">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x14ac:dyDescent="0.2">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x14ac:dyDescent="0.2">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x14ac:dyDescent="0.2">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x14ac:dyDescent="0.2">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x14ac:dyDescent="0.2">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x14ac:dyDescent="0.2">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x14ac:dyDescent="0.2">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x14ac:dyDescent="0.2">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x14ac:dyDescent="0.2">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x14ac:dyDescent="0.2">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x14ac:dyDescent="0.2">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x14ac:dyDescent="0.2">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x14ac:dyDescent="0.2">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x14ac:dyDescent="0.2">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x14ac:dyDescent="0.2">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x14ac:dyDescent="0.2">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x14ac:dyDescent="0.2">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x14ac:dyDescent="0.2">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x14ac:dyDescent="0.2">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x14ac:dyDescent="0.2">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x14ac:dyDescent="0.2">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x14ac:dyDescent="0.2">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x14ac:dyDescent="0.2">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x14ac:dyDescent="0.2">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x14ac:dyDescent="0.2">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x14ac:dyDescent="0.2">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x14ac:dyDescent="0.2">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x14ac:dyDescent="0.2">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x14ac:dyDescent="0.2">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x14ac:dyDescent="0.2">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x14ac:dyDescent="0.2">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x14ac:dyDescent="0.2">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x14ac:dyDescent="0.2">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x14ac:dyDescent="0.2">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x14ac:dyDescent="0.2">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x14ac:dyDescent="0.2">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x14ac:dyDescent="0.2">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x14ac:dyDescent="0.2">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x14ac:dyDescent="0.2">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x14ac:dyDescent="0.2">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x14ac:dyDescent="0.2">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x14ac:dyDescent="0.2">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x14ac:dyDescent="0.2">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x14ac:dyDescent="0.2">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x14ac:dyDescent="0.2">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x14ac:dyDescent="0.2">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x14ac:dyDescent="0.2">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x14ac:dyDescent="0.2">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x14ac:dyDescent="0.2">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x14ac:dyDescent="0.2">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x14ac:dyDescent="0.2">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x14ac:dyDescent="0.2">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x14ac:dyDescent="0.2">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x14ac:dyDescent="0.2">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x14ac:dyDescent="0.2">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x14ac:dyDescent="0.2">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x14ac:dyDescent="0.2">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x14ac:dyDescent="0.2">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x14ac:dyDescent="0.2">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x14ac:dyDescent="0.2">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x14ac:dyDescent="0.2">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x14ac:dyDescent="0.2">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x14ac:dyDescent="0.2">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x14ac:dyDescent="0.2">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x14ac:dyDescent="0.2">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x14ac:dyDescent="0.2">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x14ac:dyDescent="0.2">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x14ac:dyDescent="0.2">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x14ac:dyDescent="0.2">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x14ac:dyDescent="0.2">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x14ac:dyDescent="0.2">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x14ac:dyDescent="0.2">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x14ac:dyDescent="0.2">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x14ac:dyDescent="0.2">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x14ac:dyDescent="0.2">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x14ac:dyDescent="0.2">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x14ac:dyDescent="0.2">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x14ac:dyDescent="0.2">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x14ac:dyDescent="0.2">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x14ac:dyDescent="0.2">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x14ac:dyDescent="0.2">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x14ac:dyDescent="0.2">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x14ac:dyDescent="0.2">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x14ac:dyDescent="0.2">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x14ac:dyDescent="0.2">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x14ac:dyDescent="0.2">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x14ac:dyDescent="0.2">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x14ac:dyDescent="0.2">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x14ac:dyDescent="0.2">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x14ac:dyDescent="0.2">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x14ac:dyDescent="0.2">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x14ac:dyDescent="0.2">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x14ac:dyDescent="0.2">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x14ac:dyDescent="0.2">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x14ac:dyDescent="0.2">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x14ac:dyDescent="0.2">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x14ac:dyDescent="0.2">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x14ac:dyDescent="0.2">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x14ac:dyDescent="0.2">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x14ac:dyDescent="0.2">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x14ac:dyDescent="0.2">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x14ac:dyDescent="0.2">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x14ac:dyDescent="0.2">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x14ac:dyDescent="0.2">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x14ac:dyDescent="0.2">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x14ac:dyDescent="0.2">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x14ac:dyDescent="0.2">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x14ac:dyDescent="0.2">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x14ac:dyDescent="0.2">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x14ac:dyDescent="0.2">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x14ac:dyDescent="0.2">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x14ac:dyDescent="0.2">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x14ac:dyDescent="0.2">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x14ac:dyDescent="0.2">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x14ac:dyDescent="0.2">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x14ac:dyDescent="0.2">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x14ac:dyDescent="0.2">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x14ac:dyDescent="0.2">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x14ac:dyDescent="0.2">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x14ac:dyDescent="0.2">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x14ac:dyDescent="0.2">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x14ac:dyDescent="0.2">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x14ac:dyDescent="0.2">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x14ac:dyDescent="0.2">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x14ac:dyDescent="0.2">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x14ac:dyDescent="0.2">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x14ac:dyDescent="0.2">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x14ac:dyDescent="0.2">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x14ac:dyDescent="0.2">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x14ac:dyDescent="0.2">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x14ac:dyDescent="0.2">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x14ac:dyDescent="0.2">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x14ac:dyDescent="0.2">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x14ac:dyDescent="0.2">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x14ac:dyDescent="0.2">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x14ac:dyDescent="0.2">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x14ac:dyDescent="0.2">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x14ac:dyDescent="0.2">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x14ac:dyDescent="0.2">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x14ac:dyDescent="0.2">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x14ac:dyDescent="0.2">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x14ac:dyDescent="0.2">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x14ac:dyDescent="0.2">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x14ac:dyDescent="0.2">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x14ac:dyDescent="0.2">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x14ac:dyDescent="0.2">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x14ac:dyDescent="0.2">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x14ac:dyDescent="0.2">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x14ac:dyDescent="0.2">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x14ac:dyDescent="0.2">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x14ac:dyDescent="0.2">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x14ac:dyDescent="0.2">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x14ac:dyDescent="0.2">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x14ac:dyDescent="0.2">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x14ac:dyDescent="0.2">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x14ac:dyDescent="0.2">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x14ac:dyDescent="0.2">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x14ac:dyDescent="0.2">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x14ac:dyDescent="0.2">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x14ac:dyDescent="0.2">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x14ac:dyDescent="0.2">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x14ac:dyDescent="0.2">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x14ac:dyDescent="0.2">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x14ac:dyDescent="0.2">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x14ac:dyDescent="0.2">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x14ac:dyDescent="0.2">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x14ac:dyDescent="0.2">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x14ac:dyDescent="0.2">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x14ac:dyDescent="0.2">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x14ac:dyDescent="0.2">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x14ac:dyDescent="0.2">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x14ac:dyDescent="0.2">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x14ac:dyDescent="0.2">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x14ac:dyDescent="0.2">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x14ac:dyDescent="0.2">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x14ac:dyDescent="0.2">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x14ac:dyDescent="0.2">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x14ac:dyDescent="0.2">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x14ac:dyDescent="0.2">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x14ac:dyDescent="0.2">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x14ac:dyDescent="0.2">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x14ac:dyDescent="0.2">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x14ac:dyDescent="0.2">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x14ac:dyDescent="0.2">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x14ac:dyDescent="0.2">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x14ac:dyDescent="0.2">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x14ac:dyDescent="0.2">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x14ac:dyDescent="0.2">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sheetData>
  <pageMargins left="0.25" right="0.25" top="0.9" bottom="0.75" header="0" footer="0"/>
  <pageSetup paperSize="3" scale="78"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8"/>
  <sheetViews>
    <sheetView topLeftCell="A37" workbookViewId="0">
      <selection activeCell="F35" sqref="F35"/>
    </sheetView>
  </sheetViews>
  <sheetFormatPr defaultColWidth="12.625" defaultRowHeight="15" x14ac:dyDescent="0.25"/>
  <cols>
    <col min="1" max="1" width="8.5" style="42" customWidth="1"/>
    <col min="2" max="2" width="6.375" style="42" hidden="1" customWidth="1"/>
    <col min="3" max="5" width="8.5" style="42" customWidth="1"/>
    <col min="6" max="6" width="70.625" style="42" customWidth="1"/>
    <col min="7" max="13" width="31.25" style="42" hidden="1" customWidth="1"/>
    <col min="14" max="14" width="11.875" style="42" customWidth="1"/>
    <col min="15" max="18" width="8.375" style="42" hidden="1" customWidth="1"/>
    <col min="19" max="19" width="70.625" style="42" customWidth="1"/>
    <col min="20" max="26" width="7.625" style="42" customWidth="1"/>
    <col min="27" max="16384" width="12.625" style="42"/>
  </cols>
  <sheetData>
    <row r="1" spans="1:26" s="65" customFormat="1" ht="30" customHeight="1" x14ac:dyDescent="0.2">
      <c r="A1" s="62" t="s">
        <v>0</v>
      </c>
      <c r="B1" s="62" t="s">
        <v>1</v>
      </c>
      <c r="C1" s="62" t="s">
        <v>2</v>
      </c>
      <c r="D1" s="62" t="s">
        <v>3</v>
      </c>
      <c r="E1" s="55" t="s">
        <v>4</v>
      </c>
      <c r="F1" s="62" t="s">
        <v>167</v>
      </c>
      <c r="G1" s="62" t="s">
        <v>6</v>
      </c>
      <c r="H1" s="62" t="s">
        <v>7</v>
      </c>
      <c r="I1" s="62" t="s">
        <v>8</v>
      </c>
      <c r="J1" s="62" t="s">
        <v>9</v>
      </c>
      <c r="K1" s="62" t="s">
        <v>10</v>
      </c>
      <c r="L1" s="62" t="s">
        <v>11</v>
      </c>
      <c r="M1" s="62" t="s">
        <v>12</v>
      </c>
      <c r="N1" s="63" t="s">
        <v>284</v>
      </c>
      <c r="O1" s="64" t="s">
        <v>285</v>
      </c>
      <c r="P1" s="64" t="s">
        <v>2</v>
      </c>
      <c r="Q1" s="64" t="s">
        <v>286</v>
      </c>
      <c r="R1" s="64" t="s">
        <v>25</v>
      </c>
      <c r="S1" s="64" t="s">
        <v>15</v>
      </c>
    </row>
    <row r="2" spans="1:26" x14ac:dyDescent="0.25">
      <c r="A2" s="43" t="s">
        <v>2</v>
      </c>
      <c r="B2" s="43">
        <v>187</v>
      </c>
      <c r="C2" s="43" t="s">
        <v>16</v>
      </c>
      <c r="D2" s="43"/>
      <c r="E2" s="43" t="s">
        <v>287</v>
      </c>
      <c r="F2" s="43" t="s">
        <v>288</v>
      </c>
      <c r="G2" s="43"/>
      <c r="H2" s="43"/>
      <c r="I2" s="43"/>
      <c r="J2" s="43"/>
      <c r="K2" s="43"/>
      <c r="L2" s="43"/>
      <c r="M2" s="43"/>
      <c r="N2" s="43" t="s">
        <v>287</v>
      </c>
      <c r="O2" s="43">
        <v>2</v>
      </c>
      <c r="P2" s="43" t="s">
        <v>16</v>
      </c>
      <c r="Q2" s="43"/>
      <c r="R2" s="43"/>
      <c r="S2" s="43" t="s">
        <v>19</v>
      </c>
      <c r="T2" s="45"/>
      <c r="U2" s="45"/>
      <c r="V2" s="45"/>
      <c r="W2" s="45"/>
      <c r="X2" s="45"/>
      <c r="Y2" s="45"/>
      <c r="Z2" s="45"/>
    </row>
    <row r="3" spans="1:26" x14ac:dyDescent="0.25">
      <c r="A3" s="46" t="s">
        <v>20</v>
      </c>
      <c r="B3" s="47">
        <v>188</v>
      </c>
      <c r="C3" s="46" t="s">
        <v>16</v>
      </c>
      <c r="D3" s="46" t="s">
        <v>21</v>
      </c>
      <c r="E3" s="46" t="s">
        <v>289</v>
      </c>
      <c r="F3" s="46" t="s">
        <v>171</v>
      </c>
      <c r="G3" s="46"/>
      <c r="H3" s="46"/>
      <c r="I3" s="46"/>
      <c r="J3" s="46"/>
      <c r="K3" s="46"/>
      <c r="L3" s="46"/>
      <c r="M3" s="46"/>
      <c r="N3" s="46" t="s">
        <v>289</v>
      </c>
      <c r="O3" s="46">
        <v>2</v>
      </c>
      <c r="P3" s="46" t="s">
        <v>16</v>
      </c>
      <c r="Q3" s="46" t="s">
        <v>21</v>
      </c>
      <c r="R3" s="46"/>
      <c r="S3" s="46" t="s">
        <v>171</v>
      </c>
      <c r="T3" s="45"/>
      <c r="U3" s="45"/>
      <c r="V3" s="45"/>
      <c r="W3" s="45"/>
      <c r="X3" s="45"/>
      <c r="Y3" s="45"/>
      <c r="Z3" s="45"/>
    </row>
    <row r="4" spans="1:26" ht="60" x14ac:dyDescent="0.25">
      <c r="A4" s="48" t="s">
        <v>14</v>
      </c>
      <c r="B4" s="88">
        <v>189</v>
      </c>
      <c r="C4" s="48" t="s">
        <v>16</v>
      </c>
      <c r="D4" s="48" t="s">
        <v>21</v>
      </c>
      <c r="E4" s="48" t="s">
        <v>290</v>
      </c>
      <c r="F4" s="48" t="s">
        <v>291</v>
      </c>
      <c r="G4" s="49"/>
      <c r="H4" s="49"/>
      <c r="I4" s="49"/>
      <c r="J4" s="49"/>
      <c r="K4" s="49"/>
      <c r="L4" s="49"/>
      <c r="M4" s="49"/>
      <c r="N4" s="50" t="s">
        <v>290</v>
      </c>
      <c r="O4" s="50">
        <v>2</v>
      </c>
      <c r="P4" s="50" t="s">
        <v>16</v>
      </c>
      <c r="Q4" s="50" t="s">
        <v>21</v>
      </c>
      <c r="R4" s="50">
        <v>1</v>
      </c>
      <c r="S4" s="50" t="s">
        <v>292</v>
      </c>
      <c r="T4" s="41"/>
      <c r="U4" s="41"/>
      <c r="V4" s="41"/>
      <c r="W4" s="41"/>
      <c r="X4" s="41"/>
      <c r="Y4" s="41"/>
      <c r="Z4" s="41"/>
    </row>
    <row r="5" spans="1:26" x14ac:dyDescent="0.25">
      <c r="A5" s="46" t="s">
        <v>20</v>
      </c>
      <c r="B5" s="51">
        <v>190</v>
      </c>
      <c r="C5" s="46" t="s">
        <v>16</v>
      </c>
      <c r="D5" s="46" t="s">
        <v>63</v>
      </c>
      <c r="E5" s="46" t="s">
        <v>293</v>
      </c>
      <c r="F5" s="46" t="s">
        <v>189</v>
      </c>
      <c r="G5" s="46"/>
      <c r="H5" s="46"/>
      <c r="I5" s="46"/>
      <c r="J5" s="46"/>
      <c r="K5" s="46"/>
      <c r="L5" s="46"/>
      <c r="M5" s="46"/>
      <c r="N5" s="46" t="s">
        <v>293</v>
      </c>
      <c r="O5" s="46">
        <v>2</v>
      </c>
      <c r="P5" s="46" t="s">
        <v>16</v>
      </c>
      <c r="Q5" s="46" t="s">
        <v>63</v>
      </c>
      <c r="R5" s="46"/>
      <c r="S5" s="46" t="s">
        <v>189</v>
      </c>
      <c r="T5" s="45"/>
      <c r="U5" s="45"/>
      <c r="V5" s="45"/>
      <c r="W5" s="45"/>
      <c r="X5" s="45"/>
      <c r="Y5" s="45"/>
      <c r="Z5" s="45"/>
    </row>
    <row r="6" spans="1:26" ht="30" x14ac:dyDescent="0.25">
      <c r="A6" s="48" t="s">
        <v>14</v>
      </c>
      <c r="B6" s="88">
        <v>191</v>
      </c>
      <c r="C6" s="48" t="s">
        <v>16</v>
      </c>
      <c r="D6" s="48" t="s">
        <v>63</v>
      </c>
      <c r="E6" s="48" t="s">
        <v>294</v>
      </c>
      <c r="F6" s="48" t="s">
        <v>295</v>
      </c>
      <c r="G6" s="49"/>
      <c r="H6" s="49"/>
      <c r="I6" s="49"/>
      <c r="J6" s="49"/>
      <c r="K6" s="49"/>
      <c r="L6" s="49"/>
      <c r="M6" s="49"/>
      <c r="N6" s="50" t="s">
        <v>294</v>
      </c>
      <c r="O6" s="50">
        <v>2</v>
      </c>
      <c r="P6" s="50" t="s">
        <v>16</v>
      </c>
      <c r="Q6" s="50" t="s">
        <v>63</v>
      </c>
      <c r="R6" s="50">
        <v>2</v>
      </c>
      <c r="S6" s="50" t="s">
        <v>296</v>
      </c>
      <c r="T6" s="41"/>
      <c r="U6" s="41"/>
      <c r="V6" s="41"/>
      <c r="W6" s="41"/>
      <c r="X6" s="41"/>
      <c r="Y6" s="41"/>
      <c r="Z6" s="41"/>
    </row>
    <row r="7" spans="1:26" x14ac:dyDescent="0.25">
      <c r="A7" s="46" t="s">
        <v>20</v>
      </c>
      <c r="B7" s="47">
        <v>192</v>
      </c>
      <c r="C7" s="46" t="s">
        <v>16</v>
      </c>
      <c r="D7" s="46" t="s">
        <v>76</v>
      </c>
      <c r="E7" s="46" t="s">
        <v>297</v>
      </c>
      <c r="F7" s="46" t="s">
        <v>298</v>
      </c>
      <c r="G7" s="46"/>
      <c r="H7" s="46"/>
      <c r="I7" s="46"/>
      <c r="J7" s="46"/>
      <c r="K7" s="46"/>
      <c r="L7" s="46"/>
      <c r="M7" s="46"/>
      <c r="N7" s="46" t="s">
        <v>297</v>
      </c>
      <c r="O7" s="46">
        <v>2</v>
      </c>
      <c r="P7" s="46" t="s">
        <v>16</v>
      </c>
      <c r="Q7" s="46" t="s">
        <v>76</v>
      </c>
      <c r="R7" s="46"/>
      <c r="S7" s="46" t="s">
        <v>298</v>
      </c>
      <c r="T7" s="45"/>
      <c r="U7" s="45"/>
      <c r="V7" s="45"/>
      <c r="W7" s="45"/>
      <c r="X7" s="45"/>
      <c r="Y7" s="45"/>
      <c r="Z7" s="45"/>
    </row>
    <row r="8" spans="1:26" ht="45" x14ac:dyDescent="0.25">
      <c r="A8" s="48" t="s">
        <v>14</v>
      </c>
      <c r="B8" s="88">
        <v>193</v>
      </c>
      <c r="C8" s="48" t="s">
        <v>16</v>
      </c>
      <c r="D8" s="48" t="s">
        <v>76</v>
      </c>
      <c r="E8" s="48" t="s">
        <v>299</v>
      </c>
      <c r="F8" s="48" t="s">
        <v>300</v>
      </c>
      <c r="G8" s="49"/>
      <c r="H8" s="49"/>
      <c r="I8" s="49"/>
      <c r="J8" s="49"/>
      <c r="K8" s="49"/>
      <c r="L8" s="49"/>
      <c r="M8" s="49"/>
      <c r="N8" s="50" t="s">
        <v>299</v>
      </c>
      <c r="O8" s="50">
        <v>2</v>
      </c>
      <c r="P8" s="50" t="s">
        <v>16</v>
      </c>
      <c r="Q8" s="50" t="s">
        <v>76</v>
      </c>
      <c r="R8" s="50">
        <v>3</v>
      </c>
      <c r="S8" s="50" t="s">
        <v>301</v>
      </c>
      <c r="T8" s="41"/>
      <c r="U8" s="41"/>
      <c r="V8" s="41"/>
      <c r="W8" s="41"/>
      <c r="X8" s="41"/>
      <c r="Y8" s="41"/>
      <c r="Z8" s="41"/>
    </row>
    <row r="9" spans="1:26" ht="45" x14ac:dyDescent="0.25">
      <c r="A9" s="48" t="s">
        <v>14</v>
      </c>
      <c r="B9" s="88">
        <v>197</v>
      </c>
      <c r="C9" s="48" t="s">
        <v>16</v>
      </c>
      <c r="D9" s="48" t="s">
        <v>76</v>
      </c>
      <c r="E9" s="48" t="s">
        <v>302</v>
      </c>
      <c r="F9" s="48" t="s">
        <v>303</v>
      </c>
      <c r="G9" s="48"/>
      <c r="H9" s="48"/>
      <c r="I9" s="48"/>
      <c r="J9" s="48"/>
      <c r="K9" s="48"/>
      <c r="L9" s="48"/>
      <c r="M9" s="48"/>
      <c r="N9" s="52" t="s">
        <v>302</v>
      </c>
      <c r="O9" s="52">
        <v>2</v>
      </c>
      <c r="P9" s="52" t="s">
        <v>16</v>
      </c>
      <c r="Q9" s="52" t="s">
        <v>76</v>
      </c>
      <c r="R9" s="52">
        <v>4</v>
      </c>
      <c r="S9" s="52" t="s">
        <v>303</v>
      </c>
      <c r="T9" s="41"/>
      <c r="U9" s="41"/>
      <c r="V9" s="41"/>
      <c r="W9" s="41"/>
      <c r="X9" s="41"/>
      <c r="Y9" s="41"/>
      <c r="Z9" s="41"/>
    </row>
    <row r="10" spans="1:26" x14ac:dyDescent="0.25">
      <c r="A10" s="43" t="s">
        <v>2</v>
      </c>
      <c r="B10" s="44">
        <v>198</v>
      </c>
      <c r="C10" s="43" t="s">
        <v>89</v>
      </c>
      <c r="D10" s="43"/>
      <c r="E10" s="43" t="s">
        <v>304</v>
      </c>
      <c r="F10" s="43" t="s">
        <v>91</v>
      </c>
      <c r="G10" s="43"/>
      <c r="H10" s="43"/>
      <c r="I10" s="43"/>
      <c r="J10" s="43"/>
      <c r="K10" s="43"/>
      <c r="L10" s="43"/>
      <c r="M10" s="43"/>
      <c r="N10" s="43"/>
      <c r="O10" s="43"/>
      <c r="P10" s="43"/>
      <c r="Q10" s="43"/>
      <c r="R10" s="43"/>
      <c r="S10" s="43" t="s">
        <v>305</v>
      </c>
      <c r="T10" s="45"/>
      <c r="U10" s="45"/>
      <c r="V10" s="45"/>
      <c r="W10" s="45"/>
      <c r="X10" s="45"/>
      <c r="Y10" s="45"/>
      <c r="Z10" s="45"/>
    </row>
    <row r="11" spans="1:26" x14ac:dyDescent="0.25">
      <c r="A11" s="46" t="s">
        <v>20</v>
      </c>
      <c r="B11" s="47">
        <v>199</v>
      </c>
      <c r="C11" s="46" t="s">
        <v>89</v>
      </c>
      <c r="D11" s="46" t="s">
        <v>21</v>
      </c>
      <c r="E11" s="46" t="s">
        <v>306</v>
      </c>
      <c r="F11" s="46" t="s">
        <v>216</v>
      </c>
      <c r="G11" s="46"/>
      <c r="H11" s="46"/>
      <c r="I11" s="46"/>
      <c r="J11" s="46"/>
      <c r="K11" s="46"/>
      <c r="L11" s="46"/>
      <c r="M11" s="46"/>
      <c r="N11" s="46" t="s">
        <v>306</v>
      </c>
      <c r="O11" s="46">
        <v>2</v>
      </c>
      <c r="P11" s="46" t="s">
        <v>89</v>
      </c>
      <c r="Q11" s="46" t="s">
        <v>21</v>
      </c>
      <c r="R11" s="46"/>
      <c r="S11" s="46" t="s">
        <v>216</v>
      </c>
      <c r="T11" s="45"/>
      <c r="U11" s="45"/>
      <c r="V11" s="45"/>
      <c r="W11" s="45"/>
      <c r="X11" s="45"/>
      <c r="Y11" s="45"/>
      <c r="Z11" s="45"/>
    </row>
    <row r="12" spans="1:26" ht="90" x14ac:dyDescent="0.25">
      <c r="A12" s="48" t="s">
        <v>14</v>
      </c>
      <c r="B12" s="88">
        <v>200</v>
      </c>
      <c r="C12" s="48" t="s">
        <v>89</v>
      </c>
      <c r="D12" s="48" t="s">
        <v>21</v>
      </c>
      <c r="E12" s="48" t="s">
        <v>307</v>
      </c>
      <c r="F12" s="48" t="s">
        <v>308</v>
      </c>
      <c r="G12" s="49"/>
      <c r="H12" s="49"/>
      <c r="I12" s="49"/>
      <c r="J12" s="49"/>
      <c r="K12" s="49"/>
      <c r="L12" s="49"/>
      <c r="M12" s="49"/>
      <c r="N12" s="50" t="s">
        <v>307</v>
      </c>
      <c r="O12" s="50">
        <v>2</v>
      </c>
      <c r="P12" s="50" t="s">
        <v>89</v>
      </c>
      <c r="Q12" s="50" t="s">
        <v>21</v>
      </c>
      <c r="R12" s="50">
        <v>1</v>
      </c>
      <c r="S12" s="50" t="s">
        <v>309</v>
      </c>
      <c r="T12" s="41"/>
      <c r="U12" s="41"/>
      <c r="V12" s="41"/>
      <c r="W12" s="41"/>
      <c r="X12" s="41"/>
      <c r="Y12" s="41"/>
      <c r="Z12" s="41"/>
    </row>
    <row r="13" spans="1:26" x14ac:dyDescent="0.25">
      <c r="A13" s="48" t="s">
        <v>14</v>
      </c>
      <c r="B13" s="88">
        <v>203</v>
      </c>
      <c r="C13" s="48" t="s">
        <v>89</v>
      </c>
      <c r="D13" s="48" t="s">
        <v>21</v>
      </c>
      <c r="E13" s="48" t="s">
        <v>310</v>
      </c>
      <c r="F13" s="48" t="s">
        <v>311</v>
      </c>
      <c r="G13" s="48"/>
      <c r="H13" s="48"/>
      <c r="I13" s="48"/>
      <c r="J13" s="48"/>
      <c r="K13" s="48"/>
      <c r="L13" s="48"/>
      <c r="M13" s="48"/>
      <c r="N13" s="52" t="s">
        <v>310</v>
      </c>
      <c r="O13" s="52">
        <v>2</v>
      </c>
      <c r="P13" s="52" t="s">
        <v>89</v>
      </c>
      <c r="Q13" s="52" t="s">
        <v>21</v>
      </c>
      <c r="R13" s="52">
        <v>2</v>
      </c>
      <c r="S13" s="52" t="s">
        <v>312</v>
      </c>
      <c r="T13" s="41"/>
      <c r="U13" s="41"/>
      <c r="V13" s="41"/>
      <c r="W13" s="41"/>
      <c r="X13" s="41"/>
      <c r="Y13" s="41"/>
      <c r="Z13" s="41"/>
    </row>
    <row r="14" spans="1:26" ht="30" x14ac:dyDescent="0.25">
      <c r="A14" s="48" t="s">
        <v>14</v>
      </c>
      <c r="B14" s="88">
        <v>204</v>
      </c>
      <c r="C14" s="48" t="s">
        <v>89</v>
      </c>
      <c r="D14" s="48" t="s">
        <v>21</v>
      </c>
      <c r="E14" s="48" t="s">
        <v>313</v>
      </c>
      <c r="F14" s="48" t="s">
        <v>314</v>
      </c>
      <c r="G14" s="49"/>
      <c r="H14" s="49"/>
      <c r="I14" s="49"/>
      <c r="J14" s="49"/>
      <c r="K14" s="49"/>
      <c r="L14" s="49"/>
      <c r="M14" s="49"/>
      <c r="N14" s="50" t="s">
        <v>313</v>
      </c>
      <c r="O14" s="50">
        <v>2</v>
      </c>
      <c r="P14" s="50" t="s">
        <v>89</v>
      </c>
      <c r="Q14" s="50" t="s">
        <v>21</v>
      </c>
      <c r="R14" s="50">
        <v>3</v>
      </c>
      <c r="S14" s="50" t="s">
        <v>314</v>
      </c>
      <c r="T14" s="41"/>
      <c r="U14" s="41"/>
      <c r="V14" s="41"/>
      <c r="W14" s="41"/>
      <c r="X14" s="41"/>
      <c r="Y14" s="41"/>
      <c r="Z14" s="41"/>
    </row>
    <row r="15" spans="1:26" ht="30" x14ac:dyDescent="0.25">
      <c r="A15" s="48" t="s">
        <v>14</v>
      </c>
      <c r="B15" s="88">
        <v>205</v>
      </c>
      <c r="C15" s="48" t="s">
        <v>89</v>
      </c>
      <c r="D15" s="48" t="s">
        <v>21</v>
      </c>
      <c r="E15" s="48" t="s">
        <v>315</v>
      </c>
      <c r="F15" s="48" t="s">
        <v>316</v>
      </c>
      <c r="G15" s="48"/>
      <c r="H15" s="48"/>
      <c r="I15" s="48"/>
      <c r="J15" s="48"/>
      <c r="K15" s="48"/>
      <c r="L15" s="48"/>
      <c r="M15" s="48"/>
      <c r="N15" s="52" t="s">
        <v>315</v>
      </c>
      <c r="O15" s="52">
        <v>2</v>
      </c>
      <c r="P15" s="52" t="s">
        <v>89</v>
      </c>
      <c r="Q15" s="52" t="s">
        <v>21</v>
      </c>
      <c r="R15" s="52">
        <v>4</v>
      </c>
      <c r="S15" s="52" t="s">
        <v>316</v>
      </c>
      <c r="T15" s="41"/>
      <c r="U15" s="41"/>
      <c r="V15" s="41"/>
      <c r="W15" s="41"/>
      <c r="X15" s="41"/>
      <c r="Y15" s="41"/>
      <c r="Z15" s="41"/>
    </row>
    <row r="16" spans="1:26" x14ac:dyDescent="0.25">
      <c r="A16" s="46" t="s">
        <v>20</v>
      </c>
      <c r="B16" s="47">
        <v>206</v>
      </c>
      <c r="C16" s="46" t="s">
        <v>89</v>
      </c>
      <c r="D16" s="46" t="s">
        <v>63</v>
      </c>
      <c r="E16" s="46" t="s">
        <v>317</v>
      </c>
      <c r="F16" s="46" t="s">
        <v>225</v>
      </c>
      <c r="G16" s="46"/>
      <c r="H16" s="46"/>
      <c r="I16" s="46"/>
      <c r="J16" s="46"/>
      <c r="K16" s="46"/>
      <c r="L16" s="46"/>
      <c r="M16" s="46"/>
      <c r="N16" s="46" t="s">
        <v>317</v>
      </c>
      <c r="O16" s="46">
        <v>2</v>
      </c>
      <c r="P16" s="46" t="s">
        <v>89</v>
      </c>
      <c r="Q16" s="46" t="s">
        <v>63</v>
      </c>
      <c r="R16" s="46"/>
      <c r="S16" s="46" t="s">
        <v>225</v>
      </c>
      <c r="T16" s="45"/>
      <c r="U16" s="45"/>
      <c r="V16" s="45"/>
      <c r="W16" s="45"/>
      <c r="X16" s="45"/>
      <c r="Y16" s="45"/>
      <c r="Z16" s="45"/>
    </row>
    <row r="17" spans="1:26" ht="45" x14ac:dyDescent="0.25">
      <c r="A17" s="48" t="s">
        <v>14</v>
      </c>
      <c r="B17" s="88">
        <v>207</v>
      </c>
      <c r="C17" s="48" t="s">
        <v>89</v>
      </c>
      <c r="D17" s="48" t="s">
        <v>63</v>
      </c>
      <c r="E17" s="48" t="s">
        <v>318</v>
      </c>
      <c r="F17" s="48" t="s">
        <v>319</v>
      </c>
      <c r="G17" s="48"/>
      <c r="H17" s="48"/>
      <c r="I17" s="48"/>
      <c r="J17" s="48"/>
      <c r="K17" s="48"/>
      <c r="L17" s="48"/>
      <c r="M17" s="48"/>
      <c r="N17" s="52" t="s">
        <v>318</v>
      </c>
      <c r="O17" s="52">
        <v>2</v>
      </c>
      <c r="P17" s="52" t="s">
        <v>89</v>
      </c>
      <c r="Q17" s="52" t="s">
        <v>63</v>
      </c>
      <c r="R17" s="52">
        <v>5</v>
      </c>
      <c r="S17" s="52" t="s">
        <v>320</v>
      </c>
      <c r="T17" s="41"/>
      <c r="U17" s="41"/>
      <c r="V17" s="41"/>
      <c r="W17" s="41"/>
      <c r="X17" s="41"/>
      <c r="Y17" s="41"/>
      <c r="Z17" s="41"/>
    </row>
    <row r="18" spans="1:26" ht="30" x14ac:dyDescent="0.25">
      <c r="A18" s="48" t="s">
        <v>14</v>
      </c>
      <c r="B18" s="88">
        <v>215</v>
      </c>
      <c r="C18" s="48" t="s">
        <v>89</v>
      </c>
      <c r="D18" s="48" t="s">
        <v>63</v>
      </c>
      <c r="E18" s="48" t="s">
        <v>321</v>
      </c>
      <c r="F18" s="48" t="s">
        <v>322</v>
      </c>
      <c r="G18" s="49"/>
      <c r="H18" s="49"/>
      <c r="I18" s="49"/>
      <c r="J18" s="49"/>
      <c r="K18" s="49"/>
      <c r="L18" s="49"/>
      <c r="M18" s="49"/>
      <c r="N18" s="50" t="s">
        <v>321</v>
      </c>
      <c r="O18" s="50">
        <v>2</v>
      </c>
      <c r="P18" s="50" t="s">
        <v>89</v>
      </c>
      <c r="Q18" s="50" t="s">
        <v>63</v>
      </c>
      <c r="R18" s="50">
        <v>6</v>
      </c>
      <c r="S18" s="50" t="s">
        <v>323</v>
      </c>
      <c r="T18" s="41"/>
      <c r="U18" s="41"/>
      <c r="V18" s="41"/>
      <c r="W18" s="41"/>
      <c r="X18" s="41"/>
      <c r="Y18" s="41"/>
      <c r="Z18" s="41"/>
    </row>
    <row r="19" spans="1:26" ht="90" x14ac:dyDescent="0.25">
      <c r="A19" s="48" t="s">
        <v>14</v>
      </c>
      <c r="B19" s="88">
        <v>219</v>
      </c>
      <c r="C19" s="48" t="s">
        <v>89</v>
      </c>
      <c r="D19" s="48" t="s">
        <v>63</v>
      </c>
      <c r="E19" s="48" t="s">
        <v>324</v>
      </c>
      <c r="F19" s="48" t="s">
        <v>325</v>
      </c>
      <c r="G19" s="48"/>
      <c r="H19" s="48"/>
      <c r="I19" s="48"/>
      <c r="J19" s="48"/>
      <c r="K19" s="48"/>
      <c r="L19" s="48"/>
      <c r="M19" s="48"/>
      <c r="N19" s="52" t="s">
        <v>324</v>
      </c>
      <c r="O19" s="52">
        <v>2</v>
      </c>
      <c r="P19" s="52" t="s">
        <v>89</v>
      </c>
      <c r="Q19" s="52" t="s">
        <v>63</v>
      </c>
      <c r="R19" s="52">
        <v>7</v>
      </c>
      <c r="S19" s="52" t="s">
        <v>326</v>
      </c>
      <c r="T19" s="41"/>
      <c r="U19" s="41"/>
      <c r="V19" s="41"/>
      <c r="W19" s="41"/>
      <c r="X19" s="41"/>
      <c r="Y19" s="41"/>
      <c r="Z19" s="41"/>
    </row>
    <row r="20" spans="1:26" ht="30" x14ac:dyDescent="0.25">
      <c r="A20" s="48" t="s">
        <v>14</v>
      </c>
      <c r="B20" s="88">
        <v>220</v>
      </c>
      <c r="C20" s="48" t="s">
        <v>89</v>
      </c>
      <c r="D20" s="48" t="s">
        <v>63</v>
      </c>
      <c r="E20" s="48" t="s">
        <v>327</v>
      </c>
      <c r="F20" s="48" t="s">
        <v>328</v>
      </c>
      <c r="G20" s="49"/>
      <c r="H20" s="49"/>
      <c r="I20" s="49"/>
      <c r="J20" s="49"/>
      <c r="K20" s="49"/>
      <c r="L20" s="49"/>
      <c r="M20" s="49"/>
      <c r="N20" s="50" t="s">
        <v>327</v>
      </c>
      <c r="O20" s="50">
        <v>2</v>
      </c>
      <c r="P20" s="50" t="s">
        <v>89</v>
      </c>
      <c r="Q20" s="50" t="s">
        <v>63</v>
      </c>
      <c r="R20" s="50">
        <v>8</v>
      </c>
      <c r="S20" s="50" t="s">
        <v>329</v>
      </c>
      <c r="T20" s="41"/>
      <c r="U20" s="41"/>
      <c r="V20" s="41"/>
      <c r="W20" s="41"/>
      <c r="X20" s="41"/>
      <c r="Y20" s="41"/>
      <c r="Z20" s="41"/>
    </row>
    <row r="21" spans="1:26" ht="30" x14ac:dyDescent="0.25">
      <c r="A21" s="48" t="s">
        <v>14</v>
      </c>
      <c r="B21" s="88">
        <v>221</v>
      </c>
      <c r="C21" s="48" t="s">
        <v>89</v>
      </c>
      <c r="D21" s="48" t="s">
        <v>63</v>
      </c>
      <c r="E21" s="48" t="s">
        <v>330</v>
      </c>
      <c r="F21" s="48" t="s">
        <v>331</v>
      </c>
      <c r="G21" s="48"/>
      <c r="H21" s="48"/>
      <c r="I21" s="48"/>
      <c r="J21" s="48"/>
      <c r="K21" s="48"/>
      <c r="L21" s="48"/>
      <c r="M21" s="48"/>
      <c r="N21" s="52" t="s">
        <v>330</v>
      </c>
      <c r="O21" s="52">
        <v>2</v>
      </c>
      <c r="P21" s="52" t="s">
        <v>89</v>
      </c>
      <c r="Q21" s="52" t="s">
        <v>63</v>
      </c>
      <c r="R21" s="52">
        <v>9</v>
      </c>
      <c r="S21" s="52" t="s">
        <v>332</v>
      </c>
      <c r="T21" s="41"/>
      <c r="U21" s="41"/>
      <c r="V21" s="41"/>
      <c r="W21" s="41"/>
      <c r="X21" s="41"/>
      <c r="Y21" s="41"/>
      <c r="Z21" s="41"/>
    </row>
    <row r="22" spans="1:26" x14ac:dyDescent="0.25">
      <c r="A22" s="43" t="s">
        <v>2</v>
      </c>
      <c r="B22" s="44"/>
      <c r="C22" s="43" t="s">
        <v>99</v>
      </c>
      <c r="D22" s="43"/>
      <c r="E22" s="43" t="s">
        <v>333</v>
      </c>
      <c r="F22" s="40" t="s">
        <v>101</v>
      </c>
      <c r="G22" s="43"/>
      <c r="H22" s="43"/>
      <c r="I22" s="43"/>
      <c r="J22" s="43"/>
      <c r="K22" s="43"/>
      <c r="L22" s="43"/>
      <c r="M22" s="43"/>
      <c r="N22" s="43"/>
      <c r="O22" s="43"/>
      <c r="P22" s="43"/>
      <c r="Q22" s="43"/>
      <c r="R22" s="43"/>
      <c r="S22" s="43" t="s">
        <v>334</v>
      </c>
      <c r="T22" s="45"/>
      <c r="U22" s="45"/>
      <c r="V22" s="45"/>
      <c r="W22" s="45"/>
      <c r="X22" s="45"/>
      <c r="Y22" s="45"/>
      <c r="Z22" s="45"/>
    </row>
    <row r="23" spans="1:26" x14ac:dyDescent="0.25">
      <c r="A23" s="46" t="s">
        <v>20</v>
      </c>
      <c r="B23" s="47"/>
      <c r="C23" s="46" t="s">
        <v>99</v>
      </c>
      <c r="D23" s="46" t="s">
        <v>21</v>
      </c>
      <c r="E23" s="46" t="s">
        <v>335</v>
      </c>
      <c r="F23" s="46" t="s">
        <v>241</v>
      </c>
      <c r="G23" s="46"/>
      <c r="H23" s="46"/>
      <c r="I23" s="46"/>
      <c r="J23" s="46"/>
      <c r="K23" s="46"/>
      <c r="L23" s="46"/>
      <c r="M23" s="46"/>
      <c r="N23" s="46" t="s">
        <v>336</v>
      </c>
      <c r="O23" s="46">
        <v>2</v>
      </c>
      <c r="P23" s="46" t="s">
        <v>103</v>
      </c>
      <c r="Q23" s="46" t="s">
        <v>21</v>
      </c>
      <c r="R23" s="46"/>
      <c r="S23" s="46" t="s">
        <v>241</v>
      </c>
      <c r="T23" s="45"/>
      <c r="U23" s="45"/>
      <c r="V23" s="45"/>
      <c r="W23" s="45"/>
      <c r="X23" s="45"/>
      <c r="Y23" s="45"/>
      <c r="Z23" s="45"/>
    </row>
    <row r="24" spans="1:26" ht="60" x14ac:dyDescent="0.25">
      <c r="A24" s="48" t="s">
        <v>14</v>
      </c>
      <c r="B24" s="88"/>
      <c r="C24" s="48" t="s">
        <v>99</v>
      </c>
      <c r="D24" s="48" t="s">
        <v>21</v>
      </c>
      <c r="E24" s="48" t="s">
        <v>337</v>
      </c>
      <c r="F24" s="48" t="s">
        <v>338</v>
      </c>
      <c r="G24" s="48"/>
      <c r="H24" s="48"/>
      <c r="I24" s="48"/>
      <c r="J24" s="48"/>
      <c r="K24" s="48"/>
      <c r="L24" s="48"/>
      <c r="M24" s="48"/>
      <c r="N24" s="52" t="s">
        <v>339</v>
      </c>
      <c r="O24" s="52">
        <v>2</v>
      </c>
      <c r="P24" s="52" t="s">
        <v>103</v>
      </c>
      <c r="Q24" s="52" t="s">
        <v>21</v>
      </c>
      <c r="R24" s="52">
        <v>1</v>
      </c>
      <c r="S24" s="52" t="s">
        <v>340</v>
      </c>
      <c r="T24" s="41"/>
      <c r="U24" s="41"/>
      <c r="V24" s="41"/>
      <c r="W24" s="41"/>
      <c r="X24" s="41"/>
      <c r="Y24" s="41"/>
      <c r="Z24" s="41"/>
    </row>
    <row r="25" spans="1:26" ht="30" x14ac:dyDescent="0.25">
      <c r="A25" s="48" t="s">
        <v>14</v>
      </c>
      <c r="B25" s="88"/>
      <c r="C25" s="48" t="s">
        <v>99</v>
      </c>
      <c r="D25" s="48" t="s">
        <v>21</v>
      </c>
      <c r="E25" s="48" t="s">
        <v>341</v>
      </c>
      <c r="F25" s="48" t="s">
        <v>342</v>
      </c>
      <c r="G25" s="49"/>
      <c r="H25" s="49"/>
      <c r="I25" s="49"/>
      <c r="J25" s="49"/>
      <c r="K25" s="49"/>
      <c r="L25" s="49"/>
      <c r="M25" s="49"/>
      <c r="N25" s="50" t="s">
        <v>343</v>
      </c>
      <c r="O25" s="50">
        <v>2</v>
      </c>
      <c r="P25" s="50" t="s">
        <v>103</v>
      </c>
      <c r="Q25" s="50" t="s">
        <v>21</v>
      </c>
      <c r="R25" s="50">
        <v>2</v>
      </c>
      <c r="S25" s="50" t="s">
        <v>344</v>
      </c>
      <c r="T25" s="41"/>
      <c r="U25" s="41"/>
      <c r="V25" s="41"/>
      <c r="W25" s="41"/>
      <c r="X25" s="41"/>
      <c r="Y25" s="41"/>
      <c r="Z25" s="41"/>
    </row>
    <row r="26" spans="1:26" ht="60" x14ac:dyDescent="0.25">
      <c r="A26" s="48" t="s">
        <v>14</v>
      </c>
      <c r="B26" s="88"/>
      <c r="C26" s="48" t="s">
        <v>99</v>
      </c>
      <c r="D26" s="48" t="s">
        <v>21</v>
      </c>
      <c r="E26" s="48" t="s">
        <v>345</v>
      </c>
      <c r="F26" s="48" t="s">
        <v>346</v>
      </c>
      <c r="G26" s="48"/>
      <c r="H26" s="48"/>
      <c r="I26" s="48"/>
      <c r="J26" s="48"/>
      <c r="K26" s="48"/>
      <c r="L26" s="48"/>
      <c r="M26" s="48"/>
      <c r="N26" s="52" t="s">
        <v>347</v>
      </c>
      <c r="O26" s="52">
        <v>2</v>
      </c>
      <c r="P26" s="52" t="s">
        <v>103</v>
      </c>
      <c r="Q26" s="52" t="s">
        <v>21</v>
      </c>
      <c r="R26" s="52">
        <v>3</v>
      </c>
      <c r="S26" s="52" t="s">
        <v>348</v>
      </c>
      <c r="T26" s="41"/>
      <c r="U26" s="41"/>
      <c r="V26" s="41"/>
      <c r="W26" s="41"/>
      <c r="X26" s="41"/>
      <c r="Y26" s="41"/>
      <c r="Z26" s="41"/>
    </row>
    <row r="27" spans="1:26" x14ac:dyDescent="0.25">
      <c r="A27" s="46" t="s">
        <v>20</v>
      </c>
      <c r="B27" s="47">
        <v>223</v>
      </c>
      <c r="C27" s="46" t="s">
        <v>99</v>
      </c>
      <c r="D27" s="46" t="s">
        <v>63</v>
      </c>
      <c r="E27" s="46" t="s">
        <v>349</v>
      </c>
      <c r="F27" s="46" t="s">
        <v>350</v>
      </c>
      <c r="G27" s="46"/>
      <c r="H27" s="46"/>
      <c r="I27" s="46"/>
      <c r="J27" s="46"/>
      <c r="K27" s="46"/>
      <c r="L27" s="46"/>
      <c r="M27" s="46"/>
      <c r="N27" s="46" t="s">
        <v>351</v>
      </c>
      <c r="O27" s="46">
        <v>2</v>
      </c>
      <c r="P27" s="46" t="s">
        <v>141</v>
      </c>
      <c r="Q27" s="46" t="s">
        <v>21</v>
      </c>
      <c r="R27" s="46"/>
      <c r="S27" s="46" t="s">
        <v>350</v>
      </c>
      <c r="T27" s="45"/>
      <c r="U27" s="45"/>
      <c r="V27" s="45"/>
      <c r="W27" s="45"/>
      <c r="X27" s="45"/>
      <c r="Y27" s="45"/>
      <c r="Z27" s="45"/>
    </row>
    <row r="28" spans="1:26" ht="30" x14ac:dyDescent="0.25">
      <c r="A28" s="48" t="s">
        <v>14</v>
      </c>
      <c r="B28" s="88">
        <v>224</v>
      </c>
      <c r="C28" s="48" t="s">
        <v>99</v>
      </c>
      <c r="D28" s="48" t="s">
        <v>63</v>
      </c>
      <c r="E28" s="48" t="s">
        <v>352</v>
      </c>
      <c r="F28" s="48" t="s">
        <v>353</v>
      </c>
      <c r="G28" s="49"/>
      <c r="H28" s="49"/>
      <c r="I28" s="49"/>
      <c r="J28" s="49"/>
      <c r="K28" s="49"/>
      <c r="L28" s="49"/>
      <c r="M28" s="49"/>
      <c r="N28" s="50" t="s">
        <v>354</v>
      </c>
      <c r="O28" s="50">
        <v>2</v>
      </c>
      <c r="P28" s="50" t="s">
        <v>141</v>
      </c>
      <c r="Q28" s="50" t="s">
        <v>21</v>
      </c>
      <c r="R28" s="50">
        <v>1</v>
      </c>
      <c r="S28" s="50" t="s">
        <v>355</v>
      </c>
      <c r="T28" s="41"/>
      <c r="U28" s="41"/>
      <c r="V28" s="41"/>
      <c r="W28" s="41"/>
      <c r="X28" s="41"/>
      <c r="Y28" s="41"/>
      <c r="Z28" s="41"/>
    </row>
    <row r="29" spans="1:26" ht="45" x14ac:dyDescent="0.25">
      <c r="A29" s="48" t="s">
        <v>14</v>
      </c>
      <c r="B29" s="88">
        <v>225</v>
      </c>
      <c r="C29" s="48" t="s">
        <v>99</v>
      </c>
      <c r="D29" s="48" t="s">
        <v>63</v>
      </c>
      <c r="E29" s="48" t="s">
        <v>356</v>
      </c>
      <c r="F29" s="48" t="s">
        <v>357</v>
      </c>
      <c r="G29" s="48"/>
      <c r="H29" s="48"/>
      <c r="I29" s="48"/>
      <c r="J29" s="48"/>
      <c r="K29" s="48"/>
      <c r="L29" s="48"/>
      <c r="M29" s="48"/>
      <c r="N29" s="52" t="s">
        <v>358</v>
      </c>
      <c r="O29" s="52">
        <v>2</v>
      </c>
      <c r="P29" s="52" t="s">
        <v>141</v>
      </c>
      <c r="Q29" s="52" t="s">
        <v>21</v>
      </c>
      <c r="R29" s="52">
        <v>2</v>
      </c>
      <c r="S29" s="52" t="s">
        <v>359</v>
      </c>
      <c r="T29" s="41"/>
      <c r="U29" s="41"/>
      <c r="V29" s="41"/>
      <c r="W29" s="41"/>
      <c r="X29" s="41"/>
      <c r="Y29" s="41"/>
      <c r="Z29" s="41"/>
    </row>
    <row r="30" spans="1:26" x14ac:dyDescent="0.25">
      <c r="A30" s="48" t="s">
        <v>14</v>
      </c>
      <c r="B30" s="88">
        <v>226</v>
      </c>
      <c r="C30" s="48" t="s">
        <v>99</v>
      </c>
      <c r="D30" s="48" t="s">
        <v>63</v>
      </c>
      <c r="E30" s="48" t="s">
        <v>360</v>
      </c>
      <c r="F30" s="48" t="s">
        <v>361</v>
      </c>
      <c r="G30" s="49"/>
      <c r="H30" s="49"/>
      <c r="I30" s="49"/>
      <c r="J30" s="49"/>
      <c r="K30" s="49"/>
      <c r="L30" s="49"/>
      <c r="M30" s="49"/>
      <c r="N30" s="50" t="s">
        <v>362</v>
      </c>
      <c r="O30" s="50">
        <v>2</v>
      </c>
      <c r="P30" s="50" t="s">
        <v>141</v>
      </c>
      <c r="Q30" s="50" t="s">
        <v>21</v>
      </c>
      <c r="R30" s="50">
        <v>3</v>
      </c>
      <c r="S30" s="50" t="s">
        <v>363</v>
      </c>
      <c r="T30" s="41"/>
      <c r="U30" s="41"/>
      <c r="V30" s="41"/>
      <c r="W30" s="41"/>
      <c r="X30" s="41"/>
      <c r="Y30" s="41"/>
      <c r="Z30" s="41"/>
    </row>
    <row r="31" spans="1:26" ht="30" x14ac:dyDescent="0.25">
      <c r="A31" s="48" t="s">
        <v>14</v>
      </c>
      <c r="B31" s="88">
        <v>227</v>
      </c>
      <c r="C31" s="48" t="s">
        <v>99</v>
      </c>
      <c r="D31" s="48" t="s">
        <v>63</v>
      </c>
      <c r="E31" s="48" t="s">
        <v>364</v>
      </c>
      <c r="F31" s="48" t="s">
        <v>365</v>
      </c>
      <c r="G31" s="48"/>
      <c r="H31" s="48"/>
      <c r="I31" s="48"/>
      <c r="J31" s="48"/>
      <c r="K31" s="48"/>
      <c r="L31" s="48"/>
      <c r="M31" s="48"/>
      <c r="N31" s="52" t="s">
        <v>366</v>
      </c>
      <c r="O31" s="52">
        <v>2</v>
      </c>
      <c r="P31" s="52" t="s">
        <v>141</v>
      </c>
      <c r="Q31" s="52" t="s">
        <v>21</v>
      </c>
      <c r="R31" s="52">
        <v>4</v>
      </c>
      <c r="S31" s="52" t="s">
        <v>367</v>
      </c>
      <c r="T31" s="41"/>
      <c r="U31" s="41"/>
      <c r="V31" s="41"/>
      <c r="W31" s="41"/>
      <c r="X31" s="41"/>
      <c r="Y31" s="41"/>
      <c r="Z31" s="41"/>
    </row>
    <row r="32" spans="1:26" x14ac:dyDescent="0.25">
      <c r="A32" s="46" t="s">
        <v>20</v>
      </c>
      <c r="B32" s="47">
        <v>228</v>
      </c>
      <c r="C32" s="46" t="s">
        <v>99</v>
      </c>
      <c r="D32" s="46" t="s">
        <v>76</v>
      </c>
      <c r="E32" s="46" t="s">
        <v>368</v>
      </c>
      <c r="F32" s="46" t="s">
        <v>369</v>
      </c>
      <c r="G32" s="46"/>
      <c r="H32" s="46"/>
      <c r="I32" s="46"/>
      <c r="J32" s="46"/>
      <c r="K32" s="46"/>
      <c r="L32" s="46"/>
      <c r="M32" s="46"/>
      <c r="N32" s="46" t="s">
        <v>370</v>
      </c>
      <c r="O32" s="46">
        <v>2</v>
      </c>
      <c r="P32" s="46" t="s">
        <v>141</v>
      </c>
      <c r="Q32" s="46" t="s">
        <v>63</v>
      </c>
      <c r="R32" s="46"/>
      <c r="S32" s="46" t="s">
        <v>369</v>
      </c>
      <c r="T32" s="45"/>
      <c r="U32" s="45"/>
      <c r="V32" s="45"/>
      <c r="W32" s="45"/>
      <c r="X32" s="45"/>
      <c r="Y32" s="45"/>
      <c r="Z32" s="45"/>
    </row>
    <row r="33" spans="1:26" ht="45" x14ac:dyDescent="0.25">
      <c r="A33" s="48" t="s">
        <v>14</v>
      </c>
      <c r="B33" s="88">
        <v>229</v>
      </c>
      <c r="C33" s="48" t="s">
        <v>99</v>
      </c>
      <c r="D33" s="48" t="s">
        <v>76</v>
      </c>
      <c r="E33" s="48" t="s">
        <v>371</v>
      </c>
      <c r="F33" s="48" t="s">
        <v>372</v>
      </c>
      <c r="G33" s="48"/>
      <c r="H33" s="48"/>
      <c r="I33" s="48"/>
      <c r="J33" s="48"/>
      <c r="K33" s="48"/>
      <c r="L33" s="48"/>
      <c r="M33" s="48"/>
      <c r="N33" s="50" t="s">
        <v>373</v>
      </c>
      <c r="O33" s="50">
        <v>2</v>
      </c>
      <c r="P33" s="50" t="s">
        <v>141</v>
      </c>
      <c r="Q33" s="50" t="s">
        <v>63</v>
      </c>
      <c r="R33" s="50">
        <v>5</v>
      </c>
      <c r="S33" s="50" t="s">
        <v>374</v>
      </c>
      <c r="T33" s="41"/>
      <c r="U33" s="41"/>
      <c r="V33" s="41"/>
      <c r="W33" s="41"/>
      <c r="X33" s="41"/>
      <c r="Y33" s="41"/>
      <c r="Z33" s="41"/>
    </row>
    <row r="34" spans="1:26" ht="45" x14ac:dyDescent="0.25">
      <c r="A34" s="48" t="s">
        <v>14</v>
      </c>
      <c r="B34" s="88">
        <v>230</v>
      </c>
      <c r="C34" s="48" t="s">
        <v>99</v>
      </c>
      <c r="D34" s="48" t="s">
        <v>76</v>
      </c>
      <c r="E34" s="48" t="s">
        <v>375</v>
      </c>
      <c r="F34" s="48" t="s">
        <v>376</v>
      </c>
      <c r="G34" s="49"/>
      <c r="H34" s="49"/>
      <c r="I34" s="49"/>
      <c r="J34" s="49"/>
      <c r="K34" s="49"/>
      <c r="L34" s="49"/>
      <c r="M34" s="49"/>
      <c r="N34" s="52" t="s">
        <v>377</v>
      </c>
      <c r="O34" s="52">
        <v>2</v>
      </c>
      <c r="P34" s="52" t="s">
        <v>141</v>
      </c>
      <c r="Q34" s="52" t="s">
        <v>63</v>
      </c>
      <c r="R34" s="52">
        <v>6</v>
      </c>
      <c r="S34" s="52" t="s">
        <v>378</v>
      </c>
      <c r="T34" s="41"/>
      <c r="U34" s="41"/>
      <c r="V34" s="41"/>
      <c r="W34" s="41"/>
      <c r="X34" s="41"/>
      <c r="Y34" s="41"/>
      <c r="Z34" s="41"/>
    </row>
    <row r="35" spans="1:26" x14ac:dyDescent="0.25">
      <c r="A35" s="46" t="s">
        <v>20</v>
      </c>
      <c r="B35" s="47">
        <v>231</v>
      </c>
      <c r="C35" s="46" t="s">
        <v>99</v>
      </c>
      <c r="D35" s="46" t="s">
        <v>197</v>
      </c>
      <c r="E35" s="46" t="s">
        <v>379</v>
      </c>
      <c r="F35" s="46" t="s">
        <v>380</v>
      </c>
      <c r="G35" s="46"/>
      <c r="H35" s="46"/>
      <c r="I35" s="46"/>
      <c r="J35" s="46"/>
      <c r="K35" s="46"/>
      <c r="L35" s="46"/>
      <c r="M35" s="46"/>
      <c r="N35" s="46" t="s">
        <v>381</v>
      </c>
      <c r="O35" s="46">
        <v>2</v>
      </c>
      <c r="P35" s="46" t="s">
        <v>141</v>
      </c>
      <c r="Q35" s="46" t="s">
        <v>76</v>
      </c>
      <c r="R35" s="46"/>
      <c r="S35" s="46" t="s">
        <v>380</v>
      </c>
      <c r="T35" s="45"/>
      <c r="U35" s="45"/>
      <c r="V35" s="45"/>
      <c r="W35" s="45"/>
      <c r="X35" s="45"/>
      <c r="Y35" s="45"/>
      <c r="Z35" s="45"/>
    </row>
    <row r="36" spans="1:26" ht="30" x14ac:dyDescent="0.25">
      <c r="A36" s="48" t="s">
        <v>14</v>
      </c>
      <c r="B36" s="88">
        <v>234</v>
      </c>
      <c r="C36" s="48" t="s">
        <v>99</v>
      </c>
      <c r="D36" s="48" t="s">
        <v>197</v>
      </c>
      <c r="E36" s="48" t="s">
        <v>382</v>
      </c>
      <c r="F36" s="48" t="s">
        <v>383</v>
      </c>
      <c r="G36" s="49"/>
      <c r="H36" s="49"/>
      <c r="I36" s="49"/>
      <c r="J36" s="49"/>
      <c r="K36" s="49"/>
      <c r="L36" s="49"/>
      <c r="M36" s="49"/>
      <c r="N36" s="50" t="s">
        <v>384</v>
      </c>
      <c r="O36" s="50">
        <v>2</v>
      </c>
      <c r="P36" s="50" t="s">
        <v>141</v>
      </c>
      <c r="Q36" s="50" t="s">
        <v>76</v>
      </c>
      <c r="R36" s="50">
        <v>7</v>
      </c>
      <c r="S36" s="50" t="s">
        <v>385</v>
      </c>
      <c r="T36" s="41"/>
      <c r="U36" s="41"/>
      <c r="V36" s="41"/>
      <c r="W36" s="41"/>
      <c r="X36" s="41"/>
      <c r="Y36" s="41"/>
      <c r="Z36" s="41"/>
    </row>
    <row r="37" spans="1:26" ht="45" x14ac:dyDescent="0.25">
      <c r="A37" s="48" t="s">
        <v>14</v>
      </c>
      <c r="B37" s="88"/>
      <c r="C37" s="48" t="s">
        <v>99</v>
      </c>
      <c r="D37" s="48" t="s">
        <v>197</v>
      </c>
      <c r="E37" s="48" t="s">
        <v>386</v>
      </c>
      <c r="F37" s="48" t="s">
        <v>387</v>
      </c>
      <c r="G37" s="48"/>
      <c r="H37" s="48"/>
      <c r="I37" s="48"/>
      <c r="J37" s="48"/>
      <c r="K37" s="48"/>
      <c r="L37" s="48"/>
      <c r="M37" s="48"/>
      <c r="N37" s="52" t="s">
        <v>388</v>
      </c>
      <c r="O37" s="52">
        <v>2</v>
      </c>
      <c r="P37" s="52" t="s">
        <v>141</v>
      </c>
      <c r="Q37" s="52" t="s">
        <v>76</v>
      </c>
      <c r="R37" s="52">
        <v>8</v>
      </c>
      <c r="S37" s="52" t="s">
        <v>389</v>
      </c>
      <c r="T37" s="41"/>
      <c r="U37" s="41"/>
      <c r="V37" s="41"/>
      <c r="W37" s="41"/>
      <c r="X37" s="41"/>
      <c r="Y37" s="41"/>
      <c r="Z37" s="41"/>
    </row>
    <row r="38" spans="1:26" x14ac:dyDescent="0.25">
      <c r="A38" s="43" t="s">
        <v>2</v>
      </c>
      <c r="B38" s="44">
        <v>231</v>
      </c>
      <c r="C38" s="43" t="s">
        <v>151</v>
      </c>
      <c r="D38" s="43"/>
      <c r="E38" s="43" t="s">
        <v>390</v>
      </c>
      <c r="F38" s="43" t="s">
        <v>153</v>
      </c>
      <c r="G38" s="43"/>
      <c r="H38" s="43"/>
      <c r="I38" s="43"/>
      <c r="J38" s="43"/>
      <c r="K38" s="43"/>
      <c r="L38" s="43"/>
      <c r="M38" s="43"/>
      <c r="N38" s="43"/>
      <c r="O38" s="43"/>
      <c r="P38" s="43"/>
      <c r="Q38" s="43"/>
      <c r="R38" s="43"/>
      <c r="S38" s="43"/>
      <c r="T38" s="45"/>
      <c r="U38" s="45"/>
      <c r="V38" s="45"/>
      <c r="W38" s="45"/>
      <c r="X38" s="45"/>
      <c r="Y38" s="45"/>
      <c r="Z38" s="45"/>
    </row>
    <row r="39" spans="1:26" x14ac:dyDescent="0.25">
      <c r="A39" s="46" t="s">
        <v>20</v>
      </c>
      <c r="B39" s="47"/>
      <c r="C39" s="46" t="s">
        <v>151</v>
      </c>
      <c r="D39" s="46" t="s">
        <v>21</v>
      </c>
      <c r="E39" s="46" t="s">
        <v>391</v>
      </c>
      <c r="F39" s="46" t="s">
        <v>157</v>
      </c>
      <c r="G39" s="46"/>
      <c r="H39" s="46"/>
      <c r="I39" s="46"/>
      <c r="J39" s="46"/>
      <c r="K39" s="46"/>
      <c r="L39" s="46"/>
      <c r="M39" s="46"/>
      <c r="N39" s="46" t="s">
        <v>392</v>
      </c>
      <c r="O39" s="46">
        <v>2</v>
      </c>
      <c r="P39" s="46" t="s">
        <v>141</v>
      </c>
      <c r="Q39" s="46" t="s">
        <v>197</v>
      </c>
      <c r="R39" s="46"/>
      <c r="S39" s="46" t="s">
        <v>393</v>
      </c>
      <c r="T39" s="45"/>
      <c r="U39" s="45"/>
      <c r="V39" s="45"/>
      <c r="W39" s="45"/>
      <c r="X39" s="45"/>
      <c r="Y39" s="45"/>
      <c r="Z39" s="45"/>
    </row>
    <row r="40" spans="1:26" ht="60" x14ac:dyDescent="0.25">
      <c r="A40" s="48" t="s">
        <v>14</v>
      </c>
      <c r="B40" s="88"/>
      <c r="C40" s="48" t="s">
        <v>151</v>
      </c>
      <c r="D40" s="48" t="s">
        <v>21</v>
      </c>
      <c r="E40" s="48" t="s">
        <v>394</v>
      </c>
      <c r="F40" s="48" t="s">
        <v>395</v>
      </c>
      <c r="G40" s="49"/>
      <c r="H40" s="49"/>
      <c r="I40" s="49"/>
      <c r="J40" s="49"/>
      <c r="K40" s="49"/>
      <c r="L40" s="49"/>
      <c r="M40" s="49"/>
      <c r="N40" s="52" t="s">
        <v>396</v>
      </c>
      <c r="O40" s="52">
        <v>2</v>
      </c>
      <c r="P40" s="52" t="s">
        <v>141</v>
      </c>
      <c r="Q40" s="52" t="s">
        <v>197</v>
      </c>
      <c r="R40" s="52">
        <v>1</v>
      </c>
      <c r="S40" s="52" t="s">
        <v>397</v>
      </c>
      <c r="T40" s="41"/>
      <c r="U40" s="41"/>
      <c r="V40" s="41"/>
      <c r="W40" s="41"/>
      <c r="X40" s="41"/>
      <c r="Y40" s="41"/>
      <c r="Z40" s="41"/>
    </row>
    <row r="41" spans="1:26" x14ac:dyDescent="0.25">
      <c r="A41" s="46" t="s">
        <v>20</v>
      </c>
      <c r="B41" s="47"/>
      <c r="C41" s="46" t="s">
        <v>151</v>
      </c>
      <c r="D41" s="46" t="s">
        <v>63</v>
      </c>
      <c r="E41" s="46" t="s">
        <v>398</v>
      </c>
      <c r="F41" s="46" t="s">
        <v>162</v>
      </c>
      <c r="G41" s="46"/>
      <c r="H41" s="46"/>
      <c r="I41" s="46"/>
      <c r="J41" s="46"/>
      <c r="K41" s="46"/>
      <c r="L41" s="46"/>
      <c r="M41" s="46"/>
      <c r="N41" s="46" t="s">
        <v>392</v>
      </c>
      <c r="O41" s="46">
        <v>2</v>
      </c>
      <c r="P41" s="46" t="s">
        <v>141</v>
      </c>
      <c r="Q41" s="46" t="s">
        <v>197</v>
      </c>
      <c r="R41" s="46"/>
      <c r="S41" s="46" t="s">
        <v>393</v>
      </c>
      <c r="T41" s="45"/>
      <c r="U41" s="45"/>
      <c r="V41" s="45"/>
      <c r="W41" s="45"/>
      <c r="X41" s="45"/>
      <c r="Y41" s="45"/>
      <c r="Z41" s="45"/>
    </row>
    <row r="42" spans="1:26" ht="45" x14ac:dyDescent="0.25">
      <c r="A42" s="48" t="s">
        <v>14</v>
      </c>
      <c r="B42" s="88"/>
      <c r="C42" s="48" t="s">
        <v>151</v>
      </c>
      <c r="D42" s="48" t="s">
        <v>63</v>
      </c>
      <c r="E42" s="48" t="s">
        <v>399</v>
      </c>
      <c r="F42" s="48" t="s">
        <v>400</v>
      </c>
      <c r="G42" s="48"/>
      <c r="H42" s="48"/>
      <c r="I42" s="48"/>
      <c r="J42" s="48"/>
      <c r="K42" s="48"/>
      <c r="L42" s="48"/>
      <c r="M42" s="48"/>
      <c r="N42" s="50" t="s">
        <v>401</v>
      </c>
      <c r="O42" s="50">
        <v>2</v>
      </c>
      <c r="P42" s="50" t="s">
        <v>141</v>
      </c>
      <c r="Q42" s="50" t="s">
        <v>197</v>
      </c>
      <c r="R42" s="50">
        <v>4</v>
      </c>
      <c r="S42" s="50" t="s">
        <v>402</v>
      </c>
      <c r="T42" s="41"/>
      <c r="U42" s="41"/>
      <c r="V42" s="41"/>
      <c r="W42" s="41"/>
      <c r="X42" s="41"/>
      <c r="Y42" s="41"/>
      <c r="Z42" s="41"/>
    </row>
    <row r="43" spans="1:26" x14ac:dyDescent="0.25">
      <c r="A43" s="41"/>
      <c r="B43" s="41"/>
      <c r="C43" s="41"/>
      <c r="D43" s="41"/>
      <c r="E43" s="41"/>
      <c r="F43" s="41"/>
      <c r="G43" s="41"/>
      <c r="H43" s="41"/>
      <c r="I43" s="41"/>
      <c r="J43" s="41"/>
      <c r="K43" s="41"/>
      <c r="L43" s="41"/>
      <c r="M43" s="41"/>
      <c r="N43" s="41"/>
      <c r="O43" s="41"/>
      <c r="P43" s="41"/>
      <c r="Q43" s="41"/>
      <c r="R43" s="41"/>
      <c r="S43" s="41"/>
      <c r="T43" s="41"/>
      <c r="U43" s="41"/>
      <c r="V43" s="41"/>
      <c r="W43" s="41"/>
      <c r="X43" s="41"/>
      <c r="Y43" s="41"/>
      <c r="Z43" s="41"/>
    </row>
    <row r="44" spans="1:26" x14ac:dyDescent="0.25">
      <c r="A44" s="41"/>
      <c r="B44" s="41"/>
      <c r="C44" s="41"/>
      <c r="D44" s="41"/>
      <c r="E44" s="41"/>
      <c r="F44" s="41"/>
      <c r="G44" s="41"/>
      <c r="H44" s="41"/>
      <c r="I44" s="41"/>
      <c r="J44" s="41"/>
      <c r="K44" s="41"/>
      <c r="L44" s="41"/>
      <c r="M44" s="41"/>
      <c r="N44" s="41"/>
      <c r="O44" s="41"/>
      <c r="P44" s="41"/>
      <c r="Q44" s="41"/>
      <c r="R44" s="41"/>
      <c r="S44" s="41"/>
      <c r="T44" s="41"/>
      <c r="U44" s="41"/>
      <c r="V44" s="41"/>
      <c r="W44" s="41"/>
      <c r="X44" s="41"/>
      <c r="Y44" s="41"/>
      <c r="Z44" s="41"/>
    </row>
    <row r="45" spans="1:26" x14ac:dyDescent="0.25">
      <c r="A45" s="41"/>
      <c r="B45" s="41"/>
      <c r="C45" s="41"/>
      <c r="D45" s="41"/>
      <c r="E45" s="41"/>
      <c r="F45" s="41"/>
      <c r="G45" s="41"/>
      <c r="H45" s="41"/>
      <c r="I45" s="41"/>
      <c r="J45" s="41"/>
      <c r="K45" s="41"/>
      <c r="L45" s="41"/>
      <c r="M45" s="41"/>
      <c r="N45" s="41"/>
      <c r="O45" s="41"/>
      <c r="P45" s="41"/>
      <c r="Q45" s="41"/>
      <c r="R45" s="41"/>
      <c r="S45" s="41"/>
      <c r="T45" s="41"/>
      <c r="U45" s="41"/>
      <c r="V45" s="41"/>
      <c r="W45" s="41"/>
      <c r="X45" s="41"/>
      <c r="Y45" s="41"/>
      <c r="Z45" s="41"/>
    </row>
    <row r="46" spans="1:26" x14ac:dyDescent="0.25">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x14ac:dyDescent="0.25">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x14ac:dyDescent="0.25">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x14ac:dyDescent="0.25">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x14ac:dyDescent="0.25">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x14ac:dyDescent="0.25">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x14ac:dyDescent="0.25">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x14ac:dyDescent="0.25">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x14ac:dyDescent="0.25">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x14ac:dyDescent="0.25">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x14ac:dyDescent="0.25">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x14ac:dyDescent="0.25">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x14ac:dyDescent="0.25">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x14ac:dyDescent="0.25">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x14ac:dyDescent="0.25">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x14ac:dyDescent="0.25">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x14ac:dyDescent="0.25">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x14ac:dyDescent="0.25">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x14ac:dyDescent="0.25">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x14ac:dyDescent="0.25">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x14ac:dyDescent="0.25">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x14ac:dyDescent="0.25">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x14ac:dyDescent="0.25">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x14ac:dyDescent="0.25">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x14ac:dyDescent="0.25">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x14ac:dyDescent="0.25">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x14ac:dyDescent="0.25">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x14ac:dyDescent="0.25">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x14ac:dyDescent="0.25">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x14ac:dyDescent="0.25">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x14ac:dyDescent="0.25">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x14ac:dyDescent="0.25">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x14ac:dyDescent="0.25">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x14ac:dyDescent="0.25">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x14ac:dyDescent="0.25">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x14ac:dyDescent="0.25">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x14ac:dyDescent="0.25">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x14ac:dyDescent="0.25">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x14ac:dyDescent="0.25">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x14ac:dyDescent="0.25">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x14ac:dyDescent="0.25">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x14ac:dyDescent="0.25">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x14ac:dyDescent="0.25">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x14ac:dyDescent="0.25">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x14ac:dyDescent="0.25">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x14ac:dyDescent="0.25">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x14ac:dyDescent="0.25">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x14ac:dyDescent="0.25">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x14ac:dyDescent="0.25">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x14ac:dyDescent="0.25">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x14ac:dyDescent="0.25">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x14ac:dyDescent="0.25">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x14ac:dyDescent="0.25">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x14ac:dyDescent="0.25">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x14ac:dyDescent="0.25">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x14ac:dyDescent="0.25">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x14ac:dyDescent="0.25">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x14ac:dyDescent="0.25">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x14ac:dyDescent="0.25">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x14ac:dyDescent="0.25">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x14ac:dyDescent="0.25">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x14ac:dyDescent="0.25">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x14ac:dyDescent="0.25">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x14ac:dyDescent="0.25">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x14ac:dyDescent="0.25">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x14ac:dyDescent="0.25">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x14ac:dyDescent="0.25">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x14ac:dyDescent="0.25">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x14ac:dyDescent="0.25">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x14ac:dyDescent="0.25">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x14ac:dyDescent="0.25">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x14ac:dyDescent="0.25">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x14ac:dyDescent="0.25">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x14ac:dyDescent="0.25">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x14ac:dyDescent="0.25">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x14ac:dyDescent="0.25">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x14ac:dyDescent="0.25">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x14ac:dyDescent="0.25">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x14ac:dyDescent="0.25">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x14ac:dyDescent="0.25">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x14ac:dyDescent="0.25">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x14ac:dyDescent="0.25">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x14ac:dyDescent="0.25">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x14ac:dyDescent="0.25">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x14ac:dyDescent="0.25">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x14ac:dyDescent="0.25">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x14ac:dyDescent="0.25">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x14ac:dyDescent="0.25">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x14ac:dyDescent="0.25">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x14ac:dyDescent="0.25">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x14ac:dyDescent="0.25">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x14ac:dyDescent="0.25">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x14ac:dyDescent="0.25">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x14ac:dyDescent="0.25">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x14ac:dyDescent="0.25">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x14ac:dyDescent="0.25">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x14ac:dyDescent="0.25">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x14ac:dyDescent="0.25">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x14ac:dyDescent="0.25">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x14ac:dyDescent="0.25">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x14ac:dyDescent="0.25">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x14ac:dyDescent="0.25">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x14ac:dyDescent="0.25">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x14ac:dyDescent="0.25">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x14ac:dyDescent="0.25">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x14ac:dyDescent="0.25">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x14ac:dyDescent="0.25">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x14ac:dyDescent="0.25">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x14ac:dyDescent="0.25">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x14ac:dyDescent="0.25">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x14ac:dyDescent="0.25">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x14ac:dyDescent="0.25">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x14ac:dyDescent="0.25">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x14ac:dyDescent="0.25">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x14ac:dyDescent="0.25">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x14ac:dyDescent="0.25">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x14ac:dyDescent="0.25">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x14ac:dyDescent="0.25">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x14ac:dyDescent="0.25">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x14ac:dyDescent="0.25">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x14ac:dyDescent="0.25">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x14ac:dyDescent="0.25">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x14ac:dyDescent="0.25">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x14ac:dyDescent="0.25">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x14ac:dyDescent="0.25">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x14ac:dyDescent="0.25">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x14ac:dyDescent="0.25">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x14ac:dyDescent="0.25">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x14ac:dyDescent="0.25">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x14ac:dyDescent="0.25">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x14ac:dyDescent="0.25">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x14ac:dyDescent="0.25">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x14ac:dyDescent="0.25">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x14ac:dyDescent="0.25">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x14ac:dyDescent="0.25">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x14ac:dyDescent="0.25">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x14ac:dyDescent="0.25">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x14ac:dyDescent="0.25">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x14ac:dyDescent="0.25">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x14ac:dyDescent="0.25">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x14ac:dyDescent="0.25">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x14ac:dyDescent="0.25">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x14ac:dyDescent="0.25">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x14ac:dyDescent="0.25">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x14ac:dyDescent="0.25">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x14ac:dyDescent="0.25">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x14ac:dyDescent="0.25">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x14ac:dyDescent="0.25">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x14ac:dyDescent="0.25">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x14ac:dyDescent="0.25">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x14ac:dyDescent="0.25">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x14ac:dyDescent="0.25">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x14ac:dyDescent="0.25">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x14ac:dyDescent="0.25">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x14ac:dyDescent="0.25">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x14ac:dyDescent="0.25">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x14ac:dyDescent="0.25">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x14ac:dyDescent="0.25">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x14ac:dyDescent="0.25">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x14ac:dyDescent="0.2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x14ac:dyDescent="0.25">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x14ac:dyDescent="0.25">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x14ac:dyDescent="0.25">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x14ac:dyDescent="0.25">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x14ac:dyDescent="0.25">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x14ac:dyDescent="0.25">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x14ac:dyDescent="0.25">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x14ac:dyDescent="0.25">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x14ac:dyDescent="0.25">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x14ac:dyDescent="0.25">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x14ac:dyDescent="0.25">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x14ac:dyDescent="0.25">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x14ac:dyDescent="0.25">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x14ac:dyDescent="0.25">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x14ac:dyDescent="0.25">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x14ac:dyDescent="0.25">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x14ac:dyDescent="0.25">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x14ac:dyDescent="0.25">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x14ac:dyDescent="0.25">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x14ac:dyDescent="0.25">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x14ac:dyDescent="0.25">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x14ac:dyDescent="0.25">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x14ac:dyDescent="0.25">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x14ac:dyDescent="0.25">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x14ac:dyDescent="0.25">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x14ac:dyDescent="0.25">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x14ac:dyDescent="0.25">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x14ac:dyDescent="0.25">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x14ac:dyDescent="0.25">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x14ac:dyDescent="0.25">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x14ac:dyDescent="0.25">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x14ac:dyDescent="0.25">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x14ac:dyDescent="0.25">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x14ac:dyDescent="0.25">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x14ac:dyDescent="0.25">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x14ac:dyDescent="0.25">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x14ac:dyDescent="0.25">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x14ac:dyDescent="0.25">
      <c r="A243" s="41"/>
      <c r="B243" s="41"/>
      <c r="C243" s="41"/>
      <c r="D243" s="41"/>
      <c r="E243" s="41"/>
      <c r="F243" s="41"/>
      <c r="G243" s="41"/>
      <c r="H243" s="41"/>
      <c r="I243" s="41"/>
      <c r="J243" s="41"/>
      <c r="K243" s="41"/>
      <c r="L243" s="41"/>
      <c r="M243" s="41"/>
      <c r="N243" s="53"/>
      <c r="O243" s="53"/>
      <c r="P243" s="53"/>
      <c r="Q243" s="53"/>
      <c r="R243" s="53"/>
      <c r="S243" s="53"/>
      <c r="T243" s="41"/>
      <c r="U243" s="41"/>
      <c r="V243" s="41"/>
      <c r="W243" s="41"/>
      <c r="X243" s="41"/>
      <c r="Y243" s="41"/>
      <c r="Z243" s="41"/>
    </row>
    <row r="244" spans="1:26" x14ac:dyDescent="0.25">
      <c r="A244" s="41"/>
      <c r="B244" s="41"/>
      <c r="C244" s="41"/>
      <c r="D244" s="41"/>
      <c r="E244" s="41"/>
      <c r="F244" s="41"/>
      <c r="G244" s="41"/>
      <c r="H244" s="41"/>
      <c r="I244" s="41"/>
      <c r="J244" s="41"/>
      <c r="K244" s="41"/>
      <c r="L244" s="41"/>
      <c r="M244" s="41"/>
      <c r="N244" s="53"/>
      <c r="O244" s="53"/>
      <c r="P244" s="53"/>
      <c r="Q244" s="53"/>
      <c r="R244" s="53"/>
      <c r="S244" s="53"/>
      <c r="T244" s="41"/>
      <c r="U244" s="41"/>
      <c r="V244" s="41"/>
      <c r="W244" s="41"/>
      <c r="X244" s="41"/>
      <c r="Y244" s="41"/>
      <c r="Z244" s="41"/>
    </row>
    <row r="245" spans="1:26" x14ac:dyDescent="0.25">
      <c r="A245" s="41"/>
      <c r="B245" s="41"/>
      <c r="C245" s="41"/>
      <c r="D245" s="41"/>
      <c r="E245" s="41"/>
      <c r="F245" s="41"/>
      <c r="G245" s="41"/>
      <c r="H245" s="41"/>
      <c r="I245" s="41"/>
      <c r="J245" s="41"/>
      <c r="K245" s="41"/>
      <c r="L245" s="41"/>
      <c r="M245" s="41"/>
      <c r="N245" s="53"/>
      <c r="O245" s="53"/>
      <c r="P245" s="53"/>
      <c r="Q245" s="53"/>
      <c r="R245" s="53"/>
      <c r="S245" s="53"/>
      <c r="T245" s="41"/>
      <c r="U245" s="41"/>
      <c r="V245" s="41"/>
      <c r="W245" s="41"/>
      <c r="X245" s="41"/>
      <c r="Y245" s="41"/>
      <c r="Z245" s="41"/>
    </row>
    <row r="246" spans="1:26" x14ac:dyDescent="0.25">
      <c r="A246" s="41"/>
      <c r="B246" s="41"/>
      <c r="C246" s="41"/>
      <c r="D246" s="41"/>
      <c r="E246" s="41"/>
      <c r="F246" s="41"/>
      <c r="G246" s="41"/>
      <c r="H246" s="41"/>
      <c r="I246" s="41"/>
      <c r="J246" s="41"/>
      <c r="K246" s="41"/>
      <c r="L246" s="41"/>
      <c r="M246" s="41"/>
      <c r="N246" s="53"/>
      <c r="O246" s="53"/>
      <c r="P246" s="53"/>
      <c r="Q246" s="53"/>
      <c r="R246" s="53"/>
      <c r="S246" s="53"/>
      <c r="T246" s="41"/>
      <c r="U246" s="41"/>
      <c r="V246" s="41"/>
      <c r="W246" s="41"/>
      <c r="X246" s="41"/>
      <c r="Y246" s="41"/>
      <c r="Z246" s="41"/>
    </row>
    <row r="247" spans="1:26" x14ac:dyDescent="0.25">
      <c r="A247" s="41"/>
      <c r="B247" s="41"/>
      <c r="C247" s="41"/>
      <c r="D247" s="41"/>
      <c r="E247" s="41"/>
      <c r="F247" s="41"/>
      <c r="G247" s="41"/>
      <c r="H247" s="41"/>
      <c r="I247" s="41"/>
      <c r="J247" s="41"/>
      <c r="K247" s="41"/>
      <c r="L247" s="41"/>
      <c r="M247" s="41"/>
      <c r="N247" s="53"/>
      <c r="O247" s="53"/>
      <c r="P247" s="53"/>
      <c r="Q247" s="53"/>
      <c r="R247" s="53"/>
      <c r="S247" s="53"/>
      <c r="T247" s="41"/>
      <c r="U247" s="41"/>
      <c r="V247" s="41"/>
      <c r="W247" s="41"/>
      <c r="X247" s="41"/>
      <c r="Y247" s="41"/>
      <c r="Z247" s="41"/>
    </row>
    <row r="248" spans="1:26" x14ac:dyDescent="0.25">
      <c r="A248" s="41"/>
      <c r="B248" s="41"/>
      <c r="C248" s="41"/>
      <c r="D248" s="41"/>
      <c r="E248" s="41"/>
      <c r="F248" s="41"/>
      <c r="G248" s="41"/>
      <c r="H248" s="41"/>
      <c r="I248" s="41"/>
      <c r="J248" s="41"/>
      <c r="K248" s="41"/>
      <c r="L248" s="41"/>
      <c r="M248" s="41"/>
      <c r="N248" s="53"/>
      <c r="O248" s="53"/>
      <c r="P248" s="53"/>
      <c r="Q248" s="53"/>
      <c r="R248" s="53"/>
      <c r="S248" s="53"/>
      <c r="T248" s="41"/>
      <c r="U248" s="41"/>
      <c r="V248" s="41"/>
      <c r="W248" s="41"/>
      <c r="X248" s="41"/>
      <c r="Y248" s="41"/>
      <c r="Z248" s="41"/>
    </row>
    <row r="249" spans="1:26" x14ac:dyDescent="0.25">
      <c r="A249" s="41"/>
      <c r="B249" s="41"/>
      <c r="C249" s="41"/>
      <c r="D249" s="41"/>
      <c r="E249" s="41"/>
      <c r="F249" s="41"/>
      <c r="G249" s="41"/>
      <c r="H249" s="41"/>
      <c r="I249" s="41"/>
      <c r="J249" s="41"/>
      <c r="K249" s="41"/>
      <c r="L249" s="41"/>
      <c r="M249" s="41"/>
      <c r="N249" s="53"/>
      <c r="O249" s="53"/>
      <c r="P249" s="53"/>
      <c r="Q249" s="53"/>
      <c r="R249" s="53"/>
      <c r="S249" s="53"/>
      <c r="T249" s="41"/>
      <c r="U249" s="41"/>
      <c r="V249" s="41"/>
      <c r="W249" s="41"/>
      <c r="X249" s="41"/>
      <c r="Y249" s="41"/>
      <c r="Z249" s="41"/>
    </row>
    <row r="250" spans="1:26" x14ac:dyDescent="0.25">
      <c r="A250" s="41"/>
      <c r="B250" s="41"/>
      <c r="C250" s="41"/>
      <c r="D250" s="41"/>
      <c r="E250" s="41"/>
      <c r="F250" s="41"/>
      <c r="G250" s="41"/>
      <c r="H250" s="41"/>
      <c r="I250" s="41"/>
      <c r="J250" s="41"/>
      <c r="K250" s="41"/>
      <c r="L250" s="41"/>
      <c r="M250" s="41"/>
      <c r="N250" s="53"/>
      <c r="O250" s="53"/>
      <c r="P250" s="53"/>
      <c r="Q250" s="53"/>
      <c r="R250" s="53"/>
      <c r="S250" s="53"/>
      <c r="T250" s="41"/>
      <c r="U250" s="41"/>
      <c r="V250" s="41"/>
      <c r="W250" s="41"/>
      <c r="X250" s="41"/>
      <c r="Y250" s="41"/>
      <c r="Z250" s="41"/>
    </row>
    <row r="251" spans="1:26" x14ac:dyDescent="0.25">
      <c r="A251" s="41"/>
      <c r="B251" s="41"/>
      <c r="C251" s="41"/>
      <c r="D251" s="41"/>
      <c r="E251" s="41"/>
      <c r="F251" s="41"/>
      <c r="G251" s="41"/>
      <c r="H251" s="41"/>
      <c r="I251" s="41"/>
      <c r="J251" s="41"/>
      <c r="K251" s="41"/>
      <c r="L251" s="41"/>
      <c r="M251" s="41"/>
      <c r="N251" s="53"/>
      <c r="O251" s="53"/>
      <c r="P251" s="53"/>
      <c r="Q251" s="53"/>
      <c r="R251" s="53"/>
      <c r="S251" s="53"/>
      <c r="T251" s="41"/>
      <c r="U251" s="41"/>
      <c r="V251" s="41"/>
      <c r="W251" s="41"/>
      <c r="X251" s="41"/>
      <c r="Y251" s="41"/>
      <c r="Z251" s="41"/>
    </row>
    <row r="252" spans="1:26" x14ac:dyDescent="0.25">
      <c r="A252" s="41"/>
      <c r="B252" s="41"/>
      <c r="C252" s="41"/>
      <c r="D252" s="41"/>
      <c r="E252" s="41"/>
      <c r="F252" s="41"/>
      <c r="G252" s="41"/>
      <c r="H252" s="41"/>
      <c r="I252" s="41"/>
      <c r="J252" s="41"/>
      <c r="K252" s="41"/>
      <c r="L252" s="41"/>
      <c r="M252" s="41"/>
      <c r="N252" s="53"/>
      <c r="O252" s="53"/>
      <c r="P252" s="53"/>
      <c r="Q252" s="53"/>
      <c r="R252" s="53"/>
      <c r="S252" s="53"/>
      <c r="T252" s="41"/>
      <c r="U252" s="41"/>
      <c r="V252" s="41"/>
      <c r="W252" s="41"/>
      <c r="X252" s="41"/>
      <c r="Y252" s="41"/>
      <c r="Z252" s="41"/>
    </row>
    <row r="253" spans="1:26" x14ac:dyDescent="0.25">
      <c r="A253" s="41"/>
      <c r="B253" s="41"/>
      <c r="C253" s="41"/>
      <c r="D253" s="41"/>
      <c r="E253" s="41"/>
      <c r="F253" s="41"/>
      <c r="G253" s="41"/>
      <c r="H253" s="41"/>
      <c r="I253" s="41"/>
      <c r="J253" s="41"/>
      <c r="K253" s="41"/>
      <c r="L253" s="41"/>
      <c r="M253" s="41"/>
      <c r="N253" s="53"/>
      <c r="O253" s="53"/>
      <c r="P253" s="53"/>
      <c r="Q253" s="53"/>
      <c r="R253" s="53"/>
      <c r="S253" s="53"/>
      <c r="T253" s="41"/>
      <c r="U253" s="41"/>
      <c r="V253" s="41"/>
      <c r="W253" s="41"/>
      <c r="X253" s="41"/>
      <c r="Y253" s="41"/>
      <c r="Z253" s="41"/>
    </row>
    <row r="254" spans="1:26" x14ac:dyDescent="0.25">
      <c r="A254" s="41"/>
      <c r="B254" s="41"/>
      <c r="C254" s="41"/>
      <c r="D254" s="41"/>
      <c r="E254" s="41"/>
      <c r="F254" s="41"/>
      <c r="G254" s="41"/>
      <c r="H254" s="41"/>
      <c r="I254" s="41"/>
      <c r="J254" s="41"/>
      <c r="K254" s="41"/>
      <c r="L254" s="41"/>
      <c r="M254" s="41"/>
      <c r="N254" s="53"/>
      <c r="O254" s="53"/>
      <c r="P254" s="53"/>
      <c r="Q254" s="53"/>
      <c r="R254" s="53"/>
      <c r="S254" s="53"/>
      <c r="T254" s="41"/>
      <c r="U254" s="41"/>
      <c r="V254" s="41"/>
      <c r="W254" s="41"/>
      <c r="X254" s="41"/>
      <c r="Y254" s="41"/>
      <c r="Z254" s="41"/>
    </row>
    <row r="255" spans="1:26" x14ac:dyDescent="0.25">
      <c r="A255" s="41"/>
      <c r="B255" s="41"/>
      <c r="C255" s="41"/>
      <c r="D255" s="41"/>
      <c r="E255" s="41"/>
      <c r="F255" s="41"/>
      <c r="G255" s="41"/>
      <c r="H255" s="41"/>
      <c r="I255" s="41"/>
      <c r="J255" s="41"/>
      <c r="K255" s="41"/>
      <c r="L255" s="41"/>
      <c r="M255" s="41"/>
      <c r="N255" s="53"/>
      <c r="O255" s="53"/>
      <c r="P255" s="53"/>
      <c r="Q255" s="53"/>
      <c r="R255" s="53"/>
      <c r="S255" s="53"/>
      <c r="T255" s="41"/>
      <c r="U255" s="41"/>
      <c r="V255" s="41"/>
      <c r="W255" s="41"/>
      <c r="X255" s="41"/>
      <c r="Y255" s="41"/>
      <c r="Z255" s="41"/>
    </row>
    <row r="256" spans="1:26" x14ac:dyDescent="0.25">
      <c r="A256" s="41"/>
      <c r="B256" s="41"/>
      <c r="C256" s="41"/>
      <c r="D256" s="41"/>
      <c r="E256" s="41"/>
      <c r="F256" s="41"/>
      <c r="G256" s="41"/>
      <c r="H256" s="41"/>
      <c r="I256" s="41"/>
      <c r="J256" s="41"/>
      <c r="K256" s="41"/>
      <c r="L256" s="41"/>
      <c r="M256" s="41"/>
      <c r="N256" s="53"/>
      <c r="O256" s="53"/>
      <c r="P256" s="53"/>
      <c r="Q256" s="53"/>
      <c r="R256" s="53"/>
      <c r="S256" s="53"/>
      <c r="T256" s="41"/>
      <c r="U256" s="41"/>
      <c r="V256" s="41"/>
      <c r="W256" s="41"/>
      <c r="X256" s="41"/>
      <c r="Y256" s="41"/>
      <c r="Z256" s="41"/>
    </row>
    <row r="257" spans="1:26" x14ac:dyDescent="0.25">
      <c r="A257" s="41"/>
      <c r="B257" s="41"/>
      <c r="C257" s="41"/>
      <c r="D257" s="41"/>
      <c r="E257" s="41"/>
      <c r="F257" s="41"/>
      <c r="G257" s="41"/>
      <c r="H257" s="41"/>
      <c r="I257" s="41"/>
      <c r="J257" s="41"/>
      <c r="K257" s="41"/>
      <c r="L257" s="41"/>
      <c r="M257" s="41"/>
      <c r="N257" s="53"/>
      <c r="O257" s="53"/>
      <c r="P257" s="53"/>
      <c r="Q257" s="53"/>
      <c r="R257" s="53"/>
      <c r="S257" s="53"/>
      <c r="T257" s="41"/>
      <c r="U257" s="41"/>
      <c r="V257" s="41"/>
      <c r="W257" s="41"/>
      <c r="X257" s="41"/>
      <c r="Y257" s="41"/>
      <c r="Z257" s="41"/>
    </row>
    <row r="258" spans="1:26" x14ac:dyDescent="0.25">
      <c r="A258" s="41"/>
      <c r="B258" s="41"/>
      <c r="C258" s="41"/>
      <c r="D258" s="41"/>
      <c r="E258" s="41"/>
      <c r="F258" s="41"/>
      <c r="G258" s="41"/>
      <c r="H258" s="41"/>
      <c r="I258" s="41"/>
      <c r="J258" s="41"/>
      <c r="K258" s="41"/>
      <c r="L258" s="41"/>
      <c r="M258" s="41"/>
      <c r="N258" s="53"/>
      <c r="O258" s="53"/>
      <c r="P258" s="53"/>
      <c r="Q258" s="53"/>
      <c r="R258" s="53"/>
      <c r="S258" s="53"/>
      <c r="T258" s="41"/>
      <c r="U258" s="41"/>
      <c r="V258" s="41"/>
      <c r="W258" s="41"/>
      <c r="X258" s="41"/>
      <c r="Y258" s="41"/>
      <c r="Z258" s="41"/>
    </row>
    <row r="259" spans="1:26" x14ac:dyDescent="0.25">
      <c r="A259" s="41"/>
      <c r="B259" s="41"/>
      <c r="C259" s="41"/>
      <c r="D259" s="41"/>
      <c r="E259" s="41"/>
      <c r="F259" s="41"/>
      <c r="G259" s="41"/>
      <c r="H259" s="41"/>
      <c r="I259" s="41"/>
      <c r="J259" s="41"/>
      <c r="K259" s="41"/>
      <c r="L259" s="41"/>
      <c r="M259" s="41"/>
      <c r="N259" s="53"/>
      <c r="O259" s="53"/>
      <c r="P259" s="53"/>
      <c r="Q259" s="53"/>
      <c r="R259" s="53"/>
      <c r="S259" s="53"/>
      <c r="T259" s="41"/>
      <c r="U259" s="41"/>
      <c r="V259" s="41"/>
      <c r="W259" s="41"/>
      <c r="X259" s="41"/>
      <c r="Y259" s="41"/>
      <c r="Z259" s="41"/>
    </row>
    <row r="260" spans="1:26" x14ac:dyDescent="0.25">
      <c r="A260" s="41"/>
      <c r="B260" s="41"/>
      <c r="C260" s="41"/>
      <c r="D260" s="41"/>
      <c r="E260" s="41"/>
      <c r="F260" s="41"/>
      <c r="G260" s="41"/>
      <c r="H260" s="41"/>
      <c r="I260" s="41"/>
      <c r="J260" s="41"/>
      <c r="K260" s="41"/>
      <c r="L260" s="41"/>
      <c r="M260" s="41"/>
      <c r="N260" s="53"/>
      <c r="O260" s="53"/>
      <c r="P260" s="53"/>
      <c r="Q260" s="53"/>
      <c r="R260" s="53"/>
      <c r="S260" s="53"/>
      <c r="T260" s="41"/>
      <c r="U260" s="41"/>
      <c r="V260" s="41"/>
      <c r="W260" s="41"/>
      <c r="X260" s="41"/>
      <c r="Y260" s="41"/>
      <c r="Z260" s="41"/>
    </row>
    <row r="261" spans="1:26" x14ac:dyDescent="0.25">
      <c r="A261" s="41"/>
      <c r="B261" s="41"/>
      <c r="C261" s="41"/>
      <c r="D261" s="41"/>
      <c r="E261" s="41"/>
      <c r="F261" s="41"/>
      <c r="G261" s="41"/>
      <c r="H261" s="41"/>
      <c r="I261" s="41"/>
      <c r="J261" s="41"/>
      <c r="K261" s="41"/>
      <c r="L261" s="41"/>
      <c r="M261" s="41"/>
      <c r="N261" s="53"/>
      <c r="O261" s="53"/>
      <c r="P261" s="53"/>
      <c r="Q261" s="53"/>
      <c r="R261" s="53"/>
      <c r="S261" s="53"/>
      <c r="T261" s="41"/>
      <c r="U261" s="41"/>
      <c r="V261" s="41"/>
      <c r="W261" s="41"/>
      <c r="X261" s="41"/>
      <c r="Y261" s="41"/>
      <c r="Z261" s="41"/>
    </row>
    <row r="262" spans="1:26" x14ac:dyDescent="0.25">
      <c r="A262" s="41"/>
      <c r="B262" s="41"/>
      <c r="C262" s="41"/>
      <c r="D262" s="41"/>
      <c r="E262" s="41"/>
      <c r="F262" s="41"/>
      <c r="G262" s="41"/>
      <c r="H262" s="41"/>
      <c r="I262" s="41"/>
      <c r="J262" s="41"/>
      <c r="K262" s="41"/>
      <c r="L262" s="41"/>
      <c r="M262" s="41"/>
      <c r="N262" s="53"/>
      <c r="O262" s="53"/>
      <c r="P262" s="53"/>
      <c r="Q262" s="53"/>
      <c r="R262" s="53"/>
      <c r="S262" s="53"/>
      <c r="T262" s="41"/>
      <c r="U262" s="41"/>
      <c r="V262" s="41"/>
      <c r="W262" s="41"/>
      <c r="X262" s="41"/>
      <c r="Y262" s="41"/>
      <c r="Z262" s="41"/>
    </row>
    <row r="263" spans="1:26" x14ac:dyDescent="0.25">
      <c r="A263" s="41"/>
      <c r="B263" s="41"/>
      <c r="C263" s="41"/>
      <c r="D263" s="41"/>
      <c r="E263" s="41"/>
      <c r="F263" s="41"/>
      <c r="G263" s="41"/>
      <c r="H263" s="41"/>
      <c r="I263" s="41"/>
      <c r="J263" s="41"/>
      <c r="K263" s="41"/>
      <c r="L263" s="41"/>
      <c r="M263" s="41"/>
      <c r="N263" s="53"/>
      <c r="O263" s="53"/>
      <c r="P263" s="53"/>
      <c r="Q263" s="53"/>
      <c r="R263" s="53"/>
      <c r="S263" s="53"/>
      <c r="T263" s="41"/>
      <c r="U263" s="41"/>
      <c r="V263" s="41"/>
      <c r="W263" s="41"/>
      <c r="X263" s="41"/>
      <c r="Y263" s="41"/>
      <c r="Z263" s="41"/>
    </row>
    <row r="264" spans="1:26" x14ac:dyDescent="0.25">
      <c r="A264" s="41"/>
      <c r="B264" s="41"/>
      <c r="C264" s="41"/>
      <c r="D264" s="41"/>
      <c r="E264" s="41"/>
      <c r="F264" s="41"/>
      <c r="G264" s="41"/>
      <c r="H264" s="41"/>
      <c r="I264" s="41"/>
      <c r="J264" s="41"/>
      <c r="K264" s="41"/>
      <c r="L264" s="41"/>
      <c r="M264" s="41"/>
      <c r="N264" s="53"/>
      <c r="O264" s="53"/>
      <c r="P264" s="53"/>
      <c r="Q264" s="53"/>
      <c r="R264" s="53"/>
      <c r="S264" s="53"/>
      <c r="T264" s="41"/>
      <c r="U264" s="41"/>
      <c r="V264" s="41"/>
      <c r="W264" s="41"/>
      <c r="X264" s="41"/>
      <c r="Y264" s="41"/>
      <c r="Z264" s="41"/>
    </row>
    <row r="265" spans="1:26" x14ac:dyDescent="0.25">
      <c r="A265" s="41"/>
      <c r="B265" s="41"/>
      <c r="C265" s="41"/>
      <c r="D265" s="41"/>
      <c r="E265" s="41"/>
      <c r="F265" s="41"/>
      <c r="G265" s="41"/>
      <c r="H265" s="41"/>
      <c r="I265" s="41"/>
      <c r="J265" s="41"/>
      <c r="K265" s="41"/>
      <c r="L265" s="41"/>
      <c r="M265" s="41"/>
      <c r="N265" s="53"/>
      <c r="O265" s="53"/>
      <c r="P265" s="53"/>
      <c r="Q265" s="53"/>
      <c r="R265" s="53"/>
      <c r="S265" s="53"/>
      <c r="T265" s="41"/>
      <c r="U265" s="41"/>
      <c r="V265" s="41"/>
      <c r="W265" s="41"/>
      <c r="X265" s="41"/>
      <c r="Y265" s="41"/>
      <c r="Z265" s="41"/>
    </row>
    <row r="266" spans="1:26" x14ac:dyDescent="0.25">
      <c r="A266" s="41"/>
      <c r="B266" s="41"/>
      <c r="C266" s="41"/>
      <c r="D266" s="41"/>
      <c r="E266" s="41"/>
      <c r="F266" s="41"/>
      <c r="G266" s="41"/>
      <c r="H266" s="41"/>
      <c r="I266" s="41"/>
      <c r="J266" s="41"/>
      <c r="K266" s="41"/>
      <c r="L266" s="41"/>
      <c r="M266" s="41"/>
      <c r="N266" s="53"/>
      <c r="O266" s="53"/>
      <c r="P266" s="53"/>
      <c r="Q266" s="53"/>
      <c r="R266" s="53"/>
      <c r="S266" s="53"/>
      <c r="T266" s="41"/>
      <c r="U266" s="41"/>
      <c r="V266" s="41"/>
      <c r="W266" s="41"/>
      <c r="X266" s="41"/>
      <c r="Y266" s="41"/>
      <c r="Z266" s="41"/>
    </row>
    <row r="267" spans="1:26" x14ac:dyDescent="0.25">
      <c r="A267" s="41"/>
      <c r="B267" s="41"/>
      <c r="C267" s="41"/>
      <c r="D267" s="41"/>
      <c r="E267" s="41"/>
      <c r="F267" s="41"/>
      <c r="G267" s="41"/>
      <c r="H267" s="41"/>
      <c r="I267" s="41"/>
      <c r="J267" s="41"/>
      <c r="K267" s="41"/>
      <c r="L267" s="41"/>
      <c r="M267" s="41"/>
      <c r="N267" s="53"/>
      <c r="O267" s="53"/>
      <c r="P267" s="53"/>
      <c r="Q267" s="53"/>
      <c r="R267" s="53"/>
      <c r="S267" s="53"/>
      <c r="T267" s="41"/>
      <c r="U267" s="41"/>
      <c r="V267" s="41"/>
      <c r="W267" s="41"/>
      <c r="X267" s="41"/>
      <c r="Y267" s="41"/>
      <c r="Z267" s="41"/>
    </row>
    <row r="268" spans="1:26" x14ac:dyDescent="0.25">
      <c r="A268" s="41"/>
      <c r="B268" s="41"/>
      <c r="C268" s="41"/>
      <c r="D268" s="41"/>
      <c r="E268" s="41"/>
      <c r="F268" s="41"/>
      <c r="G268" s="41"/>
      <c r="H268" s="41"/>
      <c r="I268" s="41"/>
      <c r="J268" s="41"/>
      <c r="K268" s="41"/>
      <c r="L268" s="41"/>
      <c r="M268" s="41"/>
      <c r="N268" s="53"/>
      <c r="O268" s="53"/>
      <c r="P268" s="53"/>
      <c r="Q268" s="53"/>
      <c r="R268" s="53"/>
      <c r="S268" s="53"/>
      <c r="T268" s="41"/>
      <c r="U268" s="41"/>
      <c r="V268" s="41"/>
      <c r="W268" s="41"/>
      <c r="X268" s="41"/>
      <c r="Y268" s="41"/>
      <c r="Z268" s="41"/>
    </row>
    <row r="269" spans="1:26" x14ac:dyDescent="0.25">
      <c r="A269" s="41"/>
      <c r="B269" s="41"/>
      <c r="C269" s="41"/>
      <c r="D269" s="41"/>
      <c r="E269" s="41"/>
      <c r="F269" s="41"/>
      <c r="G269" s="41"/>
      <c r="H269" s="41"/>
      <c r="I269" s="41"/>
      <c r="J269" s="41"/>
      <c r="K269" s="41"/>
      <c r="L269" s="41"/>
      <c r="M269" s="41"/>
      <c r="N269" s="53"/>
      <c r="O269" s="53"/>
      <c r="P269" s="53"/>
      <c r="Q269" s="53"/>
      <c r="R269" s="53"/>
      <c r="S269" s="53"/>
      <c r="T269" s="41"/>
      <c r="U269" s="41"/>
      <c r="V269" s="41"/>
      <c r="W269" s="41"/>
      <c r="X269" s="41"/>
      <c r="Y269" s="41"/>
      <c r="Z269" s="41"/>
    </row>
    <row r="270" spans="1:26" x14ac:dyDescent="0.25">
      <c r="A270" s="41"/>
      <c r="B270" s="41"/>
      <c r="C270" s="41"/>
      <c r="D270" s="41"/>
      <c r="E270" s="41"/>
      <c r="F270" s="41"/>
      <c r="G270" s="41"/>
      <c r="H270" s="41"/>
      <c r="I270" s="41"/>
      <c r="J270" s="41"/>
      <c r="K270" s="41"/>
      <c r="L270" s="41"/>
      <c r="M270" s="41"/>
      <c r="N270" s="53"/>
      <c r="O270" s="53"/>
      <c r="P270" s="53"/>
      <c r="Q270" s="53"/>
      <c r="R270" s="53"/>
      <c r="S270" s="53"/>
      <c r="T270" s="41"/>
      <c r="U270" s="41"/>
      <c r="V270" s="41"/>
      <c r="W270" s="41"/>
      <c r="X270" s="41"/>
      <c r="Y270" s="41"/>
      <c r="Z270" s="41"/>
    </row>
    <row r="271" spans="1:26" x14ac:dyDescent="0.25">
      <c r="A271" s="41"/>
      <c r="B271" s="41"/>
      <c r="C271" s="41"/>
      <c r="D271" s="41"/>
      <c r="E271" s="41"/>
      <c r="F271" s="41"/>
      <c r="G271" s="41"/>
      <c r="H271" s="41"/>
      <c r="I271" s="41"/>
      <c r="J271" s="41"/>
      <c r="K271" s="41"/>
      <c r="L271" s="41"/>
      <c r="M271" s="41"/>
      <c r="N271" s="53"/>
      <c r="O271" s="53"/>
      <c r="P271" s="53"/>
      <c r="Q271" s="53"/>
      <c r="R271" s="53"/>
      <c r="S271" s="53"/>
      <c r="T271" s="41"/>
      <c r="U271" s="41"/>
      <c r="V271" s="41"/>
      <c r="W271" s="41"/>
      <c r="X271" s="41"/>
      <c r="Y271" s="41"/>
      <c r="Z271" s="41"/>
    </row>
    <row r="272" spans="1:26" x14ac:dyDescent="0.25">
      <c r="A272" s="41"/>
      <c r="B272" s="41"/>
      <c r="C272" s="41"/>
      <c r="D272" s="41"/>
      <c r="E272" s="41"/>
      <c r="F272" s="41"/>
      <c r="G272" s="41"/>
      <c r="H272" s="41"/>
      <c r="I272" s="41"/>
      <c r="J272" s="41"/>
      <c r="K272" s="41"/>
      <c r="L272" s="41"/>
      <c r="M272" s="41"/>
      <c r="N272" s="53"/>
      <c r="O272" s="53"/>
      <c r="P272" s="53"/>
      <c r="Q272" s="53"/>
      <c r="R272" s="53"/>
      <c r="S272" s="53"/>
      <c r="T272" s="41"/>
      <c r="U272" s="41"/>
      <c r="V272" s="41"/>
      <c r="W272" s="41"/>
      <c r="X272" s="41"/>
      <c r="Y272" s="41"/>
      <c r="Z272" s="41"/>
    </row>
    <row r="273" spans="1:26" x14ac:dyDescent="0.25">
      <c r="A273" s="41"/>
      <c r="B273" s="41"/>
      <c r="C273" s="41"/>
      <c r="D273" s="41"/>
      <c r="E273" s="41"/>
      <c r="F273" s="41"/>
      <c r="G273" s="41"/>
      <c r="H273" s="41"/>
      <c r="I273" s="41"/>
      <c r="J273" s="41"/>
      <c r="K273" s="41"/>
      <c r="L273" s="41"/>
      <c r="M273" s="41"/>
      <c r="N273" s="53"/>
      <c r="O273" s="53"/>
      <c r="P273" s="53"/>
      <c r="Q273" s="53"/>
      <c r="R273" s="53"/>
      <c r="S273" s="53"/>
      <c r="T273" s="41"/>
      <c r="U273" s="41"/>
      <c r="V273" s="41"/>
      <c r="W273" s="41"/>
      <c r="X273" s="41"/>
      <c r="Y273" s="41"/>
      <c r="Z273" s="41"/>
    </row>
    <row r="274" spans="1:26" x14ac:dyDescent="0.25">
      <c r="A274" s="41"/>
      <c r="B274" s="41"/>
      <c r="C274" s="41"/>
      <c r="D274" s="41"/>
      <c r="E274" s="41"/>
      <c r="F274" s="41"/>
      <c r="G274" s="41"/>
      <c r="H274" s="41"/>
      <c r="I274" s="41"/>
      <c r="J274" s="41"/>
      <c r="K274" s="41"/>
      <c r="L274" s="41"/>
      <c r="M274" s="41"/>
      <c r="N274" s="53"/>
      <c r="O274" s="53"/>
      <c r="P274" s="53"/>
      <c r="Q274" s="53"/>
      <c r="R274" s="53"/>
      <c r="S274" s="53"/>
      <c r="T274" s="41"/>
      <c r="U274" s="41"/>
      <c r="V274" s="41"/>
      <c r="W274" s="41"/>
      <c r="X274" s="41"/>
      <c r="Y274" s="41"/>
      <c r="Z274" s="41"/>
    </row>
    <row r="275" spans="1:26" x14ac:dyDescent="0.25">
      <c r="A275" s="41"/>
      <c r="B275" s="41"/>
      <c r="C275" s="41"/>
      <c r="D275" s="41"/>
      <c r="E275" s="41"/>
      <c r="F275" s="41"/>
      <c r="G275" s="41"/>
      <c r="H275" s="41"/>
      <c r="I275" s="41"/>
      <c r="J275" s="41"/>
      <c r="K275" s="41"/>
      <c r="L275" s="41"/>
      <c r="M275" s="41"/>
      <c r="N275" s="53"/>
      <c r="O275" s="53"/>
      <c r="P275" s="53"/>
      <c r="Q275" s="53"/>
      <c r="R275" s="53"/>
      <c r="S275" s="53"/>
      <c r="T275" s="41"/>
      <c r="U275" s="41"/>
      <c r="V275" s="41"/>
      <c r="W275" s="41"/>
      <c r="X275" s="41"/>
      <c r="Y275" s="41"/>
      <c r="Z275" s="41"/>
    </row>
    <row r="276" spans="1:26" x14ac:dyDescent="0.25">
      <c r="A276" s="41"/>
      <c r="B276" s="41"/>
      <c r="C276" s="41"/>
      <c r="D276" s="41"/>
      <c r="E276" s="41"/>
      <c r="F276" s="41"/>
      <c r="G276" s="41"/>
      <c r="H276" s="41"/>
      <c r="I276" s="41"/>
      <c r="J276" s="41"/>
      <c r="K276" s="41"/>
      <c r="L276" s="41"/>
      <c r="M276" s="41"/>
      <c r="N276" s="53"/>
      <c r="O276" s="53"/>
      <c r="P276" s="53"/>
      <c r="Q276" s="53"/>
      <c r="R276" s="53"/>
      <c r="S276" s="53"/>
      <c r="T276" s="41"/>
      <c r="U276" s="41"/>
      <c r="V276" s="41"/>
      <c r="W276" s="41"/>
      <c r="X276" s="41"/>
      <c r="Y276" s="41"/>
      <c r="Z276" s="41"/>
    </row>
    <row r="277" spans="1:26" x14ac:dyDescent="0.25">
      <c r="A277" s="41"/>
      <c r="B277" s="41"/>
      <c r="C277" s="41"/>
      <c r="D277" s="41"/>
      <c r="E277" s="41"/>
      <c r="F277" s="41"/>
      <c r="G277" s="41"/>
      <c r="H277" s="41"/>
      <c r="I277" s="41"/>
      <c r="J277" s="41"/>
      <c r="K277" s="41"/>
      <c r="L277" s="41"/>
      <c r="M277" s="41"/>
      <c r="N277" s="53"/>
      <c r="O277" s="53"/>
      <c r="P277" s="53"/>
      <c r="Q277" s="53"/>
      <c r="R277" s="53"/>
      <c r="S277" s="53"/>
      <c r="T277" s="41"/>
      <c r="U277" s="41"/>
      <c r="V277" s="41"/>
      <c r="W277" s="41"/>
      <c r="X277" s="41"/>
      <c r="Y277" s="41"/>
      <c r="Z277" s="41"/>
    </row>
    <row r="278" spans="1:26" x14ac:dyDescent="0.25">
      <c r="A278" s="41"/>
      <c r="B278" s="41"/>
      <c r="C278" s="41"/>
      <c r="D278" s="41"/>
      <c r="E278" s="41"/>
      <c r="F278" s="41"/>
      <c r="G278" s="41"/>
      <c r="H278" s="41"/>
      <c r="I278" s="41"/>
      <c r="J278" s="41"/>
      <c r="K278" s="41"/>
      <c r="L278" s="41"/>
      <c r="M278" s="41"/>
      <c r="N278" s="53"/>
      <c r="O278" s="53"/>
      <c r="P278" s="53"/>
      <c r="Q278" s="53"/>
      <c r="R278" s="53"/>
      <c r="S278" s="53"/>
      <c r="T278" s="41"/>
      <c r="U278" s="41"/>
      <c r="V278" s="41"/>
      <c r="W278" s="41"/>
      <c r="X278" s="41"/>
      <c r="Y278" s="41"/>
      <c r="Z278" s="41"/>
    </row>
    <row r="279" spans="1:26" x14ac:dyDescent="0.25">
      <c r="A279" s="41"/>
      <c r="B279" s="41"/>
      <c r="C279" s="41"/>
      <c r="D279" s="41"/>
      <c r="E279" s="41"/>
      <c r="F279" s="41"/>
      <c r="G279" s="41"/>
      <c r="H279" s="41"/>
      <c r="I279" s="41"/>
      <c r="J279" s="41"/>
      <c r="K279" s="41"/>
      <c r="L279" s="41"/>
      <c r="M279" s="41"/>
      <c r="N279" s="53"/>
      <c r="O279" s="53"/>
      <c r="P279" s="53"/>
      <c r="Q279" s="53"/>
      <c r="R279" s="53"/>
      <c r="S279" s="53"/>
      <c r="T279" s="41"/>
      <c r="U279" s="41"/>
      <c r="V279" s="41"/>
      <c r="W279" s="41"/>
      <c r="X279" s="41"/>
      <c r="Y279" s="41"/>
      <c r="Z279" s="41"/>
    </row>
    <row r="280" spans="1:26" x14ac:dyDescent="0.25">
      <c r="A280" s="41"/>
      <c r="B280" s="41"/>
      <c r="C280" s="41"/>
      <c r="D280" s="41"/>
      <c r="E280" s="41"/>
      <c r="F280" s="41"/>
      <c r="G280" s="41"/>
      <c r="H280" s="41"/>
      <c r="I280" s="41"/>
      <c r="J280" s="41"/>
      <c r="K280" s="41"/>
      <c r="L280" s="41"/>
      <c r="M280" s="41"/>
      <c r="N280" s="53"/>
      <c r="O280" s="53"/>
      <c r="P280" s="53"/>
      <c r="Q280" s="53"/>
      <c r="R280" s="53"/>
      <c r="S280" s="53"/>
      <c r="T280" s="41"/>
      <c r="U280" s="41"/>
      <c r="V280" s="41"/>
      <c r="W280" s="41"/>
      <c r="X280" s="41"/>
      <c r="Y280" s="41"/>
      <c r="Z280" s="41"/>
    </row>
    <row r="281" spans="1:26" x14ac:dyDescent="0.25">
      <c r="A281" s="41"/>
      <c r="B281" s="41"/>
      <c r="C281" s="41"/>
      <c r="D281" s="41"/>
      <c r="E281" s="41"/>
      <c r="F281" s="41"/>
      <c r="G281" s="41"/>
      <c r="H281" s="41"/>
      <c r="I281" s="41"/>
      <c r="J281" s="41"/>
      <c r="K281" s="41"/>
      <c r="L281" s="41"/>
      <c r="M281" s="41"/>
      <c r="N281" s="53"/>
      <c r="O281" s="53"/>
      <c r="P281" s="53"/>
      <c r="Q281" s="53"/>
      <c r="R281" s="53"/>
      <c r="S281" s="53"/>
      <c r="T281" s="41"/>
      <c r="U281" s="41"/>
      <c r="V281" s="41"/>
      <c r="W281" s="41"/>
      <c r="X281" s="41"/>
      <c r="Y281" s="41"/>
      <c r="Z281" s="41"/>
    </row>
    <row r="282" spans="1:26" x14ac:dyDescent="0.25">
      <c r="A282" s="41"/>
      <c r="B282" s="41"/>
      <c r="C282" s="41"/>
      <c r="D282" s="41"/>
      <c r="E282" s="41"/>
      <c r="F282" s="41"/>
      <c r="G282" s="41"/>
      <c r="H282" s="41"/>
      <c r="I282" s="41"/>
      <c r="J282" s="41"/>
      <c r="K282" s="41"/>
      <c r="L282" s="41"/>
      <c r="M282" s="41"/>
      <c r="N282" s="53"/>
      <c r="O282" s="53"/>
      <c r="P282" s="53"/>
      <c r="Q282" s="53"/>
      <c r="R282" s="53"/>
      <c r="S282" s="53"/>
      <c r="T282" s="41"/>
      <c r="U282" s="41"/>
      <c r="V282" s="41"/>
      <c r="W282" s="41"/>
      <c r="X282" s="41"/>
      <c r="Y282" s="41"/>
      <c r="Z282" s="41"/>
    </row>
    <row r="283" spans="1:26" x14ac:dyDescent="0.25">
      <c r="A283" s="41"/>
      <c r="B283" s="41"/>
      <c r="C283" s="41"/>
      <c r="D283" s="41"/>
      <c r="E283" s="41"/>
      <c r="F283" s="41"/>
      <c r="G283" s="41"/>
      <c r="H283" s="41"/>
      <c r="I283" s="41"/>
      <c r="J283" s="41"/>
      <c r="K283" s="41"/>
      <c r="L283" s="41"/>
      <c r="M283" s="41"/>
      <c r="N283" s="53"/>
      <c r="O283" s="53"/>
      <c r="P283" s="53"/>
      <c r="Q283" s="53"/>
      <c r="R283" s="53"/>
      <c r="S283" s="53"/>
      <c r="T283" s="41"/>
      <c r="U283" s="41"/>
      <c r="V283" s="41"/>
      <c r="W283" s="41"/>
      <c r="X283" s="41"/>
      <c r="Y283" s="41"/>
      <c r="Z283" s="41"/>
    </row>
    <row r="284" spans="1:26" x14ac:dyDescent="0.25">
      <c r="A284" s="41"/>
      <c r="B284" s="41"/>
      <c r="C284" s="41"/>
      <c r="D284" s="41"/>
      <c r="E284" s="41"/>
      <c r="F284" s="41"/>
      <c r="G284" s="41"/>
      <c r="H284" s="41"/>
      <c r="I284" s="41"/>
      <c r="J284" s="41"/>
      <c r="K284" s="41"/>
      <c r="L284" s="41"/>
      <c r="M284" s="41"/>
      <c r="N284" s="53"/>
      <c r="O284" s="53"/>
      <c r="P284" s="53"/>
      <c r="Q284" s="53"/>
      <c r="R284" s="53"/>
      <c r="S284" s="53"/>
      <c r="T284" s="41"/>
      <c r="U284" s="41"/>
      <c r="V284" s="41"/>
      <c r="W284" s="41"/>
      <c r="X284" s="41"/>
      <c r="Y284" s="41"/>
      <c r="Z284" s="41"/>
    </row>
    <row r="285" spans="1:26" x14ac:dyDescent="0.25">
      <c r="A285" s="41"/>
      <c r="B285" s="41"/>
      <c r="C285" s="41"/>
      <c r="D285" s="41"/>
      <c r="E285" s="41"/>
      <c r="F285" s="41"/>
      <c r="G285" s="41"/>
      <c r="H285" s="41"/>
      <c r="I285" s="41"/>
      <c r="J285" s="41"/>
      <c r="K285" s="41"/>
      <c r="L285" s="41"/>
      <c r="M285" s="41"/>
      <c r="N285" s="53"/>
      <c r="O285" s="53"/>
      <c r="P285" s="53"/>
      <c r="Q285" s="53"/>
      <c r="R285" s="53"/>
      <c r="S285" s="53"/>
      <c r="T285" s="41"/>
      <c r="U285" s="41"/>
      <c r="V285" s="41"/>
      <c r="W285" s="41"/>
      <c r="X285" s="41"/>
      <c r="Y285" s="41"/>
      <c r="Z285" s="41"/>
    </row>
    <row r="286" spans="1:26" x14ac:dyDescent="0.25">
      <c r="A286" s="41"/>
      <c r="B286" s="41"/>
      <c r="C286" s="41"/>
      <c r="D286" s="41"/>
      <c r="E286" s="41"/>
      <c r="F286" s="41"/>
      <c r="G286" s="41"/>
      <c r="H286" s="41"/>
      <c r="I286" s="41"/>
      <c r="J286" s="41"/>
      <c r="K286" s="41"/>
      <c r="L286" s="41"/>
      <c r="M286" s="41"/>
      <c r="N286" s="53"/>
      <c r="O286" s="53"/>
      <c r="P286" s="53"/>
      <c r="Q286" s="53"/>
      <c r="R286" s="53"/>
      <c r="S286" s="53"/>
      <c r="T286" s="41"/>
      <c r="U286" s="41"/>
      <c r="V286" s="41"/>
      <c r="W286" s="41"/>
      <c r="X286" s="41"/>
      <c r="Y286" s="41"/>
      <c r="Z286" s="41"/>
    </row>
    <row r="287" spans="1:26" x14ac:dyDescent="0.25">
      <c r="A287" s="41"/>
      <c r="B287" s="41"/>
      <c r="C287" s="41"/>
      <c r="D287" s="41"/>
      <c r="E287" s="41"/>
      <c r="F287" s="41"/>
      <c r="G287" s="41"/>
      <c r="H287" s="41"/>
      <c r="I287" s="41"/>
      <c r="J287" s="41"/>
      <c r="K287" s="41"/>
      <c r="L287" s="41"/>
      <c r="M287" s="41"/>
      <c r="N287" s="53"/>
      <c r="O287" s="53"/>
      <c r="P287" s="53"/>
      <c r="Q287" s="53"/>
      <c r="R287" s="53"/>
      <c r="S287" s="53"/>
      <c r="T287" s="41"/>
      <c r="U287" s="41"/>
      <c r="V287" s="41"/>
      <c r="W287" s="41"/>
      <c r="X287" s="41"/>
      <c r="Y287" s="41"/>
      <c r="Z287" s="41"/>
    </row>
    <row r="288" spans="1:26" x14ac:dyDescent="0.25">
      <c r="A288" s="41"/>
      <c r="B288" s="41"/>
      <c r="C288" s="41"/>
      <c r="D288" s="41"/>
      <c r="E288" s="41"/>
      <c r="F288" s="41"/>
      <c r="G288" s="41"/>
      <c r="H288" s="41"/>
      <c r="I288" s="41"/>
      <c r="J288" s="41"/>
      <c r="K288" s="41"/>
      <c r="L288" s="41"/>
      <c r="M288" s="41"/>
      <c r="N288" s="53"/>
      <c r="O288" s="53"/>
      <c r="P288" s="53"/>
      <c r="Q288" s="53"/>
      <c r="R288" s="53"/>
      <c r="S288" s="53"/>
      <c r="T288" s="41"/>
      <c r="U288" s="41"/>
      <c r="V288" s="41"/>
      <c r="W288" s="41"/>
      <c r="X288" s="41"/>
      <c r="Y288" s="41"/>
      <c r="Z288" s="41"/>
    </row>
    <row r="289" spans="1:26" x14ac:dyDescent="0.25">
      <c r="A289" s="41"/>
      <c r="B289" s="41"/>
      <c r="C289" s="41"/>
      <c r="D289" s="41"/>
      <c r="E289" s="41"/>
      <c r="F289" s="41"/>
      <c r="G289" s="41"/>
      <c r="H289" s="41"/>
      <c r="I289" s="41"/>
      <c r="J289" s="41"/>
      <c r="K289" s="41"/>
      <c r="L289" s="41"/>
      <c r="M289" s="41"/>
      <c r="N289" s="53"/>
      <c r="O289" s="53"/>
      <c r="P289" s="53"/>
      <c r="Q289" s="53"/>
      <c r="R289" s="53"/>
      <c r="S289" s="53"/>
      <c r="T289" s="41"/>
      <c r="U289" s="41"/>
      <c r="V289" s="41"/>
      <c r="W289" s="41"/>
      <c r="X289" s="41"/>
      <c r="Y289" s="41"/>
      <c r="Z289" s="41"/>
    </row>
    <row r="290" spans="1:26" x14ac:dyDescent="0.25">
      <c r="A290" s="41"/>
      <c r="B290" s="41"/>
      <c r="C290" s="41"/>
      <c r="D290" s="41"/>
      <c r="E290" s="41"/>
      <c r="F290" s="41"/>
      <c r="G290" s="41"/>
      <c r="H290" s="41"/>
      <c r="I290" s="41"/>
      <c r="J290" s="41"/>
      <c r="K290" s="41"/>
      <c r="L290" s="41"/>
      <c r="M290" s="41"/>
      <c r="N290" s="53"/>
      <c r="O290" s="53"/>
      <c r="P290" s="53"/>
      <c r="Q290" s="53"/>
      <c r="R290" s="53"/>
      <c r="S290" s="53"/>
      <c r="T290" s="41"/>
      <c r="U290" s="41"/>
      <c r="V290" s="41"/>
      <c r="W290" s="41"/>
      <c r="X290" s="41"/>
      <c r="Y290" s="41"/>
      <c r="Z290" s="41"/>
    </row>
    <row r="291" spans="1:26" x14ac:dyDescent="0.25">
      <c r="A291" s="41"/>
      <c r="B291" s="41"/>
      <c r="C291" s="41"/>
      <c r="D291" s="41"/>
      <c r="E291" s="41"/>
      <c r="F291" s="41"/>
      <c r="G291" s="41"/>
      <c r="H291" s="41"/>
      <c r="I291" s="41"/>
      <c r="J291" s="41"/>
      <c r="K291" s="41"/>
      <c r="L291" s="41"/>
      <c r="M291" s="41"/>
      <c r="N291" s="53"/>
      <c r="O291" s="53"/>
      <c r="P291" s="53"/>
      <c r="Q291" s="53"/>
      <c r="R291" s="53"/>
      <c r="S291" s="53"/>
      <c r="T291" s="41"/>
      <c r="U291" s="41"/>
      <c r="V291" s="41"/>
      <c r="W291" s="41"/>
      <c r="X291" s="41"/>
      <c r="Y291" s="41"/>
      <c r="Z291" s="41"/>
    </row>
    <row r="292" spans="1:26" x14ac:dyDescent="0.25">
      <c r="A292" s="41"/>
      <c r="B292" s="41"/>
      <c r="C292" s="41"/>
      <c r="D292" s="41"/>
      <c r="E292" s="41"/>
      <c r="F292" s="41"/>
      <c r="G292" s="41"/>
      <c r="H292" s="41"/>
      <c r="I292" s="41"/>
      <c r="J292" s="41"/>
      <c r="K292" s="41"/>
      <c r="L292" s="41"/>
      <c r="M292" s="41"/>
      <c r="N292" s="53"/>
      <c r="O292" s="53"/>
      <c r="P292" s="53"/>
      <c r="Q292" s="53"/>
      <c r="R292" s="53"/>
      <c r="S292" s="53"/>
      <c r="T292" s="41"/>
      <c r="U292" s="41"/>
      <c r="V292" s="41"/>
      <c r="W292" s="41"/>
      <c r="X292" s="41"/>
      <c r="Y292" s="41"/>
      <c r="Z292" s="41"/>
    </row>
    <row r="293" spans="1:26" x14ac:dyDescent="0.25">
      <c r="A293" s="41"/>
      <c r="B293" s="41"/>
      <c r="C293" s="41"/>
      <c r="D293" s="41"/>
      <c r="E293" s="41"/>
      <c r="F293" s="41"/>
      <c r="G293" s="41"/>
      <c r="H293" s="41"/>
      <c r="I293" s="41"/>
      <c r="J293" s="41"/>
      <c r="K293" s="41"/>
      <c r="L293" s="41"/>
      <c r="M293" s="41"/>
      <c r="N293" s="53"/>
      <c r="O293" s="53"/>
      <c r="P293" s="53"/>
      <c r="Q293" s="53"/>
      <c r="R293" s="53"/>
      <c r="S293" s="53"/>
      <c r="T293" s="41"/>
      <c r="U293" s="41"/>
      <c r="V293" s="41"/>
      <c r="W293" s="41"/>
      <c r="X293" s="41"/>
      <c r="Y293" s="41"/>
      <c r="Z293" s="41"/>
    </row>
    <row r="294" spans="1:26" x14ac:dyDescent="0.25">
      <c r="A294" s="41"/>
      <c r="B294" s="41"/>
      <c r="C294" s="41"/>
      <c r="D294" s="41"/>
      <c r="E294" s="41"/>
      <c r="F294" s="41"/>
      <c r="G294" s="41"/>
      <c r="H294" s="41"/>
      <c r="I294" s="41"/>
      <c r="J294" s="41"/>
      <c r="K294" s="41"/>
      <c r="L294" s="41"/>
      <c r="M294" s="41"/>
      <c r="N294" s="53"/>
      <c r="O294" s="53"/>
      <c r="P294" s="53"/>
      <c r="Q294" s="53"/>
      <c r="R294" s="53"/>
      <c r="S294" s="53"/>
      <c r="T294" s="41"/>
      <c r="U294" s="41"/>
      <c r="V294" s="41"/>
      <c r="W294" s="41"/>
      <c r="X294" s="41"/>
      <c r="Y294" s="41"/>
      <c r="Z294" s="41"/>
    </row>
    <row r="295" spans="1:26" x14ac:dyDescent="0.25">
      <c r="A295" s="41"/>
      <c r="B295" s="41"/>
      <c r="C295" s="41"/>
      <c r="D295" s="41"/>
      <c r="E295" s="41"/>
      <c r="F295" s="41"/>
      <c r="G295" s="41"/>
      <c r="H295" s="41"/>
      <c r="I295" s="41"/>
      <c r="J295" s="41"/>
      <c r="K295" s="41"/>
      <c r="L295" s="41"/>
      <c r="M295" s="41"/>
      <c r="N295" s="53"/>
      <c r="O295" s="53"/>
      <c r="P295" s="53"/>
      <c r="Q295" s="53"/>
      <c r="R295" s="53"/>
      <c r="S295" s="53"/>
      <c r="T295" s="41"/>
      <c r="U295" s="41"/>
      <c r="V295" s="41"/>
      <c r="W295" s="41"/>
      <c r="X295" s="41"/>
      <c r="Y295" s="41"/>
      <c r="Z295" s="41"/>
    </row>
    <row r="296" spans="1:26" x14ac:dyDescent="0.25">
      <c r="A296" s="41"/>
      <c r="B296" s="41"/>
      <c r="C296" s="41"/>
      <c r="D296" s="41"/>
      <c r="E296" s="41"/>
      <c r="F296" s="41"/>
      <c r="G296" s="41"/>
      <c r="H296" s="41"/>
      <c r="I296" s="41"/>
      <c r="J296" s="41"/>
      <c r="K296" s="41"/>
      <c r="L296" s="41"/>
      <c r="M296" s="41"/>
      <c r="N296" s="53"/>
      <c r="O296" s="53"/>
      <c r="P296" s="53"/>
      <c r="Q296" s="53"/>
      <c r="R296" s="53"/>
      <c r="S296" s="53"/>
      <c r="T296" s="41"/>
      <c r="U296" s="41"/>
      <c r="V296" s="41"/>
      <c r="W296" s="41"/>
      <c r="X296" s="41"/>
      <c r="Y296" s="41"/>
      <c r="Z296" s="41"/>
    </row>
    <row r="297" spans="1:26" x14ac:dyDescent="0.25">
      <c r="A297" s="41"/>
      <c r="B297" s="41"/>
      <c r="C297" s="41"/>
      <c r="D297" s="41"/>
      <c r="E297" s="41"/>
      <c r="F297" s="41"/>
      <c r="G297" s="41"/>
      <c r="H297" s="41"/>
      <c r="I297" s="41"/>
      <c r="J297" s="41"/>
      <c r="K297" s="41"/>
      <c r="L297" s="41"/>
      <c r="M297" s="41"/>
      <c r="N297" s="53"/>
      <c r="O297" s="53"/>
      <c r="P297" s="53"/>
      <c r="Q297" s="53"/>
      <c r="R297" s="53"/>
      <c r="S297" s="53"/>
      <c r="T297" s="41"/>
      <c r="U297" s="41"/>
      <c r="V297" s="41"/>
      <c r="W297" s="41"/>
      <c r="X297" s="41"/>
      <c r="Y297" s="41"/>
      <c r="Z297" s="41"/>
    </row>
    <row r="298" spans="1:26" x14ac:dyDescent="0.25">
      <c r="A298" s="41"/>
      <c r="B298" s="41"/>
      <c r="C298" s="41"/>
      <c r="D298" s="41"/>
      <c r="E298" s="41"/>
      <c r="F298" s="41"/>
      <c r="G298" s="41"/>
      <c r="H298" s="41"/>
      <c r="I298" s="41"/>
      <c r="J298" s="41"/>
      <c r="K298" s="41"/>
      <c r="L298" s="41"/>
      <c r="M298" s="41"/>
      <c r="N298" s="53"/>
      <c r="O298" s="53"/>
      <c r="P298" s="53"/>
      <c r="Q298" s="53"/>
      <c r="R298" s="53"/>
      <c r="S298" s="53"/>
      <c r="T298" s="41"/>
      <c r="U298" s="41"/>
      <c r="V298" s="41"/>
      <c r="W298" s="41"/>
      <c r="X298" s="41"/>
      <c r="Y298" s="41"/>
      <c r="Z298" s="41"/>
    </row>
    <row r="299" spans="1:26" x14ac:dyDescent="0.25">
      <c r="A299" s="41"/>
      <c r="B299" s="41"/>
      <c r="C299" s="41"/>
      <c r="D299" s="41"/>
      <c r="E299" s="41"/>
      <c r="F299" s="41"/>
      <c r="G299" s="41"/>
      <c r="H299" s="41"/>
      <c r="I299" s="41"/>
      <c r="J299" s="41"/>
      <c r="K299" s="41"/>
      <c r="L299" s="41"/>
      <c r="M299" s="41"/>
      <c r="N299" s="53"/>
      <c r="O299" s="53"/>
      <c r="P299" s="53"/>
      <c r="Q299" s="53"/>
      <c r="R299" s="53"/>
      <c r="S299" s="53"/>
      <c r="T299" s="41"/>
      <c r="U299" s="41"/>
      <c r="V299" s="41"/>
      <c r="W299" s="41"/>
      <c r="X299" s="41"/>
      <c r="Y299" s="41"/>
      <c r="Z299" s="41"/>
    </row>
    <row r="300" spans="1:26" x14ac:dyDescent="0.25">
      <c r="A300" s="41"/>
      <c r="B300" s="41"/>
      <c r="C300" s="41"/>
      <c r="D300" s="41"/>
      <c r="E300" s="41"/>
      <c r="F300" s="41"/>
      <c r="G300" s="41"/>
      <c r="H300" s="41"/>
      <c r="I300" s="41"/>
      <c r="J300" s="41"/>
      <c r="K300" s="41"/>
      <c r="L300" s="41"/>
      <c r="M300" s="41"/>
      <c r="N300" s="53"/>
      <c r="O300" s="53"/>
      <c r="P300" s="53"/>
      <c r="Q300" s="53"/>
      <c r="R300" s="53"/>
      <c r="S300" s="53"/>
      <c r="T300" s="41"/>
      <c r="U300" s="41"/>
      <c r="V300" s="41"/>
      <c r="W300" s="41"/>
      <c r="X300" s="41"/>
      <c r="Y300" s="41"/>
      <c r="Z300" s="41"/>
    </row>
    <row r="301" spans="1:26" x14ac:dyDescent="0.25">
      <c r="A301" s="41"/>
      <c r="B301" s="41"/>
      <c r="C301" s="41"/>
      <c r="D301" s="41"/>
      <c r="E301" s="41"/>
      <c r="F301" s="41"/>
      <c r="G301" s="41"/>
      <c r="H301" s="41"/>
      <c r="I301" s="41"/>
      <c r="J301" s="41"/>
      <c r="K301" s="41"/>
      <c r="L301" s="41"/>
      <c r="M301" s="41"/>
      <c r="N301" s="53"/>
      <c r="O301" s="53"/>
      <c r="P301" s="53"/>
      <c r="Q301" s="53"/>
      <c r="R301" s="53"/>
      <c r="S301" s="53"/>
      <c r="T301" s="41"/>
      <c r="U301" s="41"/>
      <c r="V301" s="41"/>
      <c r="W301" s="41"/>
      <c r="X301" s="41"/>
      <c r="Y301" s="41"/>
      <c r="Z301" s="41"/>
    </row>
    <row r="302" spans="1:26" x14ac:dyDescent="0.25">
      <c r="A302" s="41"/>
      <c r="B302" s="41"/>
      <c r="C302" s="41"/>
      <c r="D302" s="41"/>
      <c r="E302" s="41"/>
      <c r="F302" s="41"/>
      <c r="G302" s="41"/>
      <c r="H302" s="41"/>
      <c r="I302" s="41"/>
      <c r="J302" s="41"/>
      <c r="K302" s="41"/>
      <c r="L302" s="41"/>
      <c r="M302" s="41"/>
      <c r="N302" s="53"/>
      <c r="O302" s="53"/>
      <c r="P302" s="53"/>
      <c r="Q302" s="53"/>
      <c r="R302" s="53"/>
      <c r="S302" s="53"/>
      <c r="T302" s="41"/>
      <c r="U302" s="41"/>
      <c r="V302" s="41"/>
      <c r="W302" s="41"/>
      <c r="X302" s="41"/>
      <c r="Y302" s="41"/>
      <c r="Z302" s="41"/>
    </row>
    <row r="303" spans="1:26" x14ac:dyDescent="0.25">
      <c r="A303" s="41"/>
      <c r="B303" s="41"/>
      <c r="C303" s="41"/>
      <c r="D303" s="41"/>
      <c r="E303" s="41"/>
      <c r="F303" s="41"/>
      <c r="G303" s="41"/>
      <c r="H303" s="41"/>
      <c r="I303" s="41"/>
      <c r="J303" s="41"/>
      <c r="K303" s="41"/>
      <c r="L303" s="41"/>
      <c r="M303" s="41"/>
      <c r="N303" s="53"/>
      <c r="O303" s="53"/>
      <c r="P303" s="53"/>
      <c r="Q303" s="53"/>
      <c r="R303" s="53"/>
      <c r="S303" s="53"/>
      <c r="T303" s="41"/>
      <c r="U303" s="41"/>
      <c r="V303" s="41"/>
      <c r="W303" s="41"/>
      <c r="X303" s="41"/>
      <c r="Y303" s="41"/>
      <c r="Z303" s="41"/>
    </row>
    <row r="304" spans="1:26" x14ac:dyDescent="0.25">
      <c r="A304" s="41"/>
      <c r="B304" s="41"/>
      <c r="C304" s="41"/>
      <c r="D304" s="41"/>
      <c r="E304" s="41"/>
      <c r="F304" s="41"/>
      <c r="G304" s="41"/>
      <c r="H304" s="41"/>
      <c r="I304" s="41"/>
      <c r="J304" s="41"/>
      <c r="K304" s="41"/>
      <c r="L304" s="41"/>
      <c r="M304" s="41"/>
      <c r="N304" s="53"/>
      <c r="O304" s="53"/>
      <c r="P304" s="53"/>
      <c r="Q304" s="53"/>
      <c r="R304" s="53"/>
      <c r="S304" s="53"/>
      <c r="T304" s="41"/>
      <c r="U304" s="41"/>
      <c r="V304" s="41"/>
      <c r="W304" s="41"/>
      <c r="X304" s="41"/>
      <c r="Y304" s="41"/>
      <c r="Z304" s="41"/>
    </row>
    <row r="305" spans="1:26" x14ac:dyDescent="0.25">
      <c r="A305" s="41"/>
      <c r="B305" s="41"/>
      <c r="C305" s="41"/>
      <c r="D305" s="41"/>
      <c r="E305" s="41"/>
      <c r="F305" s="41"/>
      <c r="G305" s="41"/>
      <c r="H305" s="41"/>
      <c r="I305" s="41"/>
      <c r="J305" s="41"/>
      <c r="K305" s="41"/>
      <c r="L305" s="41"/>
      <c r="M305" s="41"/>
      <c r="N305" s="53"/>
      <c r="O305" s="53"/>
      <c r="P305" s="53"/>
      <c r="Q305" s="53"/>
      <c r="R305" s="53"/>
      <c r="S305" s="53"/>
      <c r="T305" s="41"/>
      <c r="U305" s="41"/>
      <c r="V305" s="41"/>
      <c r="W305" s="41"/>
      <c r="X305" s="41"/>
      <c r="Y305" s="41"/>
      <c r="Z305" s="41"/>
    </row>
    <row r="306" spans="1:26" x14ac:dyDescent="0.25">
      <c r="A306" s="41"/>
      <c r="B306" s="41"/>
      <c r="C306" s="41"/>
      <c r="D306" s="41"/>
      <c r="E306" s="41"/>
      <c r="F306" s="41"/>
      <c r="G306" s="41"/>
      <c r="H306" s="41"/>
      <c r="I306" s="41"/>
      <c r="J306" s="41"/>
      <c r="K306" s="41"/>
      <c r="L306" s="41"/>
      <c r="M306" s="41"/>
      <c r="N306" s="53"/>
      <c r="O306" s="53"/>
      <c r="P306" s="53"/>
      <c r="Q306" s="53"/>
      <c r="R306" s="53"/>
      <c r="S306" s="53"/>
      <c r="T306" s="41"/>
      <c r="U306" s="41"/>
      <c r="V306" s="41"/>
      <c r="W306" s="41"/>
      <c r="X306" s="41"/>
      <c r="Y306" s="41"/>
      <c r="Z306" s="41"/>
    </row>
    <row r="307" spans="1:26" x14ac:dyDescent="0.25">
      <c r="A307" s="41"/>
      <c r="B307" s="41"/>
      <c r="C307" s="41"/>
      <c r="D307" s="41"/>
      <c r="E307" s="41"/>
      <c r="F307" s="41"/>
      <c r="G307" s="41"/>
      <c r="H307" s="41"/>
      <c r="I307" s="41"/>
      <c r="J307" s="41"/>
      <c r="K307" s="41"/>
      <c r="L307" s="41"/>
      <c r="M307" s="41"/>
      <c r="N307" s="53"/>
      <c r="O307" s="53"/>
      <c r="P307" s="53"/>
      <c r="Q307" s="53"/>
      <c r="R307" s="53"/>
      <c r="S307" s="53"/>
      <c r="T307" s="41"/>
      <c r="U307" s="41"/>
      <c r="V307" s="41"/>
      <c r="W307" s="41"/>
      <c r="X307" s="41"/>
      <c r="Y307" s="41"/>
      <c r="Z307" s="41"/>
    </row>
    <row r="308" spans="1:26" x14ac:dyDescent="0.25">
      <c r="A308" s="41"/>
      <c r="B308" s="41"/>
      <c r="C308" s="41"/>
      <c r="D308" s="41"/>
      <c r="E308" s="41"/>
      <c r="F308" s="41"/>
      <c r="G308" s="41"/>
      <c r="H308" s="41"/>
      <c r="I308" s="41"/>
      <c r="J308" s="41"/>
      <c r="K308" s="41"/>
      <c r="L308" s="41"/>
      <c r="M308" s="41"/>
      <c r="N308" s="53"/>
      <c r="O308" s="53"/>
      <c r="P308" s="53"/>
      <c r="Q308" s="53"/>
      <c r="R308" s="53"/>
      <c r="S308" s="53"/>
      <c r="T308" s="41"/>
      <c r="U308" s="41"/>
      <c r="V308" s="41"/>
      <c r="W308" s="41"/>
      <c r="X308" s="41"/>
      <c r="Y308" s="41"/>
      <c r="Z308" s="41"/>
    </row>
    <row r="309" spans="1:26" x14ac:dyDescent="0.25">
      <c r="A309" s="41"/>
      <c r="B309" s="41"/>
      <c r="C309" s="41"/>
      <c r="D309" s="41"/>
      <c r="E309" s="41"/>
      <c r="F309" s="41"/>
      <c r="G309" s="41"/>
      <c r="H309" s="41"/>
      <c r="I309" s="41"/>
      <c r="J309" s="41"/>
      <c r="K309" s="41"/>
      <c r="L309" s="41"/>
      <c r="M309" s="41"/>
      <c r="N309" s="53"/>
      <c r="O309" s="53"/>
      <c r="P309" s="53"/>
      <c r="Q309" s="53"/>
      <c r="R309" s="53"/>
      <c r="S309" s="53"/>
      <c r="T309" s="41"/>
      <c r="U309" s="41"/>
      <c r="V309" s="41"/>
      <c r="W309" s="41"/>
      <c r="X309" s="41"/>
      <c r="Y309" s="41"/>
      <c r="Z309" s="41"/>
    </row>
    <row r="310" spans="1:26" x14ac:dyDescent="0.25">
      <c r="A310" s="41"/>
      <c r="B310" s="41"/>
      <c r="C310" s="41"/>
      <c r="D310" s="41"/>
      <c r="E310" s="41"/>
      <c r="F310" s="41"/>
      <c r="G310" s="41"/>
      <c r="H310" s="41"/>
      <c r="I310" s="41"/>
      <c r="J310" s="41"/>
      <c r="K310" s="41"/>
      <c r="L310" s="41"/>
      <c r="M310" s="41"/>
      <c r="N310" s="53"/>
      <c r="O310" s="53"/>
      <c r="P310" s="53"/>
      <c r="Q310" s="53"/>
      <c r="R310" s="53"/>
      <c r="S310" s="53"/>
      <c r="T310" s="41"/>
      <c r="U310" s="41"/>
      <c r="V310" s="41"/>
      <c r="W310" s="41"/>
      <c r="X310" s="41"/>
      <c r="Y310" s="41"/>
      <c r="Z310" s="41"/>
    </row>
    <row r="311" spans="1:26" x14ac:dyDescent="0.25">
      <c r="A311" s="41"/>
      <c r="B311" s="41"/>
      <c r="C311" s="41"/>
      <c r="D311" s="41"/>
      <c r="E311" s="41"/>
      <c r="F311" s="41"/>
      <c r="G311" s="41"/>
      <c r="H311" s="41"/>
      <c r="I311" s="41"/>
      <c r="J311" s="41"/>
      <c r="K311" s="41"/>
      <c r="L311" s="41"/>
      <c r="M311" s="41"/>
      <c r="N311" s="53"/>
      <c r="O311" s="53"/>
      <c r="P311" s="53"/>
      <c r="Q311" s="53"/>
      <c r="R311" s="53"/>
      <c r="S311" s="53"/>
      <c r="T311" s="41"/>
      <c r="U311" s="41"/>
      <c r="V311" s="41"/>
      <c r="W311" s="41"/>
      <c r="X311" s="41"/>
      <c r="Y311" s="41"/>
      <c r="Z311" s="41"/>
    </row>
    <row r="312" spans="1:26" x14ac:dyDescent="0.25">
      <c r="A312" s="41"/>
      <c r="B312" s="41"/>
      <c r="C312" s="41"/>
      <c r="D312" s="41"/>
      <c r="E312" s="41"/>
      <c r="F312" s="41"/>
      <c r="G312" s="41"/>
      <c r="H312" s="41"/>
      <c r="I312" s="41"/>
      <c r="J312" s="41"/>
      <c r="K312" s="41"/>
      <c r="L312" s="41"/>
      <c r="M312" s="41"/>
      <c r="N312" s="53"/>
      <c r="O312" s="53"/>
      <c r="P312" s="53"/>
      <c r="Q312" s="53"/>
      <c r="R312" s="53"/>
      <c r="S312" s="53"/>
      <c r="T312" s="41"/>
      <c r="U312" s="41"/>
      <c r="V312" s="41"/>
      <c r="W312" s="41"/>
      <c r="X312" s="41"/>
      <c r="Y312" s="41"/>
      <c r="Z312" s="41"/>
    </row>
    <row r="313" spans="1:26" x14ac:dyDescent="0.25">
      <c r="A313" s="41"/>
      <c r="B313" s="41"/>
      <c r="C313" s="41"/>
      <c r="D313" s="41"/>
      <c r="E313" s="41"/>
      <c r="F313" s="41"/>
      <c r="G313" s="41"/>
      <c r="H313" s="41"/>
      <c r="I313" s="41"/>
      <c r="J313" s="41"/>
      <c r="K313" s="41"/>
      <c r="L313" s="41"/>
      <c r="M313" s="41"/>
      <c r="N313" s="53"/>
      <c r="O313" s="53"/>
      <c r="P313" s="53"/>
      <c r="Q313" s="53"/>
      <c r="R313" s="53"/>
      <c r="S313" s="53"/>
      <c r="T313" s="41"/>
      <c r="U313" s="41"/>
      <c r="V313" s="41"/>
      <c r="W313" s="41"/>
      <c r="X313" s="41"/>
      <c r="Y313" s="41"/>
      <c r="Z313" s="41"/>
    </row>
    <row r="314" spans="1:26" x14ac:dyDescent="0.25">
      <c r="A314" s="41"/>
      <c r="B314" s="41"/>
      <c r="C314" s="41"/>
      <c r="D314" s="41"/>
      <c r="E314" s="41"/>
      <c r="F314" s="41"/>
      <c r="G314" s="41"/>
      <c r="H314" s="41"/>
      <c r="I314" s="41"/>
      <c r="J314" s="41"/>
      <c r="K314" s="41"/>
      <c r="L314" s="41"/>
      <c r="M314" s="41"/>
      <c r="N314" s="53"/>
      <c r="O314" s="53"/>
      <c r="P314" s="53"/>
      <c r="Q314" s="53"/>
      <c r="R314" s="53"/>
      <c r="S314" s="53"/>
      <c r="T314" s="41"/>
      <c r="U314" s="41"/>
      <c r="V314" s="41"/>
      <c r="W314" s="41"/>
      <c r="X314" s="41"/>
      <c r="Y314" s="41"/>
      <c r="Z314" s="41"/>
    </row>
    <row r="315" spans="1:26" x14ac:dyDescent="0.25">
      <c r="A315" s="41"/>
      <c r="B315" s="41"/>
      <c r="C315" s="41"/>
      <c r="D315" s="41"/>
      <c r="E315" s="41"/>
      <c r="F315" s="41"/>
      <c r="G315" s="41"/>
      <c r="H315" s="41"/>
      <c r="I315" s="41"/>
      <c r="J315" s="41"/>
      <c r="K315" s="41"/>
      <c r="L315" s="41"/>
      <c r="M315" s="41"/>
      <c r="N315" s="53"/>
      <c r="O315" s="53"/>
      <c r="P315" s="53"/>
      <c r="Q315" s="53"/>
      <c r="R315" s="53"/>
      <c r="S315" s="53"/>
      <c r="T315" s="41"/>
      <c r="U315" s="41"/>
      <c r="V315" s="41"/>
      <c r="W315" s="41"/>
      <c r="X315" s="41"/>
      <c r="Y315" s="41"/>
      <c r="Z315" s="41"/>
    </row>
    <row r="316" spans="1:26" x14ac:dyDescent="0.25">
      <c r="A316" s="41"/>
      <c r="B316" s="41"/>
      <c r="C316" s="41"/>
      <c r="D316" s="41"/>
      <c r="E316" s="41"/>
      <c r="F316" s="41"/>
      <c r="G316" s="41"/>
      <c r="H316" s="41"/>
      <c r="I316" s="41"/>
      <c r="J316" s="41"/>
      <c r="K316" s="41"/>
      <c r="L316" s="41"/>
      <c r="M316" s="41"/>
      <c r="N316" s="53"/>
      <c r="O316" s="53"/>
      <c r="P316" s="53"/>
      <c r="Q316" s="53"/>
      <c r="R316" s="53"/>
      <c r="S316" s="53"/>
      <c r="T316" s="41"/>
      <c r="U316" s="41"/>
      <c r="V316" s="41"/>
      <c r="W316" s="41"/>
      <c r="X316" s="41"/>
      <c r="Y316" s="41"/>
      <c r="Z316" s="41"/>
    </row>
    <row r="317" spans="1:26" x14ac:dyDescent="0.25">
      <c r="A317" s="41"/>
      <c r="B317" s="41"/>
      <c r="C317" s="41"/>
      <c r="D317" s="41"/>
      <c r="E317" s="41"/>
      <c r="F317" s="41"/>
      <c r="G317" s="41"/>
      <c r="H317" s="41"/>
      <c r="I317" s="41"/>
      <c r="J317" s="41"/>
      <c r="K317" s="41"/>
      <c r="L317" s="41"/>
      <c r="M317" s="41"/>
      <c r="N317" s="53"/>
      <c r="O317" s="53"/>
      <c r="P317" s="53"/>
      <c r="Q317" s="53"/>
      <c r="R317" s="53"/>
      <c r="S317" s="53"/>
      <c r="T317" s="41"/>
      <c r="U317" s="41"/>
      <c r="V317" s="41"/>
      <c r="W317" s="41"/>
      <c r="X317" s="41"/>
      <c r="Y317" s="41"/>
      <c r="Z317" s="41"/>
    </row>
    <row r="318" spans="1:26" x14ac:dyDescent="0.25">
      <c r="A318" s="41"/>
      <c r="B318" s="41"/>
      <c r="C318" s="41"/>
      <c r="D318" s="41"/>
      <c r="E318" s="41"/>
      <c r="F318" s="41"/>
      <c r="G318" s="41"/>
      <c r="H318" s="41"/>
      <c r="I318" s="41"/>
      <c r="J318" s="41"/>
      <c r="K318" s="41"/>
      <c r="L318" s="41"/>
      <c r="M318" s="41"/>
      <c r="N318" s="53"/>
      <c r="O318" s="53"/>
      <c r="P318" s="53"/>
      <c r="Q318" s="53"/>
      <c r="R318" s="53"/>
      <c r="S318" s="53"/>
      <c r="T318" s="41"/>
      <c r="U318" s="41"/>
      <c r="V318" s="41"/>
      <c r="W318" s="41"/>
      <c r="X318" s="41"/>
      <c r="Y318" s="41"/>
      <c r="Z318" s="41"/>
    </row>
    <row r="319" spans="1:26" x14ac:dyDescent="0.25">
      <c r="A319" s="41"/>
      <c r="B319" s="41"/>
      <c r="C319" s="41"/>
      <c r="D319" s="41"/>
      <c r="E319" s="41"/>
      <c r="F319" s="41"/>
      <c r="G319" s="41"/>
      <c r="H319" s="41"/>
      <c r="I319" s="41"/>
      <c r="J319" s="41"/>
      <c r="K319" s="41"/>
      <c r="L319" s="41"/>
      <c r="M319" s="41"/>
      <c r="N319" s="53"/>
      <c r="O319" s="53"/>
      <c r="P319" s="53"/>
      <c r="Q319" s="53"/>
      <c r="R319" s="53"/>
      <c r="S319" s="53"/>
      <c r="T319" s="41"/>
      <c r="U319" s="41"/>
      <c r="V319" s="41"/>
      <c r="W319" s="41"/>
      <c r="X319" s="41"/>
      <c r="Y319" s="41"/>
      <c r="Z319" s="41"/>
    </row>
    <row r="320" spans="1:26" x14ac:dyDescent="0.25">
      <c r="A320" s="41"/>
      <c r="B320" s="41"/>
      <c r="C320" s="41"/>
      <c r="D320" s="41"/>
      <c r="E320" s="41"/>
      <c r="F320" s="41"/>
      <c r="G320" s="41"/>
      <c r="H320" s="41"/>
      <c r="I320" s="41"/>
      <c r="J320" s="41"/>
      <c r="K320" s="41"/>
      <c r="L320" s="41"/>
      <c r="M320" s="41"/>
      <c r="N320" s="53"/>
      <c r="O320" s="53"/>
      <c r="P320" s="53"/>
      <c r="Q320" s="53"/>
      <c r="R320" s="53"/>
      <c r="S320" s="53"/>
      <c r="T320" s="41"/>
      <c r="U320" s="41"/>
      <c r="V320" s="41"/>
      <c r="W320" s="41"/>
      <c r="X320" s="41"/>
      <c r="Y320" s="41"/>
      <c r="Z320" s="41"/>
    </row>
    <row r="321" spans="1:26" x14ac:dyDescent="0.25">
      <c r="A321" s="41"/>
      <c r="B321" s="41"/>
      <c r="C321" s="41"/>
      <c r="D321" s="41"/>
      <c r="E321" s="41"/>
      <c r="F321" s="41"/>
      <c r="G321" s="41"/>
      <c r="H321" s="41"/>
      <c r="I321" s="41"/>
      <c r="J321" s="41"/>
      <c r="K321" s="41"/>
      <c r="L321" s="41"/>
      <c r="M321" s="41"/>
      <c r="N321" s="53"/>
      <c r="O321" s="53"/>
      <c r="P321" s="53"/>
      <c r="Q321" s="53"/>
      <c r="R321" s="53"/>
      <c r="S321" s="53"/>
      <c r="T321" s="41"/>
      <c r="U321" s="41"/>
      <c r="V321" s="41"/>
      <c r="W321" s="41"/>
      <c r="X321" s="41"/>
      <c r="Y321" s="41"/>
      <c r="Z321" s="41"/>
    </row>
    <row r="322" spans="1:26" x14ac:dyDescent="0.25">
      <c r="A322" s="41"/>
      <c r="B322" s="41"/>
      <c r="C322" s="41"/>
      <c r="D322" s="41"/>
      <c r="E322" s="41"/>
      <c r="F322" s="41"/>
      <c r="G322" s="41"/>
      <c r="H322" s="41"/>
      <c r="I322" s="41"/>
      <c r="J322" s="41"/>
      <c r="K322" s="41"/>
      <c r="L322" s="41"/>
      <c r="M322" s="41"/>
      <c r="N322" s="53"/>
      <c r="O322" s="53"/>
      <c r="P322" s="53"/>
      <c r="Q322" s="53"/>
      <c r="R322" s="53"/>
      <c r="S322" s="53"/>
      <c r="T322" s="41"/>
      <c r="U322" s="41"/>
      <c r="V322" s="41"/>
      <c r="W322" s="41"/>
      <c r="X322" s="41"/>
      <c r="Y322" s="41"/>
      <c r="Z322" s="41"/>
    </row>
    <row r="323" spans="1:26" x14ac:dyDescent="0.25">
      <c r="A323" s="41"/>
      <c r="B323" s="41"/>
      <c r="C323" s="41"/>
      <c r="D323" s="41"/>
      <c r="E323" s="41"/>
      <c r="F323" s="41"/>
      <c r="G323" s="41"/>
      <c r="H323" s="41"/>
      <c r="I323" s="41"/>
      <c r="J323" s="41"/>
      <c r="K323" s="41"/>
      <c r="L323" s="41"/>
      <c r="M323" s="41"/>
      <c r="N323" s="53"/>
      <c r="O323" s="53"/>
      <c r="P323" s="53"/>
      <c r="Q323" s="53"/>
      <c r="R323" s="53"/>
      <c r="S323" s="53"/>
      <c r="T323" s="41"/>
      <c r="U323" s="41"/>
      <c r="V323" s="41"/>
      <c r="W323" s="41"/>
      <c r="X323" s="41"/>
      <c r="Y323" s="41"/>
      <c r="Z323" s="41"/>
    </row>
    <row r="324" spans="1:26" x14ac:dyDescent="0.25">
      <c r="A324" s="41"/>
      <c r="B324" s="41"/>
      <c r="C324" s="41"/>
      <c r="D324" s="41"/>
      <c r="E324" s="41"/>
      <c r="F324" s="41"/>
      <c r="G324" s="41"/>
      <c r="H324" s="41"/>
      <c r="I324" s="41"/>
      <c r="J324" s="41"/>
      <c r="K324" s="41"/>
      <c r="L324" s="41"/>
      <c r="M324" s="41"/>
      <c r="N324" s="53"/>
      <c r="O324" s="53"/>
      <c r="P324" s="53"/>
      <c r="Q324" s="53"/>
      <c r="R324" s="53"/>
      <c r="S324" s="53"/>
      <c r="T324" s="41"/>
      <c r="U324" s="41"/>
      <c r="V324" s="41"/>
      <c r="W324" s="41"/>
      <c r="X324" s="41"/>
      <c r="Y324" s="41"/>
      <c r="Z324" s="41"/>
    </row>
    <row r="325" spans="1:26" x14ac:dyDescent="0.25">
      <c r="A325" s="41"/>
      <c r="B325" s="41"/>
      <c r="C325" s="41"/>
      <c r="D325" s="41"/>
      <c r="E325" s="41"/>
      <c r="F325" s="41"/>
      <c r="G325" s="41"/>
      <c r="H325" s="41"/>
      <c r="I325" s="41"/>
      <c r="J325" s="41"/>
      <c r="K325" s="41"/>
      <c r="L325" s="41"/>
      <c r="M325" s="41"/>
      <c r="N325" s="53"/>
      <c r="O325" s="53"/>
      <c r="P325" s="53"/>
      <c r="Q325" s="53"/>
      <c r="R325" s="53"/>
      <c r="S325" s="53"/>
      <c r="T325" s="41"/>
      <c r="U325" s="41"/>
      <c r="V325" s="41"/>
      <c r="W325" s="41"/>
      <c r="X325" s="41"/>
      <c r="Y325" s="41"/>
      <c r="Z325" s="41"/>
    </row>
    <row r="326" spans="1:26" x14ac:dyDescent="0.25">
      <c r="A326" s="41"/>
      <c r="B326" s="41"/>
      <c r="C326" s="41"/>
      <c r="D326" s="41"/>
      <c r="E326" s="41"/>
      <c r="F326" s="41"/>
      <c r="G326" s="41"/>
      <c r="H326" s="41"/>
      <c r="I326" s="41"/>
      <c r="J326" s="41"/>
      <c r="K326" s="41"/>
      <c r="L326" s="41"/>
      <c r="M326" s="41"/>
      <c r="N326" s="53"/>
      <c r="O326" s="53"/>
      <c r="P326" s="53"/>
      <c r="Q326" s="53"/>
      <c r="R326" s="53"/>
      <c r="S326" s="53"/>
      <c r="T326" s="41"/>
      <c r="U326" s="41"/>
      <c r="V326" s="41"/>
      <c r="W326" s="41"/>
      <c r="X326" s="41"/>
      <c r="Y326" s="41"/>
      <c r="Z326" s="41"/>
    </row>
    <row r="327" spans="1:26" x14ac:dyDescent="0.25">
      <c r="A327" s="41"/>
      <c r="B327" s="41"/>
      <c r="C327" s="41"/>
      <c r="D327" s="41"/>
      <c r="E327" s="41"/>
      <c r="F327" s="41"/>
      <c r="G327" s="41"/>
      <c r="H327" s="41"/>
      <c r="I327" s="41"/>
      <c r="J327" s="41"/>
      <c r="K327" s="41"/>
      <c r="L327" s="41"/>
      <c r="M327" s="41"/>
      <c r="N327" s="53"/>
      <c r="O327" s="53"/>
      <c r="P327" s="53"/>
      <c r="Q327" s="53"/>
      <c r="R327" s="53"/>
      <c r="S327" s="53"/>
      <c r="T327" s="41"/>
      <c r="U327" s="41"/>
      <c r="V327" s="41"/>
      <c r="W327" s="41"/>
      <c r="X327" s="41"/>
      <c r="Y327" s="41"/>
      <c r="Z327" s="41"/>
    </row>
    <row r="328" spans="1:26" x14ac:dyDescent="0.25">
      <c r="A328" s="41"/>
      <c r="B328" s="41"/>
      <c r="C328" s="41"/>
      <c r="D328" s="41"/>
      <c r="E328" s="41"/>
      <c r="F328" s="41"/>
      <c r="G328" s="41"/>
      <c r="H328" s="41"/>
      <c r="I328" s="41"/>
      <c r="J328" s="41"/>
      <c r="K328" s="41"/>
      <c r="L328" s="41"/>
      <c r="M328" s="41"/>
      <c r="N328" s="53"/>
      <c r="O328" s="53"/>
      <c r="P328" s="53"/>
      <c r="Q328" s="53"/>
      <c r="R328" s="53"/>
      <c r="S328" s="53"/>
      <c r="T328" s="41"/>
      <c r="U328" s="41"/>
      <c r="V328" s="41"/>
      <c r="W328" s="41"/>
      <c r="X328" s="41"/>
      <c r="Y328" s="41"/>
      <c r="Z328" s="41"/>
    </row>
    <row r="329" spans="1:26" x14ac:dyDescent="0.25">
      <c r="A329" s="41"/>
      <c r="B329" s="41"/>
      <c r="C329" s="41"/>
      <c r="D329" s="41"/>
      <c r="E329" s="41"/>
      <c r="F329" s="41"/>
      <c r="G329" s="41"/>
      <c r="H329" s="41"/>
      <c r="I329" s="41"/>
      <c r="J329" s="41"/>
      <c r="K329" s="41"/>
      <c r="L329" s="41"/>
      <c r="M329" s="41"/>
      <c r="N329" s="53"/>
      <c r="O329" s="53"/>
      <c r="P329" s="53"/>
      <c r="Q329" s="53"/>
      <c r="R329" s="53"/>
      <c r="S329" s="53"/>
      <c r="T329" s="41"/>
      <c r="U329" s="41"/>
      <c r="V329" s="41"/>
      <c r="W329" s="41"/>
      <c r="X329" s="41"/>
      <c r="Y329" s="41"/>
      <c r="Z329" s="41"/>
    </row>
    <row r="330" spans="1:26" x14ac:dyDescent="0.25">
      <c r="A330" s="41"/>
      <c r="B330" s="41"/>
      <c r="C330" s="41"/>
      <c r="D330" s="41"/>
      <c r="E330" s="41"/>
      <c r="F330" s="41"/>
      <c r="G330" s="41"/>
      <c r="H330" s="41"/>
      <c r="I330" s="41"/>
      <c r="J330" s="41"/>
      <c r="K330" s="41"/>
      <c r="L330" s="41"/>
      <c r="M330" s="41"/>
      <c r="N330" s="53"/>
      <c r="O330" s="53"/>
      <c r="P330" s="53"/>
      <c r="Q330" s="53"/>
      <c r="R330" s="53"/>
      <c r="S330" s="53"/>
      <c r="T330" s="41"/>
      <c r="U330" s="41"/>
      <c r="V330" s="41"/>
      <c r="W330" s="41"/>
      <c r="X330" s="41"/>
      <c r="Y330" s="41"/>
      <c r="Z330" s="41"/>
    </row>
    <row r="331" spans="1:26" x14ac:dyDescent="0.25">
      <c r="A331" s="41"/>
      <c r="B331" s="41"/>
      <c r="C331" s="41"/>
      <c r="D331" s="41"/>
      <c r="E331" s="41"/>
      <c r="F331" s="41"/>
      <c r="G331" s="41"/>
      <c r="H331" s="41"/>
      <c r="I331" s="41"/>
      <c r="J331" s="41"/>
      <c r="K331" s="41"/>
      <c r="L331" s="41"/>
      <c r="M331" s="41"/>
      <c r="N331" s="53"/>
      <c r="O331" s="53"/>
      <c r="P331" s="53"/>
      <c r="Q331" s="53"/>
      <c r="R331" s="53"/>
      <c r="S331" s="53"/>
      <c r="T331" s="41"/>
      <c r="U331" s="41"/>
      <c r="V331" s="41"/>
      <c r="W331" s="41"/>
      <c r="X331" s="41"/>
      <c r="Y331" s="41"/>
      <c r="Z331" s="41"/>
    </row>
    <row r="332" spans="1:26" x14ac:dyDescent="0.25">
      <c r="A332" s="41"/>
      <c r="B332" s="41"/>
      <c r="C332" s="41"/>
      <c r="D332" s="41"/>
      <c r="E332" s="41"/>
      <c r="F332" s="41"/>
      <c r="G332" s="41"/>
      <c r="H332" s="41"/>
      <c r="I332" s="41"/>
      <c r="J332" s="41"/>
      <c r="K332" s="41"/>
      <c r="L332" s="41"/>
      <c r="M332" s="41"/>
      <c r="N332" s="53"/>
      <c r="O332" s="53"/>
      <c r="P332" s="53"/>
      <c r="Q332" s="53"/>
      <c r="R332" s="53"/>
      <c r="S332" s="53"/>
      <c r="T332" s="41"/>
      <c r="U332" s="41"/>
      <c r="V332" s="41"/>
      <c r="W332" s="41"/>
      <c r="X332" s="41"/>
      <c r="Y332" s="41"/>
      <c r="Z332" s="41"/>
    </row>
    <row r="333" spans="1:26" x14ac:dyDescent="0.25">
      <c r="A333" s="41"/>
      <c r="B333" s="41"/>
      <c r="C333" s="41"/>
      <c r="D333" s="41"/>
      <c r="E333" s="41"/>
      <c r="F333" s="41"/>
      <c r="G333" s="41"/>
      <c r="H333" s="41"/>
      <c r="I333" s="41"/>
      <c r="J333" s="41"/>
      <c r="K333" s="41"/>
      <c r="L333" s="41"/>
      <c r="M333" s="41"/>
      <c r="N333" s="53"/>
      <c r="O333" s="53"/>
      <c r="P333" s="53"/>
      <c r="Q333" s="53"/>
      <c r="R333" s="53"/>
      <c r="S333" s="53"/>
      <c r="T333" s="41"/>
      <c r="U333" s="41"/>
      <c r="V333" s="41"/>
      <c r="W333" s="41"/>
      <c r="X333" s="41"/>
      <c r="Y333" s="41"/>
      <c r="Z333" s="41"/>
    </row>
    <row r="334" spans="1:26" x14ac:dyDescent="0.25">
      <c r="A334" s="41"/>
      <c r="B334" s="41"/>
      <c r="C334" s="41"/>
      <c r="D334" s="41"/>
      <c r="E334" s="41"/>
      <c r="F334" s="41"/>
      <c r="G334" s="41"/>
      <c r="H334" s="41"/>
      <c r="I334" s="41"/>
      <c r="J334" s="41"/>
      <c r="K334" s="41"/>
      <c r="L334" s="41"/>
      <c r="M334" s="41"/>
      <c r="N334" s="53"/>
      <c r="O334" s="53"/>
      <c r="P334" s="53"/>
      <c r="Q334" s="53"/>
      <c r="R334" s="53"/>
      <c r="S334" s="53"/>
      <c r="T334" s="41"/>
      <c r="U334" s="41"/>
      <c r="V334" s="41"/>
      <c r="W334" s="41"/>
      <c r="X334" s="41"/>
      <c r="Y334" s="41"/>
      <c r="Z334" s="41"/>
    </row>
    <row r="335" spans="1:26" x14ac:dyDescent="0.25">
      <c r="A335" s="41"/>
      <c r="B335" s="41"/>
      <c r="C335" s="41"/>
      <c r="D335" s="41"/>
      <c r="E335" s="41"/>
      <c r="F335" s="41"/>
      <c r="G335" s="41"/>
      <c r="H335" s="41"/>
      <c r="I335" s="41"/>
      <c r="J335" s="41"/>
      <c r="K335" s="41"/>
      <c r="L335" s="41"/>
      <c r="M335" s="41"/>
      <c r="N335" s="53"/>
      <c r="O335" s="53"/>
      <c r="P335" s="53"/>
      <c r="Q335" s="53"/>
      <c r="R335" s="53"/>
      <c r="S335" s="53"/>
      <c r="T335" s="41"/>
      <c r="U335" s="41"/>
      <c r="V335" s="41"/>
      <c r="W335" s="41"/>
      <c r="X335" s="41"/>
      <c r="Y335" s="41"/>
      <c r="Z335" s="41"/>
    </row>
    <row r="336" spans="1:26" x14ac:dyDescent="0.25">
      <c r="A336" s="41"/>
      <c r="B336" s="41"/>
      <c r="C336" s="41"/>
      <c r="D336" s="41"/>
      <c r="E336" s="41"/>
      <c r="F336" s="41"/>
      <c r="G336" s="41"/>
      <c r="H336" s="41"/>
      <c r="I336" s="41"/>
      <c r="J336" s="41"/>
      <c r="K336" s="41"/>
      <c r="L336" s="41"/>
      <c r="M336" s="41"/>
      <c r="N336" s="53"/>
      <c r="O336" s="53"/>
      <c r="P336" s="53"/>
      <c r="Q336" s="53"/>
      <c r="R336" s="53"/>
      <c r="S336" s="53"/>
      <c r="T336" s="41"/>
      <c r="U336" s="41"/>
      <c r="V336" s="41"/>
      <c r="W336" s="41"/>
      <c r="X336" s="41"/>
      <c r="Y336" s="41"/>
      <c r="Z336" s="41"/>
    </row>
    <row r="337" spans="1:26" x14ac:dyDescent="0.25">
      <c r="A337" s="41"/>
      <c r="B337" s="41"/>
      <c r="C337" s="41"/>
      <c r="D337" s="41"/>
      <c r="E337" s="41"/>
      <c r="F337" s="41"/>
      <c r="G337" s="41"/>
      <c r="H337" s="41"/>
      <c r="I337" s="41"/>
      <c r="J337" s="41"/>
      <c r="K337" s="41"/>
      <c r="L337" s="41"/>
      <c r="M337" s="41"/>
      <c r="N337" s="53"/>
      <c r="O337" s="53"/>
      <c r="P337" s="53"/>
      <c r="Q337" s="53"/>
      <c r="R337" s="53"/>
      <c r="S337" s="53"/>
      <c r="T337" s="41"/>
      <c r="U337" s="41"/>
      <c r="V337" s="41"/>
      <c r="W337" s="41"/>
      <c r="X337" s="41"/>
      <c r="Y337" s="41"/>
      <c r="Z337" s="41"/>
    </row>
    <row r="338" spans="1:26" x14ac:dyDescent="0.25">
      <c r="A338" s="41"/>
      <c r="B338" s="41"/>
      <c r="C338" s="41"/>
      <c r="D338" s="41"/>
      <c r="E338" s="41"/>
      <c r="F338" s="41"/>
      <c r="G338" s="41"/>
      <c r="H338" s="41"/>
      <c r="I338" s="41"/>
      <c r="J338" s="41"/>
      <c r="K338" s="41"/>
      <c r="L338" s="41"/>
      <c r="M338" s="41"/>
      <c r="N338" s="53"/>
      <c r="O338" s="53"/>
      <c r="P338" s="53"/>
      <c r="Q338" s="53"/>
      <c r="R338" s="53"/>
      <c r="S338" s="53"/>
      <c r="T338" s="41"/>
      <c r="U338" s="41"/>
      <c r="V338" s="41"/>
      <c r="W338" s="41"/>
      <c r="X338" s="41"/>
      <c r="Y338" s="41"/>
      <c r="Z338" s="41"/>
    </row>
    <row r="339" spans="1:26" x14ac:dyDescent="0.25">
      <c r="A339" s="41"/>
      <c r="B339" s="41"/>
      <c r="C339" s="41"/>
      <c r="D339" s="41"/>
      <c r="E339" s="41"/>
      <c r="F339" s="41"/>
      <c r="G339" s="41"/>
      <c r="H339" s="41"/>
      <c r="I339" s="41"/>
      <c r="J339" s="41"/>
      <c r="K339" s="41"/>
      <c r="L339" s="41"/>
      <c r="M339" s="41"/>
      <c r="N339" s="53"/>
      <c r="O339" s="53"/>
      <c r="P339" s="53"/>
      <c r="Q339" s="53"/>
      <c r="R339" s="53"/>
      <c r="S339" s="53"/>
      <c r="T339" s="41"/>
      <c r="U339" s="41"/>
      <c r="V339" s="41"/>
      <c r="W339" s="41"/>
      <c r="X339" s="41"/>
      <c r="Y339" s="41"/>
      <c r="Z339" s="41"/>
    </row>
    <row r="340" spans="1:26" x14ac:dyDescent="0.25">
      <c r="A340" s="41"/>
      <c r="B340" s="41"/>
      <c r="C340" s="41"/>
      <c r="D340" s="41"/>
      <c r="E340" s="41"/>
      <c r="F340" s="41"/>
      <c r="G340" s="41"/>
      <c r="H340" s="41"/>
      <c r="I340" s="41"/>
      <c r="J340" s="41"/>
      <c r="K340" s="41"/>
      <c r="L340" s="41"/>
      <c r="M340" s="41"/>
      <c r="N340" s="53"/>
      <c r="O340" s="53"/>
      <c r="P340" s="53"/>
      <c r="Q340" s="53"/>
      <c r="R340" s="53"/>
      <c r="S340" s="53"/>
      <c r="T340" s="41"/>
      <c r="U340" s="41"/>
      <c r="V340" s="41"/>
      <c r="W340" s="41"/>
      <c r="X340" s="41"/>
      <c r="Y340" s="41"/>
      <c r="Z340" s="41"/>
    </row>
    <row r="341" spans="1:26" x14ac:dyDescent="0.25">
      <c r="A341" s="41"/>
      <c r="B341" s="41"/>
      <c r="C341" s="41"/>
      <c r="D341" s="41"/>
      <c r="E341" s="41"/>
      <c r="F341" s="41"/>
      <c r="G341" s="41"/>
      <c r="H341" s="41"/>
      <c r="I341" s="41"/>
      <c r="J341" s="41"/>
      <c r="K341" s="41"/>
      <c r="L341" s="41"/>
      <c r="M341" s="41"/>
      <c r="N341" s="53"/>
      <c r="O341" s="53"/>
      <c r="P341" s="53"/>
      <c r="Q341" s="53"/>
      <c r="R341" s="53"/>
      <c r="S341" s="53"/>
      <c r="T341" s="41"/>
      <c r="U341" s="41"/>
      <c r="V341" s="41"/>
      <c r="W341" s="41"/>
      <c r="X341" s="41"/>
      <c r="Y341" s="41"/>
      <c r="Z341" s="41"/>
    </row>
    <row r="342" spans="1:26" x14ac:dyDescent="0.25">
      <c r="A342" s="41"/>
      <c r="B342" s="41"/>
      <c r="C342" s="41"/>
      <c r="D342" s="41"/>
      <c r="E342" s="41"/>
      <c r="F342" s="41"/>
      <c r="G342" s="41"/>
      <c r="H342" s="41"/>
      <c r="I342" s="41"/>
      <c r="J342" s="41"/>
      <c r="K342" s="41"/>
      <c r="L342" s="41"/>
      <c r="M342" s="41"/>
      <c r="N342" s="53"/>
      <c r="O342" s="53"/>
      <c r="P342" s="53"/>
      <c r="Q342" s="53"/>
      <c r="R342" s="53"/>
      <c r="S342" s="53"/>
      <c r="T342" s="41"/>
      <c r="U342" s="41"/>
      <c r="V342" s="41"/>
      <c r="W342" s="41"/>
      <c r="X342" s="41"/>
      <c r="Y342" s="41"/>
      <c r="Z342" s="41"/>
    </row>
    <row r="343" spans="1:26" x14ac:dyDescent="0.25">
      <c r="A343" s="41"/>
      <c r="B343" s="41"/>
      <c r="C343" s="41"/>
      <c r="D343" s="41"/>
      <c r="E343" s="41"/>
      <c r="F343" s="41"/>
      <c r="G343" s="41"/>
      <c r="H343" s="41"/>
      <c r="I343" s="41"/>
      <c r="J343" s="41"/>
      <c r="K343" s="41"/>
      <c r="L343" s="41"/>
      <c r="M343" s="41"/>
      <c r="N343" s="53"/>
      <c r="O343" s="53"/>
      <c r="P343" s="53"/>
      <c r="Q343" s="53"/>
      <c r="R343" s="53"/>
      <c r="S343" s="53"/>
      <c r="T343" s="41"/>
      <c r="U343" s="41"/>
      <c r="V343" s="41"/>
      <c r="W343" s="41"/>
      <c r="X343" s="41"/>
      <c r="Y343" s="41"/>
      <c r="Z343" s="41"/>
    </row>
    <row r="344" spans="1:26" x14ac:dyDescent="0.25">
      <c r="A344" s="41"/>
      <c r="B344" s="41"/>
      <c r="C344" s="41"/>
      <c r="D344" s="41"/>
      <c r="E344" s="41"/>
      <c r="F344" s="41"/>
      <c r="G344" s="41"/>
      <c r="H344" s="41"/>
      <c r="I344" s="41"/>
      <c r="J344" s="41"/>
      <c r="K344" s="41"/>
      <c r="L344" s="41"/>
      <c r="M344" s="41"/>
      <c r="N344" s="53"/>
      <c r="O344" s="53"/>
      <c r="P344" s="53"/>
      <c r="Q344" s="53"/>
      <c r="R344" s="53"/>
      <c r="S344" s="53"/>
      <c r="T344" s="41"/>
      <c r="U344" s="41"/>
      <c r="V344" s="41"/>
      <c r="W344" s="41"/>
      <c r="X344" s="41"/>
      <c r="Y344" s="41"/>
      <c r="Z344" s="41"/>
    </row>
    <row r="345" spans="1:26" x14ac:dyDescent="0.25">
      <c r="A345" s="41"/>
      <c r="B345" s="41"/>
      <c r="C345" s="41"/>
      <c r="D345" s="41"/>
      <c r="E345" s="41"/>
      <c r="F345" s="41"/>
      <c r="G345" s="41"/>
      <c r="H345" s="41"/>
      <c r="I345" s="41"/>
      <c r="J345" s="41"/>
      <c r="K345" s="41"/>
      <c r="L345" s="41"/>
      <c r="M345" s="41"/>
      <c r="N345" s="53"/>
      <c r="O345" s="53"/>
      <c r="P345" s="53"/>
      <c r="Q345" s="53"/>
      <c r="R345" s="53"/>
      <c r="S345" s="53"/>
      <c r="T345" s="41"/>
      <c r="U345" s="41"/>
      <c r="V345" s="41"/>
      <c r="W345" s="41"/>
      <c r="X345" s="41"/>
      <c r="Y345" s="41"/>
      <c r="Z345" s="41"/>
    </row>
    <row r="346" spans="1:26" x14ac:dyDescent="0.25">
      <c r="A346" s="41"/>
      <c r="B346" s="41"/>
      <c r="C346" s="41"/>
      <c r="D346" s="41"/>
      <c r="E346" s="41"/>
      <c r="F346" s="41"/>
      <c r="G346" s="41"/>
      <c r="H346" s="41"/>
      <c r="I346" s="41"/>
      <c r="J346" s="41"/>
      <c r="K346" s="41"/>
      <c r="L346" s="41"/>
      <c r="M346" s="41"/>
      <c r="N346" s="53"/>
      <c r="O346" s="53"/>
      <c r="P346" s="53"/>
      <c r="Q346" s="53"/>
      <c r="R346" s="53"/>
      <c r="S346" s="53"/>
      <c r="T346" s="41"/>
      <c r="U346" s="41"/>
      <c r="V346" s="41"/>
      <c r="W346" s="41"/>
      <c r="X346" s="41"/>
      <c r="Y346" s="41"/>
      <c r="Z346" s="41"/>
    </row>
    <row r="347" spans="1:26" x14ac:dyDescent="0.25">
      <c r="A347" s="41"/>
      <c r="B347" s="41"/>
      <c r="C347" s="41"/>
      <c r="D347" s="41"/>
      <c r="E347" s="41"/>
      <c r="F347" s="41"/>
      <c r="G347" s="41"/>
      <c r="H347" s="41"/>
      <c r="I347" s="41"/>
      <c r="J347" s="41"/>
      <c r="K347" s="41"/>
      <c r="L347" s="41"/>
      <c r="M347" s="41"/>
      <c r="N347" s="53"/>
      <c r="O347" s="53"/>
      <c r="P347" s="53"/>
      <c r="Q347" s="53"/>
      <c r="R347" s="53"/>
      <c r="S347" s="53"/>
      <c r="T347" s="41"/>
      <c r="U347" s="41"/>
      <c r="V347" s="41"/>
      <c r="W347" s="41"/>
      <c r="X347" s="41"/>
      <c r="Y347" s="41"/>
      <c r="Z347" s="41"/>
    </row>
    <row r="348" spans="1:26" x14ac:dyDescent="0.25">
      <c r="A348" s="41"/>
      <c r="B348" s="41"/>
      <c r="C348" s="41"/>
      <c r="D348" s="41"/>
      <c r="E348" s="41"/>
      <c r="F348" s="41"/>
      <c r="G348" s="41"/>
      <c r="H348" s="41"/>
      <c r="I348" s="41"/>
      <c r="J348" s="41"/>
      <c r="K348" s="41"/>
      <c r="L348" s="41"/>
      <c r="M348" s="41"/>
      <c r="N348" s="53"/>
      <c r="O348" s="53"/>
      <c r="P348" s="53"/>
      <c r="Q348" s="53"/>
      <c r="R348" s="53"/>
      <c r="S348" s="53"/>
      <c r="T348" s="41"/>
      <c r="U348" s="41"/>
      <c r="V348" s="41"/>
      <c r="W348" s="41"/>
      <c r="X348" s="41"/>
      <c r="Y348" s="41"/>
      <c r="Z348" s="41"/>
    </row>
    <row r="349" spans="1:26" x14ac:dyDescent="0.25">
      <c r="A349" s="41"/>
      <c r="B349" s="41"/>
      <c r="C349" s="41"/>
      <c r="D349" s="41"/>
      <c r="E349" s="41"/>
      <c r="F349" s="41"/>
      <c r="G349" s="41"/>
      <c r="H349" s="41"/>
      <c r="I349" s="41"/>
      <c r="J349" s="41"/>
      <c r="K349" s="41"/>
      <c r="L349" s="41"/>
      <c r="M349" s="41"/>
      <c r="N349" s="53"/>
      <c r="O349" s="53"/>
      <c r="P349" s="53"/>
      <c r="Q349" s="53"/>
      <c r="R349" s="53"/>
      <c r="S349" s="53"/>
      <c r="T349" s="41"/>
      <c r="U349" s="41"/>
      <c r="V349" s="41"/>
      <c r="W349" s="41"/>
      <c r="X349" s="41"/>
      <c r="Y349" s="41"/>
      <c r="Z349" s="41"/>
    </row>
    <row r="350" spans="1:26" x14ac:dyDescent="0.25">
      <c r="A350" s="41"/>
      <c r="B350" s="41"/>
      <c r="C350" s="41"/>
      <c r="D350" s="41"/>
      <c r="E350" s="41"/>
      <c r="F350" s="41"/>
      <c r="G350" s="41"/>
      <c r="H350" s="41"/>
      <c r="I350" s="41"/>
      <c r="J350" s="41"/>
      <c r="K350" s="41"/>
      <c r="L350" s="41"/>
      <c r="M350" s="41"/>
      <c r="N350" s="53"/>
      <c r="O350" s="53"/>
      <c r="P350" s="53"/>
      <c r="Q350" s="53"/>
      <c r="R350" s="53"/>
      <c r="S350" s="53"/>
      <c r="T350" s="41"/>
      <c r="U350" s="41"/>
      <c r="V350" s="41"/>
      <c r="W350" s="41"/>
      <c r="X350" s="41"/>
      <c r="Y350" s="41"/>
      <c r="Z350" s="41"/>
    </row>
    <row r="351" spans="1:26" x14ac:dyDescent="0.25">
      <c r="A351" s="41"/>
      <c r="B351" s="41"/>
      <c r="C351" s="41"/>
      <c r="D351" s="41"/>
      <c r="E351" s="41"/>
      <c r="F351" s="41"/>
      <c r="G351" s="41"/>
      <c r="H351" s="41"/>
      <c r="I351" s="41"/>
      <c r="J351" s="41"/>
      <c r="K351" s="41"/>
      <c r="L351" s="41"/>
      <c r="M351" s="41"/>
      <c r="N351" s="53"/>
      <c r="O351" s="53"/>
      <c r="P351" s="53"/>
      <c r="Q351" s="53"/>
      <c r="R351" s="53"/>
      <c r="S351" s="53"/>
      <c r="T351" s="41"/>
      <c r="U351" s="41"/>
      <c r="V351" s="41"/>
      <c r="W351" s="41"/>
      <c r="X351" s="41"/>
      <c r="Y351" s="41"/>
      <c r="Z351" s="41"/>
    </row>
    <row r="352" spans="1:26" x14ac:dyDescent="0.25">
      <c r="A352" s="41"/>
      <c r="B352" s="41"/>
      <c r="C352" s="41"/>
      <c r="D352" s="41"/>
      <c r="E352" s="41"/>
      <c r="F352" s="41"/>
      <c r="G352" s="41"/>
      <c r="H352" s="41"/>
      <c r="I352" s="41"/>
      <c r="J352" s="41"/>
      <c r="K352" s="41"/>
      <c r="L352" s="41"/>
      <c r="M352" s="41"/>
      <c r="N352" s="53"/>
      <c r="O352" s="53"/>
      <c r="P352" s="53"/>
      <c r="Q352" s="53"/>
      <c r="R352" s="53"/>
      <c r="S352" s="53"/>
      <c r="T352" s="41"/>
      <c r="U352" s="41"/>
      <c r="V352" s="41"/>
      <c r="W352" s="41"/>
      <c r="X352" s="41"/>
      <c r="Y352" s="41"/>
      <c r="Z352" s="41"/>
    </row>
    <row r="353" spans="1:26" x14ac:dyDescent="0.25">
      <c r="A353" s="41"/>
      <c r="B353" s="41"/>
      <c r="C353" s="41"/>
      <c r="D353" s="41"/>
      <c r="E353" s="41"/>
      <c r="F353" s="41"/>
      <c r="G353" s="41"/>
      <c r="H353" s="41"/>
      <c r="I353" s="41"/>
      <c r="J353" s="41"/>
      <c r="K353" s="41"/>
      <c r="L353" s="41"/>
      <c r="M353" s="41"/>
      <c r="N353" s="53"/>
      <c r="O353" s="53"/>
      <c r="P353" s="53"/>
      <c r="Q353" s="53"/>
      <c r="R353" s="53"/>
      <c r="S353" s="53"/>
      <c r="T353" s="41"/>
      <c r="U353" s="41"/>
      <c r="V353" s="41"/>
      <c r="W353" s="41"/>
      <c r="X353" s="41"/>
      <c r="Y353" s="41"/>
      <c r="Z353" s="41"/>
    </row>
    <row r="354" spans="1:26" x14ac:dyDescent="0.25">
      <c r="A354" s="41"/>
      <c r="B354" s="41"/>
      <c r="C354" s="41"/>
      <c r="D354" s="41"/>
      <c r="E354" s="41"/>
      <c r="F354" s="41"/>
      <c r="G354" s="41"/>
      <c r="H354" s="41"/>
      <c r="I354" s="41"/>
      <c r="J354" s="41"/>
      <c r="K354" s="41"/>
      <c r="L354" s="41"/>
      <c r="M354" s="41"/>
      <c r="N354" s="53"/>
      <c r="O354" s="53"/>
      <c r="P354" s="53"/>
      <c r="Q354" s="53"/>
      <c r="R354" s="53"/>
      <c r="S354" s="53"/>
      <c r="T354" s="41"/>
      <c r="U354" s="41"/>
      <c r="V354" s="41"/>
      <c r="W354" s="41"/>
      <c r="X354" s="41"/>
      <c r="Y354" s="41"/>
      <c r="Z354" s="41"/>
    </row>
    <row r="355" spans="1:26" x14ac:dyDescent="0.25">
      <c r="A355" s="41"/>
      <c r="B355" s="41"/>
      <c r="C355" s="41"/>
      <c r="D355" s="41"/>
      <c r="E355" s="41"/>
      <c r="F355" s="41"/>
      <c r="G355" s="41"/>
      <c r="H355" s="41"/>
      <c r="I355" s="41"/>
      <c r="J355" s="41"/>
      <c r="K355" s="41"/>
      <c r="L355" s="41"/>
      <c r="M355" s="41"/>
      <c r="N355" s="53"/>
      <c r="O355" s="53"/>
      <c r="P355" s="53"/>
      <c r="Q355" s="53"/>
      <c r="R355" s="53"/>
      <c r="S355" s="53"/>
      <c r="T355" s="41"/>
      <c r="U355" s="41"/>
      <c r="V355" s="41"/>
      <c r="W355" s="41"/>
      <c r="X355" s="41"/>
      <c r="Y355" s="41"/>
      <c r="Z355" s="41"/>
    </row>
    <row r="356" spans="1:26" x14ac:dyDescent="0.25">
      <c r="A356" s="41"/>
      <c r="B356" s="41"/>
      <c r="C356" s="41"/>
      <c r="D356" s="41"/>
      <c r="E356" s="41"/>
      <c r="F356" s="41"/>
      <c r="G356" s="41"/>
      <c r="H356" s="41"/>
      <c r="I356" s="41"/>
      <c r="J356" s="41"/>
      <c r="K356" s="41"/>
      <c r="L356" s="41"/>
      <c r="M356" s="41"/>
      <c r="N356" s="53"/>
      <c r="O356" s="53"/>
      <c r="P356" s="53"/>
      <c r="Q356" s="53"/>
      <c r="R356" s="53"/>
      <c r="S356" s="53"/>
      <c r="T356" s="41"/>
      <c r="U356" s="41"/>
      <c r="V356" s="41"/>
      <c r="W356" s="41"/>
      <c r="X356" s="41"/>
      <c r="Y356" s="41"/>
      <c r="Z356" s="41"/>
    </row>
    <row r="357" spans="1:26" x14ac:dyDescent="0.25">
      <c r="A357" s="41"/>
      <c r="B357" s="41"/>
      <c r="C357" s="41"/>
      <c r="D357" s="41"/>
      <c r="E357" s="41"/>
      <c r="F357" s="41"/>
      <c r="G357" s="41"/>
      <c r="H357" s="41"/>
      <c r="I357" s="41"/>
      <c r="J357" s="41"/>
      <c r="K357" s="41"/>
      <c r="L357" s="41"/>
      <c r="M357" s="41"/>
      <c r="N357" s="53"/>
      <c r="O357" s="53"/>
      <c r="P357" s="53"/>
      <c r="Q357" s="53"/>
      <c r="R357" s="53"/>
      <c r="S357" s="53"/>
      <c r="T357" s="41"/>
      <c r="U357" s="41"/>
      <c r="V357" s="41"/>
      <c r="W357" s="41"/>
      <c r="X357" s="41"/>
      <c r="Y357" s="41"/>
      <c r="Z357" s="41"/>
    </row>
    <row r="358" spans="1:26" x14ac:dyDescent="0.25">
      <c r="A358" s="41"/>
      <c r="B358" s="41"/>
      <c r="C358" s="41"/>
      <c r="D358" s="41"/>
      <c r="E358" s="41"/>
      <c r="F358" s="41"/>
      <c r="G358" s="41"/>
      <c r="H358" s="41"/>
      <c r="I358" s="41"/>
      <c r="J358" s="41"/>
      <c r="K358" s="41"/>
      <c r="L358" s="41"/>
      <c r="M358" s="41"/>
      <c r="N358" s="53"/>
      <c r="O358" s="53"/>
      <c r="P358" s="53"/>
      <c r="Q358" s="53"/>
      <c r="R358" s="53"/>
      <c r="S358" s="53"/>
      <c r="T358" s="41"/>
      <c r="U358" s="41"/>
      <c r="V358" s="41"/>
      <c r="W358" s="41"/>
      <c r="X358" s="41"/>
      <c r="Y358" s="41"/>
      <c r="Z358" s="41"/>
    </row>
    <row r="359" spans="1:26" x14ac:dyDescent="0.25">
      <c r="A359" s="41"/>
      <c r="B359" s="41"/>
      <c r="C359" s="41"/>
      <c r="D359" s="41"/>
      <c r="E359" s="41"/>
      <c r="F359" s="41"/>
      <c r="G359" s="41"/>
      <c r="H359" s="41"/>
      <c r="I359" s="41"/>
      <c r="J359" s="41"/>
      <c r="K359" s="41"/>
      <c r="L359" s="41"/>
      <c r="M359" s="41"/>
      <c r="N359" s="53"/>
      <c r="O359" s="53"/>
      <c r="P359" s="53"/>
      <c r="Q359" s="53"/>
      <c r="R359" s="53"/>
      <c r="S359" s="53"/>
      <c r="T359" s="41"/>
      <c r="U359" s="41"/>
      <c r="V359" s="41"/>
      <c r="W359" s="41"/>
      <c r="X359" s="41"/>
      <c r="Y359" s="41"/>
      <c r="Z359" s="41"/>
    </row>
    <row r="360" spans="1:26" x14ac:dyDescent="0.25">
      <c r="A360" s="41"/>
      <c r="B360" s="41"/>
      <c r="C360" s="41"/>
      <c r="D360" s="41"/>
      <c r="E360" s="41"/>
      <c r="F360" s="41"/>
      <c r="G360" s="41"/>
      <c r="H360" s="41"/>
      <c r="I360" s="41"/>
      <c r="J360" s="41"/>
      <c r="K360" s="41"/>
      <c r="L360" s="41"/>
      <c r="M360" s="41"/>
      <c r="N360" s="53"/>
      <c r="O360" s="53"/>
      <c r="P360" s="53"/>
      <c r="Q360" s="53"/>
      <c r="R360" s="53"/>
      <c r="S360" s="53"/>
      <c r="T360" s="41"/>
      <c r="U360" s="41"/>
      <c r="V360" s="41"/>
      <c r="W360" s="41"/>
      <c r="X360" s="41"/>
      <c r="Y360" s="41"/>
      <c r="Z360" s="41"/>
    </row>
    <row r="361" spans="1:26" x14ac:dyDescent="0.25">
      <c r="A361" s="41"/>
      <c r="B361" s="41"/>
      <c r="C361" s="41"/>
      <c r="D361" s="41"/>
      <c r="E361" s="41"/>
      <c r="F361" s="41"/>
      <c r="G361" s="41"/>
      <c r="H361" s="41"/>
      <c r="I361" s="41"/>
      <c r="J361" s="41"/>
      <c r="K361" s="41"/>
      <c r="L361" s="41"/>
      <c r="M361" s="41"/>
      <c r="N361" s="53"/>
      <c r="O361" s="53"/>
      <c r="P361" s="53"/>
      <c r="Q361" s="53"/>
      <c r="R361" s="53"/>
      <c r="S361" s="53"/>
      <c r="T361" s="41"/>
      <c r="U361" s="41"/>
      <c r="V361" s="41"/>
      <c r="W361" s="41"/>
      <c r="X361" s="41"/>
      <c r="Y361" s="41"/>
      <c r="Z361" s="41"/>
    </row>
    <row r="362" spans="1:26" x14ac:dyDescent="0.25">
      <c r="A362" s="41"/>
      <c r="B362" s="41"/>
      <c r="C362" s="41"/>
      <c r="D362" s="41"/>
      <c r="E362" s="41"/>
      <c r="F362" s="41"/>
      <c r="G362" s="41"/>
      <c r="H362" s="41"/>
      <c r="I362" s="41"/>
      <c r="J362" s="41"/>
      <c r="K362" s="41"/>
      <c r="L362" s="41"/>
      <c r="M362" s="41"/>
      <c r="N362" s="53"/>
      <c r="O362" s="53"/>
      <c r="P362" s="53"/>
      <c r="Q362" s="53"/>
      <c r="R362" s="53"/>
      <c r="S362" s="53"/>
      <c r="T362" s="41"/>
      <c r="U362" s="41"/>
      <c r="V362" s="41"/>
      <c r="W362" s="41"/>
      <c r="X362" s="41"/>
      <c r="Y362" s="41"/>
      <c r="Z362" s="41"/>
    </row>
    <row r="363" spans="1:26" x14ac:dyDescent="0.25">
      <c r="A363" s="41"/>
      <c r="B363" s="41"/>
      <c r="C363" s="41"/>
      <c r="D363" s="41"/>
      <c r="E363" s="41"/>
      <c r="F363" s="41"/>
      <c r="G363" s="41"/>
      <c r="H363" s="41"/>
      <c r="I363" s="41"/>
      <c r="J363" s="41"/>
      <c r="K363" s="41"/>
      <c r="L363" s="41"/>
      <c r="M363" s="41"/>
      <c r="N363" s="53"/>
      <c r="O363" s="53"/>
      <c r="P363" s="53"/>
      <c r="Q363" s="53"/>
      <c r="R363" s="53"/>
      <c r="S363" s="53"/>
      <c r="T363" s="41"/>
      <c r="U363" s="41"/>
      <c r="V363" s="41"/>
      <c r="W363" s="41"/>
      <c r="X363" s="41"/>
      <c r="Y363" s="41"/>
      <c r="Z363" s="41"/>
    </row>
    <row r="364" spans="1:26" x14ac:dyDescent="0.25">
      <c r="A364" s="41"/>
      <c r="B364" s="41"/>
      <c r="C364" s="41"/>
      <c r="D364" s="41"/>
      <c r="E364" s="41"/>
      <c r="F364" s="41"/>
      <c r="G364" s="41"/>
      <c r="H364" s="41"/>
      <c r="I364" s="41"/>
      <c r="J364" s="41"/>
      <c r="K364" s="41"/>
      <c r="L364" s="41"/>
      <c r="M364" s="41"/>
      <c r="N364" s="53"/>
      <c r="O364" s="53"/>
      <c r="P364" s="53"/>
      <c r="Q364" s="53"/>
      <c r="R364" s="53"/>
      <c r="S364" s="53"/>
      <c r="T364" s="41"/>
      <c r="U364" s="41"/>
      <c r="V364" s="41"/>
      <c r="W364" s="41"/>
      <c r="X364" s="41"/>
      <c r="Y364" s="41"/>
      <c r="Z364" s="41"/>
    </row>
    <row r="365" spans="1:26" x14ac:dyDescent="0.25">
      <c r="A365" s="41"/>
      <c r="B365" s="41"/>
      <c r="C365" s="41"/>
      <c r="D365" s="41"/>
      <c r="E365" s="41"/>
      <c r="F365" s="41"/>
      <c r="G365" s="41"/>
      <c r="H365" s="41"/>
      <c r="I365" s="41"/>
      <c r="J365" s="41"/>
      <c r="K365" s="41"/>
      <c r="L365" s="41"/>
      <c r="M365" s="41"/>
      <c r="N365" s="53"/>
      <c r="O365" s="53"/>
      <c r="P365" s="53"/>
      <c r="Q365" s="53"/>
      <c r="R365" s="53"/>
      <c r="S365" s="53"/>
      <c r="T365" s="41"/>
      <c r="U365" s="41"/>
      <c r="V365" s="41"/>
      <c r="W365" s="41"/>
      <c r="X365" s="41"/>
      <c r="Y365" s="41"/>
      <c r="Z365" s="41"/>
    </row>
    <row r="366" spans="1:26" x14ac:dyDescent="0.25">
      <c r="A366" s="41"/>
      <c r="B366" s="41"/>
      <c r="C366" s="41"/>
      <c r="D366" s="41"/>
      <c r="E366" s="41"/>
      <c r="F366" s="41"/>
      <c r="G366" s="41"/>
      <c r="H366" s="41"/>
      <c r="I366" s="41"/>
      <c r="J366" s="41"/>
      <c r="K366" s="41"/>
      <c r="L366" s="41"/>
      <c r="M366" s="41"/>
      <c r="N366" s="53"/>
      <c r="O366" s="53"/>
      <c r="P366" s="53"/>
      <c r="Q366" s="53"/>
      <c r="R366" s="53"/>
      <c r="S366" s="53"/>
      <c r="T366" s="41"/>
      <c r="U366" s="41"/>
      <c r="V366" s="41"/>
      <c r="W366" s="41"/>
      <c r="X366" s="41"/>
      <c r="Y366" s="41"/>
      <c r="Z366" s="41"/>
    </row>
    <row r="367" spans="1:26" x14ac:dyDescent="0.25">
      <c r="A367" s="41"/>
      <c r="B367" s="41"/>
      <c r="C367" s="41"/>
      <c r="D367" s="41"/>
      <c r="E367" s="41"/>
      <c r="F367" s="41"/>
      <c r="G367" s="41"/>
      <c r="H367" s="41"/>
      <c r="I367" s="41"/>
      <c r="J367" s="41"/>
      <c r="K367" s="41"/>
      <c r="L367" s="41"/>
      <c r="M367" s="41"/>
      <c r="N367" s="53"/>
      <c r="O367" s="53"/>
      <c r="P367" s="53"/>
      <c r="Q367" s="53"/>
      <c r="R367" s="53"/>
      <c r="S367" s="53"/>
      <c r="T367" s="41"/>
      <c r="U367" s="41"/>
      <c r="V367" s="41"/>
      <c r="W367" s="41"/>
      <c r="X367" s="41"/>
      <c r="Y367" s="41"/>
      <c r="Z367" s="41"/>
    </row>
    <row r="368" spans="1:26" x14ac:dyDescent="0.25">
      <c r="A368" s="41"/>
      <c r="B368" s="41"/>
      <c r="C368" s="41"/>
      <c r="D368" s="41"/>
      <c r="E368" s="41"/>
      <c r="F368" s="41"/>
      <c r="G368" s="41"/>
      <c r="H368" s="41"/>
      <c r="I368" s="41"/>
      <c r="J368" s="41"/>
      <c r="K368" s="41"/>
      <c r="L368" s="41"/>
      <c r="M368" s="41"/>
      <c r="N368" s="53"/>
      <c r="O368" s="53"/>
      <c r="P368" s="53"/>
      <c r="Q368" s="53"/>
      <c r="R368" s="53"/>
      <c r="S368" s="53"/>
      <c r="T368" s="41"/>
      <c r="U368" s="41"/>
      <c r="V368" s="41"/>
      <c r="W368" s="41"/>
      <c r="X368" s="41"/>
      <c r="Y368" s="41"/>
      <c r="Z368" s="41"/>
    </row>
    <row r="369" spans="1:26" x14ac:dyDescent="0.25">
      <c r="A369" s="41"/>
      <c r="B369" s="41"/>
      <c r="C369" s="41"/>
      <c r="D369" s="41"/>
      <c r="E369" s="41"/>
      <c r="F369" s="41"/>
      <c r="G369" s="41"/>
      <c r="H369" s="41"/>
      <c r="I369" s="41"/>
      <c r="J369" s="41"/>
      <c r="K369" s="41"/>
      <c r="L369" s="41"/>
      <c r="M369" s="41"/>
      <c r="N369" s="53"/>
      <c r="O369" s="53"/>
      <c r="P369" s="53"/>
      <c r="Q369" s="53"/>
      <c r="R369" s="53"/>
      <c r="S369" s="53"/>
      <c r="T369" s="41"/>
      <c r="U369" s="41"/>
      <c r="V369" s="41"/>
      <c r="W369" s="41"/>
      <c r="X369" s="41"/>
      <c r="Y369" s="41"/>
      <c r="Z369" s="41"/>
    </row>
    <row r="370" spans="1:26" x14ac:dyDescent="0.25">
      <c r="A370" s="41"/>
      <c r="B370" s="41"/>
      <c r="C370" s="41"/>
      <c r="D370" s="41"/>
      <c r="E370" s="41"/>
      <c r="F370" s="41"/>
      <c r="G370" s="41"/>
      <c r="H370" s="41"/>
      <c r="I370" s="41"/>
      <c r="J370" s="41"/>
      <c r="K370" s="41"/>
      <c r="L370" s="41"/>
      <c r="M370" s="41"/>
      <c r="N370" s="53"/>
      <c r="O370" s="53"/>
      <c r="P370" s="53"/>
      <c r="Q370" s="53"/>
      <c r="R370" s="53"/>
      <c r="S370" s="53"/>
      <c r="T370" s="41"/>
      <c r="U370" s="41"/>
      <c r="V370" s="41"/>
      <c r="W370" s="41"/>
      <c r="X370" s="41"/>
      <c r="Y370" s="41"/>
      <c r="Z370" s="41"/>
    </row>
    <row r="371" spans="1:26" x14ac:dyDescent="0.25">
      <c r="A371" s="41"/>
      <c r="B371" s="41"/>
      <c r="C371" s="41"/>
      <c r="D371" s="41"/>
      <c r="E371" s="41"/>
      <c r="F371" s="41"/>
      <c r="G371" s="41"/>
      <c r="H371" s="41"/>
      <c r="I371" s="41"/>
      <c r="J371" s="41"/>
      <c r="K371" s="41"/>
      <c r="L371" s="41"/>
      <c r="M371" s="41"/>
      <c r="N371" s="53"/>
      <c r="O371" s="53"/>
      <c r="P371" s="53"/>
      <c r="Q371" s="53"/>
      <c r="R371" s="53"/>
      <c r="S371" s="53"/>
      <c r="T371" s="41"/>
      <c r="U371" s="41"/>
      <c r="V371" s="41"/>
      <c r="W371" s="41"/>
      <c r="X371" s="41"/>
      <c r="Y371" s="41"/>
      <c r="Z371" s="41"/>
    </row>
    <row r="372" spans="1:26" x14ac:dyDescent="0.25">
      <c r="A372" s="41"/>
      <c r="B372" s="41"/>
      <c r="C372" s="41"/>
      <c r="D372" s="41"/>
      <c r="E372" s="41"/>
      <c r="F372" s="41"/>
      <c r="G372" s="41"/>
      <c r="H372" s="41"/>
      <c r="I372" s="41"/>
      <c r="J372" s="41"/>
      <c r="K372" s="41"/>
      <c r="L372" s="41"/>
      <c r="M372" s="41"/>
      <c r="N372" s="53"/>
      <c r="O372" s="53"/>
      <c r="P372" s="53"/>
      <c r="Q372" s="53"/>
      <c r="R372" s="53"/>
      <c r="S372" s="53"/>
      <c r="T372" s="41"/>
      <c r="U372" s="41"/>
      <c r="V372" s="41"/>
      <c r="W372" s="41"/>
      <c r="X372" s="41"/>
      <c r="Y372" s="41"/>
      <c r="Z372" s="41"/>
    </row>
    <row r="373" spans="1:26" x14ac:dyDescent="0.25">
      <c r="A373" s="41"/>
      <c r="B373" s="41"/>
      <c r="C373" s="41"/>
      <c r="D373" s="41"/>
      <c r="E373" s="41"/>
      <c r="F373" s="41"/>
      <c r="G373" s="41"/>
      <c r="H373" s="41"/>
      <c r="I373" s="41"/>
      <c r="J373" s="41"/>
      <c r="K373" s="41"/>
      <c r="L373" s="41"/>
      <c r="M373" s="41"/>
      <c r="N373" s="53"/>
      <c r="O373" s="53"/>
      <c r="P373" s="53"/>
      <c r="Q373" s="53"/>
      <c r="R373" s="53"/>
      <c r="S373" s="53"/>
      <c r="T373" s="41"/>
      <c r="U373" s="41"/>
      <c r="V373" s="41"/>
      <c r="W373" s="41"/>
      <c r="X373" s="41"/>
      <c r="Y373" s="41"/>
      <c r="Z373" s="41"/>
    </row>
    <row r="374" spans="1:26" x14ac:dyDescent="0.25">
      <c r="A374" s="41"/>
      <c r="B374" s="41"/>
      <c r="C374" s="41"/>
      <c r="D374" s="41"/>
      <c r="E374" s="41"/>
      <c r="F374" s="41"/>
      <c r="G374" s="41"/>
      <c r="H374" s="41"/>
      <c r="I374" s="41"/>
      <c r="J374" s="41"/>
      <c r="K374" s="41"/>
      <c r="L374" s="41"/>
      <c r="M374" s="41"/>
      <c r="N374" s="53"/>
      <c r="O374" s="53"/>
      <c r="P374" s="53"/>
      <c r="Q374" s="53"/>
      <c r="R374" s="53"/>
      <c r="S374" s="53"/>
      <c r="T374" s="41"/>
      <c r="U374" s="41"/>
      <c r="V374" s="41"/>
      <c r="W374" s="41"/>
      <c r="X374" s="41"/>
      <c r="Y374" s="41"/>
      <c r="Z374" s="41"/>
    </row>
    <row r="375" spans="1:26" x14ac:dyDescent="0.25">
      <c r="A375" s="41"/>
      <c r="B375" s="41"/>
      <c r="C375" s="41"/>
      <c r="D375" s="41"/>
      <c r="E375" s="41"/>
      <c r="F375" s="41"/>
      <c r="G375" s="41"/>
      <c r="H375" s="41"/>
      <c r="I375" s="41"/>
      <c r="J375" s="41"/>
      <c r="K375" s="41"/>
      <c r="L375" s="41"/>
      <c r="M375" s="41"/>
      <c r="N375" s="53"/>
      <c r="O375" s="53"/>
      <c r="P375" s="53"/>
      <c r="Q375" s="53"/>
      <c r="R375" s="53"/>
      <c r="S375" s="53"/>
      <c r="T375" s="41"/>
      <c r="U375" s="41"/>
      <c r="V375" s="41"/>
      <c r="W375" s="41"/>
      <c r="X375" s="41"/>
      <c r="Y375" s="41"/>
      <c r="Z375" s="41"/>
    </row>
    <row r="376" spans="1:26" x14ac:dyDescent="0.25">
      <c r="A376" s="41"/>
      <c r="B376" s="41"/>
      <c r="C376" s="41"/>
      <c r="D376" s="41"/>
      <c r="E376" s="41"/>
      <c r="F376" s="41"/>
      <c r="G376" s="41"/>
      <c r="H376" s="41"/>
      <c r="I376" s="41"/>
      <c r="J376" s="41"/>
      <c r="K376" s="41"/>
      <c r="L376" s="41"/>
      <c r="M376" s="41"/>
      <c r="N376" s="53"/>
      <c r="O376" s="53"/>
      <c r="P376" s="53"/>
      <c r="Q376" s="53"/>
      <c r="R376" s="53"/>
      <c r="S376" s="53"/>
      <c r="T376" s="41"/>
      <c r="U376" s="41"/>
      <c r="V376" s="41"/>
      <c r="W376" s="41"/>
      <c r="X376" s="41"/>
      <c r="Y376" s="41"/>
      <c r="Z376" s="41"/>
    </row>
    <row r="377" spans="1:26" x14ac:dyDescent="0.25">
      <c r="A377" s="41"/>
      <c r="B377" s="41"/>
      <c r="C377" s="41"/>
      <c r="D377" s="41"/>
      <c r="E377" s="41"/>
      <c r="F377" s="41"/>
      <c r="G377" s="41"/>
      <c r="H377" s="41"/>
      <c r="I377" s="41"/>
      <c r="J377" s="41"/>
      <c r="K377" s="41"/>
      <c r="L377" s="41"/>
      <c r="M377" s="41"/>
      <c r="N377" s="53"/>
      <c r="O377" s="53"/>
      <c r="P377" s="53"/>
      <c r="Q377" s="53"/>
      <c r="R377" s="53"/>
      <c r="S377" s="53"/>
      <c r="T377" s="41"/>
      <c r="U377" s="41"/>
      <c r="V377" s="41"/>
      <c r="W377" s="41"/>
      <c r="X377" s="41"/>
      <c r="Y377" s="41"/>
      <c r="Z377" s="41"/>
    </row>
    <row r="378" spans="1:26" x14ac:dyDescent="0.25">
      <c r="A378" s="41"/>
      <c r="B378" s="41"/>
      <c r="C378" s="41"/>
      <c r="D378" s="41"/>
      <c r="E378" s="41"/>
      <c r="F378" s="41"/>
      <c r="G378" s="41"/>
      <c r="H378" s="41"/>
      <c r="I378" s="41"/>
      <c r="J378" s="41"/>
      <c r="K378" s="41"/>
      <c r="L378" s="41"/>
      <c r="M378" s="41"/>
      <c r="N378" s="53"/>
      <c r="O378" s="53"/>
      <c r="P378" s="53"/>
      <c r="Q378" s="53"/>
      <c r="R378" s="53"/>
      <c r="S378" s="53"/>
      <c r="T378" s="41"/>
      <c r="U378" s="41"/>
      <c r="V378" s="41"/>
      <c r="W378" s="41"/>
      <c r="X378" s="41"/>
      <c r="Y378" s="41"/>
      <c r="Z378" s="41"/>
    </row>
    <row r="379" spans="1:26" x14ac:dyDescent="0.25">
      <c r="A379" s="41"/>
      <c r="B379" s="41"/>
      <c r="C379" s="41"/>
      <c r="D379" s="41"/>
      <c r="E379" s="41"/>
      <c r="F379" s="41"/>
      <c r="G379" s="41"/>
      <c r="H379" s="41"/>
      <c r="I379" s="41"/>
      <c r="J379" s="41"/>
      <c r="K379" s="41"/>
      <c r="L379" s="41"/>
      <c r="M379" s="41"/>
      <c r="N379" s="53"/>
      <c r="O379" s="53"/>
      <c r="P379" s="53"/>
      <c r="Q379" s="53"/>
      <c r="R379" s="53"/>
      <c r="S379" s="53"/>
      <c r="T379" s="41"/>
      <c r="U379" s="41"/>
      <c r="V379" s="41"/>
      <c r="W379" s="41"/>
      <c r="X379" s="41"/>
      <c r="Y379" s="41"/>
      <c r="Z379" s="41"/>
    </row>
    <row r="380" spans="1:26" x14ac:dyDescent="0.25">
      <c r="A380" s="41"/>
      <c r="B380" s="41"/>
      <c r="C380" s="41"/>
      <c r="D380" s="41"/>
      <c r="E380" s="41"/>
      <c r="F380" s="41"/>
      <c r="G380" s="41"/>
      <c r="H380" s="41"/>
      <c r="I380" s="41"/>
      <c r="J380" s="41"/>
      <c r="K380" s="41"/>
      <c r="L380" s="41"/>
      <c r="M380" s="41"/>
      <c r="N380" s="53"/>
      <c r="O380" s="53"/>
      <c r="P380" s="53"/>
      <c r="Q380" s="53"/>
      <c r="R380" s="53"/>
      <c r="S380" s="53"/>
      <c r="T380" s="41"/>
      <c r="U380" s="41"/>
      <c r="V380" s="41"/>
      <c r="W380" s="41"/>
      <c r="X380" s="41"/>
      <c r="Y380" s="41"/>
      <c r="Z380" s="41"/>
    </row>
    <row r="381" spans="1:26" x14ac:dyDescent="0.25">
      <c r="A381" s="41"/>
      <c r="B381" s="41"/>
      <c r="C381" s="41"/>
      <c r="D381" s="41"/>
      <c r="E381" s="41"/>
      <c r="F381" s="41"/>
      <c r="G381" s="41"/>
      <c r="H381" s="41"/>
      <c r="I381" s="41"/>
      <c r="J381" s="41"/>
      <c r="K381" s="41"/>
      <c r="L381" s="41"/>
      <c r="M381" s="41"/>
      <c r="N381" s="53"/>
      <c r="O381" s="53"/>
      <c r="P381" s="53"/>
      <c r="Q381" s="53"/>
      <c r="R381" s="53"/>
      <c r="S381" s="53"/>
      <c r="T381" s="41"/>
      <c r="U381" s="41"/>
      <c r="V381" s="41"/>
      <c r="W381" s="41"/>
      <c r="X381" s="41"/>
      <c r="Y381" s="41"/>
      <c r="Z381" s="41"/>
    </row>
    <row r="382" spans="1:26" x14ac:dyDescent="0.25">
      <c r="A382" s="41"/>
      <c r="B382" s="41"/>
      <c r="C382" s="41"/>
      <c r="D382" s="41"/>
      <c r="E382" s="41"/>
      <c r="F382" s="41"/>
      <c r="G382" s="41"/>
      <c r="H382" s="41"/>
      <c r="I382" s="41"/>
      <c r="J382" s="41"/>
      <c r="K382" s="41"/>
      <c r="L382" s="41"/>
      <c r="M382" s="41"/>
      <c r="N382" s="53"/>
      <c r="O382" s="53"/>
      <c r="P382" s="53"/>
      <c r="Q382" s="53"/>
      <c r="R382" s="53"/>
      <c r="S382" s="53"/>
      <c r="T382" s="41"/>
      <c r="U382" s="41"/>
      <c r="V382" s="41"/>
      <c r="W382" s="41"/>
      <c r="X382" s="41"/>
      <c r="Y382" s="41"/>
      <c r="Z382" s="41"/>
    </row>
    <row r="383" spans="1:26" x14ac:dyDescent="0.25">
      <c r="A383" s="41"/>
      <c r="B383" s="41"/>
      <c r="C383" s="41"/>
      <c r="D383" s="41"/>
      <c r="E383" s="41"/>
      <c r="F383" s="41"/>
      <c r="G383" s="41"/>
      <c r="H383" s="41"/>
      <c r="I383" s="41"/>
      <c r="J383" s="41"/>
      <c r="K383" s="41"/>
      <c r="L383" s="41"/>
      <c r="M383" s="41"/>
      <c r="N383" s="53"/>
      <c r="O383" s="53"/>
      <c r="P383" s="53"/>
      <c r="Q383" s="53"/>
      <c r="R383" s="53"/>
      <c r="S383" s="53"/>
      <c r="T383" s="41"/>
      <c r="U383" s="41"/>
      <c r="V383" s="41"/>
      <c r="W383" s="41"/>
      <c r="X383" s="41"/>
      <c r="Y383" s="41"/>
      <c r="Z383" s="41"/>
    </row>
    <row r="384" spans="1:26" x14ac:dyDescent="0.25">
      <c r="A384" s="41"/>
      <c r="B384" s="41"/>
      <c r="C384" s="41"/>
      <c r="D384" s="41"/>
      <c r="E384" s="41"/>
      <c r="F384" s="41"/>
      <c r="G384" s="41"/>
      <c r="H384" s="41"/>
      <c r="I384" s="41"/>
      <c r="J384" s="41"/>
      <c r="K384" s="41"/>
      <c r="L384" s="41"/>
      <c r="M384" s="41"/>
      <c r="N384" s="53"/>
      <c r="O384" s="53"/>
      <c r="P384" s="53"/>
      <c r="Q384" s="53"/>
      <c r="R384" s="53"/>
      <c r="S384" s="53"/>
      <c r="T384" s="41"/>
      <c r="U384" s="41"/>
      <c r="V384" s="41"/>
      <c r="W384" s="41"/>
      <c r="X384" s="41"/>
      <c r="Y384" s="41"/>
      <c r="Z384" s="41"/>
    </row>
    <row r="385" spans="1:26" x14ac:dyDescent="0.25">
      <c r="A385" s="41"/>
      <c r="B385" s="41"/>
      <c r="C385" s="41"/>
      <c r="D385" s="41"/>
      <c r="E385" s="41"/>
      <c r="F385" s="41"/>
      <c r="G385" s="41"/>
      <c r="H385" s="41"/>
      <c r="I385" s="41"/>
      <c r="J385" s="41"/>
      <c r="K385" s="41"/>
      <c r="L385" s="41"/>
      <c r="M385" s="41"/>
      <c r="N385" s="53"/>
      <c r="O385" s="53"/>
      <c r="P385" s="53"/>
      <c r="Q385" s="53"/>
      <c r="R385" s="53"/>
      <c r="S385" s="53"/>
      <c r="T385" s="41"/>
      <c r="U385" s="41"/>
      <c r="V385" s="41"/>
      <c r="W385" s="41"/>
      <c r="X385" s="41"/>
      <c r="Y385" s="41"/>
      <c r="Z385" s="41"/>
    </row>
    <row r="386" spans="1:26" x14ac:dyDescent="0.25">
      <c r="A386" s="41"/>
      <c r="B386" s="41"/>
      <c r="C386" s="41"/>
      <c r="D386" s="41"/>
      <c r="E386" s="41"/>
      <c r="F386" s="41"/>
      <c r="G386" s="41"/>
      <c r="H386" s="41"/>
      <c r="I386" s="41"/>
      <c r="J386" s="41"/>
      <c r="K386" s="41"/>
      <c r="L386" s="41"/>
      <c r="M386" s="41"/>
      <c r="N386" s="53"/>
      <c r="O386" s="53"/>
      <c r="P386" s="53"/>
      <c r="Q386" s="53"/>
      <c r="R386" s="53"/>
      <c r="S386" s="53"/>
      <c r="T386" s="41"/>
      <c r="U386" s="41"/>
      <c r="V386" s="41"/>
      <c r="W386" s="41"/>
      <c r="X386" s="41"/>
      <c r="Y386" s="41"/>
      <c r="Z386" s="41"/>
    </row>
    <row r="387" spans="1:26" x14ac:dyDescent="0.25">
      <c r="A387" s="41"/>
      <c r="B387" s="41"/>
      <c r="C387" s="41"/>
      <c r="D387" s="41"/>
      <c r="E387" s="41"/>
      <c r="F387" s="41"/>
      <c r="G387" s="41"/>
      <c r="H387" s="41"/>
      <c r="I387" s="41"/>
      <c r="J387" s="41"/>
      <c r="K387" s="41"/>
      <c r="L387" s="41"/>
      <c r="M387" s="41"/>
      <c r="N387" s="53"/>
      <c r="O387" s="53"/>
      <c r="P387" s="53"/>
      <c r="Q387" s="53"/>
      <c r="R387" s="53"/>
      <c r="S387" s="53"/>
      <c r="T387" s="41"/>
      <c r="U387" s="41"/>
      <c r="V387" s="41"/>
      <c r="W387" s="41"/>
      <c r="X387" s="41"/>
      <c r="Y387" s="41"/>
      <c r="Z387" s="41"/>
    </row>
    <row r="388" spans="1:26" x14ac:dyDescent="0.25">
      <c r="A388" s="41"/>
      <c r="B388" s="41"/>
      <c r="C388" s="41"/>
      <c r="D388" s="41"/>
      <c r="E388" s="41"/>
      <c r="F388" s="41"/>
      <c r="G388" s="41"/>
      <c r="H388" s="41"/>
      <c r="I388" s="41"/>
      <c r="J388" s="41"/>
      <c r="K388" s="41"/>
      <c r="L388" s="41"/>
      <c r="M388" s="41"/>
      <c r="N388" s="53"/>
      <c r="O388" s="53"/>
      <c r="P388" s="53"/>
      <c r="Q388" s="53"/>
      <c r="R388" s="53"/>
      <c r="S388" s="53"/>
      <c r="T388" s="41"/>
      <c r="U388" s="41"/>
      <c r="V388" s="41"/>
      <c r="W388" s="41"/>
      <c r="X388" s="41"/>
      <c r="Y388" s="41"/>
      <c r="Z388" s="41"/>
    </row>
    <row r="389" spans="1:26" x14ac:dyDescent="0.25">
      <c r="A389" s="41"/>
      <c r="B389" s="41"/>
      <c r="C389" s="41"/>
      <c r="D389" s="41"/>
      <c r="E389" s="41"/>
      <c r="F389" s="41"/>
      <c r="G389" s="41"/>
      <c r="H389" s="41"/>
      <c r="I389" s="41"/>
      <c r="J389" s="41"/>
      <c r="K389" s="41"/>
      <c r="L389" s="41"/>
      <c r="M389" s="41"/>
      <c r="N389" s="53"/>
      <c r="O389" s="53"/>
      <c r="P389" s="53"/>
      <c r="Q389" s="53"/>
      <c r="R389" s="53"/>
      <c r="S389" s="53"/>
      <c r="T389" s="41"/>
      <c r="U389" s="41"/>
      <c r="V389" s="41"/>
      <c r="W389" s="41"/>
      <c r="X389" s="41"/>
      <c r="Y389" s="41"/>
      <c r="Z389" s="41"/>
    </row>
    <row r="390" spans="1:26" x14ac:dyDescent="0.25">
      <c r="A390" s="41"/>
      <c r="B390" s="41"/>
      <c r="C390" s="41"/>
      <c r="D390" s="41"/>
      <c r="E390" s="41"/>
      <c r="F390" s="41"/>
      <c r="G390" s="41"/>
      <c r="H390" s="41"/>
      <c r="I390" s="41"/>
      <c r="J390" s="41"/>
      <c r="K390" s="41"/>
      <c r="L390" s="41"/>
      <c r="M390" s="41"/>
      <c r="N390" s="53"/>
      <c r="O390" s="53"/>
      <c r="P390" s="53"/>
      <c r="Q390" s="53"/>
      <c r="R390" s="53"/>
      <c r="S390" s="53"/>
      <c r="T390" s="41"/>
      <c r="U390" s="41"/>
      <c r="V390" s="41"/>
      <c r="W390" s="41"/>
      <c r="X390" s="41"/>
      <c r="Y390" s="41"/>
      <c r="Z390" s="41"/>
    </row>
    <row r="391" spans="1:26" x14ac:dyDescent="0.25">
      <c r="A391" s="41"/>
      <c r="B391" s="41"/>
      <c r="C391" s="41"/>
      <c r="D391" s="41"/>
      <c r="E391" s="41"/>
      <c r="F391" s="41"/>
      <c r="G391" s="41"/>
      <c r="H391" s="41"/>
      <c r="I391" s="41"/>
      <c r="J391" s="41"/>
      <c r="K391" s="41"/>
      <c r="L391" s="41"/>
      <c r="M391" s="41"/>
      <c r="N391" s="53"/>
      <c r="O391" s="53"/>
      <c r="P391" s="53"/>
      <c r="Q391" s="53"/>
      <c r="R391" s="53"/>
      <c r="S391" s="53"/>
      <c r="T391" s="41"/>
      <c r="U391" s="41"/>
      <c r="V391" s="41"/>
      <c r="W391" s="41"/>
      <c r="X391" s="41"/>
      <c r="Y391" s="41"/>
      <c r="Z391" s="41"/>
    </row>
    <row r="392" spans="1:26" x14ac:dyDescent="0.25">
      <c r="A392" s="41"/>
      <c r="B392" s="41"/>
      <c r="C392" s="41"/>
      <c r="D392" s="41"/>
      <c r="E392" s="41"/>
      <c r="F392" s="41"/>
      <c r="G392" s="41"/>
      <c r="H392" s="41"/>
      <c r="I392" s="41"/>
      <c r="J392" s="41"/>
      <c r="K392" s="41"/>
      <c r="L392" s="41"/>
      <c r="M392" s="41"/>
      <c r="N392" s="53"/>
      <c r="O392" s="53"/>
      <c r="P392" s="53"/>
      <c r="Q392" s="53"/>
      <c r="R392" s="53"/>
      <c r="S392" s="53"/>
      <c r="T392" s="41"/>
      <c r="U392" s="41"/>
      <c r="V392" s="41"/>
      <c r="W392" s="41"/>
      <c r="X392" s="41"/>
      <c r="Y392" s="41"/>
      <c r="Z392" s="41"/>
    </row>
    <row r="393" spans="1:26" x14ac:dyDescent="0.25">
      <c r="A393" s="41"/>
      <c r="B393" s="41"/>
      <c r="C393" s="41"/>
      <c r="D393" s="41"/>
      <c r="E393" s="41"/>
      <c r="F393" s="41"/>
      <c r="G393" s="41"/>
      <c r="H393" s="41"/>
      <c r="I393" s="41"/>
      <c r="J393" s="41"/>
      <c r="K393" s="41"/>
      <c r="L393" s="41"/>
      <c r="M393" s="41"/>
      <c r="N393" s="53"/>
      <c r="O393" s="53"/>
      <c r="P393" s="53"/>
      <c r="Q393" s="53"/>
      <c r="R393" s="53"/>
      <c r="S393" s="53"/>
      <c r="T393" s="41"/>
      <c r="U393" s="41"/>
      <c r="V393" s="41"/>
      <c r="W393" s="41"/>
      <c r="X393" s="41"/>
      <c r="Y393" s="41"/>
      <c r="Z393" s="41"/>
    </row>
    <row r="394" spans="1:26" x14ac:dyDescent="0.25">
      <c r="A394" s="41"/>
      <c r="B394" s="41"/>
      <c r="C394" s="41"/>
      <c r="D394" s="41"/>
      <c r="E394" s="41"/>
      <c r="F394" s="41"/>
      <c r="G394" s="41"/>
      <c r="H394" s="41"/>
      <c r="I394" s="41"/>
      <c r="J394" s="41"/>
      <c r="K394" s="41"/>
      <c r="L394" s="41"/>
      <c r="M394" s="41"/>
      <c r="N394" s="53"/>
      <c r="O394" s="53"/>
      <c r="P394" s="53"/>
      <c r="Q394" s="53"/>
      <c r="R394" s="53"/>
      <c r="S394" s="53"/>
      <c r="T394" s="41"/>
      <c r="U394" s="41"/>
      <c r="V394" s="41"/>
      <c r="W394" s="41"/>
      <c r="X394" s="41"/>
      <c r="Y394" s="41"/>
      <c r="Z394" s="41"/>
    </row>
    <row r="395" spans="1:26" x14ac:dyDescent="0.25">
      <c r="A395" s="41"/>
      <c r="B395" s="41"/>
      <c r="C395" s="41"/>
      <c r="D395" s="41"/>
      <c r="E395" s="41"/>
      <c r="F395" s="41"/>
      <c r="G395" s="41"/>
      <c r="H395" s="41"/>
      <c r="I395" s="41"/>
      <c r="J395" s="41"/>
      <c r="K395" s="41"/>
      <c r="L395" s="41"/>
      <c r="M395" s="41"/>
      <c r="N395" s="53"/>
      <c r="O395" s="53"/>
      <c r="P395" s="53"/>
      <c r="Q395" s="53"/>
      <c r="R395" s="53"/>
      <c r="S395" s="53"/>
      <c r="T395" s="41"/>
      <c r="U395" s="41"/>
      <c r="V395" s="41"/>
      <c r="W395" s="41"/>
      <c r="X395" s="41"/>
      <c r="Y395" s="41"/>
      <c r="Z395" s="41"/>
    </row>
    <row r="396" spans="1:26" x14ac:dyDescent="0.25">
      <c r="A396" s="41"/>
      <c r="B396" s="41"/>
      <c r="C396" s="41"/>
      <c r="D396" s="41"/>
      <c r="E396" s="41"/>
      <c r="F396" s="41"/>
      <c r="G396" s="41"/>
      <c r="H396" s="41"/>
      <c r="I396" s="41"/>
      <c r="J396" s="41"/>
      <c r="K396" s="41"/>
      <c r="L396" s="41"/>
      <c r="M396" s="41"/>
      <c r="N396" s="53"/>
      <c r="O396" s="53"/>
      <c r="P396" s="53"/>
      <c r="Q396" s="53"/>
      <c r="R396" s="53"/>
      <c r="S396" s="53"/>
      <c r="T396" s="41"/>
      <c r="U396" s="41"/>
      <c r="V396" s="41"/>
      <c r="W396" s="41"/>
      <c r="X396" s="41"/>
      <c r="Y396" s="41"/>
      <c r="Z396" s="41"/>
    </row>
    <row r="397" spans="1:26" x14ac:dyDescent="0.25">
      <c r="A397" s="41"/>
      <c r="B397" s="41"/>
      <c r="C397" s="41"/>
      <c r="D397" s="41"/>
      <c r="E397" s="41"/>
      <c r="F397" s="41"/>
      <c r="G397" s="41"/>
      <c r="H397" s="41"/>
      <c r="I397" s="41"/>
      <c r="J397" s="41"/>
      <c r="K397" s="41"/>
      <c r="L397" s="41"/>
      <c r="M397" s="41"/>
      <c r="N397" s="53"/>
      <c r="O397" s="53"/>
      <c r="P397" s="53"/>
      <c r="Q397" s="53"/>
      <c r="R397" s="53"/>
      <c r="S397" s="53"/>
      <c r="T397" s="41"/>
      <c r="U397" s="41"/>
      <c r="V397" s="41"/>
      <c r="W397" s="41"/>
      <c r="X397" s="41"/>
      <c r="Y397" s="41"/>
      <c r="Z397" s="41"/>
    </row>
    <row r="398" spans="1:26" x14ac:dyDescent="0.25">
      <c r="A398" s="41"/>
      <c r="B398" s="41"/>
      <c r="C398" s="41"/>
      <c r="D398" s="41"/>
      <c r="E398" s="41"/>
      <c r="F398" s="41"/>
      <c r="G398" s="41"/>
      <c r="H398" s="41"/>
      <c r="I398" s="41"/>
      <c r="J398" s="41"/>
      <c r="K398" s="41"/>
      <c r="L398" s="41"/>
      <c r="M398" s="41"/>
      <c r="N398" s="53"/>
      <c r="O398" s="53"/>
      <c r="P398" s="53"/>
      <c r="Q398" s="53"/>
      <c r="R398" s="53"/>
      <c r="S398" s="53"/>
      <c r="T398" s="41"/>
      <c r="U398" s="41"/>
      <c r="V398" s="41"/>
      <c r="W398" s="41"/>
      <c r="X398" s="41"/>
      <c r="Y398" s="41"/>
      <c r="Z398" s="41"/>
    </row>
    <row r="399" spans="1:26" x14ac:dyDescent="0.25">
      <c r="A399" s="41"/>
      <c r="B399" s="41"/>
      <c r="C399" s="41"/>
      <c r="D399" s="41"/>
      <c r="E399" s="41"/>
      <c r="F399" s="41"/>
      <c r="G399" s="41"/>
      <c r="H399" s="41"/>
      <c r="I399" s="41"/>
      <c r="J399" s="41"/>
      <c r="K399" s="41"/>
      <c r="L399" s="41"/>
      <c r="M399" s="41"/>
      <c r="N399" s="53"/>
      <c r="O399" s="53"/>
      <c r="P399" s="53"/>
      <c r="Q399" s="53"/>
      <c r="R399" s="53"/>
      <c r="S399" s="53"/>
      <c r="T399" s="41"/>
      <c r="U399" s="41"/>
      <c r="V399" s="41"/>
      <c r="W399" s="41"/>
      <c r="X399" s="41"/>
      <c r="Y399" s="41"/>
      <c r="Z399" s="41"/>
    </row>
    <row r="400" spans="1:26" x14ac:dyDescent="0.25">
      <c r="A400" s="41"/>
      <c r="B400" s="41"/>
      <c r="C400" s="41"/>
      <c r="D400" s="41"/>
      <c r="E400" s="41"/>
      <c r="F400" s="41"/>
      <c r="G400" s="41"/>
      <c r="H400" s="41"/>
      <c r="I400" s="41"/>
      <c r="J400" s="41"/>
      <c r="K400" s="41"/>
      <c r="L400" s="41"/>
      <c r="M400" s="41"/>
      <c r="N400" s="53"/>
      <c r="O400" s="53"/>
      <c r="P400" s="53"/>
      <c r="Q400" s="53"/>
      <c r="R400" s="53"/>
      <c r="S400" s="53"/>
      <c r="T400" s="41"/>
      <c r="U400" s="41"/>
      <c r="V400" s="41"/>
      <c r="W400" s="41"/>
      <c r="X400" s="41"/>
      <c r="Y400" s="41"/>
      <c r="Z400" s="41"/>
    </row>
    <row r="401" spans="1:26" x14ac:dyDescent="0.25">
      <c r="A401" s="41"/>
      <c r="B401" s="41"/>
      <c r="C401" s="41"/>
      <c r="D401" s="41"/>
      <c r="E401" s="41"/>
      <c r="F401" s="41"/>
      <c r="G401" s="41"/>
      <c r="H401" s="41"/>
      <c r="I401" s="41"/>
      <c r="J401" s="41"/>
      <c r="K401" s="41"/>
      <c r="L401" s="41"/>
      <c r="M401" s="41"/>
      <c r="N401" s="53"/>
      <c r="O401" s="53"/>
      <c r="P401" s="53"/>
      <c r="Q401" s="53"/>
      <c r="R401" s="53"/>
      <c r="S401" s="53"/>
      <c r="T401" s="41"/>
      <c r="U401" s="41"/>
      <c r="V401" s="41"/>
      <c r="W401" s="41"/>
      <c r="X401" s="41"/>
      <c r="Y401" s="41"/>
      <c r="Z401" s="41"/>
    </row>
    <row r="402" spans="1:26" x14ac:dyDescent="0.25">
      <c r="A402" s="41"/>
      <c r="B402" s="41"/>
      <c r="C402" s="41"/>
      <c r="D402" s="41"/>
      <c r="E402" s="41"/>
      <c r="F402" s="41"/>
      <c r="G402" s="41"/>
      <c r="H402" s="41"/>
      <c r="I402" s="41"/>
      <c r="J402" s="41"/>
      <c r="K402" s="41"/>
      <c r="L402" s="41"/>
      <c r="M402" s="41"/>
      <c r="N402" s="53"/>
      <c r="O402" s="53"/>
      <c r="P402" s="53"/>
      <c r="Q402" s="53"/>
      <c r="R402" s="53"/>
      <c r="S402" s="53"/>
      <c r="T402" s="41"/>
      <c r="U402" s="41"/>
      <c r="V402" s="41"/>
      <c r="W402" s="41"/>
      <c r="X402" s="41"/>
      <c r="Y402" s="41"/>
      <c r="Z402" s="41"/>
    </row>
    <row r="403" spans="1:26" x14ac:dyDescent="0.25">
      <c r="A403" s="41"/>
      <c r="B403" s="41"/>
      <c r="C403" s="41"/>
      <c r="D403" s="41"/>
      <c r="E403" s="41"/>
      <c r="F403" s="41"/>
      <c r="G403" s="41"/>
      <c r="H403" s="41"/>
      <c r="I403" s="41"/>
      <c r="J403" s="41"/>
      <c r="K403" s="41"/>
      <c r="L403" s="41"/>
      <c r="M403" s="41"/>
      <c r="N403" s="53"/>
      <c r="O403" s="53"/>
      <c r="P403" s="53"/>
      <c r="Q403" s="53"/>
      <c r="R403" s="53"/>
      <c r="S403" s="53"/>
      <c r="T403" s="41"/>
      <c r="U403" s="41"/>
      <c r="V403" s="41"/>
      <c r="W403" s="41"/>
      <c r="X403" s="41"/>
      <c r="Y403" s="41"/>
      <c r="Z403" s="41"/>
    </row>
    <row r="404" spans="1:26" x14ac:dyDescent="0.25">
      <c r="A404" s="41"/>
      <c r="B404" s="41"/>
      <c r="C404" s="41"/>
      <c r="D404" s="41"/>
      <c r="E404" s="41"/>
      <c r="F404" s="41"/>
      <c r="G404" s="41"/>
      <c r="H404" s="41"/>
      <c r="I404" s="41"/>
      <c r="J404" s="41"/>
      <c r="K404" s="41"/>
      <c r="L404" s="41"/>
      <c r="M404" s="41"/>
      <c r="N404" s="53"/>
      <c r="O404" s="53"/>
      <c r="P404" s="53"/>
      <c r="Q404" s="53"/>
      <c r="R404" s="53"/>
      <c r="S404" s="53"/>
      <c r="T404" s="41"/>
      <c r="U404" s="41"/>
      <c r="V404" s="41"/>
      <c r="W404" s="41"/>
      <c r="X404" s="41"/>
      <c r="Y404" s="41"/>
      <c r="Z404" s="41"/>
    </row>
    <row r="405" spans="1:26" x14ac:dyDescent="0.25">
      <c r="A405" s="41"/>
      <c r="B405" s="41"/>
      <c r="C405" s="41"/>
      <c r="D405" s="41"/>
      <c r="E405" s="41"/>
      <c r="F405" s="41"/>
      <c r="G405" s="41"/>
      <c r="H405" s="41"/>
      <c r="I405" s="41"/>
      <c r="J405" s="41"/>
      <c r="K405" s="41"/>
      <c r="L405" s="41"/>
      <c r="M405" s="41"/>
      <c r="N405" s="53"/>
      <c r="O405" s="53"/>
      <c r="P405" s="53"/>
      <c r="Q405" s="53"/>
      <c r="R405" s="53"/>
      <c r="S405" s="53"/>
      <c r="T405" s="41"/>
      <c r="U405" s="41"/>
      <c r="V405" s="41"/>
      <c r="W405" s="41"/>
      <c r="X405" s="41"/>
      <c r="Y405" s="41"/>
      <c r="Z405" s="41"/>
    </row>
    <row r="406" spans="1:26" x14ac:dyDescent="0.25">
      <c r="A406" s="41"/>
      <c r="B406" s="41"/>
      <c r="C406" s="41"/>
      <c r="D406" s="41"/>
      <c r="E406" s="41"/>
      <c r="F406" s="41"/>
      <c r="G406" s="41"/>
      <c r="H406" s="41"/>
      <c r="I406" s="41"/>
      <c r="J406" s="41"/>
      <c r="K406" s="41"/>
      <c r="L406" s="41"/>
      <c r="M406" s="41"/>
      <c r="N406" s="53"/>
      <c r="O406" s="53"/>
      <c r="P406" s="53"/>
      <c r="Q406" s="53"/>
      <c r="R406" s="53"/>
      <c r="S406" s="53"/>
      <c r="T406" s="41"/>
      <c r="U406" s="41"/>
      <c r="V406" s="41"/>
      <c r="W406" s="41"/>
      <c r="X406" s="41"/>
      <c r="Y406" s="41"/>
      <c r="Z406" s="41"/>
    </row>
    <row r="407" spans="1:26" x14ac:dyDescent="0.25">
      <c r="A407" s="41"/>
      <c r="B407" s="41"/>
      <c r="C407" s="41"/>
      <c r="D407" s="41"/>
      <c r="E407" s="41"/>
      <c r="F407" s="41"/>
      <c r="G407" s="41"/>
      <c r="H407" s="41"/>
      <c r="I407" s="41"/>
      <c r="J407" s="41"/>
      <c r="K407" s="41"/>
      <c r="L407" s="41"/>
      <c r="M407" s="41"/>
      <c r="N407" s="53"/>
      <c r="O407" s="53"/>
      <c r="P407" s="53"/>
      <c r="Q407" s="53"/>
      <c r="R407" s="53"/>
      <c r="S407" s="53"/>
      <c r="T407" s="41"/>
      <c r="U407" s="41"/>
      <c r="V407" s="41"/>
      <c r="W407" s="41"/>
      <c r="X407" s="41"/>
      <c r="Y407" s="41"/>
      <c r="Z407" s="41"/>
    </row>
    <row r="408" spans="1:26" x14ac:dyDescent="0.25">
      <c r="A408" s="41"/>
      <c r="B408" s="41"/>
      <c r="C408" s="41"/>
      <c r="D408" s="41"/>
      <c r="E408" s="41"/>
      <c r="F408" s="41"/>
      <c r="G408" s="41"/>
      <c r="H408" s="41"/>
      <c r="I408" s="41"/>
      <c r="J408" s="41"/>
      <c r="K408" s="41"/>
      <c r="L408" s="41"/>
      <c r="M408" s="41"/>
      <c r="N408" s="53"/>
      <c r="O408" s="53"/>
      <c r="P408" s="53"/>
      <c r="Q408" s="53"/>
      <c r="R408" s="53"/>
      <c r="S408" s="53"/>
      <c r="T408" s="41"/>
      <c r="U408" s="41"/>
      <c r="V408" s="41"/>
      <c r="W408" s="41"/>
      <c r="X408" s="41"/>
      <c r="Y408" s="41"/>
      <c r="Z408" s="41"/>
    </row>
    <row r="409" spans="1:26" x14ac:dyDescent="0.25">
      <c r="A409" s="41"/>
      <c r="B409" s="41"/>
      <c r="C409" s="41"/>
      <c r="D409" s="41"/>
      <c r="E409" s="41"/>
      <c r="F409" s="41"/>
      <c r="G409" s="41"/>
      <c r="H409" s="41"/>
      <c r="I409" s="41"/>
      <c r="J409" s="41"/>
      <c r="K409" s="41"/>
      <c r="L409" s="41"/>
      <c r="M409" s="41"/>
      <c r="N409" s="53"/>
      <c r="O409" s="53"/>
      <c r="P409" s="53"/>
      <c r="Q409" s="53"/>
      <c r="R409" s="53"/>
      <c r="S409" s="53"/>
      <c r="T409" s="41"/>
      <c r="U409" s="41"/>
      <c r="V409" s="41"/>
      <c r="W409" s="41"/>
      <c r="X409" s="41"/>
      <c r="Y409" s="41"/>
      <c r="Z409" s="41"/>
    </row>
    <row r="410" spans="1:26" x14ac:dyDescent="0.25">
      <c r="A410" s="41"/>
      <c r="B410" s="41"/>
      <c r="C410" s="41"/>
      <c r="D410" s="41"/>
      <c r="E410" s="41"/>
      <c r="F410" s="41"/>
      <c r="G410" s="41"/>
      <c r="H410" s="41"/>
      <c r="I410" s="41"/>
      <c r="J410" s="41"/>
      <c r="K410" s="41"/>
      <c r="L410" s="41"/>
      <c r="M410" s="41"/>
      <c r="N410" s="53"/>
      <c r="O410" s="53"/>
      <c r="P410" s="53"/>
      <c r="Q410" s="53"/>
      <c r="R410" s="53"/>
      <c r="S410" s="53"/>
      <c r="T410" s="41"/>
      <c r="U410" s="41"/>
      <c r="V410" s="41"/>
      <c r="W410" s="41"/>
      <c r="X410" s="41"/>
      <c r="Y410" s="41"/>
      <c r="Z410" s="41"/>
    </row>
    <row r="411" spans="1:26" x14ac:dyDescent="0.25">
      <c r="A411" s="41"/>
      <c r="B411" s="41"/>
      <c r="C411" s="41"/>
      <c r="D411" s="41"/>
      <c r="E411" s="41"/>
      <c r="F411" s="41"/>
      <c r="G411" s="41"/>
      <c r="H411" s="41"/>
      <c r="I411" s="41"/>
      <c r="J411" s="41"/>
      <c r="K411" s="41"/>
      <c r="L411" s="41"/>
      <c r="M411" s="41"/>
      <c r="N411" s="53"/>
      <c r="O411" s="53"/>
      <c r="P411" s="53"/>
      <c r="Q411" s="53"/>
      <c r="R411" s="53"/>
      <c r="S411" s="53"/>
      <c r="T411" s="41"/>
      <c r="U411" s="41"/>
      <c r="V411" s="41"/>
      <c r="W411" s="41"/>
      <c r="X411" s="41"/>
      <c r="Y411" s="41"/>
      <c r="Z411" s="41"/>
    </row>
    <row r="412" spans="1:26" x14ac:dyDescent="0.25">
      <c r="A412" s="41"/>
      <c r="B412" s="41"/>
      <c r="C412" s="41"/>
      <c r="D412" s="41"/>
      <c r="E412" s="41"/>
      <c r="F412" s="41"/>
      <c r="G412" s="41"/>
      <c r="H412" s="41"/>
      <c r="I412" s="41"/>
      <c r="J412" s="41"/>
      <c r="K412" s="41"/>
      <c r="L412" s="41"/>
      <c r="M412" s="41"/>
      <c r="N412" s="53"/>
      <c r="O412" s="53"/>
      <c r="P412" s="53"/>
      <c r="Q412" s="53"/>
      <c r="R412" s="53"/>
      <c r="S412" s="53"/>
      <c r="T412" s="41"/>
      <c r="U412" s="41"/>
      <c r="V412" s="41"/>
      <c r="W412" s="41"/>
      <c r="X412" s="41"/>
      <c r="Y412" s="41"/>
      <c r="Z412" s="41"/>
    </row>
    <row r="413" spans="1:26" x14ac:dyDescent="0.25">
      <c r="A413" s="41"/>
      <c r="B413" s="41"/>
      <c r="C413" s="41"/>
      <c r="D413" s="41"/>
      <c r="E413" s="41"/>
      <c r="F413" s="41"/>
      <c r="G413" s="41"/>
      <c r="H413" s="41"/>
      <c r="I413" s="41"/>
      <c r="J413" s="41"/>
      <c r="K413" s="41"/>
      <c r="L413" s="41"/>
      <c r="M413" s="41"/>
      <c r="N413" s="53"/>
      <c r="O413" s="53"/>
      <c r="P413" s="53"/>
      <c r="Q413" s="53"/>
      <c r="R413" s="53"/>
      <c r="S413" s="53"/>
      <c r="T413" s="41"/>
      <c r="U413" s="41"/>
      <c r="V413" s="41"/>
      <c r="W413" s="41"/>
      <c r="X413" s="41"/>
      <c r="Y413" s="41"/>
      <c r="Z413" s="41"/>
    </row>
    <row r="414" spans="1:26" x14ac:dyDescent="0.25">
      <c r="A414" s="41"/>
      <c r="B414" s="41"/>
      <c r="C414" s="41"/>
      <c r="D414" s="41"/>
      <c r="E414" s="41"/>
      <c r="F414" s="41"/>
      <c r="G414" s="41"/>
      <c r="H414" s="41"/>
      <c r="I414" s="41"/>
      <c r="J414" s="41"/>
      <c r="K414" s="41"/>
      <c r="L414" s="41"/>
      <c r="M414" s="41"/>
      <c r="N414" s="53"/>
      <c r="O414" s="53"/>
      <c r="P414" s="53"/>
      <c r="Q414" s="53"/>
      <c r="R414" s="53"/>
      <c r="S414" s="53"/>
      <c r="T414" s="41"/>
      <c r="U414" s="41"/>
      <c r="V414" s="41"/>
      <c r="W414" s="41"/>
      <c r="X414" s="41"/>
      <c r="Y414" s="41"/>
      <c r="Z414" s="41"/>
    </row>
    <row r="415" spans="1:26" x14ac:dyDescent="0.25">
      <c r="A415" s="41"/>
      <c r="B415" s="41"/>
      <c r="C415" s="41"/>
      <c r="D415" s="41"/>
      <c r="E415" s="41"/>
      <c r="F415" s="41"/>
      <c r="G415" s="41"/>
      <c r="H415" s="41"/>
      <c r="I415" s="41"/>
      <c r="J415" s="41"/>
      <c r="K415" s="41"/>
      <c r="L415" s="41"/>
      <c r="M415" s="41"/>
      <c r="N415" s="53"/>
      <c r="O415" s="53"/>
      <c r="P415" s="53"/>
      <c r="Q415" s="53"/>
      <c r="R415" s="53"/>
      <c r="S415" s="53"/>
      <c r="T415" s="41"/>
      <c r="U415" s="41"/>
      <c r="V415" s="41"/>
      <c r="W415" s="41"/>
      <c r="X415" s="41"/>
      <c r="Y415" s="41"/>
      <c r="Z415" s="41"/>
    </row>
    <row r="416" spans="1:26" x14ac:dyDescent="0.25">
      <c r="A416" s="41"/>
      <c r="B416" s="41"/>
      <c r="C416" s="41"/>
      <c r="D416" s="41"/>
      <c r="E416" s="41"/>
      <c r="F416" s="41"/>
      <c r="G416" s="41"/>
      <c r="H416" s="41"/>
      <c r="I416" s="41"/>
      <c r="J416" s="41"/>
      <c r="K416" s="41"/>
      <c r="L416" s="41"/>
      <c r="M416" s="41"/>
      <c r="N416" s="53"/>
      <c r="O416" s="53"/>
      <c r="P416" s="53"/>
      <c r="Q416" s="53"/>
      <c r="R416" s="53"/>
      <c r="S416" s="53"/>
      <c r="T416" s="41"/>
      <c r="U416" s="41"/>
      <c r="V416" s="41"/>
      <c r="W416" s="41"/>
      <c r="X416" s="41"/>
      <c r="Y416" s="41"/>
      <c r="Z416" s="41"/>
    </row>
    <row r="417" spans="1:26" x14ac:dyDescent="0.25">
      <c r="A417" s="41"/>
      <c r="B417" s="41"/>
      <c r="C417" s="41"/>
      <c r="D417" s="41"/>
      <c r="E417" s="41"/>
      <c r="F417" s="41"/>
      <c r="G417" s="41"/>
      <c r="H417" s="41"/>
      <c r="I417" s="41"/>
      <c r="J417" s="41"/>
      <c r="K417" s="41"/>
      <c r="L417" s="41"/>
      <c r="M417" s="41"/>
      <c r="N417" s="53"/>
      <c r="O417" s="53"/>
      <c r="P417" s="53"/>
      <c r="Q417" s="53"/>
      <c r="R417" s="53"/>
      <c r="S417" s="53"/>
      <c r="T417" s="41"/>
      <c r="U417" s="41"/>
      <c r="V417" s="41"/>
      <c r="W417" s="41"/>
      <c r="X417" s="41"/>
      <c r="Y417" s="41"/>
      <c r="Z417" s="41"/>
    </row>
    <row r="418" spans="1:26" x14ac:dyDescent="0.25">
      <c r="A418" s="41"/>
      <c r="B418" s="41"/>
      <c r="C418" s="41"/>
      <c r="D418" s="41"/>
      <c r="E418" s="41"/>
      <c r="F418" s="41"/>
      <c r="G418" s="41"/>
      <c r="H418" s="41"/>
      <c r="I418" s="41"/>
      <c r="J418" s="41"/>
      <c r="K418" s="41"/>
      <c r="L418" s="41"/>
      <c r="M418" s="41"/>
      <c r="N418" s="53"/>
      <c r="O418" s="53"/>
      <c r="P418" s="53"/>
      <c r="Q418" s="53"/>
      <c r="R418" s="53"/>
      <c r="S418" s="53"/>
      <c r="T418" s="41"/>
      <c r="U418" s="41"/>
      <c r="V418" s="41"/>
      <c r="W418" s="41"/>
      <c r="X418" s="41"/>
      <c r="Y418" s="41"/>
      <c r="Z418" s="41"/>
    </row>
    <row r="419" spans="1:26" x14ac:dyDescent="0.25">
      <c r="A419" s="41"/>
      <c r="B419" s="41"/>
      <c r="C419" s="41"/>
      <c r="D419" s="41"/>
      <c r="E419" s="41"/>
      <c r="F419" s="41"/>
      <c r="G419" s="41"/>
      <c r="H419" s="41"/>
      <c r="I419" s="41"/>
      <c r="J419" s="41"/>
      <c r="K419" s="41"/>
      <c r="L419" s="41"/>
      <c r="M419" s="41"/>
      <c r="N419" s="53"/>
      <c r="O419" s="53"/>
      <c r="P419" s="53"/>
      <c r="Q419" s="53"/>
      <c r="R419" s="53"/>
      <c r="S419" s="53"/>
      <c r="T419" s="41"/>
      <c r="U419" s="41"/>
      <c r="V419" s="41"/>
      <c r="W419" s="41"/>
      <c r="X419" s="41"/>
      <c r="Y419" s="41"/>
      <c r="Z419" s="41"/>
    </row>
    <row r="420" spans="1:26" x14ac:dyDescent="0.25">
      <c r="A420" s="41"/>
      <c r="B420" s="41"/>
      <c r="C420" s="41"/>
      <c r="D420" s="41"/>
      <c r="E420" s="41"/>
      <c r="F420" s="41"/>
      <c r="G420" s="41"/>
      <c r="H420" s="41"/>
      <c r="I420" s="41"/>
      <c r="J420" s="41"/>
      <c r="K420" s="41"/>
      <c r="L420" s="41"/>
      <c r="M420" s="41"/>
      <c r="N420" s="53"/>
      <c r="O420" s="53"/>
      <c r="P420" s="53"/>
      <c r="Q420" s="53"/>
      <c r="R420" s="53"/>
      <c r="S420" s="53"/>
      <c r="T420" s="41"/>
      <c r="U420" s="41"/>
      <c r="V420" s="41"/>
      <c r="W420" s="41"/>
      <c r="X420" s="41"/>
      <c r="Y420" s="41"/>
      <c r="Z420" s="41"/>
    </row>
    <row r="421" spans="1:26" x14ac:dyDescent="0.25">
      <c r="A421" s="41"/>
      <c r="B421" s="41"/>
      <c r="C421" s="41"/>
      <c r="D421" s="41"/>
      <c r="E421" s="41"/>
      <c r="F421" s="41"/>
      <c r="G421" s="41"/>
      <c r="H421" s="41"/>
      <c r="I421" s="41"/>
      <c r="J421" s="41"/>
      <c r="K421" s="41"/>
      <c r="L421" s="41"/>
      <c r="M421" s="41"/>
      <c r="N421" s="53"/>
      <c r="O421" s="53"/>
      <c r="P421" s="53"/>
      <c r="Q421" s="53"/>
      <c r="R421" s="53"/>
      <c r="S421" s="53"/>
      <c r="T421" s="41"/>
      <c r="U421" s="41"/>
      <c r="V421" s="41"/>
      <c r="W421" s="41"/>
      <c r="X421" s="41"/>
      <c r="Y421" s="41"/>
      <c r="Z421" s="41"/>
    </row>
    <row r="422" spans="1:26" x14ac:dyDescent="0.25">
      <c r="A422" s="41"/>
      <c r="B422" s="41"/>
      <c r="C422" s="41"/>
      <c r="D422" s="41"/>
      <c r="E422" s="41"/>
      <c r="F422" s="41"/>
      <c r="G422" s="41"/>
      <c r="H422" s="41"/>
      <c r="I422" s="41"/>
      <c r="J422" s="41"/>
      <c r="K422" s="41"/>
      <c r="L422" s="41"/>
      <c r="M422" s="41"/>
      <c r="N422" s="53"/>
      <c r="O422" s="53"/>
      <c r="P422" s="53"/>
      <c r="Q422" s="53"/>
      <c r="R422" s="53"/>
      <c r="S422" s="53"/>
      <c r="T422" s="41"/>
      <c r="U422" s="41"/>
      <c r="V422" s="41"/>
      <c r="W422" s="41"/>
      <c r="X422" s="41"/>
      <c r="Y422" s="41"/>
      <c r="Z422" s="41"/>
    </row>
    <row r="423" spans="1:26" x14ac:dyDescent="0.25">
      <c r="A423" s="41"/>
      <c r="B423" s="41"/>
      <c r="C423" s="41"/>
      <c r="D423" s="41"/>
      <c r="E423" s="41"/>
      <c r="F423" s="41"/>
      <c r="G423" s="41"/>
      <c r="H423" s="41"/>
      <c r="I423" s="41"/>
      <c r="J423" s="41"/>
      <c r="K423" s="41"/>
      <c r="L423" s="41"/>
      <c r="M423" s="41"/>
      <c r="N423" s="53"/>
      <c r="O423" s="53"/>
      <c r="P423" s="53"/>
      <c r="Q423" s="53"/>
      <c r="R423" s="53"/>
      <c r="S423" s="53"/>
      <c r="T423" s="41"/>
      <c r="U423" s="41"/>
      <c r="V423" s="41"/>
      <c r="W423" s="41"/>
      <c r="X423" s="41"/>
      <c r="Y423" s="41"/>
      <c r="Z423" s="41"/>
    </row>
    <row r="424" spans="1:26" x14ac:dyDescent="0.25">
      <c r="A424" s="41"/>
      <c r="B424" s="41"/>
      <c r="C424" s="41"/>
      <c r="D424" s="41"/>
      <c r="E424" s="41"/>
      <c r="F424" s="41"/>
      <c r="G424" s="41"/>
      <c r="H424" s="41"/>
      <c r="I424" s="41"/>
      <c r="J424" s="41"/>
      <c r="K424" s="41"/>
      <c r="L424" s="41"/>
      <c r="M424" s="41"/>
      <c r="N424" s="53"/>
      <c r="O424" s="53"/>
      <c r="P424" s="53"/>
      <c r="Q424" s="53"/>
      <c r="R424" s="53"/>
      <c r="S424" s="53"/>
      <c r="T424" s="41"/>
      <c r="U424" s="41"/>
      <c r="V424" s="41"/>
      <c r="W424" s="41"/>
      <c r="X424" s="41"/>
      <c r="Y424" s="41"/>
      <c r="Z424" s="41"/>
    </row>
    <row r="425" spans="1:26" x14ac:dyDescent="0.25">
      <c r="A425" s="41"/>
      <c r="B425" s="41"/>
      <c r="C425" s="41"/>
      <c r="D425" s="41"/>
      <c r="E425" s="41"/>
      <c r="F425" s="41"/>
      <c r="G425" s="41"/>
      <c r="H425" s="41"/>
      <c r="I425" s="41"/>
      <c r="J425" s="41"/>
      <c r="K425" s="41"/>
      <c r="L425" s="41"/>
      <c r="M425" s="41"/>
      <c r="N425" s="53"/>
      <c r="O425" s="53"/>
      <c r="P425" s="53"/>
      <c r="Q425" s="53"/>
      <c r="R425" s="53"/>
      <c r="S425" s="53"/>
      <c r="T425" s="41"/>
      <c r="U425" s="41"/>
      <c r="V425" s="41"/>
      <c r="W425" s="41"/>
      <c r="X425" s="41"/>
      <c r="Y425" s="41"/>
      <c r="Z425" s="41"/>
    </row>
    <row r="426" spans="1:26" x14ac:dyDescent="0.25">
      <c r="A426" s="41"/>
      <c r="B426" s="41"/>
      <c r="C426" s="41"/>
      <c r="D426" s="41"/>
      <c r="E426" s="41"/>
      <c r="F426" s="41"/>
      <c r="G426" s="41"/>
      <c r="H426" s="41"/>
      <c r="I426" s="41"/>
      <c r="J426" s="41"/>
      <c r="K426" s="41"/>
      <c r="L426" s="41"/>
      <c r="M426" s="41"/>
      <c r="N426" s="53"/>
      <c r="O426" s="53"/>
      <c r="P426" s="53"/>
      <c r="Q426" s="53"/>
      <c r="R426" s="53"/>
      <c r="S426" s="53"/>
      <c r="T426" s="41"/>
      <c r="U426" s="41"/>
      <c r="V426" s="41"/>
      <c r="W426" s="41"/>
      <c r="X426" s="41"/>
      <c r="Y426" s="41"/>
      <c r="Z426" s="41"/>
    </row>
    <row r="427" spans="1:26" x14ac:dyDescent="0.25">
      <c r="A427" s="41"/>
      <c r="B427" s="41"/>
      <c r="C427" s="41"/>
      <c r="D427" s="41"/>
      <c r="E427" s="41"/>
      <c r="F427" s="41"/>
      <c r="G427" s="41"/>
      <c r="H427" s="41"/>
      <c r="I427" s="41"/>
      <c r="J427" s="41"/>
      <c r="K427" s="41"/>
      <c r="L427" s="41"/>
      <c r="M427" s="41"/>
      <c r="N427" s="53"/>
      <c r="O427" s="53"/>
      <c r="P427" s="53"/>
      <c r="Q427" s="53"/>
      <c r="R427" s="53"/>
      <c r="S427" s="53"/>
      <c r="T427" s="41"/>
      <c r="U427" s="41"/>
      <c r="V427" s="41"/>
      <c r="W427" s="41"/>
      <c r="X427" s="41"/>
      <c r="Y427" s="41"/>
      <c r="Z427" s="41"/>
    </row>
    <row r="428" spans="1:26" x14ac:dyDescent="0.25">
      <c r="A428" s="41"/>
      <c r="B428" s="41"/>
      <c r="C428" s="41"/>
      <c r="D428" s="41"/>
      <c r="E428" s="41"/>
      <c r="F428" s="41"/>
      <c r="G428" s="41"/>
      <c r="H428" s="41"/>
      <c r="I428" s="41"/>
      <c r="J428" s="41"/>
      <c r="K428" s="41"/>
      <c r="L428" s="41"/>
      <c r="M428" s="41"/>
      <c r="N428" s="53"/>
      <c r="O428" s="53"/>
      <c r="P428" s="53"/>
      <c r="Q428" s="53"/>
      <c r="R428" s="53"/>
      <c r="S428" s="53"/>
      <c r="T428" s="41"/>
      <c r="U428" s="41"/>
      <c r="V428" s="41"/>
      <c r="W428" s="41"/>
      <c r="X428" s="41"/>
      <c r="Y428" s="41"/>
      <c r="Z428" s="41"/>
    </row>
    <row r="429" spans="1:26" x14ac:dyDescent="0.25">
      <c r="A429" s="41"/>
      <c r="B429" s="41"/>
      <c r="C429" s="41"/>
      <c r="D429" s="41"/>
      <c r="E429" s="41"/>
      <c r="F429" s="41"/>
      <c r="G429" s="41"/>
      <c r="H429" s="41"/>
      <c r="I429" s="41"/>
      <c r="J429" s="41"/>
      <c r="K429" s="41"/>
      <c r="L429" s="41"/>
      <c r="M429" s="41"/>
      <c r="N429" s="53"/>
      <c r="O429" s="53"/>
      <c r="P429" s="53"/>
      <c r="Q429" s="53"/>
      <c r="R429" s="53"/>
      <c r="S429" s="53"/>
      <c r="T429" s="41"/>
      <c r="U429" s="41"/>
      <c r="V429" s="41"/>
      <c r="W429" s="41"/>
      <c r="X429" s="41"/>
      <c r="Y429" s="41"/>
      <c r="Z429" s="41"/>
    </row>
    <row r="430" spans="1:26" x14ac:dyDescent="0.25">
      <c r="A430" s="41"/>
      <c r="B430" s="41"/>
      <c r="C430" s="41"/>
      <c r="D430" s="41"/>
      <c r="E430" s="41"/>
      <c r="F430" s="41"/>
      <c r="G430" s="41"/>
      <c r="H430" s="41"/>
      <c r="I430" s="41"/>
      <c r="J430" s="41"/>
      <c r="K430" s="41"/>
      <c r="L430" s="41"/>
      <c r="M430" s="41"/>
      <c r="N430" s="53"/>
      <c r="O430" s="53"/>
      <c r="P430" s="53"/>
      <c r="Q430" s="53"/>
      <c r="R430" s="53"/>
      <c r="S430" s="53"/>
      <c r="T430" s="41"/>
      <c r="U430" s="41"/>
      <c r="V430" s="41"/>
      <c r="W430" s="41"/>
      <c r="X430" s="41"/>
      <c r="Y430" s="41"/>
      <c r="Z430" s="41"/>
    </row>
    <row r="431" spans="1:26" x14ac:dyDescent="0.25">
      <c r="A431" s="41"/>
      <c r="B431" s="41"/>
      <c r="C431" s="41"/>
      <c r="D431" s="41"/>
      <c r="E431" s="41"/>
      <c r="F431" s="41"/>
      <c r="G431" s="41"/>
      <c r="H431" s="41"/>
      <c r="I431" s="41"/>
      <c r="J431" s="41"/>
      <c r="K431" s="41"/>
      <c r="L431" s="41"/>
      <c r="M431" s="41"/>
      <c r="N431" s="53"/>
      <c r="O431" s="53"/>
      <c r="P431" s="53"/>
      <c r="Q431" s="53"/>
      <c r="R431" s="53"/>
      <c r="S431" s="53"/>
      <c r="T431" s="41"/>
      <c r="U431" s="41"/>
      <c r="V431" s="41"/>
      <c r="W431" s="41"/>
      <c r="X431" s="41"/>
      <c r="Y431" s="41"/>
      <c r="Z431" s="41"/>
    </row>
    <row r="432" spans="1:26" x14ac:dyDescent="0.25">
      <c r="A432" s="41"/>
      <c r="B432" s="41"/>
      <c r="C432" s="41"/>
      <c r="D432" s="41"/>
      <c r="E432" s="41"/>
      <c r="F432" s="41"/>
      <c r="G432" s="41"/>
      <c r="H432" s="41"/>
      <c r="I432" s="41"/>
      <c r="J432" s="41"/>
      <c r="K432" s="41"/>
      <c r="L432" s="41"/>
      <c r="M432" s="41"/>
      <c r="N432" s="53"/>
      <c r="O432" s="53"/>
      <c r="P432" s="53"/>
      <c r="Q432" s="53"/>
      <c r="R432" s="53"/>
      <c r="S432" s="53"/>
      <c r="T432" s="41"/>
      <c r="U432" s="41"/>
      <c r="V432" s="41"/>
      <c r="W432" s="41"/>
      <c r="X432" s="41"/>
      <c r="Y432" s="41"/>
      <c r="Z432" s="41"/>
    </row>
    <row r="433" spans="1:26" x14ac:dyDescent="0.25">
      <c r="A433" s="41"/>
      <c r="B433" s="41"/>
      <c r="C433" s="41"/>
      <c r="D433" s="41"/>
      <c r="E433" s="41"/>
      <c r="F433" s="41"/>
      <c r="G433" s="41"/>
      <c r="H433" s="41"/>
      <c r="I433" s="41"/>
      <c r="J433" s="41"/>
      <c r="K433" s="41"/>
      <c r="L433" s="41"/>
      <c r="M433" s="41"/>
      <c r="N433" s="53"/>
      <c r="O433" s="53"/>
      <c r="P433" s="53"/>
      <c r="Q433" s="53"/>
      <c r="R433" s="53"/>
      <c r="S433" s="53"/>
      <c r="T433" s="41"/>
      <c r="U433" s="41"/>
      <c r="V433" s="41"/>
      <c r="W433" s="41"/>
      <c r="X433" s="41"/>
      <c r="Y433" s="41"/>
      <c r="Z433" s="41"/>
    </row>
    <row r="434" spans="1:26" x14ac:dyDescent="0.25">
      <c r="A434" s="41"/>
      <c r="B434" s="41"/>
      <c r="C434" s="41"/>
      <c r="D434" s="41"/>
      <c r="E434" s="41"/>
      <c r="F434" s="41"/>
      <c r="G434" s="41"/>
      <c r="H434" s="41"/>
      <c r="I434" s="41"/>
      <c r="J434" s="41"/>
      <c r="K434" s="41"/>
      <c r="L434" s="41"/>
      <c r="M434" s="41"/>
      <c r="N434" s="53"/>
      <c r="O434" s="53"/>
      <c r="P434" s="53"/>
      <c r="Q434" s="53"/>
      <c r="R434" s="53"/>
      <c r="S434" s="53"/>
      <c r="T434" s="41"/>
      <c r="U434" s="41"/>
      <c r="V434" s="41"/>
      <c r="W434" s="41"/>
      <c r="X434" s="41"/>
      <c r="Y434" s="41"/>
      <c r="Z434" s="41"/>
    </row>
    <row r="435" spans="1:26" x14ac:dyDescent="0.25">
      <c r="A435" s="41"/>
      <c r="B435" s="41"/>
      <c r="C435" s="41"/>
      <c r="D435" s="41"/>
      <c r="E435" s="41"/>
      <c r="F435" s="41"/>
      <c r="G435" s="41"/>
      <c r="H435" s="41"/>
      <c r="I435" s="41"/>
      <c r="J435" s="41"/>
      <c r="K435" s="41"/>
      <c r="L435" s="41"/>
      <c r="M435" s="41"/>
      <c r="N435" s="53"/>
      <c r="O435" s="53"/>
      <c r="P435" s="53"/>
      <c r="Q435" s="53"/>
      <c r="R435" s="53"/>
      <c r="S435" s="53"/>
      <c r="T435" s="41"/>
      <c r="U435" s="41"/>
      <c r="V435" s="41"/>
      <c r="W435" s="41"/>
      <c r="X435" s="41"/>
      <c r="Y435" s="41"/>
      <c r="Z435" s="41"/>
    </row>
    <row r="436" spans="1:26" x14ac:dyDescent="0.25">
      <c r="A436" s="41"/>
      <c r="B436" s="41"/>
      <c r="C436" s="41"/>
      <c r="D436" s="41"/>
      <c r="E436" s="41"/>
      <c r="F436" s="41"/>
      <c r="G436" s="41"/>
      <c r="H436" s="41"/>
      <c r="I436" s="41"/>
      <c r="J436" s="41"/>
      <c r="K436" s="41"/>
      <c r="L436" s="41"/>
      <c r="M436" s="41"/>
      <c r="N436" s="53"/>
      <c r="O436" s="53"/>
      <c r="P436" s="53"/>
      <c r="Q436" s="53"/>
      <c r="R436" s="53"/>
      <c r="S436" s="53"/>
      <c r="T436" s="41"/>
      <c r="U436" s="41"/>
      <c r="V436" s="41"/>
      <c r="W436" s="41"/>
      <c r="X436" s="41"/>
      <c r="Y436" s="41"/>
      <c r="Z436" s="41"/>
    </row>
    <row r="437" spans="1:26" x14ac:dyDescent="0.25">
      <c r="A437" s="41"/>
      <c r="B437" s="41"/>
      <c r="C437" s="41"/>
      <c r="D437" s="41"/>
      <c r="E437" s="41"/>
      <c r="F437" s="41"/>
      <c r="G437" s="41"/>
      <c r="H437" s="41"/>
      <c r="I437" s="41"/>
      <c r="J437" s="41"/>
      <c r="K437" s="41"/>
      <c r="L437" s="41"/>
      <c r="M437" s="41"/>
      <c r="N437" s="53"/>
      <c r="O437" s="53"/>
      <c r="P437" s="53"/>
      <c r="Q437" s="53"/>
      <c r="R437" s="53"/>
      <c r="S437" s="53"/>
      <c r="T437" s="41"/>
      <c r="U437" s="41"/>
      <c r="V437" s="41"/>
      <c r="W437" s="41"/>
      <c r="X437" s="41"/>
      <c r="Y437" s="41"/>
      <c r="Z437" s="41"/>
    </row>
    <row r="438" spans="1:26" x14ac:dyDescent="0.25">
      <c r="A438" s="41"/>
      <c r="B438" s="41"/>
      <c r="C438" s="41"/>
      <c r="D438" s="41"/>
      <c r="E438" s="41"/>
      <c r="F438" s="41"/>
      <c r="G438" s="41"/>
      <c r="H438" s="41"/>
      <c r="I438" s="41"/>
      <c r="J438" s="41"/>
      <c r="K438" s="41"/>
      <c r="L438" s="41"/>
      <c r="M438" s="41"/>
      <c r="N438" s="53"/>
      <c r="O438" s="53"/>
      <c r="P438" s="53"/>
      <c r="Q438" s="53"/>
      <c r="R438" s="53"/>
      <c r="S438" s="53"/>
      <c r="T438" s="41"/>
      <c r="U438" s="41"/>
      <c r="V438" s="41"/>
      <c r="W438" s="41"/>
      <c r="X438" s="41"/>
      <c r="Y438" s="41"/>
      <c r="Z438" s="41"/>
    </row>
    <row r="439" spans="1:26" x14ac:dyDescent="0.25">
      <c r="A439" s="41"/>
      <c r="B439" s="41"/>
      <c r="C439" s="41"/>
      <c r="D439" s="41"/>
      <c r="E439" s="41"/>
      <c r="F439" s="41"/>
      <c r="G439" s="41"/>
      <c r="H439" s="41"/>
      <c r="I439" s="41"/>
      <c r="J439" s="41"/>
      <c r="K439" s="41"/>
      <c r="L439" s="41"/>
      <c r="M439" s="41"/>
      <c r="N439" s="53"/>
      <c r="O439" s="53"/>
      <c r="P439" s="53"/>
      <c r="Q439" s="53"/>
      <c r="R439" s="53"/>
      <c r="S439" s="53"/>
      <c r="T439" s="41"/>
      <c r="U439" s="41"/>
      <c r="V439" s="41"/>
      <c r="W439" s="41"/>
      <c r="X439" s="41"/>
      <c r="Y439" s="41"/>
      <c r="Z439" s="41"/>
    </row>
    <row r="440" spans="1:26" x14ac:dyDescent="0.25">
      <c r="A440" s="41"/>
      <c r="B440" s="41"/>
      <c r="C440" s="41"/>
      <c r="D440" s="41"/>
      <c r="E440" s="41"/>
      <c r="F440" s="41"/>
      <c r="G440" s="41"/>
      <c r="H440" s="41"/>
      <c r="I440" s="41"/>
      <c r="J440" s="41"/>
      <c r="K440" s="41"/>
      <c r="L440" s="41"/>
      <c r="M440" s="41"/>
      <c r="N440" s="53"/>
      <c r="O440" s="53"/>
      <c r="P440" s="53"/>
      <c r="Q440" s="53"/>
      <c r="R440" s="53"/>
      <c r="S440" s="53"/>
      <c r="T440" s="41"/>
      <c r="U440" s="41"/>
      <c r="V440" s="41"/>
      <c r="W440" s="41"/>
      <c r="X440" s="41"/>
      <c r="Y440" s="41"/>
      <c r="Z440" s="41"/>
    </row>
    <row r="441" spans="1:26" x14ac:dyDescent="0.25">
      <c r="A441" s="41"/>
      <c r="B441" s="41"/>
      <c r="C441" s="41"/>
      <c r="D441" s="41"/>
      <c r="E441" s="41"/>
      <c r="F441" s="41"/>
      <c r="G441" s="41"/>
      <c r="H441" s="41"/>
      <c r="I441" s="41"/>
      <c r="J441" s="41"/>
      <c r="K441" s="41"/>
      <c r="L441" s="41"/>
      <c r="M441" s="41"/>
      <c r="N441" s="53"/>
      <c r="O441" s="53"/>
      <c r="P441" s="53"/>
      <c r="Q441" s="53"/>
      <c r="R441" s="53"/>
      <c r="S441" s="53"/>
      <c r="T441" s="41"/>
      <c r="U441" s="41"/>
      <c r="V441" s="41"/>
      <c r="W441" s="41"/>
      <c r="X441" s="41"/>
      <c r="Y441" s="41"/>
      <c r="Z441" s="41"/>
    </row>
    <row r="442" spans="1:26" x14ac:dyDescent="0.25">
      <c r="A442" s="41"/>
      <c r="B442" s="41"/>
      <c r="C442" s="41"/>
      <c r="D442" s="41"/>
      <c r="E442" s="41"/>
      <c r="F442" s="41"/>
      <c r="G442" s="41"/>
      <c r="H442" s="41"/>
      <c r="I442" s="41"/>
      <c r="J442" s="41"/>
      <c r="K442" s="41"/>
      <c r="L442" s="41"/>
      <c r="M442" s="41"/>
      <c r="N442" s="53"/>
      <c r="O442" s="53"/>
      <c r="P442" s="53"/>
      <c r="Q442" s="53"/>
      <c r="R442" s="53"/>
      <c r="S442" s="53"/>
      <c r="T442" s="41"/>
      <c r="U442" s="41"/>
      <c r="V442" s="41"/>
      <c r="W442" s="41"/>
      <c r="X442" s="41"/>
      <c r="Y442" s="41"/>
      <c r="Z442" s="41"/>
    </row>
    <row r="443" spans="1:26" x14ac:dyDescent="0.25">
      <c r="A443" s="41"/>
      <c r="B443" s="41"/>
      <c r="C443" s="41"/>
      <c r="D443" s="41"/>
      <c r="E443" s="41"/>
      <c r="F443" s="41"/>
      <c r="G443" s="41"/>
      <c r="H443" s="41"/>
      <c r="I443" s="41"/>
      <c r="J443" s="41"/>
      <c r="K443" s="41"/>
      <c r="L443" s="41"/>
      <c r="M443" s="41"/>
      <c r="N443" s="53"/>
      <c r="O443" s="53"/>
      <c r="P443" s="53"/>
      <c r="Q443" s="53"/>
      <c r="R443" s="53"/>
      <c r="S443" s="53"/>
      <c r="T443" s="41"/>
      <c r="U443" s="41"/>
      <c r="V443" s="41"/>
      <c r="W443" s="41"/>
      <c r="X443" s="41"/>
      <c r="Y443" s="41"/>
      <c r="Z443" s="41"/>
    </row>
    <row r="444" spans="1:26" x14ac:dyDescent="0.25">
      <c r="A444" s="41"/>
      <c r="B444" s="41"/>
      <c r="C444" s="41"/>
      <c r="D444" s="41"/>
      <c r="E444" s="41"/>
      <c r="F444" s="41"/>
      <c r="G444" s="41"/>
      <c r="H444" s="41"/>
      <c r="I444" s="41"/>
      <c r="J444" s="41"/>
      <c r="K444" s="41"/>
      <c r="L444" s="41"/>
      <c r="M444" s="41"/>
      <c r="N444" s="53"/>
      <c r="O444" s="53"/>
      <c r="P444" s="53"/>
      <c r="Q444" s="53"/>
      <c r="R444" s="53"/>
      <c r="S444" s="53"/>
      <c r="T444" s="41"/>
      <c r="U444" s="41"/>
      <c r="V444" s="41"/>
      <c r="W444" s="41"/>
      <c r="X444" s="41"/>
      <c r="Y444" s="41"/>
      <c r="Z444" s="41"/>
    </row>
    <row r="445" spans="1:26" x14ac:dyDescent="0.25">
      <c r="A445" s="41"/>
      <c r="B445" s="41"/>
      <c r="C445" s="41"/>
      <c r="D445" s="41"/>
      <c r="E445" s="41"/>
      <c r="F445" s="41"/>
      <c r="G445" s="41"/>
      <c r="H445" s="41"/>
      <c r="I445" s="41"/>
      <c r="J445" s="41"/>
      <c r="K445" s="41"/>
      <c r="L445" s="41"/>
      <c r="M445" s="41"/>
      <c r="N445" s="53"/>
      <c r="O445" s="53"/>
      <c r="P445" s="53"/>
      <c r="Q445" s="53"/>
      <c r="R445" s="53"/>
      <c r="S445" s="53"/>
      <c r="T445" s="41"/>
      <c r="U445" s="41"/>
      <c r="V445" s="41"/>
      <c r="W445" s="41"/>
      <c r="X445" s="41"/>
      <c r="Y445" s="41"/>
      <c r="Z445" s="41"/>
    </row>
    <row r="446" spans="1:26" x14ac:dyDescent="0.25">
      <c r="A446" s="41"/>
      <c r="B446" s="41"/>
      <c r="C446" s="41"/>
      <c r="D446" s="41"/>
      <c r="E446" s="41"/>
      <c r="F446" s="41"/>
      <c r="G446" s="41"/>
      <c r="H446" s="41"/>
      <c r="I446" s="41"/>
      <c r="J446" s="41"/>
      <c r="K446" s="41"/>
      <c r="L446" s="41"/>
      <c r="M446" s="41"/>
      <c r="N446" s="53"/>
      <c r="O446" s="53"/>
      <c r="P446" s="53"/>
      <c r="Q446" s="53"/>
      <c r="R446" s="53"/>
      <c r="S446" s="53"/>
      <c r="T446" s="41"/>
      <c r="U446" s="41"/>
      <c r="V446" s="41"/>
      <c r="W446" s="41"/>
      <c r="X446" s="41"/>
      <c r="Y446" s="41"/>
      <c r="Z446" s="41"/>
    </row>
    <row r="447" spans="1:26" x14ac:dyDescent="0.25">
      <c r="A447" s="41"/>
      <c r="B447" s="41"/>
      <c r="C447" s="41"/>
      <c r="D447" s="41"/>
      <c r="E447" s="41"/>
      <c r="F447" s="41"/>
      <c r="G447" s="41"/>
      <c r="H447" s="41"/>
      <c r="I447" s="41"/>
      <c r="J447" s="41"/>
      <c r="K447" s="41"/>
      <c r="L447" s="41"/>
      <c r="M447" s="41"/>
      <c r="N447" s="53"/>
      <c r="O447" s="53"/>
      <c r="P447" s="53"/>
      <c r="Q447" s="53"/>
      <c r="R447" s="53"/>
      <c r="S447" s="53"/>
      <c r="T447" s="41"/>
      <c r="U447" s="41"/>
      <c r="V447" s="41"/>
      <c r="W447" s="41"/>
      <c r="X447" s="41"/>
      <c r="Y447" s="41"/>
      <c r="Z447" s="41"/>
    </row>
    <row r="448" spans="1:26" x14ac:dyDescent="0.25">
      <c r="A448" s="41"/>
      <c r="B448" s="41"/>
      <c r="C448" s="41"/>
      <c r="D448" s="41"/>
      <c r="E448" s="41"/>
      <c r="F448" s="41"/>
      <c r="G448" s="41"/>
      <c r="H448" s="41"/>
      <c r="I448" s="41"/>
      <c r="J448" s="41"/>
      <c r="K448" s="41"/>
      <c r="L448" s="41"/>
      <c r="M448" s="41"/>
      <c r="N448" s="53"/>
      <c r="O448" s="53"/>
      <c r="P448" s="53"/>
      <c r="Q448" s="53"/>
      <c r="R448" s="53"/>
      <c r="S448" s="53"/>
      <c r="T448" s="41"/>
      <c r="U448" s="41"/>
      <c r="V448" s="41"/>
      <c r="W448" s="41"/>
      <c r="X448" s="41"/>
      <c r="Y448" s="41"/>
      <c r="Z448" s="41"/>
    </row>
    <row r="449" spans="1:26" x14ac:dyDescent="0.25">
      <c r="A449" s="41"/>
      <c r="B449" s="41"/>
      <c r="C449" s="41"/>
      <c r="D449" s="41"/>
      <c r="E449" s="41"/>
      <c r="F449" s="41"/>
      <c r="G449" s="41"/>
      <c r="H449" s="41"/>
      <c r="I449" s="41"/>
      <c r="J449" s="41"/>
      <c r="K449" s="41"/>
      <c r="L449" s="41"/>
      <c r="M449" s="41"/>
      <c r="N449" s="53"/>
      <c r="O449" s="53"/>
      <c r="P449" s="53"/>
      <c r="Q449" s="53"/>
      <c r="R449" s="53"/>
      <c r="S449" s="53"/>
      <c r="T449" s="41"/>
      <c r="U449" s="41"/>
      <c r="V449" s="41"/>
      <c r="W449" s="41"/>
      <c r="X449" s="41"/>
      <c r="Y449" s="41"/>
      <c r="Z449" s="41"/>
    </row>
    <row r="450" spans="1:26" x14ac:dyDescent="0.25">
      <c r="A450" s="41"/>
      <c r="B450" s="41"/>
      <c r="C450" s="41"/>
      <c r="D450" s="41"/>
      <c r="E450" s="41"/>
      <c r="F450" s="41"/>
      <c r="G450" s="41"/>
      <c r="H450" s="41"/>
      <c r="I450" s="41"/>
      <c r="J450" s="41"/>
      <c r="K450" s="41"/>
      <c r="L450" s="41"/>
      <c r="M450" s="41"/>
      <c r="N450" s="53"/>
      <c r="O450" s="53"/>
      <c r="P450" s="53"/>
      <c r="Q450" s="53"/>
      <c r="R450" s="53"/>
      <c r="S450" s="53"/>
      <c r="T450" s="41"/>
      <c r="U450" s="41"/>
      <c r="V450" s="41"/>
      <c r="W450" s="41"/>
      <c r="X450" s="41"/>
      <c r="Y450" s="41"/>
      <c r="Z450" s="41"/>
    </row>
    <row r="451" spans="1:26" x14ac:dyDescent="0.25">
      <c r="A451" s="41"/>
      <c r="B451" s="41"/>
      <c r="C451" s="41"/>
      <c r="D451" s="41"/>
      <c r="E451" s="41"/>
      <c r="F451" s="41"/>
      <c r="G451" s="41"/>
      <c r="H451" s="41"/>
      <c r="I451" s="41"/>
      <c r="J451" s="41"/>
      <c r="K451" s="41"/>
      <c r="L451" s="41"/>
      <c r="M451" s="41"/>
      <c r="N451" s="53"/>
      <c r="O451" s="53"/>
      <c r="P451" s="53"/>
      <c r="Q451" s="53"/>
      <c r="R451" s="53"/>
      <c r="S451" s="53"/>
      <c r="T451" s="41"/>
      <c r="U451" s="41"/>
      <c r="V451" s="41"/>
      <c r="W451" s="41"/>
      <c r="X451" s="41"/>
      <c r="Y451" s="41"/>
      <c r="Z451" s="41"/>
    </row>
    <row r="452" spans="1:26" x14ac:dyDescent="0.25">
      <c r="A452" s="41"/>
      <c r="B452" s="41"/>
      <c r="C452" s="41"/>
      <c r="D452" s="41"/>
      <c r="E452" s="41"/>
      <c r="F452" s="41"/>
      <c r="G452" s="41"/>
      <c r="H452" s="41"/>
      <c r="I452" s="41"/>
      <c r="J452" s="41"/>
      <c r="K452" s="41"/>
      <c r="L452" s="41"/>
      <c r="M452" s="41"/>
      <c r="N452" s="53"/>
      <c r="O452" s="53"/>
      <c r="P452" s="53"/>
      <c r="Q452" s="53"/>
      <c r="R452" s="53"/>
      <c r="S452" s="53"/>
      <c r="T452" s="41"/>
      <c r="U452" s="41"/>
      <c r="V452" s="41"/>
      <c r="W452" s="41"/>
      <c r="X452" s="41"/>
      <c r="Y452" s="41"/>
      <c r="Z452" s="41"/>
    </row>
    <row r="453" spans="1:26" x14ac:dyDescent="0.25">
      <c r="A453" s="41"/>
      <c r="B453" s="41"/>
      <c r="C453" s="41"/>
      <c r="D453" s="41"/>
      <c r="E453" s="41"/>
      <c r="F453" s="41"/>
      <c r="G453" s="41"/>
      <c r="H453" s="41"/>
      <c r="I453" s="41"/>
      <c r="J453" s="41"/>
      <c r="K453" s="41"/>
      <c r="L453" s="41"/>
      <c r="M453" s="41"/>
      <c r="N453" s="53"/>
      <c r="O453" s="53"/>
      <c r="P453" s="53"/>
      <c r="Q453" s="53"/>
      <c r="R453" s="53"/>
      <c r="S453" s="53"/>
      <c r="T453" s="41"/>
      <c r="U453" s="41"/>
      <c r="V453" s="41"/>
      <c r="W453" s="41"/>
      <c r="X453" s="41"/>
      <c r="Y453" s="41"/>
      <c r="Z453" s="41"/>
    </row>
    <row r="454" spans="1:26" x14ac:dyDescent="0.25">
      <c r="A454" s="41"/>
      <c r="B454" s="41"/>
      <c r="C454" s="41"/>
      <c r="D454" s="41"/>
      <c r="E454" s="41"/>
      <c r="F454" s="41"/>
      <c r="G454" s="41"/>
      <c r="H454" s="41"/>
      <c r="I454" s="41"/>
      <c r="J454" s="41"/>
      <c r="K454" s="41"/>
      <c r="L454" s="41"/>
      <c r="M454" s="41"/>
      <c r="N454" s="53"/>
      <c r="O454" s="53"/>
      <c r="P454" s="53"/>
      <c r="Q454" s="53"/>
      <c r="R454" s="53"/>
      <c r="S454" s="53"/>
      <c r="T454" s="41"/>
      <c r="U454" s="41"/>
      <c r="V454" s="41"/>
      <c r="W454" s="41"/>
      <c r="X454" s="41"/>
      <c r="Y454" s="41"/>
      <c r="Z454" s="41"/>
    </row>
    <row r="455" spans="1:26" x14ac:dyDescent="0.25">
      <c r="A455" s="41"/>
      <c r="B455" s="41"/>
      <c r="C455" s="41"/>
      <c r="D455" s="41"/>
      <c r="E455" s="41"/>
      <c r="F455" s="41"/>
      <c r="G455" s="41"/>
      <c r="H455" s="41"/>
      <c r="I455" s="41"/>
      <c r="J455" s="41"/>
      <c r="K455" s="41"/>
      <c r="L455" s="41"/>
      <c r="M455" s="41"/>
      <c r="N455" s="53"/>
      <c r="O455" s="53"/>
      <c r="P455" s="53"/>
      <c r="Q455" s="53"/>
      <c r="R455" s="53"/>
      <c r="S455" s="53"/>
      <c r="T455" s="41"/>
      <c r="U455" s="41"/>
      <c r="V455" s="41"/>
      <c r="W455" s="41"/>
      <c r="X455" s="41"/>
      <c r="Y455" s="41"/>
      <c r="Z455" s="41"/>
    </row>
    <row r="456" spans="1:26" x14ac:dyDescent="0.25">
      <c r="A456" s="41"/>
      <c r="B456" s="41"/>
      <c r="C456" s="41"/>
      <c r="D456" s="41"/>
      <c r="E456" s="41"/>
      <c r="F456" s="41"/>
      <c r="G456" s="41"/>
      <c r="H456" s="41"/>
      <c r="I456" s="41"/>
      <c r="J456" s="41"/>
      <c r="K456" s="41"/>
      <c r="L456" s="41"/>
      <c r="M456" s="41"/>
      <c r="N456" s="53"/>
      <c r="O456" s="53"/>
      <c r="P456" s="53"/>
      <c r="Q456" s="53"/>
      <c r="R456" s="53"/>
      <c r="S456" s="53"/>
      <c r="T456" s="41"/>
      <c r="U456" s="41"/>
      <c r="V456" s="41"/>
      <c r="W456" s="41"/>
      <c r="X456" s="41"/>
      <c r="Y456" s="41"/>
      <c r="Z456" s="41"/>
    </row>
    <row r="457" spans="1:26" x14ac:dyDescent="0.25">
      <c r="A457" s="41"/>
      <c r="B457" s="41"/>
      <c r="C457" s="41"/>
      <c r="D457" s="41"/>
      <c r="E457" s="41"/>
      <c r="F457" s="41"/>
      <c r="G457" s="41"/>
      <c r="H457" s="41"/>
      <c r="I457" s="41"/>
      <c r="J457" s="41"/>
      <c r="K457" s="41"/>
      <c r="L457" s="41"/>
      <c r="M457" s="41"/>
      <c r="N457" s="53"/>
      <c r="O457" s="53"/>
      <c r="P457" s="53"/>
      <c r="Q457" s="53"/>
      <c r="R457" s="53"/>
      <c r="S457" s="53"/>
      <c r="T457" s="41"/>
      <c r="U457" s="41"/>
      <c r="V457" s="41"/>
      <c r="W457" s="41"/>
      <c r="X457" s="41"/>
      <c r="Y457" s="41"/>
      <c r="Z457" s="41"/>
    </row>
    <row r="458" spans="1:26" x14ac:dyDescent="0.25">
      <c r="A458" s="41"/>
      <c r="B458" s="41"/>
      <c r="C458" s="41"/>
      <c r="D458" s="41"/>
      <c r="E458" s="41"/>
      <c r="F458" s="41"/>
      <c r="G458" s="41"/>
      <c r="H458" s="41"/>
      <c r="I458" s="41"/>
      <c r="J458" s="41"/>
      <c r="K458" s="41"/>
      <c r="L458" s="41"/>
      <c r="M458" s="41"/>
      <c r="N458" s="53"/>
      <c r="O458" s="53"/>
      <c r="P458" s="53"/>
      <c r="Q458" s="53"/>
      <c r="R458" s="53"/>
      <c r="S458" s="53"/>
      <c r="T458" s="41"/>
      <c r="U458" s="41"/>
      <c r="V458" s="41"/>
      <c r="W458" s="41"/>
      <c r="X458" s="41"/>
      <c r="Y458" s="41"/>
      <c r="Z458" s="41"/>
    </row>
    <row r="459" spans="1:26" x14ac:dyDescent="0.25">
      <c r="A459" s="41"/>
      <c r="B459" s="41"/>
      <c r="C459" s="41"/>
      <c r="D459" s="41"/>
      <c r="E459" s="41"/>
      <c r="F459" s="41"/>
      <c r="G459" s="41"/>
      <c r="H459" s="41"/>
      <c r="I459" s="41"/>
      <c r="J459" s="41"/>
      <c r="K459" s="41"/>
      <c r="L459" s="41"/>
      <c r="M459" s="41"/>
      <c r="N459" s="53"/>
      <c r="O459" s="53"/>
      <c r="P459" s="53"/>
      <c r="Q459" s="53"/>
      <c r="R459" s="53"/>
      <c r="S459" s="53"/>
      <c r="T459" s="41"/>
      <c r="U459" s="41"/>
      <c r="V459" s="41"/>
      <c r="W459" s="41"/>
      <c r="X459" s="41"/>
      <c r="Y459" s="41"/>
      <c r="Z459" s="41"/>
    </row>
    <row r="460" spans="1:26" x14ac:dyDescent="0.25">
      <c r="A460" s="41"/>
      <c r="B460" s="41"/>
      <c r="C460" s="41"/>
      <c r="D460" s="41"/>
      <c r="E460" s="41"/>
      <c r="F460" s="41"/>
      <c r="G460" s="41"/>
      <c r="H460" s="41"/>
      <c r="I460" s="41"/>
      <c r="J460" s="41"/>
      <c r="K460" s="41"/>
      <c r="L460" s="41"/>
      <c r="M460" s="41"/>
      <c r="N460" s="53"/>
      <c r="O460" s="53"/>
      <c r="P460" s="53"/>
      <c r="Q460" s="53"/>
      <c r="R460" s="53"/>
      <c r="S460" s="53"/>
      <c r="T460" s="41"/>
      <c r="U460" s="41"/>
      <c r="V460" s="41"/>
      <c r="W460" s="41"/>
      <c r="X460" s="41"/>
      <c r="Y460" s="41"/>
      <c r="Z460" s="41"/>
    </row>
    <row r="461" spans="1:26" x14ac:dyDescent="0.25">
      <c r="A461" s="41"/>
      <c r="B461" s="41"/>
      <c r="C461" s="41"/>
      <c r="D461" s="41"/>
      <c r="E461" s="41"/>
      <c r="F461" s="41"/>
      <c r="G461" s="41"/>
      <c r="H461" s="41"/>
      <c r="I461" s="41"/>
      <c r="J461" s="41"/>
      <c r="K461" s="41"/>
      <c r="L461" s="41"/>
      <c r="M461" s="41"/>
      <c r="N461" s="53"/>
      <c r="O461" s="53"/>
      <c r="P461" s="53"/>
      <c r="Q461" s="53"/>
      <c r="R461" s="53"/>
      <c r="S461" s="53"/>
      <c r="T461" s="41"/>
      <c r="U461" s="41"/>
      <c r="V461" s="41"/>
      <c r="W461" s="41"/>
      <c r="X461" s="41"/>
      <c r="Y461" s="41"/>
      <c r="Z461" s="41"/>
    </row>
    <row r="462" spans="1:26" x14ac:dyDescent="0.25">
      <c r="A462" s="41"/>
      <c r="B462" s="41"/>
      <c r="C462" s="41"/>
      <c r="D462" s="41"/>
      <c r="E462" s="41"/>
      <c r="F462" s="41"/>
      <c r="G462" s="41"/>
      <c r="H462" s="41"/>
      <c r="I462" s="41"/>
      <c r="J462" s="41"/>
      <c r="K462" s="41"/>
      <c r="L462" s="41"/>
      <c r="M462" s="41"/>
      <c r="N462" s="53"/>
      <c r="O462" s="53"/>
      <c r="P462" s="53"/>
      <c r="Q462" s="53"/>
      <c r="R462" s="53"/>
      <c r="S462" s="53"/>
      <c r="T462" s="41"/>
      <c r="U462" s="41"/>
      <c r="V462" s="41"/>
      <c r="W462" s="41"/>
      <c r="X462" s="41"/>
      <c r="Y462" s="41"/>
      <c r="Z462" s="41"/>
    </row>
    <row r="463" spans="1:26" x14ac:dyDescent="0.25">
      <c r="A463" s="41"/>
      <c r="B463" s="41"/>
      <c r="C463" s="41"/>
      <c r="D463" s="41"/>
      <c r="E463" s="41"/>
      <c r="F463" s="41"/>
      <c r="G463" s="41"/>
      <c r="H463" s="41"/>
      <c r="I463" s="41"/>
      <c r="J463" s="41"/>
      <c r="K463" s="41"/>
      <c r="L463" s="41"/>
      <c r="M463" s="41"/>
      <c r="N463" s="53"/>
      <c r="O463" s="53"/>
      <c r="P463" s="53"/>
      <c r="Q463" s="53"/>
      <c r="R463" s="53"/>
      <c r="S463" s="53"/>
      <c r="T463" s="41"/>
      <c r="U463" s="41"/>
      <c r="V463" s="41"/>
      <c r="W463" s="41"/>
      <c r="X463" s="41"/>
      <c r="Y463" s="41"/>
      <c r="Z463" s="41"/>
    </row>
    <row r="464" spans="1:26" x14ac:dyDescent="0.25">
      <c r="A464" s="41"/>
      <c r="B464" s="41"/>
      <c r="C464" s="41"/>
      <c r="D464" s="41"/>
      <c r="E464" s="41"/>
      <c r="F464" s="41"/>
      <c r="G464" s="41"/>
      <c r="H464" s="41"/>
      <c r="I464" s="41"/>
      <c r="J464" s="41"/>
      <c r="K464" s="41"/>
      <c r="L464" s="41"/>
      <c r="M464" s="41"/>
      <c r="N464" s="53"/>
      <c r="O464" s="53"/>
      <c r="P464" s="53"/>
      <c r="Q464" s="53"/>
      <c r="R464" s="53"/>
      <c r="S464" s="53"/>
      <c r="T464" s="41"/>
      <c r="U464" s="41"/>
      <c r="V464" s="41"/>
      <c r="W464" s="41"/>
      <c r="X464" s="41"/>
      <c r="Y464" s="41"/>
      <c r="Z464" s="41"/>
    </row>
    <row r="465" spans="1:26" x14ac:dyDescent="0.25">
      <c r="A465" s="41"/>
      <c r="B465" s="41"/>
      <c r="C465" s="41"/>
      <c r="D465" s="41"/>
      <c r="E465" s="41"/>
      <c r="F465" s="41"/>
      <c r="G465" s="41"/>
      <c r="H465" s="41"/>
      <c r="I465" s="41"/>
      <c r="J465" s="41"/>
      <c r="K465" s="41"/>
      <c r="L465" s="41"/>
      <c r="M465" s="41"/>
      <c r="N465" s="53"/>
      <c r="O465" s="53"/>
      <c r="P465" s="53"/>
      <c r="Q465" s="53"/>
      <c r="R465" s="53"/>
      <c r="S465" s="53"/>
      <c r="T465" s="41"/>
      <c r="U465" s="41"/>
      <c r="V465" s="41"/>
      <c r="W465" s="41"/>
      <c r="X465" s="41"/>
      <c r="Y465" s="41"/>
      <c r="Z465" s="41"/>
    </row>
    <row r="466" spans="1:26" x14ac:dyDescent="0.25">
      <c r="A466" s="41"/>
      <c r="B466" s="41"/>
      <c r="C466" s="41"/>
      <c r="D466" s="41"/>
      <c r="E466" s="41"/>
      <c r="F466" s="41"/>
      <c r="G466" s="41"/>
      <c r="H466" s="41"/>
      <c r="I466" s="41"/>
      <c r="J466" s="41"/>
      <c r="K466" s="41"/>
      <c r="L466" s="41"/>
      <c r="M466" s="41"/>
      <c r="N466" s="53"/>
      <c r="O466" s="53"/>
      <c r="P466" s="53"/>
      <c r="Q466" s="53"/>
      <c r="R466" s="53"/>
      <c r="S466" s="53"/>
      <c r="T466" s="41"/>
      <c r="U466" s="41"/>
      <c r="V466" s="41"/>
      <c r="W466" s="41"/>
      <c r="X466" s="41"/>
      <c r="Y466" s="41"/>
      <c r="Z466" s="41"/>
    </row>
    <row r="467" spans="1:26" x14ac:dyDescent="0.25">
      <c r="A467" s="41"/>
      <c r="B467" s="41"/>
      <c r="C467" s="41"/>
      <c r="D467" s="41"/>
      <c r="E467" s="41"/>
      <c r="F467" s="41"/>
      <c r="G467" s="41"/>
      <c r="H467" s="41"/>
      <c r="I467" s="41"/>
      <c r="J467" s="41"/>
      <c r="K467" s="41"/>
      <c r="L467" s="41"/>
      <c r="M467" s="41"/>
      <c r="N467" s="53"/>
      <c r="O467" s="53"/>
      <c r="P467" s="53"/>
      <c r="Q467" s="53"/>
      <c r="R467" s="53"/>
      <c r="S467" s="53"/>
      <c r="T467" s="41"/>
      <c r="U467" s="41"/>
      <c r="V467" s="41"/>
      <c r="W467" s="41"/>
      <c r="X467" s="41"/>
      <c r="Y467" s="41"/>
      <c r="Z467" s="41"/>
    </row>
    <row r="468" spans="1:26" x14ac:dyDescent="0.25">
      <c r="A468" s="41"/>
      <c r="B468" s="41"/>
      <c r="C468" s="41"/>
      <c r="D468" s="41"/>
      <c r="E468" s="41"/>
      <c r="F468" s="41"/>
      <c r="G468" s="41"/>
      <c r="H468" s="41"/>
      <c r="I468" s="41"/>
      <c r="J468" s="41"/>
      <c r="K468" s="41"/>
      <c r="L468" s="41"/>
      <c r="M468" s="41"/>
      <c r="N468" s="53"/>
      <c r="O468" s="53"/>
      <c r="P468" s="53"/>
      <c r="Q468" s="53"/>
      <c r="R468" s="53"/>
      <c r="S468" s="53"/>
      <c r="T468" s="41"/>
      <c r="U468" s="41"/>
      <c r="V468" s="41"/>
      <c r="W468" s="41"/>
      <c r="X468" s="41"/>
      <c r="Y468" s="41"/>
      <c r="Z468" s="41"/>
    </row>
    <row r="469" spans="1:26" x14ac:dyDescent="0.25">
      <c r="A469" s="41"/>
      <c r="B469" s="41"/>
      <c r="C469" s="41"/>
      <c r="D469" s="41"/>
      <c r="E469" s="41"/>
      <c r="F469" s="41"/>
      <c r="G469" s="41"/>
      <c r="H469" s="41"/>
      <c r="I469" s="41"/>
      <c r="J469" s="41"/>
      <c r="K469" s="41"/>
      <c r="L469" s="41"/>
      <c r="M469" s="41"/>
      <c r="N469" s="53"/>
      <c r="O469" s="53"/>
      <c r="P469" s="53"/>
      <c r="Q469" s="53"/>
      <c r="R469" s="53"/>
      <c r="S469" s="53"/>
      <c r="T469" s="41"/>
      <c r="U469" s="41"/>
      <c r="V469" s="41"/>
      <c r="W469" s="41"/>
      <c r="X469" s="41"/>
      <c r="Y469" s="41"/>
      <c r="Z469" s="41"/>
    </row>
    <row r="470" spans="1:26" x14ac:dyDescent="0.25">
      <c r="A470" s="41"/>
      <c r="B470" s="41"/>
      <c r="C470" s="41"/>
      <c r="D470" s="41"/>
      <c r="E470" s="41"/>
      <c r="F470" s="41"/>
      <c r="G470" s="41"/>
      <c r="H470" s="41"/>
      <c r="I470" s="41"/>
      <c r="J470" s="41"/>
      <c r="K470" s="41"/>
      <c r="L470" s="41"/>
      <c r="M470" s="41"/>
      <c r="N470" s="53"/>
      <c r="O470" s="53"/>
      <c r="P470" s="53"/>
      <c r="Q470" s="53"/>
      <c r="R470" s="53"/>
      <c r="S470" s="53"/>
      <c r="T470" s="41"/>
      <c r="U470" s="41"/>
      <c r="V470" s="41"/>
      <c r="W470" s="41"/>
      <c r="X470" s="41"/>
      <c r="Y470" s="41"/>
      <c r="Z470" s="41"/>
    </row>
    <row r="471" spans="1:26" x14ac:dyDescent="0.25">
      <c r="A471" s="41"/>
      <c r="B471" s="41"/>
      <c r="C471" s="41"/>
      <c r="D471" s="41"/>
      <c r="E471" s="41"/>
      <c r="F471" s="41"/>
      <c r="G471" s="41"/>
      <c r="H471" s="41"/>
      <c r="I471" s="41"/>
      <c r="J471" s="41"/>
      <c r="K471" s="41"/>
      <c r="L471" s="41"/>
      <c r="M471" s="41"/>
      <c r="N471" s="53"/>
      <c r="O471" s="53"/>
      <c r="P471" s="53"/>
      <c r="Q471" s="53"/>
      <c r="R471" s="53"/>
      <c r="S471" s="53"/>
      <c r="T471" s="41"/>
      <c r="U471" s="41"/>
      <c r="V471" s="41"/>
      <c r="W471" s="41"/>
      <c r="X471" s="41"/>
      <c r="Y471" s="41"/>
      <c r="Z471" s="41"/>
    </row>
    <row r="472" spans="1:26" x14ac:dyDescent="0.25">
      <c r="A472" s="41"/>
      <c r="B472" s="41"/>
      <c r="C472" s="41"/>
      <c r="D472" s="41"/>
      <c r="E472" s="41"/>
      <c r="F472" s="41"/>
      <c r="G472" s="41"/>
      <c r="H472" s="41"/>
      <c r="I472" s="41"/>
      <c r="J472" s="41"/>
      <c r="K472" s="41"/>
      <c r="L472" s="41"/>
      <c r="M472" s="41"/>
      <c r="N472" s="53"/>
      <c r="O472" s="53"/>
      <c r="P472" s="53"/>
      <c r="Q472" s="53"/>
      <c r="R472" s="53"/>
      <c r="S472" s="53"/>
      <c r="T472" s="41"/>
      <c r="U472" s="41"/>
      <c r="V472" s="41"/>
      <c r="W472" s="41"/>
      <c r="X472" s="41"/>
      <c r="Y472" s="41"/>
      <c r="Z472" s="41"/>
    </row>
    <row r="473" spans="1:26" x14ac:dyDescent="0.25">
      <c r="A473" s="41"/>
      <c r="B473" s="41"/>
      <c r="C473" s="41"/>
      <c r="D473" s="41"/>
      <c r="E473" s="41"/>
      <c r="F473" s="41"/>
      <c r="G473" s="41"/>
      <c r="H473" s="41"/>
      <c r="I473" s="41"/>
      <c r="J473" s="41"/>
      <c r="K473" s="41"/>
      <c r="L473" s="41"/>
      <c r="M473" s="41"/>
      <c r="N473" s="53"/>
      <c r="O473" s="53"/>
      <c r="P473" s="53"/>
      <c r="Q473" s="53"/>
      <c r="R473" s="53"/>
      <c r="S473" s="53"/>
      <c r="T473" s="41"/>
      <c r="U473" s="41"/>
      <c r="V473" s="41"/>
      <c r="W473" s="41"/>
      <c r="X473" s="41"/>
      <c r="Y473" s="41"/>
      <c r="Z473" s="41"/>
    </row>
    <row r="474" spans="1:26" x14ac:dyDescent="0.25">
      <c r="A474" s="41"/>
      <c r="B474" s="41"/>
      <c r="C474" s="41"/>
      <c r="D474" s="41"/>
      <c r="E474" s="41"/>
      <c r="F474" s="41"/>
      <c r="G474" s="41"/>
      <c r="H474" s="41"/>
      <c r="I474" s="41"/>
      <c r="J474" s="41"/>
      <c r="K474" s="41"/>
      <c r="L474" s="41"/>
      <c r="M474" s="41"/>
      <c r="N474" s="53"/>
      <c r="O474" s="53"/>
      <c r="P474" s="53"/>
      <c r="Q474" s="53"/>
      <c r="R474" s="53"/>
      <c r="S474" s="53"/>
      <c r="T474" s="41"/>
      <c r="U474" s="41"/>
      <c r="V474" s="41"/>
      <c r="W474" s="41"/>
      <c r="X474" s="41"/>
      <c r="Y474" s="41"/>
      <c r="Z474" s="41"/>
    </row>
    <row r="475" spans="1:26" x14ac:dyDescent="0.25">
      <c r="A475" s="41"/>
      <c r="B475" s="41"/>
      <c r="C475" s="41"/>
      <c r="D475" s="41"/>
      <c r="E475" s="41"/>
      <c r="F475" s="41"/>
      <c r="G475" s="41"/>
      <c r="H475" s="41"/>
      <c r="I475" s="41"/>
      <c r="J475" s="41"/>
      <c r="K475" s="41"/>
      <c r="L475" s="41"/>
      <c r="M475" s="41"/>
      <c r="N475" s="53"/>
      <c r="O475" s="53"/>
      <c r="P475" s="53"/>
      <c r="Q475" s="53"/>
      <c r="R475" s="53"/>
      <c r="S475" s="53"/>
      <c r="T475" s="41"/>
      <c r="U475" s="41"/>
      <c r="V475" s="41"/>
      <c r="W475" s="41"/>
      <c r="X475" s="41"/>
      <c r="Y475" s="41"/>
      <c r="Z475" s="41"/>
    </row>
    <row r="476" spans="1:26" x14ac:dyDescent="0.25">
      <c r="A476" s="41"/>
      <c r="B476" s="41"/>
      <c r="C476" s="41"/>
      <c r="D476" s="41"/>
      <c r="E476" s="41"/>
      <c r="F476" s="41"/>
      <c r="G476" s="41"/>
      <c r="H476" s="41"/>
      <c r="I476" s="41"/>
      <c r="J476" s="41"/>
      <c r="K476" s="41"/>
      <c r="L476" s="41"/>
      <c r="M476" s="41"/>
      <c r="N476" s="53"/>
      <c r="O476" s="53"/>
      <c r="P476" s="53"/>
      <c r="Q476" s="53"/>
      <c r="R476" s="53"/>
      <c r="S476" s="53"/>
      <c r="T476" s="41"/>
      <c r="U476" s="41"/>
      <c r="V476" s="41"/>
      <c r="W476" s="41"/>
      <c r="X476" s="41"/>
      <c r="Y476" s="41"/>
      <c r="Z476" s="41"/>
    </row>
    <row r="477" spans="1:26" x14ac:dyDescent="0.25">
      <c r="A477" s="41"/>
      <c r="B477" s="41"/>
      <c r="C477" s="41"/>
      <c r="D477" s="41"/>
      <c r="E477" s="41"/>
      <c r="F477" s="41"/>
      <c r="G477" s="41"/>
      <c r="H477" s="41"/>
      <c r="I477" s="41"/>
      <c r="J477" s="41"/>
      <c r="K477" s="41"/>
      <c r="L477" s="41"/>
      <c r="M477" s="41"/>
      <c r="N477" s="53"/>
      <c r="O477" s="53"/>
      <c r="P477" s="53"/>
      <c r="Q477" s="53"/>
      <c r="R477" s="53"/>
      <c r="S477" s="53"/>
      <c r="T477" s="41"/>
      <c r="U477" s="41"/>
      <c r="V477" s="41"/>
      <c r="W477" s="41"/>
      <c r="X477" s="41"/>
      <c r="Y477" s="41"/>
      <c r="Z477" s="41"/>
    </row>
    <row r="478" spans="1:26" x14ac:dyDescent="0.25">
      <c r="A478" s="41"/>
      <c r="B478" s="41"/>
      <c r="C478" s="41"/>
      <c r="D478" s="41"/>
      <c r="E478" s="41"/>
      <c r="F478" s="41"/>
      <c r="G478" s="41"/>
      <c r="H478" s="41"/>
      <c r="I478" s="41"/>
      <c r="J478" s="41"/>
      <c r="K478" s="41"/>
      <c r="L478" s="41"/>
      <c r="M478" s="41"/>
      <c r="N478" s="53"/>
      <c r="O478" s="53"/>
      <c r="P478" s="53"/>
      <c r="Q478" s="53"/>
      <c r="R478" s="53"/>
      <c r="S478" s="53"/>
      <c r="T478" s="41"/>
      <c r="U478" s="41"/>
      <c r="V478" s="41"/>
      <c r="W478" s="41"/>
      <c r="X478" s="41"/>
      <c r="Y478" s="41"/>
      <c r="Z478" s="41"/>
    </row>
    <row r="479" spans="1:26" x14ac:dyDescent="0.25">
      <c r="A479" s="41"/>
      <c r="B479" s="41"/>
      <c r="C479" s="41"/>
      <c r="D479" s="41"/>
      <c r="E479" s="41"/>
      <c r="F479" s="41"/>
      <c r="G479" s="41"/>
      <c r="H479" s="41"/>
      <c r="I479" s="41"/>
      <c r="J479" s="41"/>
      <c r="K479" s="41"/>
      <c r="L479" s="41"/>
      <c r="M479" s="41"/>
      <c r="N479" s="53"/>
      <c r="O479" s="53"/>
      <c r="P479" s="53"/>
      <c r="Q479" s="53"/>
      <c r="R479" s="53"/>
      <c r="S479" s="53"/>
      <c r="T479" s="41"/>
      <c r="U479" s="41"/>
      <c r="V479" s="41"/>
      <c r="W479" s="41"/>
      <c r="X479" s="41"/>
      <c r="Y479" s="41"/>
      <c r="Z479" s="41"/>
    </row>
    <row r="480" spans="1:26" x14ac:dyDescent="0.25">
      <c r="A480" s="41"/>
      <c r="B480" s="41"/>
      <c r="C480" s="41"/>
      <c r="D480" s="41"/>
      <c r="E480" s="41"/>
      <c r="F480" s="41"/>
      <c r="G480" s="41"/>
      <c r="H480" s="41"/>
      <c r="I480" s="41"/>
      <c r="J480" s="41"/>
      <c r="K480" s="41"/>
      <c r="L480" s="41"/>
      <c r="M480" s="41"/>
      <c r="N480" s="53"/>
      <c r="O480" s="53"/>
      <c r="P480" s="53"/>
      <c r="Q480" s="53"/>
      <c r="R480" s="53"/>
      <c r="S480" s="53"/>
      <c r="T480" s="41"/>
      <c r="U480" s="41"/>
      <c r="V480" s="41"/>
      <c r="W480" s="41"/>
      <c r="X480" s="41"/>
      <c r="Y480" s="41"/>
      <c r="Z480" s="41"/>
    </row>
    <row r="481" spans="1:26" x14ac:dyDescent="0.25">
      <c r="A481" s="41"/>
      <c r="B481" s="41"/>
      <c r="C481" s="41"/>
      <c r="D481" s="41"/>
      <c r="E481" s="41"/>
      <c r="F481" s="41"/>
      <c r="G481" s="41"/>
      <c r="H481" s="41"/>
      <c r="I481" s="41"/>
      <c r="J481" s="41"/>
      <c r="K481" s="41"/>
      <c r="L481" s="41"/>
      <c r="M481" s="41"/>
      <c r="N481" s="53"/>
      <c r="O481" s="53"/>
      <c r="P481" s="53"/>
      <c r="Q481" s="53"/>
      <c r="R481" s="53"/>
      <c r="S481" s="53"/>
      <c r="T481" s="41"/>
      <c r="U481" s="41"/>
      <c r="V481" s="41"/>
      <c r="W481" s="41"/>
      <c r="X481" s="41"/>
      <c r="Y481" s="41"/>
      <c r="Z481" s="41"/>
    </row>
    <row r="482" spans="1:26" x14ac:dyDescent="0.25">
      <c r="A482" s="41"/>
      <c r="B482" s="41"/>
      <c r="C482" s="41"/>
      <c r="D482" s="41"/>
      <c r="E482" s="41"/>
      <c r="F482" s="41"/>
      <c r="G482" s="41"/>
      <c r="H482" s="41"/>
      <c r="I482" s="41"/>
      <c r="J482" s="41"/>
      <c r="K482" s="41"/>
      <c r="L482" s="41"/>
      <c r="M482" s="41"/>
      <c r="N482" s="53"/>
      <c r="O482" s="53"/>
      <c r="P482" s="53"/>
      <c r="Q482" s="53"/>
      <c r="R482" s="53"/>
      <c r="S482" s="53"/>
      <c r="T482" s="41"/>
      <c r="U482" s="41"/>
      <c r="V482" s="41"/>
      <c r="W482" s="41"/>
      <c r="X482" s="41"/>
      <c r="Y482" s="41"/>
      <c r="Z482" s="41"/>
    </row>
    <row r="483" spans="1:26" x14ac:dyDescent="0.25">
      <c r="A483" s="41"/>
      <c r="B483" s="41"/>
      <c r="C483" s="41"/>
      <c r="D483" s="41"/>
      <c r="E483" s="41"/>
      <c r="F483" s="41"/>
      <c r="G483" s="41"/>
      <c r="H483" s="41"/>
      <c r="I483" s="41"/>
      <c r="J483" s="41"/>
      <c r="K483" s="41"/>
      <c r="L483" s="41"/>
      <c r="M483" s="41"/>
      <c r="N483" s="53"/>
      <c r="O483" s="53"/>
      <c r="P483" s="53"/>
      <c r="Q483" s="53"/>
      <c r="R483" s="53"/>
      <c r="S483" s="53"/>
      <c r="T483" s="41"/>
      <c r="U483" s="41"/>
      <c r="V483" s="41"/>
      <c r="W483" s="41"/>
      <c r="X483" s="41"/>
      <c r="Y483" s="41"/>
      <c r="Z483" s="41"/>
    </row>
    <row r="484" spans="1:26" x14ac:dyDescent="0.25">
      <c r="A484" s="41"/>
      <c r="B484" s="41"/>
      <c r="C484" s="41"/>
      <c r="D484" s="41"/>
      <c r="E484" s="41"/>
      <c r="F484" s="41"/>
      <c r="G484" s="41"/>
      <c r="H484" s="41"/>
      <c r="I484" s="41"/>
      <c r="J484" s="41"/>
      <c r="K484" s="41"/>
      <c r="L484" s="41"/>
      <c r="M484" s="41"/>
      <c r="N484" s="53"/>
      <c r="O484" s="53"/>
      <c r="P484" s="53"/>
      <c r="Q484" s="53"/>
      <c r="R484" s="53"/>
      <c r="S484" s="53"/>
      <c r="T484" s="41"/>
      <c r="U484" s="41"/>
      <c r="V484" s="41"/>
      <c r="W484" s="41"/>
      <c r="X484" s="41"/>
      <c r="Y484" s="41"/>
      <c r="Z484" s="41"/>
    </row>
    <row r="485" spans="1:26" x14ac:dyDescent="0.25">
      <c r="A485" s="41"/>
      <c r="B485" s="41"/>
      <c r="C485" s="41"/>
      <c r="D485" s="41"/>
      <c r="E485" s="41"/>
      <c r="F485" s="41"/>
      <c r="G485" s="41"/>
      <c r="H485" s="41"/>
      <c r="I485" s="41"/>
      <c r="J485" s="41"/>
      <c r="K485" s="41"/>
      <c r="L485" s="41"/>
      <c r="M485" s="41"/>
      <c r="N485" s="53"/>
      <c r="O485" s="53"/>
      <c r="P485" s="53"/>
      <c r="Q485" s="53"/>
      <c r="R485" s="53"/>
      <c r="S485" s="53"/>
      <c r="T485" s="41"/>
      <c r="U485" s="41"/>
      <c r="V485" s="41"/>
      <c r="W485" s="41"/>
      <c r="X485" s="41"/>
      <c r="Y485" s="41"/>
      <c r="Z485" s="41"/>
    </row>
    <row r="486" spans="1:26" x14ac:dyDescent="0.25">
      <c r="A486" s="41"/>
      <c r="B486" s="41"/>
      <c r="C486" s="41"/>
      <c r="D486" s="41"/>
      <c r="E486" s="41"/>
      <c r="F486" s="41"/>
      <c r="G486" s="41"/>
      <c r="H486" s="41"/>
      <c r="I486" s="41"/>
      <c r="J486" s="41"/>
      <c r="K486" s="41"/>
      <c r="L486" s="41"/>
      <c r="M486" s="41"/>
      <c r="N486" s="53"/>
      <c r="O486" s="53"/>
      <c r="P486" s="53"/>
      <c r="Q486" s="53"/>
      <c r="R486" s="53"/>
      <c r="S486" s="53"/>
      <c r="T486" s="41"/>
      <c r="U486" s="41"/>
      <c r="V486" s="41"/>
      <c r="W486" s="41"/>
      <c r="X486" s="41"/>
      <c r="Y486" s="41"/>
      <c r="Z486" s="41"/>
    </row>
    <row r="487" spans="1:26" x14ac:dyDescent="0.25">
      <c r="A487" s="41"/>
      <c r="B487" s="41"/>
      <c r="C487" s="41"/>
      <c r="D487" s="41"/>
      <c r="E487" s="41"/>
      <c r="F487" s="41"/>
      <c r="G487" s="41"/>
      <c r="H487" s="41"/>
      <c r="I487" s="41"/>
      <c r="J487" s="41"/>
      <c r="K487" s="41"/>
      <c r="L487" s="41"/>
      <c r="M487" s="41"/>
      <c r="N487" s="53"/>
      <c r="O487" s="53"/>
      <c r="P487" s="53"/>
      <c r="Q487" s="53"/>
      <c r="R487" s="53"/>
      <c r="S487" s="53"/>
      <c r="T487" s="41"/>
      <c r="U487" s="41"/>
      <c r="V487" s="41"/>
      <c r="W487" s="41"/>
      <c r="X487" s="41"/>
      <c r="Y487" s="41"/>
      <c r="Z487" s="41"/>
    </row>
    <row r="488" spans="1:26" x14ac:dyDescent="0.25">
      <c r="A488" s="41"/>
      <c r="B488" s="41"/>
      <c r="C488" s="41"/>
      <c r="D488" s="41"/>
      <c r="E488" s="41"/>
      <c r="F488" s="41"/>
      <c r="G488" s="41"/>
      <c r="H488" s="41"/>
      <c r="I488" s="41"/>
      <c r="J488" s="41"/>
      <c r="K488" s="41"/>
      <c r="L488" s="41"/>
      <c r="M488" s="41"/>
      <c r="N488" s="53"/>
      <c r="O488" s="53"/>
      <c r="P488" s="53"/>
      <c r="Q488" s="53"/>
      <c r="R488" s="53"/>
      <c r="S488" s="53"/>
      <c r="T488" s="41"/>
      <c r="U488" s="41"/>
      <c r="V488" s="41"/>
      <c r="W488" s="41"/>
      <c r="X488" s="41"/>
      <c r="Y488" s="41"/>
      <c r="Z488" s="41"/>
    </row>
    <row r="489" spans="1:26" x14ac:dyDescent="0.25">
      <c r="A489" s="41"/>
      <c r="B489" s="41"/>
      <c r="C489" s="41"/>
      <c r="D489" s="41"/>
      <c r="E489" s="41"/>
      <c r="F489" s="41"/>
      <c r="G489" s="41"/>
      <c r="H489" s="41"/>
      <c r="I489" s="41"/>
      <c r="J489" s="41"/>
      <c r="K489" s="41"/>
      <c r="L489" s="41"/>
      <c r="M489" s="41"/>
      <c r="N489" s="53"/>
      <c r="O489" s="53"/>
      <c r="P489" s="53"/>
      <c r="Q489" s="53"/>
      <c r="R489" s="53"/>
      <c r="S489" s="53"/>
      <c r="T489" s="41"/>
      <c r="U489" s="41"/>
      <c r="V489" s="41"/>
      <c r="W489" s="41"/>
      <c r="X489" s="41"/>
      <c r="Y489" s="41"/>
      <c r="Z489" s="41"/>
    </row>
    <row r="490" spans="1:26" x14ac:dyDescent="0.25">
      <c r="A490" s="41"/>
      <c r="B490" s="41"/>
      <c r="C490" s="41"/>
      <c r="D490" s="41"/>
      <c r="E490" s="41"/>
      <c r="F490" s="41"/>
      <c r="G490" s="41"/>
      <c r="H490" s="41"/>
      <c r="I490" s="41"/>
      <c r="J490" s="41"/>
      <c r="K490" s="41"/>
      <c r="L490" s="41"/>
      <c r="M490" s="41"/>
      <c r="N490" s="53"/>
      <c r="O490" s="53"/>
      <c r="P490" s="53"/>
      <c r="Q490" s="53"/>
      <c r="R490" s="53"/>
      <c r="S490" s="53"/>
      <c r="T490" s="41"/>
      <c r="U490" s="41"/>
      <c r="V490" s="41"/>
      <c r="W490" s="41"/>
      <c r="X490" s="41"/>
      <c r="Y490" s="41"/>
      <c r="Z490" s="41"/>
    </row>
    <row r="491" spans="1:26" x14ac:dyDescent="0.25">
      <c r="A491" s="41"/>
      <c r="B491" s="41"/>
      <c r="C491" s="41"/>
      <c r="D491" s="41"/>
      <c r="E491" s="41"/>
      <c r="F491" s="41"/>
      <c r="G491" s="41"/>
      <c r="H491" s="41"/>
      <c r="I491" s="41"/>
      <c r="J491" s="41"/>
      <c r="K491" s="41"/>
      <c r="L491" s="41"/>
      <c r="M491" s="41"/>
      <c r="N491" s="53"/>
      <c r="O491" s="53"/>
      <c r="P491" s="53"/>
      <c r="Q491" s="53"/>
      <c r="R491" s="53"/>
      <c r="S491" s="53"/>
      <c r="T491" s="41"/>
      <c r="U491" s="41"/>
      <c r="V491" s="41"/>
      <c r="W491" s="41"/>
      <c r="X491" s="41"/>
      <c r="Y491" s="41"/>
      <c r="Z491" s="41"/>
    </row>
    <row r="492" spans="1:26" x14ac:dyDescent="0.25">
      <c r="A492" s="41"/>
      <c r="B492" s="41"/>
      <c r="C492" s="41"/>
      <c r="D492" s="41"/>
      <c r="E492" s="41"/>
      <c r="F492" s="41"/>
      <c r="G492" s="41"/>
      <c r="H492" s="41"/>
      <c r="I492" s="41"/>
      <c r="J492" s="41"/>
      <c r="K492" s="41"/>
      <c r="L492" s="41"/>
      <c r="M492" s="41"/>
      <c r="N492" s="53"/>
      <c r="O492" s="53"/>
      <c r="P492" s="53"/>
      <c r="Q492" s="53"/>
      <c r="R492" s="53"/>
      <c r="S492" s="53"/>
      <c r="T492" s="41"/>
      <c r="U492" s="41"/>
      <c r="V492" s="41"/>
      <c r="W492" s="41"/>
      <c r="X492" s="41"/>
      <c r="Y492" s="41"/>
      <c r="Z492" s="41"/>
    </row>
    <row r="493" spans="1:26" x14ac:dyDescent="0.25">
      <c r="A493" s="41"/>
      <c r="B493" s="41"/>
      <c r="C493" s="41"/>
      <c r="D493" s="41"/>
      <c r="E493" s="41"/>
      <c r="F493" s="41"/>
      <c r="G493" s="41"/>
      <c r="H493" s="41"/>
      <c r="I493" s="41"/>
      <c r="J493" s="41"/>
      <c r="K493" s="41"/>
      <c r="L493" s="41"/>
      <c r="M493" s="41"/>
      <c r="N493" s="53"/>
      <c r="O493" s="53"/>
      <c r="P493" s="53"/>
      <c r="Q493" s="53"/>
      <c r="R493" s="53"/>
      <c r="S493" s="53"/>
      <c r="T493" s="41"/>
      <c r="U493" s="41"/>
      <c r="V493" s="41"/>
      <c r="W493" s="41"/>
      <c r="X493" s="41"/>
      <c r="Y493" s="41"/>
      <c r="Z493" s="41"/>
    </row>
    <row r="494" spans="1:26" x14ac:dyDescent="0.25">
      <c r="A494" s="41"/>
      <c r="B494" s="41"/>
      <c r="C494" s="41"/>
      <c r="D494" s="41"/>
      <c r="E494" s="41"/>
      <c r="F494" s="41"/>
      <c r="G494" s="41"/>
      <c r="H494" s="41"/>
      <c r="I494" s="41"/>
      <c r="J494" s="41"/>
      <c r="K494" s="41"/>
      <c r="L494" s="41"/>
      <c r="M494" s="41"/>
      <c r="N494" s="53"/>
      <c r="O494" s="53"/>
      <c r="P494" s="53"/>
      <c r="Q494" s="53"/>
      <c r="R494" s="53"/>
      <c r="S494" s="53"/>
      <c r="T494" s="41"/>
      <c r="U494" s="41"/>
      <c r="V494" s="41"/>
      <c r="W494" s="41"/>
      <c r="X494" s="41"/>
      <c r="Y494" s="41"/>
      <c r="Z494" s="41"/>
    </row>
    <row r="495" spans="1:26" x14ac:dyDescent="0.25">
      <c r="A495" s="41"/>
      <c r="B495" s="41"/>
      <c r="C495" s="41"/>
      <c r="D495" s="41"/>
      <c r="E495" s="41"/>
      <c r="F495" s="41"/>
      <c r="G495" s="41"/>
      <c r="H495" s="41"/>
      <c r="I495" s="41"/>
      <c r="J495" s="41"/>
      <c r="K495" s="41"/>
      <c r="L495" s="41"/>
      <c r="M495" s="41"/>
      <c r="N495" s="53"/>
      <c r="O495" s="53"/>
      <c r="P495" s="53"/>
      <c r="Q495" s="53"/>
      <c r="R495" s="53"/>
      <c r="S495" s="53"/>
      <c r="T495" s="41"/>
      <c r="U495" s="41"/>
      <c r="V495" s="41"/>
      <c r="W495" s="41"/>
      <c r="X495" s="41"/>
      <c r="Y495" s="41"/>
      <c r="Z495" s="41"/>
    </row>
    <row r="496" spans="1:26" x14ac:dyDescent="0.25">
      <c r="A496" s="41"/>
      <c r="B496" s="41"/>
      <c r="C496" s="41"/>
      <c r="D496" s="41"/>
      <c r="E496" s="41"/>
      <c r="F496" s="41"/>
      <c r="G496" s="41"/>
      <c r="H496" s="41"/>
      <c r="I496" s="41"/>
      <c r="J496" s="41"/>
      <c r="K496" s="41"/>
      <c r="L496" s="41"/>
      <c r="M496" s="41"/>
      <c r="N496" s="53"/>
      <c r="O496" s="53"/>
      <c r="P496" s="53"/>
      <c r="Q496" s="53"/>
      <c r="R496" s="53"/>
      <c r="S496" s="53"/>
      <c r="T496" s="41"/>
      <c r="U496" s="41"/>
      <c r="V496" s="41"/>
      <c r="W496" s="41"/>
      <c r="X496" s="41"/>
      <c r="Y496" s="41"/>
      <c r="Z496" s="41"/>
    </row>
    <row r="497" spans="1:26" x14ac:dyDescent="0.25">
      <c r="A497" s="41"/>
      <c r="B497" s="41"/>
      <c r="C497" s="41"/>
      <c r="D497" s="41"/>
      <c r="E497" s="41"/>
      <c r="F497" s="41"/>
      <c r="G497" s="41"/>
      <c r="H497" s="41"/>
      <c r="I497" s="41"/>
      <c r="J497" s="41"/>
      <c r="K497" s="41"/>
      <c r="L497" s="41"/>
      <c r="M497" s="41"/>
      <c r="N497" s="53"/>
      <c r="O497" s="53"/>
      <c r="P497" s="53"/>
      <c r="Q497" s="53"/>
      <c r="R497" s="53"/>
      <c r="S497" s="53"/>
      <c r="T497" s="41"/>
      <c r="U497" s="41"/>
      <c r="V497" s="41"/>
      <c r="W497" s="41"/>
      <c r="X497" s="41"/>
      <c r="Y497" s="41"/>
      <c r="Z497" s="41"/>
    </row>
    <row r="498" spans="1:26" x14ac:dyDescent="0.25">
      <c r="A498" s="41"/>
      <c r="B498" s="41"/>
      <c r="C498" s="41"/>
      <c r="D498" s="41"/>
      <c r="E498" s="41"/>
      <c r="F498" s="41"/>
      <c r="G498" s="41"/>
      <c r="H498" s="41"/>
      <c r="I498" s="41"/>
      <c r="J498" s="41"/>
      <c r="K498" s="41"/>
      <c r="L498" s="41"/>
      <c r="M498" s="41"/>
      <c r="N498" s="53"/>
      <c r="O498" s="53"/>
      <c r="P498" s="53"/>
      <c r="Q498" s="53"/>
      <c r="R498" s="53"/>
      <c r="S498" s="53"/>
      <c r="T498" s="41"/>
      <c r="U498" s="41"/>
      <c r="V498" s="41"/>
      <c r="W498" s="41"/>
      <c r="X498" s="41"/>
      <c r="Y498" s="41"/>
      <c r="Z498" s="41"/>
    </row>
    <row r="499" spans="1:26" x14ac:dyDescent="0.25">
      <c r="A499" s="41"/>
      <c r="B499" s="41"/>
      <c r="C499" s="41"/>
      <c r="D499" s="41"/>
      <c r="E499" s="41"/>
      <c r="F499" s="41"/>
      <c r="G499" s="41"/>
      <c r="H499" s="41"/>
      <c r="I499" s="41"/>
      <c r="J499" s="41"/>
      <c r="K499" s="41"/>
      <c r="L499" s="41"/>
      <c r="M499" s="41"/>
      <c r="N499" s="53"/>
      <c r="O499" s="53"/>
      <c r="P499" s="53"/>
      <c r="Q499" s="53"/>
      <c r="R499" s="53"/>
      <c r="S499" s="53"/>
      <c r="T499" s="41"/>
      <c r="U499" s="41"/>
      <c r="V499" s="41"/>
      <c r="W499" s="41"/>
      <c r="X499" s="41"/>
      <c r="Y499" s="41"/>
      <c r="Z499" s="41"/>
    </row>
    <row r="500" spans="1:26" x14ac:dyDescent="0.25">
      <c r="A500" s="41"/>
      <c r="B500" s="41"/>
      <c r="C500" s="41"/>
      <c r="D500" s="41"/>
      <c r="E500" s="41"/>
      <c r="F500" s="41"/>
      <c r="G500" s="41"/>
      <c r="H500" s="41"/>
      <c r="I500" s="41"/>
      <c r="J500" s="41"/>
      <c r="K500" s="41"/>
      <c r="L500" s="41"/>
      <c r="M500" s="41"/>
      <c r="N500" s="53"/>
      <c r="O500" s="53"/>
      <c r="P500" s="53"/>
      <c r="Q500" s="53"/>
      <c r="R500" s="53"/>
      <c r="S500" s="53"/>
      <c r="T500" s="41"/>
      <c r="U500" s="41"/>
      <c r="V500" s="41"/>
      <c r="W500" s="41"/>
      <c r="X500" s="41"/>
      <c r="Y500" s="41"/>
      <c r="Z500" s="41"/>
    </row>
    <row r="501" spans="1:26" x14ac:dyDescent="0.25">
      <c r="A501" s="41"/>
      <c r="B501" s="41"/>
      <c r="C501" s="41"/>
      <c r="D501" s="41"/>
      <c r="E501" s="41"/>
      <c r="F501" s="41"/>
      <c r="G501" s="41"/>
      <c r="H501" s="41"/>
      <c r="I501" s="41"/>
      <c r="J501" s="41"/>
      <c r="K501" s="41"/>
      <c r="L501" s="41"/>
      <c r="M501" s="41"/>
      <c r="N501" s="53"/>
      <c r="O501" s="53"/>
      <c r="P501" s="53"/>
      <c r="Q501" s="53"/>
      <c r="R501" s="53"/>
      <c r="S501" s="53"/>
      <c r="T501" s="41"/>
      <c r="U501" s="41"/>
      <c r="V501" s="41"/>
      <c r="W501" s="41"/>
      <c r="X501" s="41"/>
      <c r="Y501" s="41"/>
      <c r="Z501" s="41"/>
    </row>
    <row r="502" spans="1:26" x14ac:dyDescent="0.25">
      <c r="A502" s="41"/>
      <c r="B502" s="41"/>
      <c r="C502" s="41"/>
      <c r="D502" s="41"/>
      <c r="E502" s="41"/>
      <c r="F502" s="41"/>
      <c r="G502" s="41"/>
      <c r="H502" s="41"/>
      <c r="I502" s="41"/>
      <c r="J502" s="41"/>
      <c r="K502" s="41"/>
      <c r="L502" s="41"/>
      <c r="M502" s="41"/>
      <c r="N502" s="53"/>
      <c r="O502" s="53"/>
      <c r="P502" s="53"/>
      <c r="Q502" s="53"/>
      <c r="R502" s="53"/>
      <c r="S502" s="53"/>
      <c r="T502" s="41"/>
      <c r="U502" s="41"/>
      <c r="V502" s="41"/>
      <c r="W502" s="41"/>
      <c r="X502" s="41"/>
      <c r="Y502" s="41"/>
      <c r="Z502" s="41"/>
    </row>
    <row r="503" spans="1:26" x14ac:dyDescent="0.25">
      <c r="A503" s="41"/>
      <c r="B503" s="41"/>
      <c r="C503" s="41"/>
      <c r="D503" s="41"/>
      <c r="E503" s="41"/>
      <c r="F503" s="41"/>
      <c r="G503" s="41"/>
      <c r="H503" s="41"/>
      <c r="I503" s="41"/>
      <c r="J503" s="41"/>
      <c r="K503" s="41"/>
      <c r="L503" s="41"/>
      <c r="M503" s="41"/>
      <c r="N503" s="53"/>
      <c r="O503" s="53"/>
      <c r="P503" s="53"/>
      <c r="Q503" s="53"/>
      <c r="R503" s="53"/>
      <c r="S503" s="53"/>
      <c r="T503" s="41"/>
      <c r="U503" s="41"/>
      <c r="V503" s="41"/>
      <c r="W503" s="41"/>
      <c r="X503" s="41"/>
      <c r="Y503" s="41"/>
      <c r="Z503" s="41"/>
    </row>
    <row r="504" spans="1:26" x14ac:dyDescent="0.25">
      <c r="A504" s="41"/>
      <c r="B504" s="41"/>
      <c r="C504" s="41"/>
      <c r="D504" s="41"/>
      <c r="E504" s="41"/>
      <c r="F504" s="41"/>
      <c r="G504" s="41"/>
      <c r="H504" s="41"/>
      <c r="I504" s="41"/>
      <c r="J504" s="41"/>
      <c r="K504" s="41"/>
      <c r="L504" s="41"/>
      <c r="M504" s="41"/>
      <c r="N504" s="53"/>
      <c r="O504" s="53"/>
      <c r="P504" s="53"/>
      <c r="Q504" s="53"/>
      <c r="R504" s="53"/>
      <c r="S504" s="53"/>
      <c r="T504" s="41"/>
      <c r="U504" s="41"/>
      <c r="V504" s="41"/>
      <c r="W504" s="41"/>
      <c r="X504" s="41"/>
      <c r="Y504" s="41"/>
      <c r="Z504" s="41"/>
    </row>
    <row r="505" spans="1:26" x14ac:dyDescent="0.25">
      <c r="A505" s="41"/>
      <c r="B505" s="41"/>
      <c r="C505" s="41"/>
      <c r="D505" s="41"/>
      <c r="E505" s="41"/>
      <c r="F505" s="41"/>
      <c r="G505" s="41"/>
      <c r="H505" s="41"/>
      <c r="I505" s="41"/>
      <c r="J505" s="41"/>
      <c r="K505" s="41"/>
      <c r="L505" s="41"/>
      <c r="M505" s="41"/>
      <c r="N505" s="53"/>
      <c r="O505" s="53"/>
      <c r="P505" s="53"/>
      <c r="Q505" s="53"/>
      <c r="R505" s="53"/>
      <c r="S505" s="53"/>
      <c r="T505" s="41"/>
      <c r="U505" s="41"/>
      <c r="V505" s="41"/>
      <c r="W505" s="41"/>
      <c r="X505" s="41"/>
      <c r="Y505" s="41"/>
      <c r="Z505" s="41"/>
    </row>
    <row r="506" spans="1:26" x14ac:dyDescent="0.25">
      <c r="A506" s="41"/>
      <c r="B506" s="41"/>
      <c r="C506" s="41"/>
      <c r="D506" s="41"/>
      <c r="E506" s="41"/>
      <c r="F506" s="41"/>
      <c r="G506" s="41"/>
      <c r="H506" s="41"/>
      <c r="I506" s="41"/>
      <c r="J506" s="41"/>
      <c r="K506" s="41"/>
      <c r="L506" s="41"/>
      <c r="M506" s="41"/>
      <c r="N506" s="53"/>
      <c r="O506" s="53"/>
      <c r="P506" s="53"/>
      <c r="Q506" s="53"/>
      <c r="R506" s="53"/>
      <c r="S506" s="53"/>
      <c r="T506" s="41"/>
      <c r="U506" s="41"/>
      <c r="V506" s="41"/>
      <c r="W506" s="41"/>
      <c r="X506" s="41"/>
      <c r="Y506" s="41"/>
      <c r="Z506" s="41"/>
    </row>
    <row r="507" spans="1:26" x14ac:dyDescent="0.25">
      <c r="A507" s="41"/>
      <c r="B507" s="41"/>
      <c r="C507" s="41"/>
      <c r="D507" s="41"/>
      <c r="E507" s="41"/>
      <c r="F507" s="41"/>
      <c r="G507" s="41"/>
      <c r="H507" s="41"/>
      <c r="I507" s="41"/>
      <c r="J507" s="41"/>
      <c r="K507" s="41"/>
      <c r="L507" s="41"/>
      <c r="M507" s="41"/>
      <c r="N507" s="53"/>
      <c r="O507" s="53"/>
      <c r="P507" s="53"/>
      <c r="Q507" s="53"/>
      <c r="R507" s="53"/>
      <c r="S507" s="53"/>
      <c r="T507" s="41"/>
      <c r="U507" s="41"/>
      <c r="V507" s="41"/>
      <c r="W507" s="41"/>
      <c r="X507" s="41"/>
      <c r="Y507" s="41"/>
      <c r="Z507" s="41"/>
    </row>
    <row r="508" spans="1:26" x14ac:dyDescent="0.25">
      <c r="A508" s="41"/>
      <c r="B508" s="41"/>
      <c r="C508" s="41"/>
      <c r="D508" s="41"/>
      <c r="E508" s="41"/>
      <c r="F508" s="41"/>
      <c r="G508" s="41"/>
      <c r="H508" s="41"/>
      <c r="I508" s="41"/>
      <c r="J508" s="41"/>
      <c r="K508" s="41"/>
      <c r="L508" s="41"/>
      <c r="M508" s="41"/>
      <c r="N508" s="53"/>
      <c r="O508" s="53"/>
      <c r="P508" s="53"/>
      <c r="Q508" s="53"/>
      <c r="R508" s="53"/>
      <c r="S508" s="53"/>
      <c r="T508" s="41"/>
      <c r="U508" s="41"/>
      <c r="V508" s="41"/>
      <c r="W508" s="41"/>
      <c r="X508" s="41"/>
      <c r="Y508" s="41"/>
      <c r="Z508" s="41"/>
    </row>
    <row r="509" spans="1:26" x14ac:dyDescent="0.25">
      <c r="A509" s="41"/>
      <c r="B509" s="41"/>
      <c r="C509" s="41"/>
      <c r="D509" s="41"/>
      <c r="E509" s="41"/>
      <c r="F509" s="41"/>
      <c r="G509" s="41"/>
      <c r="H509" s="41"/>
      <c r="I509" s="41"/>
      <c r="J509" s="41"/>
      <c r="K509" s="41"/>
      <c r="L509" s="41"/>
      <c r="M509" s="41"/>
      <c r="N509" s="53"/>
      <c r="O509" s="53"/>
      <c r="P509" s="53"/>
      <c r="Q509" s="53"/>
      <c r="R509" s="53"/>
      <c r="S509" s="53"/>
      <c r="T509" s="41"/>
      <c r="U509" s="41"/>
      <c r="V509" s="41"/>
      <c r="W509" s="41"/>
      <c r="X509" s="41"/>
      <c r="Y509" s="41"/>
      <c r="Z509" s="41"/>
    </row>
    <row r="510" spans="1:26" x14ac:dyDescent="0.25">
      <c r="A510" s="41"/>
      <c r="B510" s="41"/>
      <c r="C510" s="41"/>
      <c r="D510" s="41"/>
      <c r="E510" s="41"/>
      <c r="F510" s="41"/>
      <c r="G510" s="41"/>
      <c r="H510" s="41"/>
      <c r="I510" s="41"/>
      <c r="J510" s="41"/>
      <c r="K510" s="41"/>
      <c r="L510" s="41"/>
      <c r="M510" s="41"/>
      <c r="N510" s="53"/>
      <c r="O510" s="53"/>
      <c r="P510" s="53"/>
      <c r="Q510" s="53"/>
      <c r="R510" s="53"/>
      <c r="S510" s="53"/>
      <c r="T510" s="41"/>
      <c r="U510" s="41"/>
      <c r="V510" s="41"/>
      <c r="W510" s="41"/>
      <c r="X510" s="41"/>
      <c r="Y510" s="41"/>
      <c r="Z510" s="41"/>
    </row>
    <row r="511" spans="1:26" x14ac:dyDescent="0.25">
      <c r="A511" s="41"/>
      <c r="B511" s="41"/>
      <c r="C511" s="41"/>
      <c r="D511" s="41"/>
      <c r="E511" s="41"/>
      <c r="F511" s="41"/>
      <c r="G511" s="41"/>
      <c r="H511" s="41"/>
      <c r="I511" s="41"/>
      <c r="J511" s="41"/>
      <c r="K511" s="41"/>
      <c r="L511" s="41"/>
      <c r="M511" s="41"/>
      <c r="N511" s="53"/>
      <c r="O511" s="53"/>
      <c r="P511" s="53"/>
      <c r="Q511" s="53"/>
      <c r="R511" s="53"/>
      <c r="S511" s="53"/>
      <c r="T511" s="41"/>
      <c r="U511" s="41"/>
      <c r="V511" s="41"/>
      <c r="W511" s="41"/>
      <c r="X511" s="41"/>
      <c r="Y511" s="41"/>
      <c r="Z511" s="41"/>
    </row>
    <row r="512" spans="1:26" x14ac:dyDescent="0.25">
      <c r="A512" s="41"/>
      <c r="B512" s="41"/>
      <c r="C512" s="41"/>
      <c r="D512" s="41"/>
      <c r="E512" s="41"/>
      <c r="F512" s="41"/>
      <c r="G512" s="41"/>
      <c r="H512" s="41"/>
      <c r="I512" s="41"/>
      <c r="J512" s="41"/>
      <c r="K512" s="41"/>
      <c r="L512" s="41"/>
      <c r="M512" s="41"/>
      <c r="N512" s="53"/>
      <c r="O512" s="53"/>
      <c r="P512" s="53"/>
      <c r="Q512" s="53"/>
      <c r="R512" s="53"/>
      <c r="S512" s="53"/>
      <c r="T512" s="41"/>
      <c r="U512" s="41"/>
      <c r="V512" s="41"/>
      <c r="W512" s="41"/>
      <c r="X512" s="41"/>
      <c r="Y512" s="41"/>
      <c r="Z512" s="41"/>
    </row>
    <row r="513" spans="1:26" x14ac:dyDescent="0.25">
      <c r="A513" s="41"/>
      <c r="B513" s="41"/>
      <c r="C513" s="41"/>
      <c r="D513" s="41"/>
      <c r="E513" s="41"/>
      <c r="F513" s="41"/>
      <c r="G513" s="41"/>
      <c r="H513" s="41"/>
      <c r="I513" s="41"/>
      <c r="J513" s="41"/>
      <c r="K513" s="41"/>
      <c r="L513" s="41"/>
      <c r="M513" s="41"/>
      <c r="N513" s="53"/>
      <c r="O513" s="53"/>
      <c r="P513" s="53"/>
      <c r="Q513" s="53"/>
      <c r="R513" s="53"/>
      <c r="S513" s="53"/>
      <c r="T513" s="41"/>
      <c r="U513" s="41"/>
      <c r="V513" s="41"/>
      <c r="W513" s="41"/>
      <c r="X513" s="41"/>
      <c r="Y513" s="41"/>
      <c r="Z513" s="41"/>
    </row>
    <row r="514" spans="1:26" x14ac:dyDescent="0.25">
      <c r="A514" s="41"/>
      <c r="B514" s="41"/>
      <c r="C514" s="41"/>
      <c r="D514" s="41"/>
      <c r="E514" s="41"/>
      <c r="F514" s="41"/>
      <c r="G514" s="41"/>
      <c r="H514" s="41"/>
      <c r="I514" s="41"/>
      <c r="J514" s="41"/>
      <c r="K514" s="41"/>
      <c r="L514" s="41"/>
      <c r="M514" s="41"/>
      <c r="N514" s="53"/>
      <c r="O514" s="53"/>
      <c r="P514" s="53"/>
      <c r="Q514" s="53"/>
      <c r="R514" s="53"/>
      <c r="S514" s="53"/>
      <c r="T514" s="41"/>
      <c r="U514" s="41"/>
      <c r="V514" s="41"/>
      <c r="W514" s="41"/>
      <c r="X514" s="41"/>
      <c r="Y514" s="41"/>
      <c r="Z514" s="41"/>
    </row>
    <row r="515" spans="1:26" x14ac:dyDescent="0.25">
      <c r="A515" s="41"/>
      <c r="B515" s="41"/>
      <c r="C515" s="41"/>
      <c r="D515" s="41"/>
      <c r="E515" s="41"/>
      <c r="F515" s="41"/>
      <c r="G515" s="41"/>
      <c r="H515" s="41"/>
      <c r="I515" s="41"/>
      <c r="J515" s="41"/>
      <c r="K515" s="41"/>
      <c r="L515" s="41"/>
      <c r="M515" s="41"/>
      <c r="N515" s="53"/>
      <c r="O515" s="53"/>
      <c r="P515" s="53"/>
      <c r="Q515" s="53"/>
      <c r="R515" s="53"/>
      <c r="S515" s="53"/>
      <c r="T515" s="41"/>
      <c r="U515" s="41"/>
      <c r="V515" s="41"/>
      <c r="W515" s="41"/>
      <c r="X515" s="41"/>
      <c r="Y515" s="41"/>
      <c r="Z515" s="41"/>
    </row>
    <row r="516" spans="1:26" x14ac:dyDescent="0.25">
      <c r="A516" s="41"/>
      <c r="B516" s="41"/>
      <c r="C516" s="41"/>
      <c r="D516" s="41"/>
      <c r="E516" s="41"/>
      <c r="F516" s="41"/>
      <c r="G516" s="41"/>
      <c r="H516" s="41"/>
      <c r="I516" s="41"/>
      <c r="J516" s="41"/>
      <c r="K516" s="41"/>
      <c r="L516" s="41"/>
      <c r="M516" s="41"/>
      <c r="N516" s="53"/>
      <c r="O516" s="53"/>
      <c r="P516" s="53"/>
      <c r="Q516" s="53"/>
      <c r="R516" s="53"/>
      <c r="S516" s="53"/>
      <c r="T516" s="41"/>
      <c r="U516" s="41"/>
      <c r="V516" s="41"/>
      <c r="W516" s="41"/>
      <c r="X516" s="41"/>
      <c r="Y516" s="41"/>
      <c r="Z516" s="41"/>
    </row>
    <row r="517" spans="1:26" x14ac:dyDescent="0.25">
      <c r="A517" s="41"/>
      <c r="B517" s="41"/>
      <c r="C517" s="41"/>
      <c r="D517" s="41"/>
      <c r="E517" s="41"/>
      <c r="F517" s="41"/>
      <c r="G517" s="41"/>
      <c r="H517" s="41"/>
      <c r="I517" s="41"/>
      <c r="J517" s="41"/>
      <c r="K517" s="41"/>
      <c r="L517" s="41"/>
      <c r="M517" s="41"/>
      <c r="N517" s="53"/>
      <c r="O517" s="53"/>
      <c r="P517" s="53"/>
      <c r="Q517" s="53"/>
      <c r="R517" s="53"/>
      <c r="S517" s="53"/>
      <c r="T517" s="41"/>
      <c r="U517" s="41"/>
      <c r="V517" s="41"/>
      <c r="W517" s="41"/>
      <c r="X517" s="41"/>
      <c r="Y517" s="41"/>
      <c r="Z517" s="41"/>
    </row>
    <row r="518" spans="1:26" x14ac:dyDescent="0.25">
      <c r="A518" s="41"/>
      <c r="B518" s="41"/>
      <c r="C518" s="41"/>
      <c r="D518" s="41"/>
      <c r="E518" s="41"/>
      <c r="F518" s="41"/>
      <c r="G518" s="41"/>
      <c r="H518" s="41"/>
      <c r="I518" s="41"/>
      <c r="J518" s="41"/>
      <c r="K518" s="41"/>
      <c r="L518" s="41"/>
      <c r="M518" s="41"/>
      <c r="N518" s="53"/>
      <c r="O518" s="53"/>
      <c r="P518" s="53"/>
      <c r="Q518" s="53"/>
      <c r="R518" s="53"/>
      <c r="S518" s="53"/>
      <c r="T518" s="41"/>
      <c r="U518" s="41"/>
      <c r="V518" s="41"/>
      <c r="W518" s="41"/>
      <c r="X518" s="41"/>
      <c r="Y518" s="41"/>
      <c r="Z518" s="41"/>
    </row>
    <row r="519" spans="1:26" x14ac:dyDescent="0.25">
      <c r="A519" s="41"/>
      <c r="B519" s="41"/>
      <c r="C519" s="41"/>
      <c r="D519" s="41"/>
      <c r="E519" s="41"/>
      <c r="F519" s="41"/>
      <c r="G519" s="41"/>
      <c r="H519" s="41"/>
      <c r="I519" s="41"/>
      <c r="J519" s="41"/>
      <c r="K519" s="41"/>
      <c r="L519" s="41"/>
      <c r="M519" s="41"/>
      <c r="N519" s="53"/>
      <c r="O519" s="53"/>
      <c r="P519" s="53"/>
      <c r="Q519" s="53"/>
      <c r="R519" s="53"/>
      <c r="S519" s="53"/>
      <c r="T519" s="41"/>
      <c r="U519" s="41"/>
      <c r="V519" s="41"/>
      <c r="W519" s="41"/>
      <c r="X519" s="41"/>
      <c r="Y519" s="41"/>
      <c r="Z519" s="41"/>
    </row>
    <row r="520" spans="1:26" x14ac:dyDescent="0.25">
      <c r="A520" s="41"/>
      <c r="B520" s="41"/>
      <c r="C520" s="41"/>
      <c r="D520" s="41"/>
      <c r="E520" s="41"/>
      <c r="F520" s="41"/>
      <c r="G520" s="41"/>
      <c r="H520" s="41"/>
      <c r="I520" s="41"/>
      <c r="J520" s="41"/>
      <c r="K520" s="41"/>
      <c r="L520" s="41"/>
      <c r="M520" s="41"/>
      <c r="N520" s="53"/>
      <c r="O520" s="53"/>
      <c r="P520" s="53"/>
      <c r="Q520" s="53"/>
      <c r="R520" s="53"/>
      <c r="S520" s="53"/>
      <c r="T520" s="41"/>
      <c r="U520" s="41"/>
      <c r="V520" s="41"/>
      <c r="W520" s="41"/>
      <c r="X520" s="41"/>
      <c r="Y520" s="41"/>
      <c r="Z520" s="41"/>
    </row>
    <row r="521" spans="1:26" x14ac:dyDescent="0.25">
      <c r="A521" s="41"/>
      <c r="B521" s="41"/>
      <c r="C521" s="41"/>
      <c r="D521" s="41"/>
      <c r="E521" s="41"/>
      <c r="F521" s="41"/>
      <c r="G521" s="41"/>
      <c r="H521" s="41"/>
      <c r="I521" s="41"/>
      <c r="J521" s="41"/>
      <c r="K521" s="41"/>
      <c r="L521" s="41"/>
      <c r="M521" s="41"/>
      <c r="N521" s="53"/>
      <c r="O521" s="53"/>
      <c r="P521" s="53"/>
      <c r="Q521" s="53"/>
      <c r="R521" s="53"/>
      <c r="S521" s="53"/>
      <c r="T521" s="41"/>
      <c r="U521" s="41"/>
      <c r="V521" s="41"/>
      <c r="W521" s="41"/>
      <c r="X521" s="41"/>
      <c r="Y521" s="41"/>
      <c r="Z521" s="41"/>
    </row>
    <row r="522" spans="1:26" x14ac:dyDescent="0.25">
      <c r="A522" s="41"/>
      <c r="B522" s="41"/>
      <c r="C522" s="41"/>
      <c r="D522" s="41"/>
      <c r="E522" s="41"/>
      <c r="F522" s="41"/>
      <c r="G522" s="41"/>
      <c r="H522" s="41"/>
      <c r="I522" s="41"/>
      <c r="J522" s="41"/>
      <c r="K522" s="41"/>
      <c r="L522" s="41"/>
      <c r="M522" s="41"/>
      <c r="N522" s="53"/>
      <c r="O522" s="53"/>
      <c r="P522" s="53"/>
      <c r="Q522" s="53"/>
      <c r="R522" s="53"/>
      <c r="S522" s="53"/>
      <c r="T522" s="41"/>
      <c r="U522" s="41"/>
      <c r="V522" s="41"/>
      <c r="W522" s="41"/>
      <c r="X522" s="41"/>
      <c r="Y522" s="41"/>
      <c r="Z522" s="41"/>
    </row>
    <row r="523" spans="1:26" x14ac:dyDescent="0.25">
      <c r="A523" s="41"/>
      <c r="B523" s="41"/>
      <c r="C523" s="41"/>
      <c r="D523" s="41"/>
      <c r="E523" s="41"/>
      <c r="F523" s="41"/>
      <c r="G523" s="41"/>
      <c r="H523" s="41"/>
      <c r="I523" s="41"/>
      <c r="J523" s="41"/>
      <c r="K523" s="41"/>
      <c r="L523" s="41"/>
      <c r="M523" s="41"/>
      <c r="N523" s="53"/>
      <c r="O523" s="53"/>
      <c r="P523" s="53"/>
      <c r="Q523" s="53"/>
      <c r="R523" s="53"/>
      <c r="S523" s="53"/>
      <c r="T523" s="41"/>
      <c r="U523" s="41"/>
      <c r="V523" s="41"/>
      <c r="W523" s="41"/>
      <c r="X523" s="41"/>
      <c r="Y523" s="41"/>
      <c r="Z523" s="41"/>
    </row>
    <row r="524" spans="1:26" x14ac:dyDescent="0.25">
      <c r="A524" s="41"/>
      <c r="B524" s="41"/>
      <c r="C524" s="41"/>
      <c r="D524" s="41"/>
      <c r="E524" s="41"/>
      <c r="F524" s="41"/>
      <c r="G524" s="41"/>
      <c r="H524" s="41"/>
      <c r="I524" s="41"/>
      <c r="J524" s="41"/>
      <c r="K524" s="41"/>
      <c r="L524" s="41"/>
      <c r="M524" s="41"/>
      <c r="N524" s="53"/>
      <c r="O524" s="53"/>
      <c r="P524" s="53"/>
      <c r="Q524" s="53"/>
      <c r="R524" s="53"/>
      <c r="S524" s="53"/>
      <c r="T524" s="41"/>
      <c r="U524" s="41"/>
      <c r="V524" s="41"/>
      <c r="W524" s="41"/>
      <c r="X524" s="41"/>
      <c r="Y524" s="41"/>
      <c r="Z524" s="41"/>
    </row>
    <row r="525" spans="1:26" x14ac:dyDescent="0.25">
      <c r="A525" s="41"/>
      <c r="B525" s="41"/>
      <c r="C525" s="41"/>
      <c r="D525" s="41"/>
      <c r="E525" s="41"/>
      <c r="F525" s="41"/>
      <c r="G525" s="41"/>
      <c r="H525" s="41"/>
      <c r="I525" s="41"/>
      <c r="J525" s="41"/>
      <c r="K525" s="41"/>
      <c r="L525" s="41"/>
      <c r="M525" s="41"/>
      <c r="N525" s="53"/>
      <c r="O525" s="53"/>
      <c r="P525" s="53"/>
      <c r="Q525" s="53"/>
      <c r="R525" s="53"/>
      <c r="S525" s="53"/>
      <c r="T525" s="41"/>
      <c r="U525" s="41"/>
      <c r="V525" s="41"/>
      <c r="W525" s="41"/>
      <c r="X525" s="41"/>
      <c r="Y525" s="41"/>
      <c r="Z525" s="41"/>
    </row>
    <row r="526" spans="1:26" x14ac:dyDescent="0.25">
      <c r="A526" s="41"/>
      <c r="B526" s="41"/>
      <c r="C526" s="41"/>
      <c r="D526" s="41"/>
      <c r="E526" s="41"/>
      <c r="F526" s="41"/>
      <c r="G526" s="41"/>
      <c r="H526" s="41"/>
      <c r="I526" s="41"/>
      <c r="J526" s="41"/>
      <c r="K526" s="41"/>
      <c r="L526" s="41"/>
      <c r="M526" s="41"/>
      <c r="N526" s="53"/>
      <c r="O526" s="53"/>
      <c r="P526" s="53"/>
      <c r="Q526" s="53"/>
      <c r="R526" s="53"/>
      <c r="S526" s="53"/>
      <c r="T526" s="41"/>
      <c r="U526" s="41"/>
      <c r="V526" s="41"/>
      <c r="W526" s="41"/>
      <c r="X526" s="41"/>
      <c r="Y526" s="41"/>
      <c r="Z526" s="41"/>
    </row>
    <row r="527" spans="1:26" x14ac:dyDescent="0.25">
      <c r="A527" s="41"/>
      <c r="B527" s="41"/>
      <c r="C527" s="41"/>
      <c r="D527" s="41"/>
      <c r="E527" s="41"/>
      <c r="F527" s="41"/>
      <c r="G527" s="41"/>
      <c r="H527" s="41"/>
      <c r="I527" s="41"/>
      <c r="J527" s="41"/>
      <c r="K527" s="41"/>
      <c r="L527" s="41"/>
      <c r="M527" s="41"/>
      <c r="N527" s="53"/>
      <c r="O527" s="53"/>
      <c r="P527" s="53"/>
      <c r="Q527" s="53"/>
      <c r="R527" s="53"/>
      <c r="S527" s="53"/>
      <c r="T527" s="41"/>
      <c r="U527" s="41"/>
      <c r="V527" s="41"/>
      <c r="W527" s="41"/>
      <c r="X527" s="41"/>
      <c r="Y527" s="41"/>
      <c r="Z527" s="41"/>
    </row>
    <row r="528" spans="1:26" x14ac:dyDescent="0.25">
      <c r="A528" s="41"/>
      <c r="B528" s="41"/>
      <c r="C528" s="41"/>
      <c r="D528" s="41"/>
      <c r="E528" s="41"/>
      <c r="F528" s="41"/>
      <c r="G528" s="41"/>
      <c r="H528" s="41"/>
      <c r="I528" s="41"/>
      <c r="J528" s="41"/>
      <c r="K528" s="41"/>
      <c r="L528" s="41"/>
      <c r="M528" s="41"/>
      <c r="N528" s="53"/>
      <c r="O528" s="53"/>
      <c r="P528" s="53"/>
      <c r="Q528" s="53"/>
      <c r="R528" s="53"/>
      <c r="S528" s="53"/>
      <c r="T528" s="41"/>
      <c r="U528" s="41"/>
      <c r="V528" s="41"/>
      <c r="W528" s="41"/>
      <c r="X528" s="41"/>
      <c r="Y528" s="41"/>
      <c r="Z528" s="41"/>
    </row>
    <row r="529" spans="1:26" x14ac:dyDescent="0.25">
      <c r="A529" s="41"/>
      <c r="B529" s="41"/>
      <c r="C529" s="41"/>
      <c r="D529" s="41"/>
      <c r="E529" s="41"/>
      <c r="F529" s="41"/>
      <c r="G529" s="41"/>
      <c r="H529" s="41"/>
      <c r="I529" s="41"/>
      <c r="J529" s="41"/>
      <c r="K529" s="41"/>
      <c r="L529" s="41"/>
      <c r="M529" s="41"/>
      <c r="N529" s="53"/>
      <c r="O529" s="53"/>
      <c r="P529" s="53"/>
      <c r="Q529" s="53"/>
      <c r="R529" s="53"/>
      <c r="S529" s="53"/>
      <c r="T529" s="41"/>
      <c r="U529" s="41"/>
      <c r="V529" s="41"/>
      <c r="W529" s="41"/>
      <c r="X529" s="41"/>
      <c r="Y529" s="41"/>
      <c r="Z529" s="41"/>
    </row>
    <row r="530" spans="1:26" x14ac:dyDescent="0.25">
      <c r="A530" s="41"/>
      <c r="B530" s="41"/>
      <c r="C530" s="41"/>
      <c r="D530" s="41"/>
      <c r="E530" s="41"/>
      <c r="F530" s="41"/>
      <c r="G530" s="41"/>
      <c r="H530" s="41"/>
      <c r="I530" s="41"/>
      <c r="J530" s="41"/>
      <c r="K530" s="41"/>
      <c r="L530" s="41"/>
      <c r="M530" s="41"/>
      <c r="N530" s="53"/>
      <c r="O530" s="53"/>
      <c r="P530" s="53"/>
      <c r="Q530" s="53"/>
      <c r="R530" s="53"/>
      <c r="S530" s="53"/>
      <c r="T530" s="41"/>
      <c r="U530" s="41"/>
      <c r="V530" s="41"/>
      <c r="W530" s="41"/>
      <c r="X530" s="41"/>
      <c r="Y530" s="41"/>
      <c r="Z530" s="41"/>
    </row>
    <row r="531" spans="1:26" x14ac:dyDescent="0.25">
      <c r="A531" s="41"/>
      <c r="B531" s="41"/>
      <c r="C531" s="41"/>
      <c r="D531" s="41"/>
      <c r="E531" s="41"/>
      <c r="F531" s="41"/>
      <c r="G531" s="41"/>
      <c r="H531" s="41"/>
      <c r="I531" s="41"/>
      <c r="J531" s="41"/>
      <c r="K531" s="41"/>
      <c r="L531" s="41"/>
      <c r="M531" s="41"/>
      <c r="N531" s="53"/>
      <c r="O531" s="53"/>
      <c r="P531" s="53"/>
      <c r="Q531" s="53"/>
      <c r="R531" s="53"/>
      <c r="S531" s="53"/>
      <c r="T531" s="41"/>
      <c r="U531" s="41"/>
      <c r="V531" s="41"/>
      <c r="W531" s="41"/>
      <c r="X531" s="41"/>
      <c r="Y531" s="41"/>
      <c r="Z531" s="41"/>
    </row>
    <row r="532" spans="1:26" x14ac:dyDescent="0.25">
      <c r="A532" s="41"/>
      <c r="B532" s="41"/>
      <c r="C532" s="41"/>
      <c r="D532" s="41"/>
      <c r="E532" s="41"/>
      <c r="F532" s="41"/>
      <c r="G532" s="41"/>
      <c r="H532" s="41"/>
      <c r="I532" s="41"/>
      <c r="J532" s="41"/>
      <c r="K532" s="41"/>
      <c r="L532" s="41"/>
      <c r="M532" s="41"/>
      <c r="N532" s="53"/>
      <c r="O532" s="53"/>
      <c r="P532" s="53"/>
      <c r="Q532" s="53"/>
      <c r="R532" s="53"/>
      <c r="S532" s="53"/>
      <c r="T532" s="41"/>
      <c r="U532" s="41"/>
      <c r="V532" s="41"/>
      <c r="W532" s="41"/>
      <c r="X532" s="41"/>
      <c r="Y532" s="41"/>
      <c r="Z532" s="41"/>
    </row>
    <row r="533" spans="1:26" x14ac:dyDescent="0.25">
      <c r="A533" s="41"/>
      <c r="B533" s="41"/>
      <c r="C533" s="41"/>
      <c r="D533" s="41"/>
      <c r="E533" s="41"/>
      <c r="F533" s="41"/>
      <c r="G533" s="41"/>
      <c r="H533" s="41"/>
      <c r="I533" s="41"/>
      <c r="J533" s="41"/>
      <c r="K533" s="41"/>
      <c r="L533" s="41"/>
      <c r="M533" s="41"/>
      <c r="N533" s="53"/>
      <c r="O533" s="53"/>
      <c r="P533" s="53"/>
      <c r="Q533" s="53"/>
      <c r="R533" s="53"/>
      <c r="S533" s="53"/>
      <c r="T533" s="41"/>
      <c r="U533" s="41"/>
      <c r="V533" s="41"/>
      <c r="W533" s="41"/>
      <c r="X533" s="41"/>
      <c r="Y533" s="41"/>
      <c r="Z533" s="41"/>
    </row>
    <row r="534" spans="1:26" x14ac:dyDescent="0.25">
      <c r="A534" s="41"/>
      <c r="B534" s="41"/>
      <c r="C534" s="41"/>
      <c r="D534" s="41"/>
      <c r="E534" s="41"/>
      <c r="F534" s="41"/>
      <c r="G534" s="41"/>
      <c r="H534" s="41"/>
      <c r="I534" s="41"/>
      <c r="J534" s="41"/>
      <c r="K534" s="41"/>
      <c r="L534" s="41"/>
      <c r="M534" s="41"/>
      <c r="N534" s="53"/>
      <c r="O534" s="53"/>
      <c r="P534" s="53"/>
      <c r="Q534" s="53"/>
      <c r="R534" s="53"/>
      <c r="S534" s="53"/>
      <c r="T534" s="41"/>
      <c r="U534" s="41"/>
      <c r="V534" s="41"/>
      <c r="W534" s="41"/>
      <c r="X534" s="41"/>
      <c r="Y534" s="41"/>
      <c r="Z534" s="41"/>
    </row>
    <row r="535" spans="1:26" x14ac:dyDescent="0.25">
      <c r="A535" s="41"/>
      <c r="B535" s="41"/>
      <c r="C535" s="41"/>
      <c r="D535" s="41"/>
      <c r="E535" s="41"/>
      <c r="F535" s="41"/>
      <c r="G535" s="41"/>
      <c r="H535" s="41"/>
      <c r="I535" s="41"/>
      <c r="J535" s="41"/>
      <c r="K535" s="41"/>
      <c r="L535" s="41"/>
      <c r="M535" s="41"/>
      <c r="N535" s="53"/>
      <c r="O535" s="53"/>
      <c r="P535" s="53"/>
      <c r="Q535" s="53"/>
      <c r="R535" s="53"/>
      <c r="S535" s="53"/>
      <c r="T535" s="41"/>
      <c r="U535" s="41"/>
      <c r="V535" s="41"/>
      <c r="W535" s="41"/>
      <c r="X535" s="41"/>
      <c r="Y535" s="41"/>
      <c r="Z535" s="41"/>
    </row>
    <row r="536" spans="1:26" x14ac:dyDescent="0.25">
      <c r="A536" s="41"/>
      <c r="B536" s="41"/>
      <c r="C536" s="41"/>
      <c r="D536" s="41"/>
      <c r="E536" s="41"/>
      <c r="F536" s="41"/>
      <c r="G536" s="41"/>
      <c r="H536" s="41"/>
      <c r="I536" s="41"/>
      <c r="J536" s="41"/>
      <c r="K536" s="41"/>
      <c r="L536" s="41"/>
      <c r="M536" s="41"/>
      <c r="N536" s="53"/>
      <c r="O536" s="53"/>
      <c r="P536" s="53"/>
      <c r="Q536" s="53"/>
      <c r="R536" s="53"/>
      <c r="S536" s="53"/>
      <c r="T536" s="41"/>
      <c r="U536" s="41"/>
      <c r="V536" s="41"/>
      <c r="W536" s="41"/>
      <c r="X536" s="41"/>
      <c r="Y536" s="41"/>
      <c r="Z536" s="41"/>
    </row>
    <row r="537" spans="1:26" x14ac:dyDescent="0.25">
      <c r="A537" s="41"/>
      <c r="B537" s="41"/>
      <c r="C537" s="41"/>
      <c r="D537" s="41"/>
      <c r="E537" s="41"/>
      <c r="F537" s="41"/>
      <c r="G537" s="41"/>
      <c r="H537" s="41"/>
      <c r="I537" s="41"/>
      <c r="J537" s="41"/>
      <c r="K537" s="41"/>
      <c r="L537" s="41"/>
      <c r="M537" s="41"/>
      <c r="N537" s="53"/>
      <c r="O537" s="53"/>
      <c r="P537" s="53"/>
      <c r="Q537" s="53"/>
      <c r="R537" s="53"/>
      <c r="S537" s="53"/>
      <c r="T537" s="41"/>
      <c r="U537" s="41"/>
      <c r="V537" s="41"/>
      <c r="W537" s="41"/>
      <c r="X537" s="41"/>
      <c r="Y537" s="41"/>
      <c r="Z537" s="41"/>
    </row>
    <row r="538" spans="1:26" x14ac:dyDescent="0.25">
      <c r="A538" s="41"/>
      <c r="B538" s="41"/>
      <c r="C538" s="41"/>
      <c r="D538" s="41"/>
      <c r="E538" s="41"/>
      <c r="F538" s="41"/>
      <c r="G538" s="41"/>
      <c r="H538" s="41"/>
      <c r="I538" s="41"/>
      <c r="J538" s="41"/>
      <c r="K538" s="41"/>
      <c r="L538" s="41"/>
      <c r="M538" s="41"/>
      <c r="N538" s="53"/>
      <c r="O538" s="53"/>
      <c r="P538" s="53"/>
      <c r="Q538" s="53"/>
      <c r="R538" s="53"/>
      <c r="S538" s="53"/>
      <c r="T538" s="41"/>
      <c r="U538" s="41"/>
      <c r="V538" s="41"/>
      <c r="W538" s="41"/>
      <c r="X538" s="41"/>
      <c r="Y538" s="41"/>
      <c r="Z538" s="41"/>
    </row>
    <row r="539" spans="1:26" x14ac:dyDescent="0.25">
      <c r="A539" s="41"/>
      <c r="B539" s="41"/>
      <c r="C539" s="41"/>
      <c r="D539" s="41"/>
      <c r="E539" s="41"/>
      <c r="F539" s="41"/>
      <c r="G539" s="41"/>
      <c r="H539" s="41"/>
      <c r="I539" s="41"/>
      <c r="J539" s="41"/>
      <c r="K539" s="41"/>
      <c r="L539" s="41"/>
      <c r="M539" s="41"/>
      <c r="N539" s="53"/>
      <c r="O539" s="53"/>
      <c r="P539" s="53"/>
      <c r="Q539" s="53"/>
      <c r="R539" s="53"/>
      <c r="S539" s="53"/>
      <c r="T539" s="41"/>
      <c r="U539" s="41"/>
      <c r="V539" s="41"/>
      <c r="W539" s="41"/>
      <c r="X539" s="41"/>
      <c r="Y539" s="41"/>
      <c r="Z539" s="41"/>
    </row>
    <row r="540" spans="1:26" x14ac:dyDescent="0.25">
      <c r="A540" s="41"/>
      <c r="B540" s="41"/>
      <c r="C540" s="41"/>
      <c r="D540" s="41"/>
      <c r="E540" s="41"/>
      <c r="F540" s="41"/>
      <c r="G540" s="41"/>
      <c r="H540" s="41"/>
      <c r="I540" s="41"/>
      <c r="J540" s="41"/>
      <c r="K540" s="41"/>
      <c r="L540" s="41"/>
      <c r="M540" s="41"/>
      <c r="N540" s="53"/>
      <c r="O540" s="53"/>
      <c r="P540" s="53"/>
      <c r="Q540" s="53"/>
      <c r="R540" s="53"/>
      <c r="S540" s="53"/>
      <c r="T540" s="41"/>
      <c r="U540" s="41"/>
      <c r="V540" s="41"/>
      <c r="W540" s="41"/>
      <c r="X540" s="41"/>
      <c r="Y540" s="41"/>
      <c r="Z540" s="41"/>
    </row>
    <row r="541" spans="1:26" x14ac:dyDescent="0.25">
      <c r="A541" s="41"/>
      <c r="B541" s="41"/>
      <c r="C541" s="41"/>
      <c r="D541" s="41"/>
      <c r="E541" s="41"/>
      <c r="F541" s="41"/>
      <c r="G541" s="41"/>
      <c r="H541" s="41"/>
      <c r="I541" s="41"/>
      <c r="J541" s="41"/>
      <c r="K541" s="41"/>
      <c r="L541" s="41"/>
      <c r="M541" s="41"/>
      <c r="N541" s="53"/>
      <c r="O541" s="53"/>
      <c r="P541" s="53"/>
      <c r="Q541" s="53"/>
      <c r="R541" s="53"/>
      <c r="S541" s="53"/>
      <c r="T541" s="41"/>
      <c r="U541" s="41"/>
      <c r="V541" s="41"/>
      <c r="W541" s="41"/>
      <c r="X541" s="41"/>
      <c r="Y541" s="41"/>
      <c r="Z541" s="41"/>
    </row>
    <row r="542" spans="1:26" x14ac:dyDescent="0.25">
      <c r="A542" s="41"/>
      <c r="B542" s="41"/>
      <c r="C542" s="41"/>
      <c r="D542" s="41"/>
      <c r="E542" s="41"/>
      <c r="F542" s="41"/>
      <c r="G542" s="41"/>
      <c r="H542" s="41"/>
      <c r="I542" s="41"/>
      <c r="J542" s="41"/>
      <c r="K542" s="41"/>
      <c r="L542" s="41"/>
      <c r="M542" s="41"/>
      <c r="N542" s="53"/>
      <c r="O542" s="53"/>
      <c r="P542" s="53"/>
      <c r="Q542" s="53"/>
      <c r="R542" s="53"/>
      <c r="S542" s="53"/>
      <c r="T542" s="41"/>
      <c r="U542" s="41"/>
      <c r="V542" s="41"/>
      <c r="W542" s="41"/>
      <c r="X542" s="41"/>
      <c r="Y542" s="41"/>
      <c r="Z542" s="41"/>
    </row>
    <row r="543" spans="1:26" x14ac:dyDescent="0.25">
      <c r="A543" s="41"/>
      <c r="B543" s="41"/>
      <c r="C543" s="41"/>
      <c r="D543" s="41"/>
      <c r="E543" s="41"/>
      <c r="F543" s="41"/>
      <c r="G543" s="41"/>
      <c r="H543" s="41"/>
      <c r="I543" s="41"/>
      <c r="J543" s="41"/>
      <c r="K543" s="41"/>
      <c r="L543" s="41"/>
      <c r="M543" s="41"/>
      <c r="N543" s="53"/>
      <c r="O543" s="53"/>
      <c r="P543" s="53"/>
      <c r="Q543" s="53"/>
      <c r="R543" s="53"/>
      <c r="S543" s="53"/>
      <c r="T543" s="41"/>
      <c r="U543" s="41"/>
      <c r="V543" s="41"/>
      <c r="W543" s="41"/>
      <c r="X543" s="41"/>
      <c r="Y543" s="41"/>
      <c r="Z543" s="41"/>
    </row>
    <row r="544" spans="1:26" x14ac:dyDescent="0.25">
      <c r="A544" s="41"/>
      <c r="B544" s="41"/>
      <c r="C544" s="41"/>
      <c r="D544" s="41"/>
      <c r="E544" s="41"/>
      <c r="F544" s="41"/>
      <c r="G544" s="41"/>
      <c r="H544" s="41"/>
      <c r="I544" s="41"/>
      <c r="J544" s="41"/>
      <c r="K544" s="41"/>
      <c r="L544" s="41"/>
      <c r="M544" s="41"/>
      <c r="N544" s="53"/>
      <c r="O544" s="53"/>
      <c r="P544" s="53"/>
      <c r="Q544" s="53"/>
      <c r="R544" s="53"/>
      <c r="S544" s="53"/>
      <c r="T544" s="41"/>
      <c r="U544" s="41"/>
      <c r="V544" s="41"/>
      <c r="W544" s="41"/>
      <c r="X544" s="41"/>
      <c r="Y544" s="41"/>
      <c r="Z544" s="41"/>
    </row>
    <row r="545" spans="1:26" x14ac:dyDescent="0.25">
      <c r="A545" s="41"/>
      <c r="B545" s="41"/>
      <c r="C545" s="41"/>
      <c r="D545" s="41"/>
      <c r="E545" s="41"/>
      <c r="F545" s="41"/>
      <c r="G545" s="41"/>
      <c r="H545" s="41"/>
      <c r="I545" s="41"/>
      <c r="J545" s="41"/>
      <c r="K545" s="41"/>
      <c r="L545" s="41"/>
      <c r="M545" s="41"/>
      <c r="N545" s="53"/>
      <c r="O545" s="53"/>
      <c r="P545" s="53"/>
      <c r="Q545" s="53"/>
      <c r="R545" s="53"/>
      <c r="S545" s="53"/>
      <c r="T545" s="41"/>
      <c r="U545" s="41"/>
      <c r="V545" s="41"/>
      <c r="W545" s="41"/>
      <c r="X545" s="41"/>
      <c r="Y545" s="41"/>
      <c r="Z545" s="41"/>
    </row>
    <row r="546" spans="1:26" x14ac:dyDescent="0.25">
      <c r="A546" s="41"/>
      <c r="B546" s="41"/>
      <c r="C546" s="41"/>
      <c r="D546" s="41"/>
      <c r="E546" s="41"/>
      <c r="F546" s="41"/>
      <c r="G546" s="41"/>
      <c r="H546" s="41"/>
      <c r="I546" s="41"/>
      <c r="J546" s="41"/>
      <c r="K546" s="41"/>
      <c r="L546" s="41"/>
      <c r="M546" s="41"/>
      <c r="N546" s="53"/>
      <c r="O546" s="53"/>
      <c r="P546" s="53"/>
      <c r="Q546" s="53"/>
      <c r="R546" s="53"/>
      <c r="S546" s="53"/>
      <c r="T546" s="41"/>
      <c r="U546" s="41"/>
      <c r="V546" s="41"/>
      <c r="W546" s="41"/>
      <c r="X546" s="41"/>
      <c r="Y546" s="41"/>
      <c r="Z546" s="41"/>
    </row>
    <row r="547" spans="1:26" x14ac:dyDescent="0.25">
      <c r="A547" s="41"/>
      <c r="B547" s="41"/>
      <c r="C547" s="41"/>
      <c r="D547" s="41"/>
      <c r="E547" s="41"/>
      <c r="F547" s="41"/>
      <c r="G547" s="41"/>
      <c r="H547" s="41"/>
      <c r="I547" s="41"/>
      <c r="J547" s="41"/>
      <c r="K547" s="41"/>
      <c r="L547" s="41"/>
      <c r="M547" s="41"/>
      <c r="N547" s="53"/>
      <c r="O547" s="53"/>
      <c r="P547" s="53"/>
      <c r="Q547" s="53"/>
      <c r="R547" s="53"/>
      <c r="S547" s="53"/>
      <c r="T547" s="41"/>
      <c r="U547" s="41"/>
      <c r="V547" s="41"/>
      <c r="W547" s="41"/>
      <c r="X547" s="41"/>
      <c r="Y547" s="41"/>
      <c r="Z547" s="41"/>
    </row>
    <row r="548" spans="1:26" x14ac:dyDescent="0.25">
      <c r="A548" s="41"/>
      <c r="B548" s="41"/>
      <c r="C548" s="41"/>
      <c r="D548" s="41"/>
      <c r="E548" s="41"/>
      <c r="F548" s="41"/>
      <c r="G548" s="41"/>
      <c r="H548" s="41"/>
      <c r="I548" s="41"/>
      <c r="J548" s="41"/>
      <c r="K548" s="41"/>
      <c r="L548" s="41"/>
      <c r="M548" s="41"/>
      <c r="N548" s="53"/>
      <c r="O548" s="53"/>
      <c r="P548" s="53"/>
      <c r="Q548" s="53"/>
      <c r="R548" s="53"/>
      <c r="S548" s="53"/>
      <c r="T548" s="41"/>
      <c r="U548" s="41"/>
      <c r="V548" s="41"/>
      <c r="W548" s="41"/>
      <c r="X548" s="41"/>
      <c r="Y548" s="41"/>
      <c r="Z548" s="41"/>
    </row>
    <row r="549" spans="1:26" x14ac:dyDescent="0.25">
      <c r="A549" s="41"/>
      <c r="B549" s="41"/>
      <c r="C549" s="41"/>
      <c r="D549" s="41"/>
      <c r="E549" s="41"/>
      <c r="F549" s="41"/>
      <c r="G549" s="41"/>
      <c r="H549" s="41"/>
      <c r="I549" s="41"/>
      <c r="J549" s="41"/>
      <c r="K549" s="41"/>
      <c r="L549" s="41"/>
      <c r="M549" s="41"/>
      <c r="N549" s="53"/>
      <c r="O549" s="53"/>
      <c r="P549" s="53"/>
      <c r="Q549" s="53"/>
      <c r="R549" s="53"/>
      <c r="S549" s="53"/>
      <c r="T549" s="41"/>
      <c r="U549" s="41"/>
      <c r="V549" s="41"/>
      <c r="W549" s="41"/>
      <c r="X549" s="41"/>
      <c r="Y549" s="41"/>
      <c r="Z549" s="41"/>
    </row>
    <row r="550" spans="1:26" x14ac:dyDescent="0.25">
      <c r="A550" s="41"/>
      <c r="B550" s="41"/>
      <c r="C550" s="41"/>
      <c r="D550" s="41"/>
      <c r="E550" s="41"/>
      <c r="F550" s="41"/>
      <c r="G550" s="41"/>
      <c r="H550" s="41"/>
      <c r="I550" s="41"/>
      <c r="J550" s="41"/>
      <c r="K550" s="41"/>
      <c r="L550" s="41"/>
      <c r="M550" s="41"/>
      <c r="N550" s="53"/>
      <c r="O550" s="53"/>
      <c r="P550" s="53"/>
      <c r="Q550" s="53"/>
      <c r="R550" s="53"/>
      <c r="S550" s="53"/>
      <c r="T550" s="41"/>
      <c r="U550" s="41"/>
      <c r="V550" s="41"/>
      <c r="W550" s="41"/>
      <c r="X550" s="41"/>
      <c r="Y550" s="41"/>
      <c r="Z550" s="41"/>
    </row>
    <row r="551" spans="1:26" x14ac:dyDescent="0.25">
      <c r="A551" s="41"/>
      <c r="B551" s="41"/>
      <c r="C551" s="41"/>
      <c r="D551" s="41"/>
      <c r="E551" s="41"/>
      <c r="F551" s="41"/>
      <c r="G551" s="41"/>
      <c r="H551" s="41"/>
      <c r="I551" s="41"/>
      <c r="J551" s="41"/>
      <c r="K551" s="41"/>
      <c r="L551" s="41"/>
      <c r="M551" s="41"/>
      <c r="N551" s="53"/>
      <c r="O551" s="53"/>
      <c r="P551" s="53"/>
      <c r="Q551" s="53"/>
      <c r="R551" s="53"/>
      <c r="S551" s="53"/>
      <c r="T551" s="41"/>
      <c r="U551" s="41"/>
      <c r="V551" s="41"/>
      <c r="W551" s="41"/>
      <c r="X551" s="41"/>
      <c r="Y551" s="41"/>
      <c r="Z551" s="41"/>
    </row>
    <row r="552" spans="1:26" x14ac:dyDescent="0.25">
      <c r="A552" s="41"/>
      <c r="B552" s="41"/>
      <c r="C552" s="41"/>
      <c r="D552" s="41"/>
      <c r="E552" s="41"/>
      <c r="F552" s="41"/>
      <c r="G552" s="41"/>
      <c r="H552" s="41"/>
      <c r="I552" s="41"/>
      <c r="J552" s="41"/>
      <c r="K552" s="41"/>
      <c r="L552" s="41"/>
      <c r="M552" s="41"/>
      <c r="N552" s="53"/>
      <c r="O552" s="53"/>
      <c r="P552" s="53"/>
      <c r="Q552" s="53"/>
      <c r="R552" s="53"/>
      <c r="S552" s="53"/>
      <c r="T552" s="41"/>
      <c r="U552" s="41"/>
      <c r="V552" s="41"/>
      <c r="W552" s="41"/>
      <c r="X552" s="41"/>
      <c r="Y552" s="41"/>
      <c r="Z552" s="41"/>
    </row>
    <row r="553" spans="1:26" x14ac:dyDescent="0.25">
      <c r="A553" s="41"/>
      <c r="B553" s="41"/>
      <c r="C553" s="41"/>
      <c r="D553" s="41"/>
      <c r="E553" s="41"/>
      <c r="F553" s="41"/>
      <c r="G553" s="41"/>
      <c r="H553" s="41"/>
      <c r="I553" s="41"/>
      <c r="J553" s="41"/>
      <c r="K553" s="41"/>
      <c r="L553" s="41"/>
      <c r="M553" s="41"/>
      <c r="N553" s="53"/>
      <c r="O553" s="53"/>
      <c r="P553" s="53"/>
      <c r="Q553" s="53"/>
      <c r="R553" s="53"/>
      <c r="S553" s="53"/>
      <c r="T553" s="41"/>
      <c r="U553" s="41"/>
      <c r="V553" s="41"/>
      <c r="W553" s="41"/>
      <c r="X553" s="41"/>
      <c r="Y553" s="41"/>
      <c r="Z553" s="41"/>
    </row>
    <row r="554" spans="1:26" x14ac:dyDescent="0.25">
      <c r="A554" s="41"/>
      <c r="B554" s="41"/>
      <c r="C554" s="41"/>
      <c r="D554" s="41"/>
      <c r="E554" s="41"/>
      <c r="F554" s="41"/>
      <c r="G554" s="41"/>
      <c r="H554" s="41"/>
      <c r="I554" s="41"/>
      <c r="J554" s="41"/>
      <c r="K554" s="41"/>
      <c r="L554" s="41"/>
      <c r="M554" s="41"/>
      <c r="N554" s="53"/>
      <c r="O554" s="53"/>
      <c r="P554" s="53"/>
      <c r="Q554" s="53"/>
      <c r="R554" s="53"/>
      <c r="S554" s="53"/>
      <c r="T554" s="41"/>
      <c r="U554" s="41"/>
      <c r="V554" s="41"/>
      <c r="W554" s="41"/>
      <c r="X554" s="41"/>
      <c r="Y554" s="41"/>
      <c r="Z554" s="41"/>
    </row>
    <row r="555" spans="1:26" x14ac:dyDescent="0.25">
      <c r="A555" s="41"/>
      <c r="B555" s="41"/>
      <c r="C555" s="41"/>
      <c r="D555" s="41"/>
      <c r="E555" s="41"/>
      <c r="F555" s="41"/>
      <c r="G555" s="41"/>
      <c r="H555" s="41"/>
      <c r="I555" s="41"/>
      <c r="J555" s="41"/>
      <c r="K555" s="41"/>
      <c r="L555" s="41"/>
      <c r="M555" s="41"/>
      <c r="N555" s="53"/>
      <c r="O555" s="53"/>
      <c r="P555" s="53"/>
      <c r="Q555" s="53"/>
      <c r="R555" s="53"/>
      <c r="S555" s="53"/>
      <c r="T555" s="41"/>
      <c r="U555" s="41"/>
      <c r="V555" s="41"/>
      <c r="W555" s="41"/>
      <c r="X555" s="41"/>
      <c r="Y555" s="41"/>
      <c r="Z555" s="41"/>
    </row>
    <row r="556" spans="1:26" x14ac:dyDescent="0.25">
      <c r="A556" s="41"/>
      <c r="B556" s="41"/>
      <c r="C556" s="41"/>
      <c r="D556" s="41"/>
      <c r="E556" s="41"/>
      <c r="F556" s="41"/>
      <c r="G556" s="41"/>
      <c r="H556" s="41"/>
      <c r="I556" s="41"/>
      <c r="J556" s="41"/>
      <c r="K556" s="41"/>
      <c r="L556" s="41"/>
      <c r="M556" s="41"/>
      <c r="N556" s="53"/>
      <c r="O556" s="53"/>
      <c r="P556" s="53"/>
      <c r="Q556" s="53"/>
      <c r="R556" s="53"/>
      <c r="S556" s="53"/>
      <c r="T556" s="41"/>
      <c r="U556" s="41"/>
      <c r="V556" s="41"/>
      <c r="W556" s="41"/>
      <c r="X556" s="41"/>
      <c r="Y556" s="41"/>
      <c r="Z556" s="41"/>
    </row>
    <row r="557" spans="1:26" x14ac:dyDescent="0.25">
      <c r="A557" s="41"/>
      <c r="B557" s="41"/>
      <c r="C557" s="41"/>
      <c r="D557" s="41"/>
      <c r="E557" s="41"/>
      <c r="F557" s="41"/>
      <c r="G557" s="41"/>
      <c r="H557" s="41"/>
      <c r="I557" s="41"/>
      <c r="J557" s="41"/>
      <c r="K557" s="41"/>
      <c r="L557" s="41"/>
      <c r="M557" s="41"/>
      <c r="N557" s="53"/>
      <c r="O557" s="53"/>
      <c r="P557" s="53"/>
      <c r="Q557" s="53"/>
      <c r="R557" s="53"/>
      <c r="S557" s="53"/>
      <c r="T557" s="41"/>
      <c r="U557" s="41"/>
      <c r="V557" s="41"/>
      <c r="W557" s="41"/>
      <c r="X557" s="41"/>
      <c r="Y557" s="41"/>
      <c r="Z557" s="41"/>
    </row>
    <row r="558" spans="1:26" x14ac:dyDescent="0.25">
      <c r="A558" s="41"/>
      <c r="B558" s="41"/>
      <c r="C558" s="41"/>
      <c r="D558" s="41"/>
      <c r="E558" s="41"/>
      <c r="F558" s="41"/>
      <c r="G558" s="41"/>
      <c r="H558" s="41"/>
      <c r="I558" s="41"/>
      <c r="J558" s="41"/>
      <c r="K558" s="41"/>
      <c r="L558" s="41"/>
      <c r="M558" s="41"/>
      <c r="N558" s="53"/>
      <c r="O558" s="53"/>
      <c r="P558" s="53"/>
      <c r="Q558" s="53"/>
      <c r="R558" s="53"/>
      <c r="S558" s="53"/>
      <c r="T558" s="41"/>
      <c r="U558" s="41"/>
      <c r="V558" s="41"/>
      <c r="W558" s="41"/>
      <c r="X558" s="41"/>
      <c r="Y558" s="41"/>
      <c r="Z558" s="41"/>
    </row>
    <row r="559" spans="1:26" x14ac:dyDescent="0.25">
      <c r="A559" s="41"/>
      <c r="B559" s="41"/>
      <c r="C559" s="41"/>
      <c r="D559" s="41"/>
      <c r="E559" s="41"/>
      <c r="F559" s="41"/>
      <c r="G559" s="41"/>
      <c r="H559" s="41"/>
      <c r="I559" s="41"/>
      <c r="J559" s="41"/>
      <c r="K559" s="41"/>
      <c r="L559" s="41"/>
      <c r="M559" s="41"/>
      <c r="N559" s="53"/>
      <c r="O559" s="53"/>
      <c r="P559" s="53"/>
      <c r="Q559" s="53"/>
      <c r="R559" s="53"/>
      <c r="S559" s="53"/>
      <c r="T559" s="41"/>
      <c r="U559" s="41"/>
      <c r="V559" s="41"/>
      <c r="W559" s="41"/>
      <c r="X559" s="41"/>
      <c r="Y559" s="41"/>
      <c r="Z559" s="41"/>
    </row>
    <row r="560" spans="1:26" x14ac:dyDescent="0.25">
      <c r="A560" s="41"/>
      <c r="B560" s="41"/>
      <c r="C560" s="41"/>
      <c r="D560" s="41"/>
      <c r="E560" s="41"/>
      <c r="F560" s="41"/>
      <c r="G560" s="41"/>
      <c r="H560" s="41"/>
      <c r="I560" s="41"/>
      <c r="J560" s="41"/>
      <c r="K560" s="41"/>
      <c r="L560" s="41"/>
      <c r="M560" s="41"/>
      <c r="N560" s="53"/>
      <c r="O560" s="53"/>
      <c r="P560" s="53"/>
      <c r="Q560" s="53"/>
      <c r="R560" s="53"/>
      <c r="S560" s="53"/>
      <c r="T560" s="41"/>
      <c r="U560" s="41"/>
      <c r="V560" s="41"/>
      <c r="W560" s="41"/>
      <c r="X560" s="41"/>
      <c r="Y560" s="41"/>
      <c r="Z560" s="41"/>
    </row>
    <row r="561" spans="1:26" x14ac:dyDescent="0.25">
      <c r="A561" s="41"/>
      <c r="B561" s="41"/>
      <c r="C561" s="41"/>
      <c r="D561" s="41"/>
      <c r="E561" s="41"/>
      <c r="F561" s="41"/>
      <c r="G561" s="41"/>
      <c r="H561" s="41"/>
      <c r="I561" s="41"/>
      <c r="J561" s="41"/>
      <c r="K561" s="41"/>
      <c r="L561" s="41"/>
      <c r="M561" s="41"/>
      <c r="N561" s="53"/>
      <c r="O561" s="53"/>
      <c r="P561" s="53"/>
      <c r="Q561" s="53"/>
      <c r="R561" s="53"/>
      <c r="S561" s="53"/>
      <c r="T561" s="41"/>
      <c r="U561" s="41"/>
      <c r="V561" s="41"/>
      <c r="W561" s="41"/>
      <c r="X561" s="41"/>
      <c r="Y561" s="41"/>
      <c r="Z561" s="41"/>
    </row>
    <row r="562" spans="1:26" x14ac:dyDescent="0.25">
      <c r="A562" s="41"/>
      <c r="B562" s="41"/>
      <c r="C562" s="41"/>
      <c r="D562" s="41"/>
      <c r="E562" s="41"/>
      <c r="F562" s="41"/>
      <c r="G562" s="41"/>
      <c r="H562" s="41"/>
      <c r="I562" s="41"/>
      <c r="J562" s="41"/>
      <c r="K562" s="41"/>
      <c r="L562" s="41"/>
      <c r="M562" s="41"/>
      <c r="N562" s="53"/>
      <c r="O562" s="53"/>
      <c r="P562" s="53"/>
      <c r="Q562" s="53"/>
      <c r="R562" s="53"/>
      <c r="S562" s="53"/>
      <c r="T562" s="41"/>
      <c r="U562" s="41"/>
      <c r="V562" s="41"/>
      <c r="W562" s="41"/>
      <c r="X562" s="41"/>
      <c r="Y562" s="41"/>
      <c r="Z562" s="41"/>
    </row>
    <row r="563" spans="1:26" x14ac:dyDescent="0.25">
      <c r="A563" s="41"/>
      <c r="B563" s="41"/>
      <c r="C563" s="41"/>
      <c r="D563" s="41"/>
      <c r="E563" s="41"/>
      <c r="F563" s="41"/>
      <c r="G563" s="41"/>
      <c r="H563" s="41"/>
      <c r="I563" s="41"/>
      <c r="J563" s="41"/>
      <c r="K563" s="41"/>
      <c r="L563" s="41"/>
      <c r="M563" s="41"/>
      <c r="N563" s="53"/>
      <c r="O563" s="53"/>
      <c r="P563" s="53"/>
      <c r="Q563" s="53"/>
      <c r="R563" s="53"/>
      <c r="S563" s="53"/>
      <c r="T563" s="41"/>
      <c r="U563" s="41"/>
      <c r="V563" s="41"/>
      <c r="W563" s="41"/>
      <c r="X563" s="41"/>
      <c r="Y563" s="41"/>
      <c r="Z563" s="41"/>
    </row>
    <row r="564" spans="1:26" x14ac:dyDescent="0.25">
      <c r="A564" s="41"/>
      <c r="B564" s="41"/>
      <c r="C564" s="41"/>
      <c r="D564" s="41"/>
      <c r="E564" s="41"/>
      <c r="F564" s="41"/>
      <c r="G564" s="41"/>
      <c r="H564" s="41"/>
      <c r="I564" s="41"/>
      <c r="J564" s="41"/>
      <c r="K564" s="41"/>
      <c r="L564" s="41"/>
      <c r="M564" s="41"/>
      <c r="N564" s="53"/>
      <c r="O564" s="53"/>
      <c r="P564" s="53"/>
      <c r="Q564" s="53"/>
      <c r="R564" s="53"/>
      <c r="S564" s="53"/>
      <c r="T564" s="41"/>
      <c r="U564" s="41"/>
      <c r="V564" s="41"/>
      <c r="W564" s="41"/>
      <c r="X564" s="41"/>
      <c r="Y564" s="41"/>
      <c r="Z564" s="41"/>
    </row>
    <row r="565" spans="1:26" x14ac:dyDescent="0.25">
      <c r="A565" s="41"/>
      <c r="B565" s="41"/>
      <c r="C565" s="41"/>
      <c r="D565" s="41"/>
      <c r="E565" s="41"/>
      <c r="F565" s="41"/>
      <c r="G565" s="41"/>
      <c r="H565" s="41"/>
      <c r="I565" s="41"/>
      <c r="J565" s="41"/>
      <c r="K565" s="41"/>
      <c r="L565" s="41"/>
      <c r="M565" s="41"/>
      <c r="N565" s="53"/>
      <c r="O565" s="53"/>
      <c r="P565" s="53"/>
      <c r="Q565" s="53"/>
      <c r="R565" s="53"/>
      <c r="S565" s="53"/>
      <c r="T565" s="41"/>
      <c r="U565" s="41"/>
      <c r="V565" s="41"/>
      <c r="W565" s="41"/>
      <c r="X565" s="41"/>
      <c r="Y565" s="41"/>
      <c r="Z565" s="41"/>
    </row>
    <row r="566" spans="1:26" x14ac:dyDescent="0.25">
      <c r="A566" s="41"/>
      <c r="B566" s="41"/>
      <c r="C566" s="41"/>
      <c r="D566" s="41"/>
      <c r="E566" s="41"/>
      <c r="F566" s="41"/>
      <c r="G566" s="41"/>
      <c r="H566" s="41"/>
      <c r="I566" s="41"/>
      <c r="J566" s="41"/>
      <c r="K566" s="41"/>
      <c r="L566" s="41"/>
      <c r="M566" s="41"/>
      <c r="N566" s="53"/>
      <c r="O566" s="53"/>
      <c r="P566" s="53"/>
      <c r="Q566" s="53"/>
      <c r="R566" s="53"/>
      <c r="S566" s="53"/>
      <c r="T566" s="41"/>
      <c r="U566" s="41"/>
      <c r="V566" s="41"/>
      <c r="W566" s="41"/>
      <c r="X566" s="41"/>
      <c r="Y566" s="41"/>
      <c r="Z566" s="41"/>
    </row>
    <row r="567" spans="1:26" x14ac:dyDescent="0.25">
      <c r="A567" s="41"/>
      <c r="B567" s="41"/>
      <c r="C567" s="41"/>
      <c r="D567" s="41"/>
      <c r="E567" s="41"/>
      <c r="F567" s="41"/>
      <c r="G567" s="41"/>
      <c r="H567" s="41"/>
      <c r="I567" s="41"/>
      <c r="J567" s="41"/>
      <c r="K567" s="41"/>
      <c r="L567" s="41"/>
      <c r="M567" s="41"/>
      <c r="N567" s="53"/>
      <c r="O567" s="53"/>
      <c r="P567" s="53"/>
      <c r="Q567" s="53"/>
      <c r="R567" s="53"/>
      <c r="S567" s="53"/>
      <c r="T567" s="41"/>
      <c r="U567" s="41"/>
      <c r="V567" s="41"/>
      <c r="W567" s="41"/>
      <c r="X567" s="41"/>
      <c r="Y567" s="41"/>
      <c r="Z567" s="41"/>
    </row>
    <row r="568" spans="1:26" x14ac:dyDescent="0.25">
      <c r="A568" s="41"/>
      <c r="B568" s="41"/>
      <c r="C568" s="41"/>
      <c r="D568" s="41"/>
      <c r="E568" s="41"/>
      <c r="F568" s="41"/>
      <c r="G568" s="41"/>
      <c r="H568" s="41"/>
      <c r="I568" s="41"/>
      <c r="J568" s="41"/>
      <c r="K568" s="41"/>
      <c r="L568" s="41"/>
      <c r="M568" s="41"/>
      <c r="N568" s="53"/>
      <c r="O568" s="53"/>
      <c r="P568" s="53"/>
      <c r="Q568" s="53"/>
      <c r="R568" s="53"/>
      <c r="S568" s="53"/>
      <c r="T568" s="41"/>
      <c r="U568" s="41"/>
      <c r="V568" s="41"/>
      <c r="W568" s="41"/>
      <c r="X568" s="41"/>
      <c r="Y568" s="41"/>
      <c r="Z568" s="41"/>
    </row>
    <row r="569" spans="1:26" x14ac:dyDescent="0.25">
      <c r="A569" s="41"/>
      <c r="B569" s="41"/>
      <c r="C569" s="41"/>
      <c r="D569" s="41"/>
      <c r="E569" s="41"/>
      <c r="F569" s="41"/>
      <c r="G569" s="41"/>
      <c r="H569" s="41"/>
      <c r="I569" s="41"/>
      <c r="J569" s="41"/>
      <c r="K569" s="41"/>
      <c r="L569" s="41"/>
      <c r="M569" s="41"/>
      <c r="N569" s="53"/>
      <c r="O569" s="53"/>
      <c r="P569" s="53"/>
      <c r="Q569" s="53"/>
      <c r="R569" s="53"/>
      <c r="S569" s="53"/>
      <c r="T569" s="41"/>
      <c r="U569" s="41"/>
      <c r="V569" s="41"/>
      <c r="W569" s="41"/>
      <c r="X569" s="41"/>
      <c r="Y569" s="41"/>
      <c r="Z569" s="41"/>
    </row>
    <row r="570" spans="1:26" x14ac:dyDescent="0.25">
      <c r="A570" s="41"/>
      <c r="B570" s="41"/>
      <c r="C570" s="41"/>
      <c r="D570" s="41"/>
      <c r="E570" s="41"/>
      <c r="F570" s="41"/>
      <c r="G570" s="41"/>
      <c r="H570" s="41"/>
      <c r="I570" s="41"/>
      <c r="J570" s="41"/>
      <c r="K570" s="41"/>
      <c r="L570" s="41"/>
      <c r="M570" s="41"/>
      <c r="N570" s="53"/>
      <c r="O570" s="53"/>
      <c r="P570" s="53"/>
      <c r="Q570" s="53"/>
      <c r="R570" s="53"/>
      <c r="S570" s="53"/>
      <c r="T570" s="41"/>
      <c r="U570" s="41"/>
      <c r="V570" s="41"/>
      <c r="W570" s="41"/>
      <c r="X570" s="41"/>
      <c r="Y570" s="41"/>
      <c r="Z570" s="41"/>
    </row>
    <row r="571" spans="1:26" x14ac:dyDescent="0.25">
      <c r="A571" s="41"/>
      <c r="B571" s="41"/>
      <c r="C571" s="41"/>
      <c r="D571" s="41"/>
      <c r="E571" s="41"/>
      <c r="F571" s="41"/>
      <c r="G571" s="41"/>
      <c r="H571" s="41"/>
      <c r="I571" s="41"/>
      <c r="J571" s="41"/>
      <c r="K571" s="41"/>
      <c r="L571" s="41"/>
      <c r="M571" s="41"/>
      <c r="N571" s="53"/>
      <c r="O571" s="53"/>
      <c r="P571" s="53"/>
      <c r="Q571" s="53"/>
      <c r="R571" s="53"/>
      <c r="S571" s="53"/>
      <c r="T571" s="41"/>
      <c r="U571" s="41"/>
      <c r="V571" s="41"/>
      <c r="W571" s="41"/>
      <c r="X571" s="41"/>
      <c r="Y571" s="41"/>
      <c r="Z571" s="41"/>
    </row>
    <row r="572" spans="1:26" x14ac:dyDescent="0.25">
      <c r="A572" s="41"/>
      <c r="B572" s="41"/>
      <c r="C572" s="41"/>
      <c r="D572" s="41"/>
      <c r="E572" s="41"/>
      <c r="F572" s="41"/>
      <c r="G572" s="41"/>
      <c r="H572" s="41"/>
      <c r="I572" s="41"/>
      <c r="J572" s="41"/>
      <c r="K572" s="41"/>
      <c r="L572" s="41"/>
      <c r="M572" s="41"/>
      <c r="N572" s="53"/>
      <c r="O572" s="53"/>
      <c r="P572" s="53"/>
      <c r="Q572" s="53"/>
      <c r="R572" s="53"/>
      <c r="S572" s="53"/>
      <c r="T572" s="41"/>
      <c r="U572" s="41"/>
      <c r="V572" s="41"/>
      <c r="W572" s="41"/>
      <c r="X572" s="41"/>
      <c r="Y572" s="41"/>
      <c r="Z572" s="41"/>
    </row>
    <row r="573" spans="1:26" x14ac:dyDescent="0.25">
      <c r="A573" s="41"/>
      <c r="B573" s="41"/>
      <c r="C573" s="41"/>
      <c r="D573" s="41"/>
      <c r="E573" s="41"/>
      <c r="F573" s="41"/>
      <c r="G573" s="41"/>
      <c r="H573" s="41"/>
      <c r="I573" s="41"/>
      <c r="J573" s="41"/>
      <c r="K573" s="41"/>
      <c r="L573" s="41"/>
      <c r="M573" s="41"/>
      <c r="N573" s="53"/>
      <c r="O573" s="53"/>
      <c r="P573" s="53"/>
      <c r="Q573" s="53"/>
      <c r="R573" s="53"/>
      <c r="S573" s="53"/>
      <c r="T573" s="41"/>
      <c r="U573" s="41"/>
      <c r="V573" s="41"/>
      <c r="W573" s="41"/>
      <c r="X573" s="41"/>
      <c r="Y573" s="41"/>
      <c r="Z573" s="41"/>
    </row>
    <row r="574" spans="1:26" x14ac:dyDescent="0.25">
      <c r="A574" s="41"/>
      <c r="B574" s="41"/>
      <c r="C574" s="41"/>
      <c r="D574" s="41"/>
      <c r="E574" s="41"/>
      <c r="F574" s="41"/>
      <c r="G574" s="41"/>
      <c r="H574" s="41"/>
      <c r="I574" s="41"/>
      <c r="J574" s="41"/>
      <c r="K574" s="41"/>
      <c r="L574" s="41"/>
      <c r="M574" s="41"/>
      <c r="N574" s="53"/>
      <c r="O574" s="53"/>
      <c r="P574" s="53"/>
      <c r="Q574" s="53"/>
      <c r="R574" s="53"/>
      <c r="S574" s="53"/>
      <c r="T574" s="41"/>
      <c r="U574" s="41"/>
      <c r="V574" s="41"/>
      <c r="W574" s="41"/>
      <c r="X574" s="41"/>
      <c r="Y574" s="41"/>
      <c r="Z574" s="41"/>
    </row>
    <row r="575" spans="1:26" x14ac:dyDescent="0.25">
      <c r="A575" s="41"/>
      <c r="B575" s="41"/>
      <c r="C575" s="41"/>
      <c r="D575" s="41"/>
      <c r="E575" s="41"/>
      <c r="F575" s="41"/>
      <c r="G575" s="41"/>
      <c r="H575" s="41"/>
      <c r="I575" s="41"/>
      <c r="J575" s="41"/>
      <c r="K575" s="41"/>
      <c r="L575" s="41"/>
      <c r="M575" s="41"/>
      <c r="N575" s="53"/>
      <c r="O575" s="53"/>
      <c r="P575" s="53"/>
      <c r="Q575" s="53"/>
      <c r="R575" s="53"/>
      <c r="S575" s="53"/>
      <c r="T575" s="41"/>
      <c r="U575" s="41"/>
      <c r="V575" s="41"/>
      <c r="W575" s="41"/>
      <c r="X575" s="41"/>
      <c r="Y575" s="41"/>
      <c r="Z575" s="41"/>
    </row>
    <row r="576" spans="1:26" x14ac:dyDescent="0.25">
      <c r="A576" s="41"/>
      <c r="B576" s="41"/>
      <c r="C576" s="41"/>
      <c r="D576" s="41"/>
      <c r="E576" s="41"/>
      <c r="F576" s="41"/>
      <c r="G576" s="41"/>
      <c r="H576" s="41"/>
      <c r="I576" s="41"/>
      <c r="J576" s="41"/>
      <c r="K576" s="41"/>
      <c r="L576" s="41"/>
      <c r="M576" s="41"/>
      <c r="N576" s="53"/>
      <c r="O576" s="53"/>
      <c r="P576" s="53"/>
      <c r="Q576" s="53"/>
      <c r="R576" s="53"/>
      <c r="S576" s="53"/>
      <c r="T576" s="41"/>
      <c r="U576" s="41"/>
      <c r="V576" s="41"/>
      <c r="W576" s="41"/>
      <c r="X576" s="41"/>
      <c r="Y576" s="41"/>
      <c r="Z576" s="41"/>
    </row>
    <row r="577" spans="1:26" x14ac:dyDescent="0.25">
      <c r="A577" s="41"/>
      <c r="B577" s="41"/>
      <c r="C577" s="41"/>
      <c r="D577" s="41"/>
      <c r="E577" s="41"/>
      <c r="F577" s="41"/>
      <c r="G577" s="41"/>
      <c r="H577" s="41"/>
      <c r="I577" s="41"/>
      <c r="J577" s="41"/>
      <c r="K577" s="41"/>
      <c r="L577" s="41"/>
      <c r="M577" s="41"/>
      <c r="N577" s="53"/>
      <c r="O577" s="53"/>
      <c r="P577" s="53"/>
      <c r="Q577" s="53"/>
      <c r="R577" s="53"/>
      <c r="S577" s="53"/>
      <c r="T577" s="41"/>
      <c r="U577" s="41"/>
      <c r="V577" s="41"/>
      <c r="W577" s="41"/>
      <c r="X577" s="41"/>
      <c r="Y577" s="41"/>
      <c r="Z577" s="41"/>
    </row>
    <row r="578" spans="1:26" x14ac:dyDescent="0.25">
      <c r="A578" s="41"/>
      <c r="B578" s="41"/>
      <c r="C578" s="41"/>
      <c r="D578" s="41"/>
      <c r="E578" s="41"/>
      <c r="F578" s="41"/>
      <c r="G578" s="41"/>
      <c r="H578" s="41"/>
      <c r="I578" s="41"/>
      <c r="J578" s="41"/>
      <c r="K578" s="41"/>
      <c r="L578" s="41"/>
      <c r="M578" s="41"/>
      <c r="N578" s="53"/>
      <c r="O578" s="53"/>
      <c r="P578" s="53"/>
      <c r="Q578" s="53"/>
      <c r="R578" s="53"/>
      <c r="S578" s="53"/>
      <c r="T578" s="41"/>
      <c r="U578" s="41"/>
      <c r="V578" s="41"/>
      <c r="W578" s="41"/>
      <c r="X578" s="41"/>
      <c r="Y578" s="41"/>
      <c r="Z578" s="41"/>
    </row>
    <row r="579" spans="1:26" x14ac:dyDescent="0.25">
      <c r="A579" s="41"/>
      <c r="B579" s="41"/>
      <c r="C579" s="41"/>
      <c r="D579" s="41"/>
      <c r="E579" s="41"/>
      <c r="F579" s="41"/>
      <c r="G579" s="41"/>
      <c r="H579" s="41"/>
      <c r="I579" s="41"/>
      <c r="J579" s="41"/>
      <c r="K579" s="41"/>
      <c r="L579" s="41"/>
      <c r="M579" s="41"/>
      <c r="N579" s="53"/>
      <c r="O579" s="53"/>
      <c r="P579" s="53"/>
      <c r="Q579" s="53"/>
      <c r="R579" s="53"/>
      <c r="S579" s="53"/>
      <c r="T579" s="41"/>
      <c r="U579" s="41"/>
      <c r="V579" s="41"/>
      <c r="W579" s="41"/>
      <c r="X579" s="41"/>
      <c r="Y579" s="41"/>
      <c r="Z579" s="41"/>
    </row>
    <row r="580" spans="1:26" x14ac:dyDescent="0.25">
      <c r="A580" s="41"/>
      <c r="B580" s="41"/>
      <c r="C580" s="41"/>
      <c r="D580" s="41"/>
      <c r="E580" s="41"/>
      <c r="F580" s="41"/>
      <c r="G580" s="41"/>
      <c r="H580" s="41"/>
      <c r="I580" s="41"/>
      <c r="J580" s="41"/>
      <c r="K580" s="41"/>
      <c r="L580" s="41"/>
      <c r="M580" s="41"/>
      <c r="N580" s="53"/>
      <c r="O580" s="53"/>
      <c r="P580" s="53"/>
      <c r="Q580" s="53"/>
      <c r="R580" s="53"/>
      <c r="S580" s="53"/>
      <c r="T580" s="41"/>
      <c r="U580" s="41"/>
      <c r="V580" s="41"/>
      <c r="W580" s="41"/>
      <c r="X580" s="41"/>
      <c r="Y580" s="41"/>
      <c r="Z580" s="41"/>
    </row>
    <row r="581" spans="1:26" x14ac:dyDescent="0.25">
      <c r="A581" s="41"/>
      <c r="B581" s="41"/>
      <c r="C581" s="41"/>
      <c r="D581" s="41"/>
      <c r="E581" s="41"/>
      <c r="F581" s="41"/>
      <c r="G581" s="41"/>
      <c r="H581" s="41"/>
      <c r="I581" s="41"/>
      <c r="J581" s="41"/>
      <c r="K581" s="41"/>
      <c r="L581" s="41"/>
      <c r="M581" s="41"/>
      <c r="N581" s="53"/>
      <c r="O581" s="53"/>
      <c r="P581" s="53"/>
      <c r="Q581" s="53"/>
      <c r="R581" s="53"/>
      <c r="S581" s="53"/>
      <c r="T581" s="41"/>
      <c r="U581" s="41"/>
      <c r="V581" s="41"/>
      <c r="W581" s="41"/>
      <c r="X581" s="41"/>
      <c r="Y581" s="41"/>
      <c r="Z581" s="41"/>
    </row>
    <row r="582" spans="1:26" x14ac:dyDescent="0.25">
      <c r="A582" s="41"/>
      <c r="B582" s="41"/>
      <c r="C582" s="41"/>
      <c r="D582" s="41"/>
      <c r="E582" s="41"/>
      <c r="F582" s="41"/>
      <c r="G582" s="41"/>
      <c r="H582" s="41"/>
      <c r="I582" s="41"/>
      <c r="J582" s="41"/>
      <c r="K582" s="41"/>
      <c r="L582" s="41"/>
      <c r="M582" s="41"/>
      <c r="N582" s="53"/>
      <c r="O582" s="53"/>
      <c r="P582" s="53"/>
      <c r="Q582" s="53"/>
      <c r="R582" s="53"/>
      <c r="S582" s="53"/>
      <c r="T582" s="41"/>
      <c r="U582" s="41"/>
      <c r="V582" s="41"/>
      <c r="W582" s="41"/>
      <c r="X582" s="41"/>
      <c r="Y582" s="41"/>
      <c r="Z582" s="41"/>
    </row>
    <row r="583" spans="1:26" x14ac:dyDescent="0.25">
      <c r="A583" s="41"/>
      <c r="B583" s="41"/>
      <c r="C583" s="41"/>
      <c r="D583" s="41"/>
      <c r="E583" s="41"/>
      <c r="F583" s="41"/>
      <c r="G583" s="41"/>
      <c r="H583" s="41"/>
      <c r="I583" s="41"/>
      <c r="J583" s="41"/>
      <c r="K583" s="41"/>
      <c r="L583" s="41"/>
      <c r="M583" s="41"/>
      <c r="N583" s="53"/>
      <c r="O583" s="53"/>
      <c r="P583" s="53"/>
      <c r="Q583" s="53"/>
      <c r="R583" s="53"/>
      <c r="S583" s="53"/>
      <c r="T583" s="41"/>
      <c r="U583" s="41"/>
      <c r="V583" s="41"/>
      <c r="W583" s="41"/>
      <c r="X583" s="41"/>
      <c r="Y583" s="41"/>
      <c r="Z583" s="41"/>
    </row>
    <row r="584" spans="1:26" x14ac:dyDescent="0.25">
      <c r="A584" s="41"/>
      <c r="B584" s="41"/>
      <c r="C584" s="41"/>
      <c r="D584" s="41"/>
      <c r="E584" s="41"/>
      <c r="F584" s="41"/>
      <c r="G584" s="41"/>
      <c r="H584" s="41"/>
      <c r="I584" s="41"/>
      <c r="J584" s="41"/>
      <c r="K584" s="41"/>
      <c r="L584" s="41"/>
      <c r="M584" s="41"/>
      <c r="N584" s="53"/>
      <c r="O584" s="53"/>
      <c r="P584" s="53"/>
      <c r="Q584" s="53"/>
      <c r="R584" s="53"/>
      <c r="S584" s="53"/>
      <c r="T584" s="41"/>
      <c r="U584" s="41"/>
      <c r="V584" s="41"/>
      <c r="W584" s="41"/>
      <c r="X584" s="41"/>
      <c r="Y584" s="41"/>
      <c r="Z584" s="41"/>
    </row>
    <row r="585" spans="1:26" x14ac:dyDescent="0.25">
      <c r="A585" s="41"/>
      <c r="B585" s="41"/>
      <c r="C585" s="41"/>
      <c r="D585" s="41"/>
      <c r="E585" s="41"/>
      <c r="F585" s="41"/>
      <c r="G585" s="41"/>
      <c r="H585" s="41"/>
      <c r="I585" s="41"/>
      <c r="J585" s="41"/>
      <c r="K585" s="41"/>
      <c r="L585" s="41"/>
      <c r="M585" s="41"/>
      <c r="N585" s="53"/>
      <c r="O585" s="53"/>
      <c r="P585" s="53"/>
      <c r="Q585" s="53"/>
      <c r="R585" s="53"/>
      <c r="S585" s="53"/>
      <c r="T585" s="41"/>
      <c r="U585" s="41"/>
      <c r="V585" s="41"/>
      <c r="W585" s="41"/>
      <c r="X585" s="41"/>
      <c r="Y585" s="41"/>
      <c r="Z585" s="41"/>
    </row>
    <row r="586" spans="1:26" x14ac:dyDescent="0.25">
      <c r="A586" s="41"/>
      <c r="B586" s="41"/>
      <c r="C586" s="41"/>
      <c r="D586" s="41"/>
      <c r="E586" s="41"/>
      <c r="F586" s="41"/>
      <c r="G586" s="41"/>
      <c r="H586" s="41"/>
      <c r="I586" s="41"/>
      <c r="J586" s="41"/>
      <c r="K586" s="41"/>
      <c r="L586" s="41"/>
      <c r="M586" s="41"/>
      <c r="N586" s="53"/>
      <c r="O586" s="53"/>
      <c r="P586" s="53"/>
      <c r="Q586" s="53"/>
      <c r="R586" s="53"/>
      <c r="S586" s="53"/>
      <c r="T586" s="41"/>
      <c r="U586" s="41"/>
      <c r="V586" s="41"/>
      <c r="W586" s="41"/>
      <c r="X586" s="41"/>
      <c r="Y586" s="41"/>
      <c r="Z586" s="41"/>
    </row>
    <row r="587" spans="1:26" x14ac:dyDescent="0.25">
      <c r="A587" s="41"/>
      <c r="B587" s="41"/>
      <c r="C587" s="41"/>
      <c r="D587" s="41"/>
      <c r="E587" s="41"/>
      <c r="F587" s="41"/>
      <c r="G587" s="41"/>
      <c r="H587" s="41"/>
      <c r="I587" s="41"/>
      <c r="J587" s="41"/>
      <c r="K587" s="41"/>
      <c r="L587" s="41"/>
      <c r="M587" s="41"/>
      <c r="N587" s="53"/>
      <c r="O587" s="53"/>
      <c r="P587" s="53"/>
      <c r="Q587" s="53"/>
      <c r="R587" s="53"/>
      <c r="S587" s="53"/>
      <c r="T587" s="41"/>
      <c r="U587" s="41"/>
      <c r="V587" s="41"/>
      <c r="W587" s="41"/>
      <c r="X587" s="41"/>
      <c r="Y587" s="41"/>
      <c r="Z587" s="41"/>
    </row>
    <row r="588" spans="1:26" x14ac:dyDescent="0.25">
      <c r="A588" s="41"/>
      <c r="B588" s="41"/>
      <c r="C588" s="41"/>
      <c r="D588" s="41"/>
      <c r="E588" s="41"/>
      <c r="F588" s="41"/>
      <c r="G588" s="41"/>
      <c r="H588" s="41"/>
      <c r="I588" s="41"/>
      <c r="J588" s="41"/>
      <c r="K588" s="41"/>
      <c r="L588" s="41"/>
      <c r="M588" s="41"/>
      <c r="N588" s="53"/>
      <c r="O588" s="53"/>
      <c r="P588" s="53"/>
      <c r="Q588" s="53"/>
      <c r="R588" s="53"/>
      <c r="S588" s="53"/>
      <c r="T588" s="41"/>
      <c r="U588" s="41"/>
      <c r="V588" s="41"/>
      <c r="W588" s="41"/>
      <c r="X588" s="41"/>
      <c r="Y588" s="41"/>
      <c r="Z588" s="41"/>
    </row>
    <row r="589" spans="1:26" x14ac:dyDescent="0.25">
      <c r="A589" s="41"/>
      <c r="B589" s="41"/>
      <c r="C589" s="41"/>
      <c r="D589" s="41"/>
      <c r="E589" s="41"/>
      <c r="F589" s="41"/>
      <c r="G589" s="41"/>
      <c r="H589" s="41"/>
      <c r="I589" s="41"/>
      <c r="J589" s="41"/>
      <c r="K589" s="41"/>
      <c r="L589" s="41"/>
      <c r="M589" s="41"/>
      <c r="N589" s="53"/>
      <c r="O589" s="53"/>
      <c r="P589" s="53"/>
      <c r="Q589" s="53"/>
      <c r="R589" s="53"/>
      <c r="S589" s="53"/>
      <c r="T589" s="41"/>
      <c r="U589" s="41"/>
      <c r="V589" s="41"/>
      <c r="W589" s="41"/>
      <c r="X589" s="41"/>
      <c r="Y589" s="41"/>
      <c r="Z589" s="41"/>
    </row>
    <row r="590" spans="1:26" x14ac:dyDescent="0.25">
      <c r="A590" s="41"/>
      <c r="B590" s="41"/>
      <c r="C590" s="41"/>
      <c r="D590" s="41"/>
      <c r="E590" s="41"/>
      <c r="F590" s="41"/>
      <c r="G590" s="41"/>
      <c r="H590" s="41"/>
      <c r="I590" s="41"/>
      <c r="J590" s="41"/>
      <c r="K590" s="41"/>
      <c r="L590" s="41"/>
      <c r="M590" s="41"/>
      <c r="N590" s="53"/>
      <c r="O590" s="53"/>
      <c r="P590" s="53"/>
      <c r="Q590" s="53"/>
      <c r="R590" s="53"/>
      <c r="S590" s="53"/>
      <c r="T590" s="41"/>
      <c r="U590" s="41"/>
      <c r="V590" s="41"/>
      <c r="W590" s="41"/>
      <c r="X590" s="41"/>
      <c r="Y590" s="41"/>
      <c r="Z590" s="41"/>
    </row>
    <row r="591" spans="1:26" x14ac:dyDescent="0.25">
      <c r="A591" s="41"/>
      <c r="B591" s="41"/>
      <c r="C591" s="41"/>
      <c r="D591" s="41"/>
      <c r="E591" s="41"/>
      <c r="F591" s="41"/>
      <c r="G591" s="41"/>
      <c r="H591" s="41"/>
      <c r="I591" s="41"/>
      <c r="J591" s="41"/>
      <c r="K591" s="41"/>
      <c r="L591" s="41"/>
      <c r="M591" s="41"/>
      <c r="N591" s="53"/>
      <c r="O591" s="53"/>
      <c r="P591" s="53"/>
      <c r="Q591" s="53"/>
      <c r="R591" s="53"/>
      <c r="S591" s="53"/>
      <c r="T591" s="41"/>
      <c r="U591" s="41"/>
      <c r="V591" s="41"/>
      <c r="W591" s="41"/>
      <c r="X591" s="41"/>
      <c r="Y591" s="41"/>
      <c r="Z591" s="41"/>
    </row>
    <row r="592" spans="1:26" x14ac:dyDescent="0.25">
      <c r="A592" s="41"/>
      <c r="B592" s="41"/>
      <c r="C592" s="41"/>
      <c r="D592" s="41"/>
      <c r="E592" s="41"/>
      <c r="F592" s="41"/>
      <c r="G592" s="41"/>
      <c r="H592" s="41"/>
      <c r="I592" s="41"/>
      <c r="J592" s="41"/>
      <c r="K592" s="41"/>
      <c r="L592" s="41"/>
      <c r="M592" s="41"/>
      <c r="N592" s="53"/>
      <c r="O592" s="53"/>
      <c r="P592" s="53"/>
      <c r="Q592" s="53"/>
      <c r="R592" s="53"/>
      <c r="S592" s="53"/>
      <c r="T592" s="41"/>
      <c r="U592" s="41"/>
      <c r="V592" s="41"/>
      <c r="W592" s="41"/>
      <c r="X592" s="41"/>
      <c r="Y592" s="41"/>
      <c r="Z592" s="41"/>
    </row>
    <row r="593" spans="1:26" x14ac:dyDescent="0.25">
      <c r="A593" s="41"/>
      <c r="B593" s="41"/>
      <c r="C593" s="41"/>
      <c r="D593" s="41"/>
      <c r="E593" s="41"/>
      <c r="F593" s="41"/>
      <c r="G593" s="41"/>
      <c r="H593" s="41"/>
      <c r="I593" s="41"/>
      <c r="J593" s="41"/>
      <c r="K593" s="41"/>
      <c r="L593" s="41"/>
      <c r="M593" s="41"/>
      <c r="N593" s="53"/>
      <c r="O593" s="53"/>
      <c r="P593" s="53"/>
      <c r="Q593" s="53"/>
      <c r="R593" s="53"/>
      <c r="S593" s="53"/>
      <c r="T593" s="41"/>
      <c r="U593" s="41"/>
      <c r="V593" s="41"/>
      <c r="W593" s="41"/>
      <c r="X593" s="41"/>
      <c r="Y593" s="41"/>
      <c r="Z593" s="41"/>
    </row>
    <row r="594" spans="1:26" x14ac:dyDescent="0.25">
      <c r="A594" s="41"/>
      <c r="B594" s="41"/>
      <c r="C594" s="41"/>
      <c r="D594" s="41"/>
      <c r="E594" s="41"/>
      <c r="F594" s="41"/>
      <c r="G594" s="41"/>
      <c r="H594" s="41"/>
      <c r="I594" s="41"/>
      <c r="J594" s="41"/>
      <c r="K594" s="41"/>
      <c r="L594" s="41"/>
      <c r="M594" s="41"/>
      <c r="N594" s="53"/>
      <c r="O594" s="53"/>
      <c r="P594" s="53"/>
      <c r="Q594" s="53"/>
      <c r="R594" s="53"/>
      <c r="S594" s="53"/>
      <c r="T594" s="41"/>
      <c r="U594" s="41"/>
      <c r="V594" s="41"/>
      <c r="W594" s="41"/>
      <c r="X594" s="41"/>
      <c r="Y594" s="41"/>
      <c r="Z594" s="41"/>
    </row>
    <row r="595" spans="1:26" x14ac:dyDescent="0.25">
      <c r="A595" s="41"/>
      <c r="B595" s="41"/>
      <c r="C595" s="41"/>
      <c r="D595" s="41"/>
      <c r="E595" s="41"/>
      <c r="F595" s="41"/>
      <c r="G595" s="41"/>
      <c r="H595" s="41"/>
      <c r="I595" s="41"/>
      <c r="J595" s="41"/>
      <c r="K595" s="41"/>
      <c r="L595" s="41"/>
      <c r="M595" s="41"/>
      <c r="N595" s="53"/>
      <c r="O595" s="53"/>
      <c r="P595" s="53"/>
      <c r="Q595" s="53"/>
      <c r="R595" s="53"/>
      <c r="S595" s="53"/>
      <c r="T595" s="41"/>
      <c r="U595" s="41"/>
      <c r="V595" s="41"/>
      <c r="W595" s="41"/>
      <c r="X595" s="41"/>
      <c r="Y595" s="41"/>
      <c r="Z595" s="41"/>
    </row>
    <row r="596" spans="1:26" x14ac:dyDescent="0.25">
      <c r="A596" s="41"/>
      <c r="B596" s="41"/>
      <c r="C596" s="41"/>
      <c r="D596" s="41"/>
      <c r="E596" s="41"/>
      <c r="F596" s="41"/>
      <c r="G596" s="41"/>
      <c r="H596" s="41"/>
      <c r="I596" s="41"/>
      <c r="J596" s="41"/>
      <c r="K596" s="41"/>
      <c r="L596" s="41"/>
      <c r="M596" s="41"/>
      <c r="N596" s="53"/>
      <c r="O596" s="53"/>
      <c r="P596" s="53"/>
      <c r="Q596" s="53"/>
      <c r="R596" s="53"/>
      <c r="S596" s="53"/>
      <c r="T596" s="41"/>
      <c r="U596" s="41"/>
      <c r="V596" s="41"/>
      <c r="W596" s="41"/>
      <c r="X596" s="41"/>
      <c r="Y596" s="41"/>
      <c r="Z596" s="41"/>
    </row>
    <row r="597" spans="1:26" x14ac:dyDescent="0.25">
      <c r="A597" s="41"/>
      <c r="B597" s="41"/>
      <c r="C597" s="41"/>
      <c r="D597" s="41"/>
      <c r="E597" s="41"/>
      <c r="F597" s="41"/>
      <c r="G597" s="41"/>
      <c r="H597" s="41"/>
      <c r="I597" s="41"/>
      <c r="J597" s="41"/>
      <c r="K597" s="41"/>
      <c r="L597" s="41"/>
      <c r="M597" s="41"/>
      <c r="N597" s="53"/>
      <c r="O597" s="53"/>
      <c r="P597" s="53"/>
      <c r="Q597" s="53"/>
      <c r="R597" s="53"/>
      <c r="S597" s="53"/>
      <c r="T597" s="41"/>
      <c r="U597" s="41"/>
      <c r="V597" s="41"/>
      <c r="W597" s="41"/>
      <c r="X597" s="41"/>
      <c r="Y597" s="41"/>
      <c r="Z597" s="41"/>
    </row>
    <row r="598" spans="1:26" x14ac:dyDescent="0.25">
      <c r="A598" s="41"/>
      <c r="B598" s="41"/>
      <c r="C598" s="41"/>
      <c r="D598" s="41"/>
      <c r="E598" s="41"/>
      <c r="F598" s="41"/>
      <c r="G598" s="41"/>
      <c r="H598" s="41"/>
      <c r="I598" s="41"/>
      <c r="J598" s="41"/>
      <c r="K598" s="41"/>
      <c r="L598" s="41"/>
      <c r="M598" s="41"/>
      <c r="N598" s="53"/>
      <c r="O598" s="53"/>
      <c r="P598" s="53"/>
      <c r="Q598" s="53"/>
      <c r="R598" s="53"/>
      <c r="S598" s="53"/>
      <c r="T598" s="41"/>
      <c r="U598" s="41"/>
      <c r="V598" s="41"/>
      <c r="W598" s="41"/>
      <c r="X598" s="41"/>
      <c r="Y598" s="41"/>
      <c r="Z598" s="41"/>
    </row>
    <row r="599" spans="1:26" x14ac:dyDescent="0.25">
      <c r="A599" s="41"/>
      <c r="B599" s="41"/>
      <c r="C599" s="41"/>
      <c r="D599" s="41"/>
      <c r="E599" s="41"/>
      <c r="F599" s="41"/>
      <c r="G599" s="41"/>
      <c r="H599" s="41"/>
      <c r="I599" s="41"/>
      <c r="J599" s="41"/>
      <c r="K599" s="41"/>
      <c r="L599" s="41"/>
      <c r="M599" s="41"/>
      <c r="N599" s="53"/>
      <c r="O599" s="53"/>
      <c r="P599" s="53"/>
      <c r="Q599" s="53"/>
      <c r="R599" s="53"/>
      <c r="S599" s="53"/>
      <c r="T599" s="41"/>
      <c r="U599" s="41"/>
      <c r="V599" s="41"/>
      <c r="W599" s="41"/>
      <c r="X599" s="41"/>
      <c r="Y599" s="41"/>
      <c r="Z599" s="41"/>
    </row>
    <row r="600" spans="1:26" x14ac:dyDescent="0.25">
      <c r="A600" s="41"/>
      <c r="B600" s="41"/>
      <c r="C600" s="41"/>
      <c r="D600" s="41"/>
      <c r="E600" s="41"/>
      <c r="F600" s="41"/>
      <c r="G600" s="41"/>
      <c r="H600" s="41"/>
      <c r="I600" s="41"/>
      <c r="J600" s="41"/>
      <c r="K600" s="41"/>
      <c r="L600" s="41"/>
      <c r="M600" s="41"/>
      <c r="N600" s="53"/>
      <c r="O600" s="53"/>
      <c r="P600" s="53"/>
      <c r="Q600" s="53"/>
      <c r="R600" s="53"/>
      <c r="S600" s="53"/>
      <c r="T600" s="41"/>
      <c r="U600" s="41"/>
      <c r="V600" s="41"/>
      <c r="W600" s="41"/>
      <c r="X600" s="41"/>
      <c r="Y600" s="41"/>
      <c r="Z600" s="41"/>
    </row>
    <row r="601" spans="1:26" x14ac:dyDescent="0.25">
      <c r="A601" s="41"/>
      <c r="B601" s="41"/>
      <c r="C601" s="41"/>
      <c r="D601" s="41"/>
      <c r="E601" s="41"/>
      <c r="F601" s="41"/>
      <c r="G601" s="41"/>
      <c r="H601" s="41"/>
      <c r="I601" s="41"/>
      <c r="J601" s="41"/>
      <c r="K601" s="41"/>
      <c r="L601" s="41"/>
      <c r="M601" s="41"/>
      <c r="N601" s="53"/>
      <c r="O601" s="53"/>
      <c r="P601" s="53"/>
      <c r="Q601" s="53"/>
      <c r="R601" s="53"/>
      <c r="S601" s="53"/>
      <c r="T601" s="41"/>
      <c r="U601" s="41"/>
      <c r="V601" s="41"/>
      <c r="W601" s="41"/>
      <c r="X601" s="41"/>
      <c r="Y601" s="41"/>
      <c r="Z601" s="41"/>
    </row>
    <row r="602" spans="1:26" x14ac:dyDescent="0.25">
      <c r="A602" s="41"/>
      <c r="B602" s="41"/>
      <c r="C602" s="41"/>
      <c r="D602" s="41"/>
      <c r="E602" s="41"/>
      <c r="F602" s="41"/>
      <c r="G602" s="41"/>
      <c r="H602" s="41"/>
      <c r="I602" s="41"/>
      <c r="J602" s="41"/>
      <c r="K602" s="41"/>
      <c r="L602" s="41"/>
      <c r="M602" s="41"/>
      <c r="N602" s="53"/>
      <c r="O602" s="53"/>
      <c r="P602" s="53"/>
      <c r="Q602" s="53"/>
      <c r="R602" s="53"/>
      <c r="S602" s="53"/>
      <c r="T602" s="41"/>
      <c r="U602" s="41"/>
      <c r="V602" s="41"/>
      <c r="W602" s="41"/>
      <c r="X602" s="41"/>
      <c r="Y602" s="41"/>
      <c r="Z602" s="41"/>
    </row>
    <row r="603" spans="1:26" x14ac:dyDescent="0.25">
      <c r="A603" s="41"/>
      <c r="B603" s="41"/>
      <c r="C603" s="41"/>
      <c r="D603" s="41"/>
      <c r="E603" s="41"/>
      <c r="F603" s="41"/>
      <c r="G603" s="41"/>
      <c r="H603" s="41"/>
      <c r="I603" s="41"/>
      <c r="J603" s="41"/>
      <c r="K603" s="41"/>
      <c r="L603" s="41"/>
      <c r="M603" s="41"/>
      <c r="N603" s="53"/>
      <c r="O603" s="53"/>
      <c r="P603" s="53"/>
      <c r="Q603" s="53"/>
      <c r="R603" s="53"/>
      <c r="S603" s="53"/>
      <c r="T603" s="41"/>
      <c r="U603" s="41"/>
      <c r="V603" s="41"/>
      <c r="W603" s="41"/>
      <c r="X603" s="41"/>
      <c r="Y603" s="41"/>
      <c r="Z603" s="41"/>
    </row>
    <row r="604" spans="1:26" x14ac:dyDescent="0.25">
      <c r="A604" s="41"/>
      <c r="B604" s="41"/>
      <c r="C604" s="41"/>
      <c r="D604" s="41"/>
      <c r="E604" s="41"/>
      <c r="F604" s="41"/>
      <c r="G604" s="41"/>
      <c r="H604" s="41"/>
      <c r="I604" s="41"/>
      <c r="J604" s="41"/>
      <c r="K604" s="41"/>
      <c r="L604" s="41"/>
      <c r="M604" s="41"/>
      <c r="N604" s="53"/>
      <c r="O604" s="53"/>
      <c r="P604" s="53"/>
      <c r="Q604" s="53"/>
      <c r="R604" s="53"/>
      <c r="S604" s="53"/>
      <c r="T604" s="41"/>
      <c r="U604" s="41"/>
      <c r="V604" s="41"/>
      <c r="W604" s="41"/>
      <c r="X604" s="41"/>
      <c r="Y604" s="41"/>
      <c r="Z604" s="41"/>
    </row>
    <row r="605" spans="1:26" x14ac:dyDescent="0.25">
      <c r="A605" s="41"/>
      <c r="B605" s="41"/>
      <c r="C605" s="41"/>
      <c r="D605" s="41"/>
      <c r="E605" s="41"/>
      <c r="F605" s="41"/>
      <c r="G605" s="41"/>
      <c r="H605" s="41"/>
      <c r="I605" s="41"/>
      <c r="J605" s="41"/>
      <c r="K605" s="41"/>
      <c r="L605" s="41"/>
      <c r="M605" s="41"/>
      <c r="N605" s="53"/>
      <c r="O605" s="53"/>
      <c r="P605" s="53"/>
      <c r="Q605" s="53"/>
      <c r="R605" s="53"/>
      <c r="S605" s="53"/>
      <c r="T605" s="41"/>
      <c r="U605" s="41"/>
      <c r="V605" s="41"/>
      <c r="W605" s="41"/>
      <c r="X605" s="41"/>
      <c r="Y605" s="41"/>
      <c r="Z605" s="41"/>
    </row>
    <row r="606" spans="1:26" x14ac:dyDescent="0.25">
      <c r="A606" s="41"/>
      <c r="B606" s="41"/>
      <c r="C606" s="41"/>
      <c r="D606" s="41"/>
      <c r="E606" s="41"/>
      <c r="F606" s="41"/>
      <c r="G606" s="41"/>
      <c r="H606" s="41"/>
      <c r="I606" s="41"/>
      <c r="J606" s="41"/>
      <c r="K606" s="41"/>
      <c r="L606" s="41"/>
      <c r="M606" s="41"/>
      <c r="N606" s="53"/>
      <c r="O606" s="53"/>
      <c r="P606" s="53"/>
      <c r="Q606" s="53"/>
      <c r="R606" s="53"/>
      <c r="S606" s="53"/>
      <c r="T606" s="41"/>
      <c r="U606" s="41"/>
      <c r="V606" s="41"/>
      <c r="W606" s="41"/>
      <c r="X606" s="41"/>
      <c r="Y606" s="41"/>
      <c r="Z606" s="41"/>
    </row>
    <row r="607" spans="1:26" x14ac:dyDescent="0.25">
      <c r="A607" s="41"/>
      <c r="B607" s="41"/>
      <c r="C607" s="41"/>
      <c r="D607" s="41"/>
      <c r="E607" s="41"/>
      <c r="F607" s="41"/>
      <c r="G607" s="41"/>
      <c r="H607" s="41"/>
      <c r="I607" s="41"/>
      <c r="J607" s="41"/>
      <c r="K607" s="41"/>
      <c r="L607" s="41"/>
      <c r="M607" s="41"/>
      <c r="N607" s="53"/>
      <c r="O607" s="53"/>
      <c r="P607" s="53"/>
      <c r="Q607" s="53"/>
      <c r="R607" s="53"/>
      <c r="S607" s="53"/>
      <c r="T607" s="41"/>
      <c r="U607" s="41"/>
      <c r="V607" s="41"/>
      <c r="W607" s="41"/>
      <c r="X607" s="41"/>
      <c r="Y607" s="41"/>
      <c r="Z607" s="41"/>
    </row>
    <row r="608" spans="1:26" x14ac:dyDescent="0.25">
      <c r="A608" s="41"/>
      <c r="B608" s="41"/>
      <c r="C608" s="41"/>
      <c r="D608" s="41"/>
      <c r="E608" s="41"/>
      <c r="F608" s="41"/>
      <c r="G608" s="41"/>
      <c r="H608" s="41"/>
      <c r="I608" s="41"/>
      <c r="J608" s="41"/>
      <c r="K608" s="41"/>
      <c r="L608" s="41"/>
      <c r="M608" s="41"/>
      <c r="N608" s="53"/>
      <c r="O608" s="53"/>
      <c r="P608" s="53"/>
      <c r="Q608" s="53"/>
      <c r="R608" s="53"/>
      <c r="S608" s="53"/>
      <c r="T608" s="41"/>
      <c r="U608" s="41"/>
      <c r="V608" s="41"/>
      <c r="W608" s="41"/>
      <c r="X608" s="41"/>
      <c r="Y608" s="41"/>
      <c r="Z608" s="41"/>
    </row>
    <row r="609" spans="1:26" x14ac:dyDescent="0.25">
      <c r="A609" s="41"/>
      <c r="B609" s="41"/>
      <c r="C609" s="41"/>
      <c r="D609" s="41"/>
      <c r="E609" s="41"/>
      <c r="F609" s="41"/>
      <c r="G609" s="41"/>
      <c r="H609" s="41"/>
      <c r="I609" s="41"/>
      <c r="J609" s="41"/>
      <c r="K609" s="41"/>
      <c r="L609" s="41"/>
      <c r="M609" s="41"/>
      <c r="N609" s="53"/>
      <c r="O609" s="53"/>
      <c r="P609" s="53"/>
      <c r="Q609" s="53"/>
      <c r="R609" s="53"/>
      <c r="S609" s="53"/>
      <c r="T609" s="41"/>
      <c r="U609" s="41"/>
      <c r="V609" s="41"/>
      <c r="W609" s="41"/>
      <c r="X609" s="41"/>
      <c r="Y609" s="41"/>
      <c r="Z609" s="41"/>
    </row>
    <row r="610" spans="1:26" x14ac:dyDescent="0.25">
      <c r="A610" s="41"/>
      <c r="B610" s="41"/>
      <c r="C610" s="41"/>
      <c r="D610" s="41"/>
      <c r="E610" s="41"/>
      <c r="F610" s="41"/>
      <c r="G610" s="41"/>
      <c r="H610" s="41"/>
      <c r="I610" s="41"/>
      <c r="J610" s="41"/>
      <c r="K610" s="41"/>
      <c r="L610" s="41"/>
      <c r="M610" s="41"/>
      <c r="N610" s="53"/>
      <c r="O610" s="53"/>
      <c r="P610" s="53"/>
      <c r="Q610" s="53"/>
      <c r="R610" s="53"/>
      <c r="S610" s="53"/>
      <c r="T610" s="41"/>
      <c r="U610" s="41"/>
      <c r="V610" s="41"/>
      <c r="W610" s="41"/>
      <c r="X610" s="41"/>
      <c r="Y610" s="41"/>
      <c r="Z610" s="41"/>
    </row>
    <row r="611" spans="1:26" x14ac:dyDescent="0.25">
      <c r="A611" s="41"/>
      <c r="B611" s="41"/>
      <c r="C611" s="41"/>
      <c r="D611" s="41"/>
      <c r="E611" s="41"/>
      <c r="F611" s="41"/>
      <c r="G611" s="41"/>
      <c r="H611" s="41"/>
      <c r="I611" s="41"/>
      <c r="J611" s="41"/>
      <c r="K611" s="41"/>
      <c r="L611" s="41"/>
      <c r="M611" s="41"/>
      <c r="N611" s="53"/>
      <c r="O611" s="53"/>
      <c r="P611" s="53"/>
      <c r="Q611" s="53"/>
      <c r="R611" s="53"/>
      <c r="S611" s="53"/>
      <c r="T611" s="41"/>
      <c r="U611" s="41"/>
      <c r="V611" s="41"/>
      <c r="W611" s="41"/>
      <c r="X611" s="41"/>
      <c r="Y611" s="41"/>
      <c r="Z611" s="41"/>
    </row>
    <row r="612" spans="1:26" x14ac:dyDescent="0.25">
      <c r="A612" s="41"/>
      <c r="B612" s="41"/>
      <c r="C612" s="41"/>
      <c r="D612" s="41"/>
      <c r="E612" s="41"/>
      <c r="F612" s="41"/>
      <c r="G612" s="41"/>
      <c r="H612" s="41"/>
      <c r="I612" s="41"/>
      <c r="J612" s="41"/>
      <c r="K612" s="41"/>
      <c r="L612" s="41"/>
      <c r="M612" s="41"/>
      <c r="N612" s="53"/>
      <c r="O612" s="53"/>
      <c r="P612" s="53"/>
      <c r="Q612" s="53"/>
      <c r="R612" s="53"/>
      <c r="S612" s="53"/>
      <c r="T612" s="41"/>
      <c r="U612" s="41"/>
      <c r="V612" s="41"/>
      <c r="W612" s="41"/>
      <c r="X612" s="41"/>
      <c r="Y612" s="41"/>
      <c r="Z612" s="41"/>
    </row>
    <row r="613" spans="1:26" x14ac:dyDescent="0.25">
      <c r="A613" s="41"/>
      <c r="B613" s="41"/>
      <c r="C613" s="41"/>
      <c r="D613" s="41"/>
      <c r="E613" s="41"/>
      <c r="F613" s="41"/>
      <c r="G613" s="41"/>
      <c r="H613" s="41"/>
      <c r="I613" s="41"/>
      <c r="J613" s="41"/>
      <c r="K613" s="41"/>
      <c r="L613" s="41"/>
      <c r="M613" s="41"/>
      <c r="N613" s="53"/>
      <c r="O613" s="53"/>
      <c r="P613" s="53"/>
      <c r="Q613" s="53"/>
      <c r="R613" s="53"/>
      <c r="S613" s="53"/>
      <c r="T613" s="41"/>
      <c r="U613" s="41"/>
      <c r="V613" s="41"/>
      <c r="W613" s="41"/>
      <c r="X613" s="41"/>
      <c r="Y613" s="41"/>
      <c r="Z613" s="41"/>
    </row>
    <row r="614" spans="1:26" x14ac:dyDescent="0.25">
      <c r="A614" s="41"/>
      <c r="B614" s="41"/>
      <c r="C614" s="41"/>
      <c r="D614" s="41"/>
      <c r="E614" s="41"/>
      <c r="F614" s="41"/>
      <c r="G614" s="41"/>
      <c r="H614" s="41"/>
      <c r="I614" s="41"/>
      <c r="J614" s="41"/>
      <c r="K614" s="41"/>
      <c r="L614" s="41"/>
      <c r="M614" s="41"/>
      <c r="N614" s="53"/>
      <c r="O614" s="53"/>
      <c r="P614" s="53"/>
      <c r="Q614" s="53"/>
      <c r="R614" s="53"/>
      <c r="S614" s="53"/>
      <c r="T614" s="41"/>
      <c r="U614" s="41"/>
      <c r="V614" s="41"/>
      <c r="W614" s="41"/>
      <c r="X614" s="41"/>
      <c r="Y614" s="41"/>
      <c r="Z614" s="41"/>
    </row>
    <row r="615" spans="1:26" x14ac:dyDescent="0.25">
      <c r="A615" s="41"/>
      <c r="B615" s="41"/>
      <c r="C615" s="41"/>
      <c r="D615" s="41"/>
      <c r="E615" s="41"/>
      <c r="F615" s="41"/>
      <c r="G615" s="41"/>
      <c r="H615" s="41"/>
      <c r="I615" s="41"/>
      <c r="J615" s="41"/>
      <c r="K615" s="41"/>
      <c r="L615" s="41"/>
      <c r="M615" s="41"/>
      <c r="N615" s="53"/>
      <c r="O615" s="53"/>
      <c r="P615" s="53"/>
      <c r="Q615" s="53"/>
      <c r="R615" s="53"/>
      <c r="S615" s="53"/>
      <c r="T615" s="41"/>
      <c r="U615" s="41"/>
      <c r="V615" s="41"/>
      <c r="W615" s="41"/>
      <c r="X615" s="41"/>
      <c r="Y615" s="41"/>
      <c r="Z615" s="41"/>
    </row>
    <row r="616" spans="1:26" x14ac:dyDescent="0.25">
      <c r="A616" s="41"/>
      <c r="B616" s="41"/>
      <c r="C616" s="41"/>
      <c r="D616" s="41"/>
      <c r="E616" s="41"/>
      <c r="F616" s="41"/>
      <c r="G616" s="41"/>
      <c r="H616" s="41"/>
      <c r="I616" s="41"/>
      <c r="J616" s="41"/>
      <c r="K616" s="41"/>
      <c r="L616" s="41"/>
      <c r="M616" s="41"/>
      <c r="N616" s="53"/>
      <c r="O616" s="53"/>
      <c r="P616" s="53"/>
      <c r="Q616" s="53"/>
      <c r="R616" s="53"/>
      <c r="S616" s="53"/>
      <c r="T616" s="41"/>
      <c r="U616" s="41"/>
      <c r="V616" s="41"/>
      <c r="W616" s="41"/>
      <c r="X616" s="41"/>
      <c r="Y616" s="41"/>
      <c r="Z616" s="41"/>
    </row>
    <row r="617" spans="1:26" x14ac:dyDescent="0.25">
      <c r="A617" s="41"/>
      <c r="B617" s="41"/>
      <c r="C617" s="41"/>
      <c r="D617" s="41"/>
      <c r="E617" s="41"/>
      <c r="F617" s="41"/>
      <c r="G617" s="41"/>
      <c r="H617" s="41"/>
      <c r="I617" s="41"/>
      <c r="J617" s="41"/>
      <c r="K617" s="41"/>
      <c r="L617" s="41"/>
      <c r="M617" s="41"/>
      <c r="N617" s="53"/>
      <c r="O617" s="53"/>
      <c r="P617" s="53"/>
      <c r="Q617" s="53"/>
      <c r="R617" s="53"/>
      <c r="S617" s="53"/>
      <c r="T617" s="41"/>
      <c r="U617" s="41"/>
      <c r="V617" s="41"/>
      <c r="W617" s="41"/>
      <c r="X617" s="41"/>
      <c r="Y617" s="41"/>
      <c r="Z617" s="41"/>
    </row>
    <row r="618" spans="1:26" x14ac:dyDescent="0.25">
      <c r="A618" s="41"/>
      <c r="B618" s="41"/>
      <c r="C618" s="41"/>
      <c r="D618" s="41"/>
      <c r="E618" s="41"/>
      <c r="F618" s="41"/>
      <c r="G618" s="41"/>
      <c r="H618" s="41"/>
      <c r="I618" s="41"/>
      <c r="J618" s="41"/>
      <c r="K618" s="41"/>
      <c r="L618" s="41"/>
      <c r="M618" s="41"/>
      <c r="N618" s="53"/>
      <c r="O618" s="53"/>
      <c r="P618" s="53"/>
      <c r="Q618" s="53"/>
      <c r="R618" s="53"/>
      <c r="S618" s="53"/>
      <c r="T618" s="41"/>
      <c r="U618" s="41"/>
      <c r="V618" s="41"/>
      <c r="W618" s="41"/>
      <c r="X618" s="41"/>
      <c r="Y618" s="41"/>
      <c r="Z618" s="41"/>
    </row>
    <row r="619" spans="1:26" x14ac:dyDescent="0.25">
      <c r="A619" s="41"/>
      <c r="B619" s="41"/>
      <c r="C619" s="41"/>
      <c r="D619" s="41"/>
      <c r="E619" s="41"/>
      <c r="F619" s="41"/>
      <c r="G619" s="41"/>
      <c r="H619" s="41"/>
      <c r="I619" s="41"/>
      <c r="J619" s="41"/>
      <c r="K619" s="41"/>
      <c r="L619" s="41"/>
      <c r="M619" s="41"/>
      <c r="N619" s="53"/>
      <c r="O619" s="53"/>
      <c r="P619" s="53"/>
      <c r="Q619" s="53"/>
      <c r="R619" s="53"/>
      <c r="S619" s="53"/>
      <c r="T619" s="41"/>
      <c r="U619" s="41"/>
      <c r="V619" s="41"/>
      <c r="W619" s="41"/>
      <c r="X619" s="41"/>
      <c r="Y619" s="41"/>
      <c r="Z619" s="41"/>
    </row>
    <row r="620" spans="1:26" x14ac:dyDescent="0.25">
      <c r="A620" s="41"/>
      <c r="B620" s="41"/>
      <c r="C620" s="41"/>
      <c r="D620" s="41"/>
      <c r="E620" s="41"/>
      <c r="F620" s="41"/>
      <c r="G620" s="41"/>
      <c r="H620" s="41"/>
      <c r="I620" s="41"/>
      <c r="J620" s="41"/>
      <c r="K620" s="41"/>
      <c r="L620" s="41"/>
      <c r="M620" s="41"/>
      <c r="N620" s="53"/>
      <c r="O620" s="53"/>
      <c r="P620" s="53"/>
      <c r="Q620" s="53"/>
      <c r="R620" s="53"/>
      <c r="S620" s="53"/>
      <c r="T620" s="41"/>
      <c r="U620" s="41"/>
      <c r="V620" s="41"/>
      <c r="W620" s="41"/>
      <c r="X620" s="41"/>
      <c r="Y620" s="41"/>
      <c r="Z620" s="41"/>
    </row>
    <row r="621" spans="1:26" x14ac:dyDescent="0.25">
      <c r="A621" s="41"/>
      <c r="B621" s="41"/>
      <c r="C621" s="41"/>
      <c r="D621" s="41"/>
      <c r="E621" s="41"/>
      <c r="F621" s="41"/>
      <c r="G621" s="41"/>
      <c r="H621" s="41"/>
      <c r="I621" s="41"/>
      <c r="J621" s="41"/>
      <c r="K621" s="41"/>
      <c r="L621" s="41"/>
      <c r="M621" s="41"/>
      <c r="N621" s="53"/>
      <c r="O621" s="53"/>
      <c r="P621" s="53"/>
      <c r="Q621" s="53"/>
      <c r="R621" s="53"/>
      <c r="S621" s="53"/>
      <c r="T621" s="41"/>
      <c r="U621" s="41"/>
      <c r="V621" s="41"/>
      <c r="W621" s="41"/>
      <c r="X621" s="41"/>
      <c r="Y621" s="41"/>
      <c r="Z621" s="41"/>
    </row>
    <row r="622" spans="1:26" x14ac:dyDescent="0.25">
      <c r="A622" s="41"/>
      <c r="B622" s="41"/>
      <c r="C622" s="41"/>
      <c r="D622" s="41"/>
      <c r="E622" s="41"/>
      <c r="F622" s="41"/>
      <c r="G622" s="41"/>
      <c r="H622" s="41"/>
      <c r="I622" s="41"/>
      <c r="J622" s="41"/>
      <c r="K622" s="41"/>
      <c r="L622" s="41"/>
      <c r="M622" s="41"/>
      <c r="N622" s="53"/>
      <c r="O622" s="53"/>
      <c r="P622" s="53"/>
      <c r="Q622" s="53"/>
      <c r="R622" s="53"/>
      <c r="S622" s="53"/>
      <c r="T622" s="41"/>
      <c r="U622" s="41"/>
      <c r="V622" s="41"/>
      <c r="W622" s="41"/>
      <c r="X622" s="41"/>
      <c r="Y622" s="41"/>
      <c r="Z622" s="41"/>
    </row>
    <row r="623" spans="1:26" x14ac:dyDescent="0.25">
      <c r="A623" s="41"/>
      <c r="B623" s="41"/>
      <c r="C623" s="41"/>
      <c r="D623" s="41"/>
      <c r="E623" s="41"/>
      <c r="F623" s="41"/>
      <c r="G623" s="41"/>
      <c r="H623" s="41"/>
      <c r="I623" s="41"/>
      <c r="J623" s="41"/>
      <c r="K623" s="41"/>
      <c r="L623" s="41"/>
      <c r="M623" s="41"/>
      <c r="N623" s="53"/>
      <c r="O623" s="53"/>
      <c r="P623" s="53"/>
      <c r="Q623" s="53"/>
      <c r="R623" s="53"/>
      <c r="S623" s="53"/>
      <c r="T623" s="41"/>
      <c r="U623" s="41"/>
      <c r="V623" s="41"/>
      <c r="W623" s="41"/>
      <c r="X623" s="41"/>
      <c r="Y623" s="41"/>
      <c r="Z623" s="41"/>
    </row>
    <row r="624" spans="1:26" x14ac:dyDescent="0.25">
      <c r="A624" s="41"/>
      <c r="B624" s="41"/>
      <c r="C624" s="41"/>
      <c r="D624" s="41"/>
      <c r="E624" s="41"/>
      <c r="F624" s="41"/>
      <c r="G624" s="41"/>
      <c r="H624" s="41"/>
      <c r="I624" s="41"/>
      <c r="J624" s="41"/>
      <c r="K624" s="41"/>
      <c r="L624" s="41"/>
      <c r="M624" s="41"/>
      <c r="N624" s="53"/>
      <c r="O624" s="53"/>
      <c r="P624" s="53"/>
      <c r="Q624" s="53"/>
      <c r="R624" s="53"/>
      <c r="S624" s="53"/>
      <c r="T624" s="41"/>
      <c r="U624" s="41"/>
      <c r="V624" s="41"/>
      <c r="W624" s="41"/>
      <c r="X624" s="41"/>
      <c r="Y624" s="41"/>
      <c r="Z624" s="41"/>
    </row>
    <row r="625" spans="1:26" x14ac:dyDescent="0.25">
      <c r="A625" s="41"/>
      <c r="B625" s="41"/>
      <c r="C625" s="41"/>
      <c r="D625" s="41"/>
      <c r="E625" s="41"/>
      <c r="F625" s="41"/>
      <c r="G625" s="41"/>
      <c r="H625" s="41"/>
      <c r="I625" s="41"/>
      <c r="J625" s="41"/>
      <c r="K625" s="41"/>
      <c r="L625" s="41"/>
      <c r="M625" s="41"/>
      <c r="N625" s="53"/>
      <c r="O625" s="53"/>
      <c r="P625" s="53"/>
      <c r="Q625" s="53"/>
      <c r="R625" s="53"/>
      <c r="S625" s="53"/>
      <c r="T625" s="41"/>
      <c r="U625" s="41"/>
      <c r="V625" s="41"/>
      <c r="W625" s="41"/>
      <c r="X625" s="41"/>
      <c r="Y625" s="41"/>
      <c r="Z625" s="41"/>
    </row>
    <row r="626" spans="1:26" x14ac:dyDescent="0.25">
      <c r="A626" s="41"/>
      <c r="B626" s="41"/>
      <c r="C626" s="41"/>
      <c r="D626" s="41"/>
      <c r="E626" s="41"/>
      <c r="F626" s="41"/>
      <c r="G626" s="41"/>
      <c r="H626" s="41"/>
      <c r="I626" s="41"/>
      <c r="J626" s="41"/>
      <c r="K626" s="41"/>
      <c r="L626" s="41"/>
      <c r="M626" s="41"/>
      <c r="N626" s="53"/>
      <c r="O626" s="53"/>
      <c r="P626" s="53"/>
      <c r="Q626" s="53"/>
      <c r="R626" s="53"/>
      <c r="S626" s="53"/>
      <c r="T626" s="41"/>
      <c r="U626" s="41"/>
      <c r="V626" s="41"/>
      <c r="W626" s="41"/>
      <c r="X626" s="41"/>
      <c r="Y626" s="41"/>
      <c r="Z626" s="41"/>
    </row>
    <row r="627" spans="1:26" x14ac:dyDescent="0.25">
      <c r="A627" s="41"/>
      <c r="B627" s="41"/>
      <c r="C627" s="41"/>
      <c r="D627" s="41"/>
      <c r="E627" s="41"/>
      <c r="F627" s="41"/>
      <c r="G627" s="41"/>
      <c r="H627" s="41"/>
      <c r="I627" s="41"/>
      <c r="J627" s="41"/>
      <c r="K627" s="41"/>
      <c r="L627" s="41"/>
      <c r="M627" s="41"/>
      <c r="N627" s="53"/>
      <c r="O627" s="53"/>
      <c r="P627" s="53"/>
      <c r="Q627" s="53"/>
      <c r="R627" s="53"/>
      <c r="S627" s="53"/>
      <c r="T627" s="41"/>
      <c r="U627" s="41"/>
      <c r="V627" s="41"/>
      <c r="W627" s="41"/>
      <c r="X627" s="41"/>
      <c r="Y627" s="41"/>
      <c r="Z627" s="41"/>
    </row>
    <row r="628" spans="1:26" x14ac:dyDescent="0.25">
      <c r="A628" s="41"/>
      <c r="B628" s="41"/>
      <c r="C628" s="41"/>
      <c r="D628" s="41"/>
      <c r="E628" s="41"/>
      <c r="F628" s="41"/>
      <c r="G628" s="41"/>
      <c r="H628" s="41"/>
      <c r="I628" s="41"/>
      <c r="J628" s="41"/>
      <c r="K628" s="41"/>
      <c r="L628" s="41"/>
      <c r="M628" s="41"/>
      <c r="N628" s="53"/>
      <c r="O628" s="53"/>
      <c r="P628" s="53"/>
      <c r="Q628" s="53"/>
      <c r="R628" s="53"/>
      <c r="S628" s="53"/>
      <c r="T628" s="41"/>
      <c r="U628" s="41"/>
      <c r="V628" s="41"/>
      <c r="W628" s="41"/>
      <c r="X628" s="41"/>
      <c r="Y628" s="41"/>
      <c r="Z628" s="41"/>
    </row>
    <row r="629" spans="1:26" x14ac:dyDescent="0.25">
      <c r="A629" s="41"/>
      <c r="B629" s="41"/>
      <c r="C629" s="41"/>
      <c r="D629" s="41"/>
      <c r="E629" s="41"/>
      <c r="F629" s="41"/>
      <c r="G629" s="41"/>
      <c r="H629" s="41"/>
      <c r="I629" s="41"/>
      <c r="J629" s="41"/>
      <c r="K629" s="41"/>
      <c r="L629" s="41"/>
      <c r="M629" s="41"/>
      <c r="N629" s="53"/>
      <c r="O629" s="53"/>
      <c r="P629" s="53"/>
      <c r="Q629" s="53"/>
      <c r="R629" s="53"/>
      <c r="S629" s="53"/>
      <c r="T629" s="41"/>
      <c r="U629" s="41"/>
      <c r="V629" s="41"/>
      <c r="W629" s="41"/>
      <c r="X629" s="41"/>
      <c r="Y629" s="41"/>
      <c r="Z629" s="41"/>
    </row>
    <row r="630" spans="1:26" x14ac:dyDescent="0.25">
      <c r="A630" s="41"/>
      <c r="B630" s="41"/>
      <c r="C630" s="41"/>
      <c r="D630" s="41"/>
      <c r="E630" s="41"/>
      <c r="F630" s="41"/>
      <c r="G630" s="41"/>
      <c r="H630" s="41"/>
      <c r="I630" s="41"/>
      <c r="J630" s="41"/>
      <c r="K630" s="41"/>
      <c r="L630" s="41"/>
      <c r="M630" s="41"/>
      <c r="N630" s="53"/>
      <c r="O630" s="53"/>
      <c r="P630" s="53"/>
      <c r="Q630" s="53"/>
      <c r="R630" s="53"/>
      <c r="S630" s="53"/>
      <c r="T630" s="41"/>
      <c r="U630" s="41"/>
      <c r="V630" s="41"/>
      <c r="W630" s="41"/>
      <c r="X630" s="41"/>
      <c r="Y630" s="41"/>
      <c r="Z630" s="41"/>
    </row>
    <row r="631" spans="1:26" x14ac:dyDescent="0.25">
      <c r="A631" s="41"/>
      <c r="B631" s="41"/>
      <c r="C631" s="41"/>
      <c r="D631" s="41"/>
      <c r="E631" s="41"/>
      <c r="F631" s="41"/>
      <c r="G631" s="41"/>
      <c r="H631" s="41"/>
      <c r="I631" s="41"/>
      <c r="J631" s="41"/>
      <c r="K631" s="41"/>
      <c r="L631" s="41"/>
      <c r="M631" s="41"/>
      <c r="N631" s="53"/>
      <c r="O631" s="53"/>
      <c r="P631" s="53"/>
      <c r="Q631" s="53"/>
      <c r="R631" s="53"/>
      <c r="S631" s="53"/>
      <c r="T631" s="41"/>
      <c r="U631" s="41"/>
      <c r="V631" s="41"/>
      <c r="W631" s="41"/>
      <c r="X631" s="41"/>
      <c r="Y631" s="41"/>
      <c r="Z631" s="41"/>
    </row>
    <row r="632" spans="1:26" x14ac:dyDescent="0.25">
      <c r="A632" s="41"/>
      <c r="B632" s="41"/>
      <c r="C632" s="41"/>
      <c r="D632" s="41"/>
      <c r="E632" s="41"/>
      <c r="F632" s="41"/>
      <c r="G632" s="41"/>
      <c r="H632" s="41"/>
      <c r="I632" s="41"/>
      <c r="J632" s="41"/>
      <c r="K632" s="41"/>
      <c r="L632" s="41"/>
      <c r="M632" s="41"/>
      <c r="N632" s="53"/>
      <c r="O632" s="53"/>
      <c r="P632" s="53"/>
      <c r="Q632" s="53"/>
      <c r="R632" s="53"/>
      <c r="S632" s="53"/>
      <c r="T632" s="41"/>
      <c r="U632" s="41"/>
      <c r="V632" s="41"/>
      <c r="W632" s="41"/>
      <c r="X632" s="41"/>
      <c r="Y632" s="41"/>
      <c r="Z632" s="41"/>
    </row>
    <row r="633" spans="1:26" x14ac:dyDescent="0.25">
      <c r="A633" s="41"/>
      <c r="B633" s="41"/>
      <c r="C633" s="41"/>
      <c r="D633" s="41"/>
      <c r="E633" s="41"/>
      <c r="F633" s="41"/>
      <c r="G633" s="41"/>
      <c r="H633" s="41"/>
      <c r="I633" s="41"/>
      <c r="J633" s="41"/>
      <c r="K633" s="41"/>
      <c r="L633" s="41"/>
      <c r="M633" s="41"/>
      <c r="N633" s="53"/>
      <c r="O633" s="53"/>
      <c r="P633" s="53"/>
      <c r="Q633" s="53"/>
      <c r="R633" s="53"/>
      <c r="S633" s="53"/>
      <c r="T633" s="41"/>
      <c r="U633" s="41"/>
      <c r="V633" s="41"/>
      <c r="W633" s="41"/>
      <c r="X633" s="41"/>
      <c r="Y633" s="41"/>
      <c r="Z633" s="41"/>
    </row>
    <row r="634" spans="1:26" x14ac:dyDescent="0.25">
      <c r="A634" s="41"/>
      <c r="B634" s="41"/>
      <c r="C634" s="41"/>
      <c r="D634" s="41"/>
      <c r="E634" s="41"/>
      <c r="F634" s="41"/>
      <c r="G634" s="41"/>
      <c r="H634" s="41"/>
      <c r="I634" s="41"/>
      <c r="J634" s="41"/>
      <c r="K634" s="41"/>
      <c r="L634" s="41"/>
      <c r="M634" s="41"/>
      <c r="N634" s="53"/>
      <c r="O634" s="53"/>
      <c r="P634" s="53"/>
      <c r="Q634" s="53"/>
      <c r="R634" s="53"/>
      <c r="S634" s="53"/>
      <c r="T634" s="41"/>
      <c r="U634" s="41"/>
      <c r="V634" s="41"/>
      <c r="W634" s="41"/>
      <c r="X634" s="41"/>
      <c r="Y634" s="41"/>
      <c r="Z634" s="41"/>
    </row>
    <row r="635" spans="1:26" x14ac:dyDescent="0.25">
      <c r="A635" s="41"/>
      <c r="B635" s="41"/>
      <c r="C635" s="41"/>
      <c r="D635" s="41"/>
      <c r="E635" s="41"/>
      <c r="F635" s="41"/>
      <c r="G635" s="41"/>
      <c r="H635" s="41"/>
      <c r="I635" s="41"/>
      <c r="J635" s="41"/>
      <c r="K635" s="41"/>
      <c r="L635" s="41"/>
      <c r="M635" s="41"/>
      <c r="N635" s="53"/>
      <c r="O635" s="53"/>
      <c r="P635" s="53"/>
      <c r="Q635" s="53"/>
      <c r="R635" s="53"/>
      <c r="S635" s="53"/>
      <c r="T635" s="41"/>
      <c r="U635" s="41"/>
      <c r="V635" s="41"/>
      <c r="W635" s="41"/>
      <c r="X635" s="41"/>
      <c r="Y635" s="41"/>
      <c r="Z635" s="41"/>
    </row>
    <row r="636" spans="1:26" x14ac:dyDescent="0.25">
      <c r="A636" s="41"/>
      <c r="B636" s="41"/>
      <c r="C636" s="41"/>
      <c r="D636" s="41"/>
      <c r="E636" s="41"/>
      <c r="F636" s="41"/>
      <c r="G636" s="41"/>
      <c r="H636" s="41"/>
      <c r="I636" s="41"/>
      <c r="J636" s="41"/>
      <c r="K636" s="41"/>
      <c r="L636" s="41"/>
      <c r="M636" s="41"/>
      <c r="N636" s="53"/>
      <c r="O636" s="53"/>
      <c r="P636" s="53"/>
      <c r="Q636" s="53"/>
      <c r="R636" s="53"/>
      <c r="S636" s="53"/>
      <c r="T636" s="41"/>
      <c r="U636" s="41"/>
      <c r="V636" s="41"/>
      <c r="W636" s="41"/>
      <c r="X636" s="41"/>
      <c r="Y636" s="41"/>
      <c r="Z636" s="41"/>
    </row>
    <row r="637" spans="1:26" x14ac:dyDescent="0.25">
      <c r="A637" s="41"/>
      <c r="B637" s="41"/>
      <c r="C637" s="41"/>
      <c r="D637" s="41"/>
      <c r="E637" s="41"/>
      <c r="F637" s="41"/>
      <c r="G637" s="41"/>
      <c r="H637" s="41"/>
      <c r="I637" s="41"/>
      <c r="J637" s="41"/>
      <c r="K637" s="41"/>
      <c r="L637" s="41"/>
      <c r="M637" s="41"/>
      <c r="N637" s="53"/>
      <c r="O637" s="53"/>
      <c r="P637" s="53"/>
      <c r="Q637" s="53"/>
      <c r="R637" s="53"/>
      <c r="S637" s="53"/>
      <c r="T637" s="41"/>
      <c r="U637" s="41"/>
      <c r="V637" s="41"/>
      <c r="W637" s="41"/>
      <c r="X637" s="41"/>
      <c r="Y637" s="41"/>
      <c r="Z637" s="41"/>
    </row>
    <row r="638" spans="1:26" x14ac:dyDescent="0.25">
      <c r="A638" s="41"/>
      <c r="B638" s="41"/>
      <c r="C638" s="41"/>
      <c r="D638" s="41"/>
      <c r="E638" s="41"/>
      <c r="F638" s="41"/>
      <c r="G638" s="41"/>
      <c r="H638" s="41"/>
      <c r="I638" s="41"/>
      <c r="J638" s="41"/>
      <c r="K638" s="41"/>
      <c r="L638" s="41"/>
      <c r="M638" s="41"/>
      <c r="N638" s="53"/>
      <c r="O638" s="53"/>
      <c r="P638" s="53"/>
      <c r="Q638" s="53"/>
      <c r="R638" s="53"/>
      <c r="S638" s="53"/>
      <c r="T638" s="41"/>
      <c r="U638" s="41"/>
      <c r="V638" s="41"/>
      <c r="W638" s="41"/>
      <c r="X638" s="41"/>
      <c r="Y638" s="41"/>
      <c r="Z638" s="41"/>
    </row>
    <row r="639" spans="1:26" x14ac:dyDescent="0.25">
      <c r="A639" s="41"/>
      <c r="B639" s="41"/>
      <c r="C639" s="41"/>
      <c r="D639" s="41"/>
      <c r="E639" s="41"/>
      <c r="F639" s="41"/>
      <c r="G639" s="41"/>
      <c r="H639" s="41"/>
      <c r="I639" s="41"/>
      <c r="J639" s="41"/>
      <c r="K639" s="41"/>
      <c r="L639" s="41"/>
      <c r="M639" s="41"/>
      <c r="N639" s="53"/>
      <c r="O639" s="53"/>
      <c r="P639" s="53"/>
      <c r="Q639" s="53"/>
      <c r="R639" s="53"/>
      <c r="S639" s="53"/>
      <c r="T639" s="41"/>
      <c r="U639" s="41"/>
      <c r="V639" s="41"/>
      <c r="W639" s="41"/>
      <c r="X639" s="41"/>
      <c r="Y639" s="41"/>
      <c r="Z639" s="41"/>
    </row>
    <row r="640" spans="1:26" x14ac:dyDescent="0.25">
      <c r="A640" s="41"/>
      <c r="B640" s="41"/>
      <c r="C640" s="41"/>
      <c r="D640" s="41"/>
      <c r="E640" s="41"/>
      <c r="F640" s="41"/>
      <c r="G640" s="41"/>
      <c r="H640" s="41"/>
      <c r="I640" s="41"/>
      <c r="J640" s="41"/>
      <c r="K640" s="41"/>
      <c r="L640" s="41"/>
      <c r="M640" s="41"/>
      <c r="N640" s="53"/>
      <c r="O640" s="53"/>
      <c r="P640" s="53"/>
      <c r="Q640" s="53"/>
      <c r="R640" s="53"/>
      <c r="S640" s="53"/>
      <c r="T640" s="41"/>
      <c r="U640" s="41"/>
      <c r="V640" s="41"/>
      <c r="W640" s="41"/>
      <c r="X640" s="41"/>
      <c r="Y640" s="41"/>
      <c r="Z640" s="41"/>
    </row>
    <row r="641" spans="1:26" x14ac:dyDescent="0.25">
      <c r="A641" s="41"/>
      <c r="B641" s="41"/>
      <c r="C641" s="41"/>
      <c r="D641" s="41"/>
      <c r="E641" s="41"/>
      <c r="F641" s="41"/>
      <c r="G641" s="41"/>
      <c r="H641" s="41"/>
      <c r="I641" s="41"/>
      <c r="J641" s="41"/>
      <c r="K641" s="41"/>
      <c r="L641" s="41"/>
      <c r="M641" s="41"/>
      <c r="N641" s="53"/>
      <c r="O641" s="53"/>
      <c r="P641" s="53"/>
      <c r="Q641" s="53"/>
      <c r="R641" s="53"/>
      <c r="S641" s="53"/>
      <c r="T641" s="41"/>
      <c r="U641" s="41"/>
      <c r="V641" s="41"/>
      <c r="W641" s="41"/>
      <c r="X641" s="41"/>
      <c r="Y641" s="41"/>
      <c r="Z641" s="41"/>
    </row>
    <row r="642" spans="1:26" x14ac:dyDescent="0.25">
      <c r="A642" s="41"/>
      <c r="B642" s="41"/>
      <c r="C642" s="41"/>
      <c r="D642" s="41"/>
      <c r="E642" s="41"/>
      <c r="F642" s="41"/>
      <c r="G642" s="41"/>
      <c r="H642" s="41"/>
      <c r="I642" s="41"/>
      <c r="J642" s="41"/>
      <c r="K642" s="41"/>
      <c r="L642" s="41"/>
      <c r="M642" s="41"/>
      <c r="N642" s="53"/>
      <c r="O642" s="53"/>
      <c r="P642" s="53"/>
      <c r="Q642" s="53"/>
      <c r="R642" s="53"/>
      <c r="S642" s="53"/>
      <c r="T642" s="41"/>
      <c r="U642" s="41"/>
      <c r="V642" s="41"/>
      <c r="W642" s="41"/>
      <c r="X642" s="41"/>
      <c r="Y642" s="41"/>
      <c r="Z642" s="41"/>
    </row>
    <row r="643" spans="1:26" x14ac:dyDescent="0.25">
      <c r="A643" s="41"/>
      <c r="B643" s="41"/>
      <c r="C643" s="41"/>
      <c r="D643" s="41"/>
      <c r="E643" s="41"/>
      <c r="F643" s="41"/>
      <c r="G643" s="41"/>
      <c r="H643" s="41"/>
      <c r="I643" s="41"/>
      <c r="J643" s="41"/>
      <c r="K643" s="41"/>
      <c r="L643" s="41"/>
      <c r="M643" s="41"/>
      <c r="N643" s="53"/>
      <c r="O643" s="53"/>
      <c r="P643" s="53"/>
      <c r="Q643" s="53"/>
      <c r="R643" s="53"/>
      <c r="S643" s="53"/>
      <c r="T643" s="41"/>
      <c r="U643" s="41"/>
      <c r="V643" s="41"/>
      <c r="W643" s="41"/>
      <c r="X643" s="41"/>
      <c r="Y643" s="41"/>
      <c r="Z643" s="41"/>
    </row>
    <row r="644" spans="1:26" x14ac:dyDescent="0.25">
      <c r="A644" s="41"/>
      <c r="B644" s="41"/>
      <c r="C644" s="41"/>
      <c r="D644" s="41"/>
      <c r="E644" s="41"/>
      <c r="F644" s="41"/>
      <c r="G644" s="41"/>
      <c r="H644" s="41"/>
      <c r="I644" s="41"/>
      <c r="J644" s="41"/>
      <c r="K644" s="41"/>
      <c r="L644" s="41"/>
      <c r="M644" s="41"/>
      <c r="N644" s="53"/>
      <c r="O644" s="53"/>
      <c r="P644" s="53"/>
      <c r="Q644" s="53"/>
      <c r="R644" s="53"/>
      <c r="S644" s="53"/>
      <c r="T644" s="41"/>
      <c r="U644" s="41"/>
      <c r="V644" s="41"/>
      <c r="W644" s="41"/>
      <c r="X644" s="41"/>
      <c r="Y644" s="41"/>
      <c r="Z644" s="41"/>
    </row>
    <row r="645" spans="1:26" x14ac:dyDescent="0.25">
      <c r="A645" s="41"/>
      <c r="B645" s="41"/>
      <c r="C645" s="41"/>
      <c r="D645" s="41"/>
      <c r="E645" s="41"/>
      <c r="F645" s="41"/>
      <c r="G645" s="41"/>
      <c r="H645" s="41"/>
      <c r="I645" s="41"/>
      <c r="J645" s="41"/>
      <c r="K645" s="41"/>
      <c r="L645" s="41"/>
      <c r="M645" s="41"/>
      <c r="N645" s="53"/>
      <c r="O645" s="53"/>
      <c r="P645" s="53"/>
      <c r="Q645" s="53"/>
      <c r="R645" s="53"/>
      <c r="S645" s="53"/>
      <c r="T645" s="41"/>
      <c r="U645" s="41"/>
      <c r="V645" s="41"/>
      <c r="W645" s="41"/>
      <c r="X645" s="41"/>
      <c r="Y645" s="41"/>
      <c r="Z645" s="41"/>
    </row>
    <row r="646" spans="1:26" x14ac:dyDescent="0.25">
      <c r="A646" s="41"/>
      <c r="B646" s="41"/>
      <c r="C646" s="41"/>
      <c r="D646" s="41"/>
      <c r="E646" s="41"/>
      <c r="F646" s="41"/>
      <c r="G646" s="41"/>
      <c r="H646" s="41"/>
      <c r="I646" s="41"/>
      <c r="J646" s="41"/>
      <c r="K646" s="41"/>
      <c r="L646" s="41"/>
      <c r="M646" s="41"/>
      <c r="N646" s="53"/>
      <c r="O646" s="53"/>
      <c r="P646" s="53"/>
      <c r="Q646" s="53"/>
      <c r="R646" s="53"/>
      <c r="S646" s="53"/>
      <c r="T646" s="41"/>
      <c r="U646" s="41"/>
      <c r="V646" s="41"/>
      <c r="W646" s="41"/>
      <c r="X646" s="41"/>
      <c r="Y646" s="41"/>
      <c r="Z646" s="41"/>
    </row>
    <row r="647" spans="1:26" x14ac:dyDescent="0.25">
      <c r="A647" s="41"/>
      <c r="B647" s="41"/>
      <c r="C647" s="41"/>
      <c r="D647" s="41"/>
      <c r="E647" s="41"/>
      <c r="F647" s="41"/>
      <c r="G647" s="41"/>
      <c r="H647" s="41"/>
      <c r="I647" s="41"/>
      <c r="J647" s="41"/>
      <c r="K647" s="41"/>
      <c r="L647" s="41"/>
      <c r="M647" s="41"/>
      <c r="N647" s="53"/>
      <c r="O647" s="53"/>
      <c r="P647" s="53"/>
      <c r="Q647" s="53"/>
      <c r="R647" s="53"/>
      <c r="S647" s="53"/>
      <c r="T647" s="41"/>
      <c r="U647" s="41"/>
      <c r="V647" s="41"/>
      <c r="W647" s="41"/>
      <c r="X647" s="41"/>
      <c r="Y647" s="41"/>
      <c r="Z647" s="41"/>
    </row>
    <row r="648" spans="1:26" x14ac:dyDescent="0.25">
      <c r="A648" s="41"/>
      <c r="B648" s="41"/>
      <c r="C648" s="41"/>
      <c r="D648" s="41"/>
      <c r="E648" s="41"/>
      <c r="F648" s="41"/>
      <c r="G648" s="41"/>
      <c r="H648" s="41"/>
      <c r="I648" s="41"/>
      <c r="J648" s="41"/>
      <c r="K648" s="41"/>
      <c r="L648" s="41"/>
      <c r="M648" s="41"/>
      <c r="N648" s="53"/>
      <c r="O648" s="53"/>
      <c r="P648" s="53"/>
      <c r="Q648" s="53"/>
      <c r="R648" s="53"/>
      <c r="S648" s="53"/>
      <c r="T648" s="41"/>
      <c r="U648" s="41"/>
      <c r="V648" s="41"/>
      <c r="W648" s="41"/>
      <c r="X648" s="41"/>
      <c r="Y648" s="41"/>
      <c r="Z648" s="41"/>
    </row>
    <row r="649" spans="1:26" x14ac:dyDescent="0.25">
      <c r="A649" s="41"/>
      <c r="B649" s="41"/>
      <c r="C649" s="41"/>
      <c r="D649" s="41"/>
      <c r="E649" s="41"/>
      <c r="F649" s="41"/>
      <c r="G649" s="41"/>
      <c r="H649" s="41"/>
      <c r="I649" s="41"/>
      <c r="J649" s="41"/>
      <c r="K649" s="41"/>
      <c r="L649" s="41"/>
      <c r="M649" s="41"/>
      <c r="N649" s="53"/>
      <c r="O649" s="53"/>
      <c r="P649" s="53"/>
      <c r="Q649" s="53"/>
      <c r="R649" s="53"/>
      <c r="S649" s="53"/>
      <c r="T649" s="41"/>
      <c r="U649" s="41"/>
      <c r="V649" s="41"/>
      <c r="W649" s="41"/>
      <c r="X649" s="41"/>
      <c r="Y649" s="41"/>
      <c r="Z649" s="41"/>
    </row>
    <row r="650" spans="1:26" x14ac:dyDescent="0.25">
      <c r="A650" s="41"/>
      <c r="B650" s="41"/>
      <c r="C650" s="41"/>
      <c r="D650" s="41"/>
      <c r="E650" s="41"/>
      <c r="F650" s="41"/>
      <c r="G650" s="41"/>
      <c r="H650" s="41"/>
      <c r="I650" s="41"/>
      <c r="J650" s="41"/>
      <c r="K650" s="41"/>
      <c r="L650" s="41"/>
      <c r="M650" s="41"/>
      <c r="N650" s="53"/>
      <c r="O650" s="53"/>
      <c r="P650" s="53"/>
      <c r="Q650" s="53"/>
      <c r="R650" s="53"/>
      <c r="S650" s="53"/>
      <c r="T650" s="41"/>
      <c r="U650" s="41"/>
      <c r="V650" s="41"/>
      <c r="W650" s="41"/>
      <c r="X650" s="41"/>
      <c r="Y650" s="41"/>
      <c r="Z650" s="41"/>
    </row>
    <row r="651" spans="1:26" x14ac:dyDescent="0.25">
      <c r="A651" s="41"/>
      <c r="B651" s="41"/>
      <c r="C651" s="41"/>
      <c r="D651" s="41"/>
      <c r="E651" s="41"/>
      <c r="F651" s="41"/>
      <c r="G651" s="41"/>
      <c r="H651" s="41"/>
      <c r="I651" s="41"/>
      <c r="J651" s="41"/>
      <c r="K651" s="41"/>
      <c r="L651" s="41"/>
      <c r="M651" s="41"/>
      <c r="N651" s="53"/>
      <c r="O651" s="53"/>
      <c r="P651" s="53"/>
      <c r="Q651" s="53"/>
      <c r="R651" s="53"/>
      <c r="S651" s="53"/>
      <c r="T651" s="41"/>
      <c r="U651" s="41"/>
      <c r="V651" s="41"/>
      <c r="W651" s="41"/>
      <c r="X651" s="41"/>
      <c r="Y651" s="41"/>
      <c r="Z651" s="41"/>
    </row>
    <row r="652" spans="1:26" x14ac:dyDescent="0.25">
      <c r="A652" s="41"/>
      <c r="B652" s="41"/>
      <c r="C652" s="41"/>
      <c r="D652" s="41"/>
      <c r="E652" s="41"/>
      <c r="F652" s="41"/>
      <c r="G652" s="41"/>
      <c r="H652" s="41"/>
      <c r="I652" s="41"/>
      <c r="J652" s="41"/>
      <c r="K652" s="41"/>
      <c r="L652" s="41"/>
      <c r="M652" s="41"/>
      <c r="N652" s="53"/>
      <c r="O652" s="53"/>
      <c r="P652" s="53"/>
      <c r="Q652" s="53"/>
      <c r="R652" s="53"/>
      <c r="S652" s="53"/>
      <c r="T652" s="41"/>
      <c r="U652" s="41"/>
      <c r="V652" s="41"/>
      <c r="W652" s="41"/>
      <c r="X652" s="41"/>
      <c r="Y652" s="41"/>
      <c r="Z652" s="41"/>
    </row>
    <row r="653" spans="1:26" x14ac:dyDescent="0.25">
      <c r="A653" s="41"/>
      <c r="B653" s="41"/>
      <c r="C653" s="41"/>
      <c r="D653" s="41"/>
      <c r="E653" s="41"/>
      <c r="F653" s="41"/>
      <c r="G653" s="41"/>
      <c r="H653" s="41"/>
      <c r="I653" s="41"/>
      <c r="J653" s="41"/>
      <c r="K653" s="41"/>
      <c r="L653" s="41"/>
      <c r="M653" s="41"/>
      <c r="N653" s="53"/>
      <c r="O653" s="53"/>
      <c r="P653" s="53"/>
      <c r="Q653" s="53"/>
      <c r="R653" s="53"/>
      <c r="S653" s="53"/>
      <c r="T653" s="41"/>
      <c r="U653" s="41"/>
      <c r="V653" s="41"/>
      <c r="W653" s="41"/>
      <c r="X653" s="41"/>
      <c r="Y653" s="41"/>
      <c r="Z653" s="41"/>
    </row>
    <row r="654" spans="1:26" x14ac:dyDescent="0.25">
      <c r="A654" s="41"/>
      <c r="B654" s="41"/>
      <c r="C654" s="41"/>
      <c r="D654" s="41"/>
      <c r="E654" s="41"/>
      <c r="F654" s="41"/>
      <c r="G654" s="41"/>
      <c r="H654" s="41"/>
      <c r="I654" s="41"/>
      <c r="J654" s="41"/>
      <c r="K654" s="41"/>
      <c r="L654" s="41"/>
      <c r="M654" s="41"/>
      <c r="N654" s="53"/>
      <c r="O654" s="53"/>
      <c r="P654" s="53"/>
      <c r="Q654" s="53"/>
      <c r="R654" s="53"/>
      <c r="S654" s="53"/>
      <c r="T654" s="41"/>
      <c r="U654" s="41"/>
      <c r="V654" s="41"/>
      <c r="W654" s="41"/>
      <c r="X654" s="41"/>
      <c r="Y654" s="41"/>
      <c r="Z654" s="41"/>
    </row>
    <row r="655" spans="1:26" x14ac:dyDescent="0.25">
      <c r="A655" s="41"/>
      <c r="B655" s="41"/>
      <c r="C655" s="41"/>
      <c r="D655" s="41"/>
      <c r="E655" s="41"/>
      <c r="F655" s="41"/>
      <c r="G655" s="41"/>
      <c r="H655" s="41"/>
      <c r="I655" s="41"/>
      <c r="J655" s="41"/>
      <c r="K655" s="41"/>
      <c r="L655" s="41"/>
      <c r="M655" s="41"/>
      <c r="N655" s="53"/>
      <c r="O655" s="53"/>
      <c r="P655" s="53"/>
      <c r="Q655" s="53"/>
      <c r="R655" s="53"/>
      <c r="S655" s="53"/>
      <c r="T655" s="41"/>
      <c r="U655" s="41"/>
      <c r="V655" s="41"/>
      <c r="W655" s="41"/>
      <c r="X655" s="41"/>
      <c r="Y655" s="41"/>
      <c r="Z655" s="41"/>
    </row>
    <row r="656" spans="1:26" x14ac:dyDescent="0.25">
      <c r="A656" s="41"/>
      <c r="B656" s="41"/>
      <c r="C656" s="41"/>
      <c r="D656" s="41"/>
      <c r="E656" s="41"/>
      <c r="F656" s="41"/>
      <c r="G656" s="41"/>
      <c r="H656" s="41"/>
      <c r="I656" s="41"/>
      <c r="J656" s="41"/>
      <c r="K656" s="41"/>
      <c r="L656" s="41"/>
      <c r="M656" s="41"/>
      <c r="N656" s="53"/>
      <c r="O656" s="53"/>
      <c r="P656" s="53"/>
      <c r="Q656" s="53"/>
      <c r="R656" s="53"/>
      <c r="S656" s="53"/>
      <c r="T656" s="41"/>
      <c r="U656" s="41"/>
      <c r="V656" s="41"/>
      <c r="W656" s="41"/>
      <c r="X656" s="41"/>
      <c r="Y656" s="41"/>
      <c r="Z656" s="41"/>
    </row>
    <row r="657" spans="1:26" x14ac:dyDescent="0.25">
      <c r="A657" s="41"/>
      <c r="B657" s="41"/>
      <c r="C657" s="41"/>
      <c r="D657" s="41"/>
      <c r="E657" s="41"/>
      <c r="F657" s="41"/>
      <c r="G657" s="41"/>
      <c r="H657" s="41"/>
      <c r="I657" s="41"/>
      <c r="J657" s="41"/>
      <c r="K657" s="41"/>
      <c r="L657" s="41"/>
      <c r="M657" s="41"/>
      <c r="N657" s="53"/>
      <c r="O657" s="53"/>
      <c r="P657" s="53"/>
      <c r="Q657" s="53"/>
      <c r="R657" s="53"/>
      <c r="S657" s="53"/>
      <c r="T657" s="41"/>
      <c r="U657" s="41"/>
      <c r="V657" s="41"/>
      <c r="W657" s="41"/>
      <c r="X657" s="41"/>
      <c r="Y657" s="41"/>
      <c r="Z657" s="41"/>
    </row>
    <row r="658" spans="1:26" x14ac:dyDescent="0.25">
      <c r="A658" s="41"/>
      <c r="B658" s="41"/>
      <c r="C658" s="41"/>
      <c r="D658" s="41"/>
      <c r="E658" s="41"/>
      <c r="F658" s="41"/>
      <c r="G658" s="41"/>
      <c r="H658" s="41"/>
      <c r="I658" s="41"/>
      <c r="J658" s="41"/>
      <c r="K658" s="41"/>
      <c r="L658" s="41"/>
      <c r="M658" s="41"/>
      <c r="N658" s="53"/>
      <c r="O658" s="53"/>
      <c r="P658" s="53"/>
      <c r="Q658" s="53"/>
      <c r="R658" s="53"/>
      <c r="S658" s="53"/>
      <c r="T658" s="41"/>
      <c r="U658" s="41"/>
      <c r="V658" s="41"/>
      <c r="W658" s="41"/>
      <c r="X658" s="41"/>
      <c r="Y658" s="41"/>
      <c r="Z658" s="41"/>
    </row>
    <row r="659" spans="1:26" x14ac:dyDescent="0.25">
      <c r="A659" s="41"/>
      <c r="B659" s="41"/>
      <c r="C659" s="41"/>
      <c r="D659" s="41"/>
      <c r="E659" s="41"/>
      <c r="F659" s="41"/>
      <c r="G659" s="41"/>
      <c r="H659" s="41"/>
      <c r="I659" s="41"/>
      <c r="J659" s="41"/>
      <c r="K659" s="41"/>
      <c r="L659" s="41"/>
      <c r="M659" s="41"/>
      <c r="N659" s="53"/>
      <c r="O659" s="53"/>
      <c r="P659" s="53"/>
      <c r="Q659" s="53"/>
      <c r="R659" s="53"/>
      <c r="S659" s="53"/>
      <c r="T659" s="41"/>
      <c r="U659" s="41"/>
      <c r="V659" s="41"/>
      <c r="W659" s="41"/>
      <c r="X659" s="41"/>
      <c r="Y659" s="41"/>
      <c r="Z659" s="41"/>
    </row>
    <row r="660" spans="1:26" x14ac:dyDescent="0.25">
      <c r="A660" s="41"/>
      <c r="B660" s="41"/>
      <c r="C660" s="41"/>
      <c r="D660" s="41"/>
      <c r="E660" s="41"/>
      <c r="F660" s="41"/>
      <c r="G660" s="41"/>
      <c r="H660" s="41"/>
      <c r="I660" s="41"/>
      <c r="J660" s="41"/>
      <c r="K660" s="41"/>
      <c r="L660" s="41"/>
      <c r="M660" s="41"/>
      <c r="N660" s="53"/>
      <c r="O660" s="53"/>
      <c r="P660" s="53"/>
      <c r="Q660" s="53"/>
      <c r="R660" s="53"/>
      <c r="S660" s="53"/>
      <c r="T660" s="41"/>
      <c r="U660" s="41"/>
      <c r="V660" s="41"/>
      <c r="W660" s="41"/>
      <c r="X660" s="41"/>
      <c r="Y660" s="41"/>
      <c r="Z660" s="41"/>
    </row>
    <row r="661" spans="1:26" x14ac:dyDescent="0.25">
      <c r="A661" s="41"/>
      <c r="B661" s="41"/>
      <c r="C661" s="41"/>
      <c r="D661" s="41"/>
      <c r="E661" s="41"/>
      <c r="F661" s="41"/>
      <c r="G661" s="41"/>
      <c r="H661" s="41"/>
      <c r="I661" s="41"/>
      <c r="J661" s="41"/>
      <c r="K661" s="41"/>
      <c r="L661" s="41"/>
      <c r="M661" s="41"/>
      <c r="N661" s="53"/>
      <c r="O661" s="53"/>
      <c r="P661" s="53"/>
      <c r="Q661" s="53"/>
      <c r="R661" s="53"/>
      <c r="S661" s="53"/>
      <c r="T661" s="41"/>
      <c r="U661" s="41"/>
      <c r="V661" s="41"/>
      <c r="W661" s="41"/>
      <c r="X661" s="41"/>
      <c r="Y661" s="41"/>
      <c r="Z661" s="41"/>
    </row>
    <row r="662" spans="1:26" x14ac:dyDescent="0.25">
      <c r="A662" s="41"/>
      <c r="B662" s="41"/>
      <c r="C662" s="41"/>
      <c r="D662" s="41"/>
      <c r="E662" s="41"/>
      <c r="F662" s="41"/>
      <c r="G662" s="41"/>
      <c r="H662" s="41"/>
      <c r="I662" s="41"/>
      <c r="J662" s="41"/>
      <c r="K662" s="41"/>
      <c r="L662" s="41"/>
      <c r="M662" s="41"/>
      <c r="N662" s="53"/>
      <c r="O662" s="53"/>
      <c r="P662" s="53"/>
      <c r="Q662" s="53"/>
      <c r="R662" s="53"/>
      <c r="S662" s="53"/>
      <c r="T662" s="41"/>
      <c r="U662" s="41"/>
      <c r="V662" s="41"/>
      <c r="W662" s="41"/>
      <c r="X662" s="41"/>
      <c r="Y662" s="41"/>
      <c r="Z662" s="41"/>
    </row>
    <row r="663" spans="1:26" x14ac:dyDescent="0.25">
      <c r="A663" s="41"/>
      <c r="B663" s="41"/>
      <c r="C663" s="41"/>
      <c r="D663" s="41"/>
      <c r="E663" s="41"/>
      <c r="F663" s="41"/>
      <c r="G663" s="41"/>
      <c r="H663" s="41"/>
      <c r="I663" s="41"/>
      <c r="J663" s="41"/>
      <c r="K663" s="41"/>
      <c r="L663" s="41"/>
      <c r="M663" s="41"/>
      <c r="N663" s="53"/>
      <c r="O663" s="53"/>
      <c r="P663" s="53"/>
      <c r="Q663" s="53"/>
      <c r="R663" s="53"/>
      <c r="S663" s="53"/>
      <c r="T663" s="41"/>
      <c r="U663" s="41"/>
      <c r="V663" s="41"/>
      <c r="W663" s="41"/>
      <c r="X663" s="41"/>
      <c r="Y663" s="41"/>
      <c r="Z663" s="41"/>
    </row>
    <row r="664" spans="1:26" x14ac:dyDescent="0.25">
      <c r="A664" s="41"/>
      <c r="B664" s="41"/>
      <c r="C664" s="41"/>
      <c r="D664" s="41"/>
      <c r="E664" s="41"/>
      <c r="F664" s="41"/>
      <c r="G664" s="41"/>
      <c r="H664" s="41"/>
      <c r="I664" s="41"/>
      <c r="J664" s="41"/>
      <c r="K664" s="41"/>
      <c r="L664" s="41"/>
      <c r="M664" s="41"/>
      <c r="N664" s="53"/>
      <c r="O664" s="53"/>
      <c r="P664" s="53"/>
      <c r="Q664" s="53"/>
      <c r="R664" s="53"/>
      <c r="S664" s="53"/>
      <c r="T664" s="41"/>
      <c r="U664" s="41"/>
      <c r="V664" s="41"/>
      <c r="W664" s="41"/>
      <c r="X664" s="41"/>
      <c r="Y664" s="41"/>
      <c r="Z664" s="41"/>
    </row>
    <row r="665" spans="1:26" x14ac:dyDescent="0.25">
      <c r="A665" s="41"/>
      <c r="B665" s="41"/>
      <c r="C665" s="41"/>
      <c r="D665" s="41"/>
      <c r="E665" s="41"/>
      <c r="F665" s="41"/>
      <c r="G665" s="41"/>
      <c r="H665" s="41"/>
      <c r="I665" s="41"/>
      <c r="J665" s="41"/>
      <c r="K665" s="41"/>
      <c r="L665" s="41"/>
      <c r="M665" s="41"/>
      <c r="N665" s="53"/>
      <c r="O665" s="53"/>
      <c r="P665" s="53"/>
      <c r="Q665" s="53"/>
      <c r="R665" s="53"/>
      <c r="S665" s="53"/>
      <c r="T665" s="41"/>
      <c r="U665" s="41"/>
      <c r="V665" s="41"/>
      <c r="W665" s="41"/>
      <c r="X665" s="41"/>
      <c r="Y665" s="41"/>
      <c r="Z665" s="41"/>
    </row>
    <row r="666" spans="1:26" x14ac:dyDescent="0.25">
      <c r="A666" s="41"/>
      <c r="B666" s="41"/>
      <c r="C666" s="41"/>
      <c r="D666" s="41"/>
      <c r="E666" s="41"/>
      <c r="F666" s="41"/>
      <c r="G666" s="41"/>
      <c r="H666" s="41"/>
      <c r="I666" s="41"/>
      <c r="J666" s="41"/>
      <c r="K666" s="41"/>
      <c r="L666" s="41"/>
      <c r="M666" s="41"/>
      <c r="N666" s="53"/>
      <c r="O666" s="53"/>
      <c r="P666" s="53"/>
      <c r="Q666" s="53"/>
      <c r="R666" s="53"/>
      <c r="S666" s="53"/>
      <c r="T666" s="41"/>
      <c r="U666" s="41"/>
      <c r="V666" s="41"/>
      <c r="W666" s="41"/>
      <c r="X666" s="41"/>
      <c r="Y666" s="41"/>
      <c r="Z666" s="41"/>
    </row>
    <row r="667" spans="1:26" x14ac:dyDescent="0.25">
      <c r="A667" s="41"/>
      <c r="B667" s="41"/>
      <c r="C667" s="41"/>
      <c r="D667" s="41"/>
      <c r="E667" s="41"/>
      <c r="F667" s="41"/>
      <c r="G667" s="41"/>
      <c r="H667" s="41"/>
      <c r="I667" s="41"/>
      <c r="J667" s="41"/>
      <c r="K667" s="41"/>
      <c r="L667" s="41"/>
      <c r="M667" s="41"/>
      <c r="N667" s="53"/>
      <c r="O667" s="53"/>
      <c r="P667" s="53"/>
      <c r="Q667" s="53"/>
      <c r="R667" s="53"/>
      <c r="S667" s="53"/>
      <c r="T667" s="41"/>
      <c r="U667" s="41"/>
      <c r="V667" s="41"/>
      <c r="W667" s="41"/>
      <c r="X667" s="41"/>
      <c r="Y667" s="41"/>
      <c r="Z667" s="41"/>
    </row>
    <row r="668" spans="1:26" x14ac:dyDescent="0.25">
      <c r="A668" s="41"/>
      <c r="B668" s="41"/>
      <c r="C668" s="41"/>
      <c r="D668" s="41"/>
      <c r="E668" s="41"/>
      <c r="F668" s="41"/>
      <c r="G668" s="41"/>
      <c r="H668" s="41"/>
      <c r="I668" s="41"/>
      <c r="J668" s="41"/>
      <c r="K668" s="41"/>
      <c r="L668" s="41"/>
      <c r="M668" s="41"/>
      <c r="N668" s="53"/>
      <c r="O668" s="53"/>
      <c r="P668" s="53"/>
      <c r="Q668" s="53"/>
      <c r="R668" s="53"/>
      <c r="S668" s="53"/>
      <c r="T668" s="41"/>
      <c r="U668" s="41"/>
      <c r="V668" s="41"/>
      <c r="W668" s="41"/>
      <c r="X668" s="41"/>
      <c r="Y668" s="41"/>
      <c r="Z668" s="41"/>
    </row>
    <row r="669" spans="1:26" x14ac:dyDescent="0.25">
      <c r="A669" s="41"/>
      <c r="B669" s="41"/>
      <c r="C669" s="41"/>
      <c r="D669" s="41"/>
      <c r="E669" s="41"/>
      <c r="F669" s="41"/>
      <c r="G669" s="41"/>
      <c r="H669" s="41"/>
      <c r="I669" s="41"/>
      <c r="J669" s="41"/>
      <c r="K669" s="41"/>
      <c r="L669" s="41"/>
      <c r="M669" s="41"/>
      <c r="N669" s="53"/>
      <c r="O669" s="53"/>
      <c r="P669" s="53"/>
      <c r="Q669" s="53"/>
      <c r="R669" s="53"/>
      <c r="S669" s="53"/>
      <c r="T669" s="41"/>
      <c r="U669" s="41"/>
      <c r="V669" s="41"/>
      <c r="W669" s="41"/>
      <c r="X669" s="41"/>
      <c r="Y669" s="41"/>
      <c r="Z669" s="41"/>
    </row>
    <row r="670" spans="1:26" x14ac:dyDescent="0.25">
      <c r="A670" s="41"/>
      <c r="B670" s="41"/>
      <c r="C670" s="41"/>
      <c r="D670" s="41"/>
      <c r="E670" s="41"/>
      <c r="F670" s="41"/>
      <c r="G670" s="41"/>
      <c r="H670" s="41"/>
      <c r="I670" s="41"/>
      <c r="J670" s="41"/>
      <c r="K670" s="41"/>
      <c r="L670" s="41"/>
      <c r="M670" s="41"/>
      <c r="N670" s="53"/>
      <c r="O670" s="53"/>
      <c r="P670" s="53"/>
      <c r="Q670" s="53"/>
      <c r="R670" s="53"/>
      <c r="S670" s="53"/>
      <c r="T670" s="41"/>
      <c r="U670" s="41"/>
      <c r="V670" s="41"/>
      <c r="W670" s="41"/>
      <c r="X670" s="41"/>
      <c r="Y670" s="41"/>
      <c r="Z670" s="41"/>
    </row>
    <row r="671" spans="1:26" x14ac:dyDescent="0.25">
      <c r="A671" s="41"/>
      <c r="B671" s="41"/>
      <c r="C671" s="41"/>
      <c r="D671" s="41"/>
      <c r="E671" s="41"/>
      <c r="F671" s="41"/>
      <c r="G671" s="41"/>
      <c r="H671" s="41"/>
      <c r="I671" s="41"/>
      <c r="J671" s="41"/>
      <c r="K671" s="41"/>
      <c r="L671" s="41"/>
      <c r="M671" s="41"/>
      <c r="N671" s="53"/>
      <c r="O671" s="53"/>
      <c r="P671" s="53"/>
      <c r="Q671" s="53"/>
      <c r="R671" s="53"/>
      <c r="S671" s="53"/>
      <c r="T671" s="41"/>
      <c r="U671" s="41"/>
      <c r="V671" s="41"/>
      <c r="W671" s="41"/>
      <c r="X671" s="41"/>
      <c r="Y671" s="41"/>
      <c r="Z671" s="41"/>
    </row>
    <row r="672" spans="1:26" x14ac:dyDescent="0.25">
      <c r="A672" s="41"/>
      <c r="B672" s="41"/>
      <c r="C672" s="41"/>
      <c r="D672" s="41"/>
      <c r="E672" s="41"/>
      <c r="F672" s="41"/>
      <c r="G672" s="41"/>
      <c r="H672" s="41"/>
      <c r="I672" s="41"/>
      <c r="J672" s="41"/>
      <c r="K672" s="41"/>
      <c r="L672" s="41"/>
      <c r="M672" s="41"/>
      <c r="N672" s="53"/>
      <c r="O672" s="53"/>
      <c r="P672" s="53"/>
      <c r="Q672" s="53"/>
      <c r="R672" s="53"/>
      <c r="S672" s="53"/>
      <c r="T672" s="41"/>
      <c r="U672" s="41"/>
      <c r="V672" s="41"/>
      <c r="W672" s="41"/>
      <c r="X672" s="41"/>
      <c r="Y672" s="41"/>
      <c r="Z672" s="41"/>
    </row>
    <row r="673" spans="1:26" x14ac:dyDescent="0.25">
      <c r="A673" s="41"/>
      <c r="B673" s="41"/>
      <c r="C673" s="41"/>
      <c r="D673" s="41"/>
      <c r="E673" s="41"/>
      <c r="F673" s="41"/>
      <c r="G673" s="41"/>
      <c r="H673" s="41"/>
      <c r="I673" s="41"/>
      <c r="J673" s="41"/>
      <c r="K673" s="41"/>
      <c r="L673" s="41"/>
      <c r="M673" s="41"/>
      <c r="N673" s="53"/>
      <c r="O673" s="53"/>
      <c r="P673" s="53"/>
      <c r="Q673" s="53"/>
      <c r="R673" s="53"/>
      <c r="S673" s="53"/>
      <c r="T673" s="41"/>
      <c r="U673" s="41"/>
      <c r="V673" s="41"/>
      <c r="W673" s="41"/>
      <c r="X673" s="41"/>
      <c r="Y673" s="41"/>
      <c r="Z673" s="41"/>
    </row>
    <row r="674" spans="1:26" x14ac:dyDescent="0.25">
      <c r="A674" s="41"/>
      <c r="B674" s="41"/>
      <c r="C674" s="41"/>
      <c r="D674" s="41"/>
      <c r="E674" s="41"/>
      <c r="F674" s="41"/>
      <c r="G674" s="41"/>
      <c r="H674" s="41"/>
      <c r="I674" s="41"/>
      <c r="J674" s="41"/>
      <c r="K674" s="41"/>
      <c r="L674" s="41"/>
      <c r="M674" s="41"/>
      <c r="N674" s="53"/>
      <c r="O674" s="53"/>
      <c r="P674" s="53"/>
      <c r="Q674" s="53"/>
      <c r="R674" s="53"/>
      <c r="S674" s="53"/>
      <c r="T674" s="41"/>
      <c r="U674" s="41"/>
      <c r="V674" s="41"/>
      <c r="W674" s="41"/>
      <c r="X674" s="41"/>
      <c r="Y674" s="41"/>
      <c r="Z674" s="41"/>
    </row>
    <row r="675" spans="1:26" x14ac:dyDescent="0.25">
      <c r="A675" s="41"/>
      <c r="B675" s="41"/>
      <c r="C675" s="41"/>
      <c r="D675" s="41"/>
      <c r="E675" s="41"/>
      <c r="F675" s="41"/>
      <c r="G675" s="41"/>
      <c r="H675" s="41"/>
      <c r="I675" s="41"/>
      <c r="J675" s="41"/>
      <c r="K675" s="41"/>
      <c r="L675" s="41"/>
      <c r="M675" s="41"/>
      <c r="N675" s="53"/>
      <c r="O675" s="53"/>
      <c r="P675" s="53"/>
      <c r="Q675" s="53"/>
      <c r="R675" s="53"/>
      <c r="S675" s="53"/>
      <c r="T675" s="41"/>
      <c r="U675" s="41"/>
      <c r="V675" s="41"/>
      <c r="W675" s="41"/>
      <c r="X675" s="41"/>
      <c r="Y675" s="41"/>
      <c r="Z675" s="41"/>
    </row>
    <row r="676" spans="1:26" x14ac:dyDescent="0.25">
      <c r="A676" s="41"/>
      <c r="B676" s="41"/>
      <c r="C676" s="41"/>
      <c r="D676" s="41"/>
      <c r="E676" s="41"/>
      <c r="F676" s="41"/>
      <c r="G676" s="41"/>
      <c r="H676" s="41"/>
      <c r="I676" s="41"/>
      <c r="J676" s="41"/>
      <c r="K676" s="41"/>
      <c r="L676" s="41"/>
      <c r="M676" s="41"/>
      <c r="N676" s="53"/>
      <c r="O676" s="53"/>
      <c r="P676" s="53"/>
      <c r="Q676" s="53"/>
      <c r="R676" s="53"/>
      <c r="S676" s="53"/>
      <c r="T676" s="41"/>
      <c r="U676" s="41"/>
      <c r="V676" s="41"/>
      <c r="W676" s="41"/>
      <c r="X676" s="41"/>
      <c r="Y676" s="41"/>
      <c r="Z676" s="41"/>
    </row>
    <row r="677" spans="1:26" x14ac:dyDescent="0.25">
      <c r="A677" s="41"/>
      <c r="B677" s="41"/>
      <c r="C677" s="41"/>
      <c r="D677" s="41"/>
      <c r="E677" s="41"/>
      <c r="F677" s="41"/>
      <c r="G677" s="41"/>
      <c r="H677" s="41"/>
      <c r="I677" s="41"/>
      <c r="J677" s="41"/>
      <c r="K677" s="41"/>
      <c r="L677" s="41"/>
      <c r="M677" s="41"/>
      <c r="N677" s="53"/>
      <c r="O677" s="53"/>
      <c r="P677" s="53"/>
      <c r="Q677" s="53"/>
      <c r="R677" s="53"/>
      <c r="S677" s="53"/>
      <c r="T677" s="41"/>
      <c r="U677" s="41"/>
      <c r="V677" s="41"/>
      <c r="W677" s="41"/>
      <c r="X677" s="41"/>
      <c r="Y677" s="41"/>
      <c r="Z677" s="41"/>
    </row>
    <row r="678" spans="1:26" x14ac:dyDescent="0.25">
      <c r="A678" s="41"/>
      <c r="B678" s="41"/>
      <c r="C678" s="41"/>
      <c r="D678" s="41"/>
      <c r="E678" s="41"/>
      <c r="F678" s="41"/>
      <c r="G678" s="41"/>
      <c r="H678" s="41"/>
      <c r="I678" s="41"/>
      <c r="J678" s="41"/>
      <c r="K678" s="41"/>
      <c r="L678" s="41"/>
      <c r="M678" s="41"/>
      <c r="N678" s="53"/>
      <c r="O678" s="53"/>
      <c r="P678" s="53"/>
      <c r="Q678" s="53"/>
      <c r="R678" s="53"/>
      <c r="S678" s="53"/>
      <c r="T678" s="41"/>
      <c r="U678" s="41"/>
      <c r="V678" s="41"/>
      <c r="W678" s="41"/>
      <c r="X678" s="41"/>
      <c r="Y678" s="41"/>
      <c r="Z678" s="41"/>
    </row>
    <row r="679" spans="1:26" x14ac:dyDescent="0.25">
      <c r="A679" s="41"/>
      <c r="B679" s="41"/>
      <c r="C679" s="41"/>
      <c r="D679" s="41"/>
      <c r="E679" s="41"/>
      <c r="F679" s="41"/>
      <c r="G679" s="41"/>
      <c r="H679" s="41"/>
      <c r="I679" s="41"/>
      <c r="J679" s="41"/>
      <c r="K679" s="41"/>
      <c r="L679" s="41"/>
      <c r="M679" s="41"/>
      <c r="N679" s="53"/>
      <c r="O679" s="53"/>
      <c r="P679" s="53"/>
      <c r="Q679" s="53"/>
      <c r="R679" s="53"/>
      <c r="S679" s="53"/>
      <c r="T679" s="41"/>
      <c r="U679" s="41"/>
      <c r="V679" s="41"/>
      <c r="W679" s="41"/>
      <c r="X679" s="41"/>
      <c r="Y679" s="41"/>
      <c r="Z679" s="41"/>
    </row>
    <row r="680" spans="1:26" x14ac:dyDescent="0.25">
      <c r="A680" s="41"/>
      <c r="B680" s="41"/>
      <c r="C680" s="41"/>
      <c r="D680" s="41"/>
      <c r="E680" s="41"/>
      <c r="F680" s="41"/>
      <c r="G680" s="41"/>
      <c r="H680" s="41"/>
      <c r="I680" s="41"/>
      <c r="J680" s="41"/>
      <c r="K680" s="41"/>
      <c r="L680" s="41"/>
      <c r="M680" s="41"/>
      <c r="N680" s="53"/>
      <c r="O680" s="53"/>
      <c r="P680" s="53"/>
      <c r="Q680" s="53"/>
      <c r="R680" s="53"/>
      <c r="S680" s="53"/>
      <c r="T680" s="41"/>
      <c r="U680" s="41"/>
      <c r="V680" s="41"/>
      <c r="W680" s="41"/>
      <c r="X680" s="41"/>
      <c r="Y680" s="41"/>
      <c r="Z680" s="41"/>
    </row>
    <row r="681" spans="1:26" x14ac:dyDescent="0.25">
      <c r="A681" s="41"/>
      <c r="B681" s="41"/>
      <c r="C681" s="41"/>
      <c r="D681" s="41"/>
      <c r="E681" s="41"/>
      <c r="F681" s="41"/>
      <c r="G681" s="41"/>
      <c r="H681" s="41"/>
      <c r="I681" s="41"/>
      <c r="J681" s="41"/>
      <c r="K681" s="41"/>
      <c r="L681" s="41"/>
      <c r="M681" s="41"/>
      <c r="N681" s="53"/>
      <c r="O681" s="53"/>
      <c r="P681" s="53"/>
      <c r="Q681" s="53"/>
      <c r="R681" s="53"/>
      <c r="S681" s="53"/>
      <c r="T681" s="41"/>
      <c r="U681" s="41"/>
      <c r="V681" s="41"/>
      <c r="W681" s="41"/>
      <c r="X681" s="41"/>
      <c r="Y681" s="41"/>
      <c r="Z681" s="41"/>
    </row>
    <row r="682" spans="1:26" x14ac:dyDescent="0.25">
      <c r="A682" s="41"/>
      <c r="B682" s="41"/>
      <c r="C682" s="41"/>
      <c r="D682" s="41"/>
      <c r="E682" s="41"/>
      <c r="F682" s="41"/>
      <c r="G682" s="41"/>
      <c r="H682" s="41"/>
      <c r="I682" s="41"/>
      <c r="J682" s="41"/>
      <c r="K682" s="41"/>
      <c r="L682" s="41"/>
      <c r="M682" s="41"/>
      <c r="N682" s="53"/>
      <c r="O682" s="53"/>
      <c r="P682" s="53"/>
      <c r="Q682" s="53"/>
      <c r="R682" s="53"/>
      <c r="S682" s="53"/>
      <c r="T682" s="41"/>
      <c r="U682" s="41"/>
      <c r="V682" s="41"/>
      <c r="W682" s="41"/>
      <c r="X682" s="41"/>
      <c r="Y682" s="41"/>
      <c r="Z682" s="41"/>
    </row>
    <row r="683" spans="1:26" x14ac:dyDescent="0.25">
      <c r="A683" s="41"/>
      <c r="B683" s="41"/>
      <c r="C683" s="41"/>
      <c r="D683" s="41"/>
      <c r="E683" s="41"/>
      <c r="F683" s="41"/>
      <c r="G683" s="41"/>
      <c r="H683" s="41"/>
      <c r="I683" s="41"/>
      <c r="J683" s="41"/>
      <c r="K683" s="41"/>
      <c r="L683" s="41"/>
      <c r="M683" s="41"/>
      <c r="N683" s="53"/>
      <c r="O683" s="53"/>
      <c r="P683" s="53"/>
      <c r="Q683" s="53"/>
      <c r="R683" s="53"/>
      <c r="S683" s="53"/>
      <c r="T683" s="41"/>
      <c r="U683" s="41"/>
      <c r="V683" s="41"/>
      <c r="W683" s="41"/>
      <c r="X683" s="41"/>
      <c r="Y683" s="41"/>
      <c r="Z683" s="41"/>
    </row>
    <row r="684" spans="1:26" x14ac:dyDescent="0.25">
      <c r="A684" s="41"/>
      <c r="B684" s="41"/>
      <c r="C684" s="41"/>
      <c r="D684" s="41"/>
      <c r="E684" s="41"/>
      <c r="F684" s="41"/>
      <c r="G684" s="41"/>
      <c r="H684" s="41"/>
      <c r="I684" s="41"/>
      <c r="J684" s="41"/>
      <c r="K684" s="41"/>
      <c r="L684" s="41"/>
      <c r="M684" s="41"/>
      <c r="N684" s="53"/>
      <c r="O684" s="53"/>
      <c r="P684" s="53"/>
      <c r="Q684" s="53"/>
      <c r="R684" s="53"/>
      <c r="S684" s="53"/>
      <c r="T684" s="41"/>
      <c r="U684" s="41"/>
      <c r="V684" s="41"/>
      <c r="W684" s="41"/>
      <c r="X684" s="41"/>
      <c r="Y684" s="41"/>
      <c r="Z684" s="41"/>
    </row>
    <row r="685" spans="1:26" x14ac:dyDescent="0.25">
      <c r="A685" s="41"/>
      <c r="B685" s="41"/>
      <c r="C685" s="41"/>
      <c r="D685" s="41"/>
      <c r="E685" s="41"/>
      <c r="F685" s="41"/>
      <c r="G685" s="41"/>
      <c r="H685" s="41"/>
      <c r="I685" s="41"/>
      <c r="J685" s="41"/>
      <c r="K685" s="41"/>
      <c r="L685" s="41"/>
      <c r="M685" s="41"/>
      <c r="N685" s="53"/>
      <c r="O685" s="53"/>
      <c r="P685" s="53"/>
      <c r="Q685" s="53"/>
      <c r="R685" s="53"/>
      <c r="S685" s="53"/>
      <c r="T685" s="41"/>
      <c r="U685" s="41"/>
      <c r="V685" s="41"/>
      <c r="W685" s="41"/>
      <c r="X685" s="41"/>
      <c r="Y685" s="41"/>
      <c r="Z685" s="41"/>
    </row>
    <row r="686" spans="1:26" x14ac:dyDescent="0.25">
      <c r="A686" s="41"/>
      <c r="B686" s="41"/>
      <c r="C686" s="41"/>
      <c r="D686" s="41"/>
      <c r="E686" s="41"/>
      <c r="F686" s="41"/>
      <c r="G686" s="41"/>
      <c r="H686" s="41"/>
      <c r="I686" s="41"/>
      <c r="J686" s="41"/>
      <c r="K686" s="41"/>
      <c r="L686" s="41"/>
      <c r="M686" s="41"/>
      <c r="N686" s="53"/>
      <c r="O686" s="53"/>
      <c r="P686" s="53"/>
      <c r="Q686" s="53"/>
      <c r="R686" s="53"/>
      <c r="S686" s="53"/>
      <c r="T686" s="41"/>
      <c r="U686" s="41"/>
      <c r="V686" s="41"/>
      <c r="W686" s="41"/>
      <c r="X686" s="41"/>
      <c r="Y686" s="41"/>
      <c r="Z686" s="41"/>
    </row>
    <row r="687" spans="1:26" x14ac:dyDescent="0.25">
      <c r="A687" s="41"/>
      <c r="B687" s="41"/>
      <c r="C687" s="41"/>
      <c r="D687" s="41"/>
      <c r="E687" s="41"/>
      <c r="F687" s="41"/>
      <c r="G687" s="41"/>
      <c r="H687" s="41"/>
      <c r="I687" s="41"/>
      <c r="J687" s="41"/>
      <c r="K687" s="41"/>
      <c r="L687" s="41"/>
      <c r="M687" s="41"/>
      <c r="N687" s="53"/>
      <c r="O687" s="53"/>
      <c r="P687" s="53"/>
      <c r="Q687" s="53"/>
      <c r="R687" s="53"/>
      <c r="S687" s="53"/>
      <c r="T687" s="41"/>
      <c r="U687" s="41"/>
      <c r="V687" s="41"/>
      <c r="W687" s="41"/>
      <c r="X687" s="41"/>
      <c r="Y687" s="41"/>
      <c r="Z687" s="41"/>
    </row>
    <row r="688" spans="1:26" x14ac:dyDescent="0.25">
      <c r="A688" s="41"/>
      <c r="B688" s="41"/>
      <c r="C688" s="41"/>
      <c r="D688" s="41"/>
      <c r="E688" s="41"/>
      <c r="F688" s="41"/>
      <c r="G688" s="41"/>
      <c r="H688" s="41"/>
      <c r="I688" s="41"/>
      <c r="J688" s="41"/>
      <c r="K688" s="41"/>
      <c r="L688" s="41"/>
      <c r="M688" s="41"/>
      <c r="N688" s="53"/>
      <c r="O688" s="53"/>
      <c r="P688" s="53"/>
      <c r="Q688" s="53"/>
      <c r="R688" s="53"/>
      <c r="S688" s="53"/>
      <c r="T688" s="41"/>
      <c r="U688" s="41"/>
      <c r="V688" s="41"/>
      <c r="W688" s="41"/>
      <c r="X688" s="41"/>
      <c r="Y688" s="41"/>
      <c r="Z688" s="41"/>
    </row>
    <row r="689" spans="1:26" x14ac:dyDescent="0.25">
      <c r="A689" s="41"/>
      <c r="B689" s="41"/>
      <c r="C689" s="41"/>
      <c r="D689" s="41"/>
      <c r="E689" s="41"/>
      <c r="F689" s="41"/>
      <c r="G689" s="41"/>
      <c r="H689" s="41"/>
      <c r="I689" s="41"/>
      <c r="J689" s="41"/>
      <c r="K689" s="41"/>
      <c r="L689" s="41"/>
      <c r="M689" s="41"/>
      <c r="N689" s="53"/>
      <c r="O689" s="53"/>
      <c r="P689" s="53"/>
      <c r="Q689" s="53"/>
      <c r="R689" s="53"/>
      <c r="S689" s="53"/>
      <c r="T689" s="41"/>
      <c r="U689" s="41"/>
      <c r="V689" s="41"/>
      <c r="W689" s="41"/>
      <c r="X689" s="41"/>
      <c r="Y689" s="41"/>
      <c r="Z689" s="41"/>
    </row>
    <row r="690" spans="1:26" x14ac:dyDescent="0.25">
      <c r="A690" s="41"/>
      <c r="B690" s="41"/>
      <c r="C690" s="41"/>
      <c r="D690" s="41"/>
      <c r="E690" s="41"/>
      <c r="F690" s="41"/>
      <c r="G690" s="41"/>
      <c r="H690" s="41"/>
      <c r="I690" s="41"/>
      <c r="J690" s="41"/>
      <c r="K690" s="41"/>
      <c r="L690" s="41"/>
      <c r="M690" s="41"/>
      <c r="N690" s="53"/>
      <c r="O690" s="53"/>
      <c r="P690" s="53"/>
      <c r="Q690" s="53"/>
      <c r="R690" s="53"/>
      <c r="S690" s="53"/>
      <c r="T690" s="41"/>
      <c r="U690" s="41"/>
      <c r="V690" s="41"/>
      <c r="W690" s="41"/>
      <c r="X690" s="41"/>
      <c r="Y690" s="41"/>
      <c r="Z690" s="41"/>
    </row>
    <row r="691" spans="1:26" x14ac:dyDescent="0.25">
      <c r="A691" s="41"/>
      <c r="B691" s="41"/>
      <c r="C691" s="41"/>
      <c r="D691" s="41"/>
      <c r="E691" s="41"/>
      <c r="F691" s="41"/>
      <c r="G691" s="41"/>
      <c r="H691" s="41"/>
      <c r="I691" s="41"/>
      <c r="J691" s="41"/>
      <c r="K691" s="41"/>
      <c r="L691" s="41"/>
      <c r="M691" s="41"/>
      <c r="N691" s="53"/>
      <c r="O691" s="53"/>
      <c r="P691" s="53"/>
      <c r="Q691" s="53"/>
      <c r="R691" s="53"/>
      <c r="S691" s="53"/>
      <c r="T691" s="41"/>
      <c r="U691" s="41"/>
      <c r="V691" s="41"/>
      <c r="W691" s="41"/>
      <c r="X691" s="41"/>
      <c r="Y691" s="41"/>
      <c r="Z691" s="41"/>
    </row>
    <row r="692" spans="1:26" x14ac:dyDescent="0.25">
      <c r="A692" s="41"/>
      <c r="B692" s="41"/>
      <c r="C692" s="41"/>
      <c r="D692" s="41"/>
      <c r="E692" s="41"/>
      <c r="F692" s="41"/>
      <c r="G692" s="41"/>
      <c r="H692" s="41"/>
      <c r="I692" s="41"/>
      <c r="J692" s="41"/>
      <c r="K692" s="41"/>
      <c r="L692" s="41"/>
      <c r="M692" s="41"/>
      <c r="N692" s="53"/>
      <c r="O692" s="53"/>
      <c r="P692" s="53"/>
      <c r="Q692" s="53"/>
      <c r="R692" s="53"/>
      <c r="S692" s="53"/>
      <c r="T692" s="41"/>
      <c r="U692" s="41"/>
      <c r="V692" s="41"/>
      <c r="W692" s="41"/>
      <c r="X692" s="41"/>
      <c r="Y692" s="41"/>
      <c r="Z692" s="41"/>
    </row>
    <row r="693" spans="1:26" x14ac:dyDescent="0.25">
      <c r="A693" s="41"/>
      <c r="B693" s="41"/>
      <c r="C693" s="41"/>
      <c r="D693" s="41"/>
      <c r="E693" s="41"/>
      <c r="F693" s="41"/>
      <c r="G693" s="41"/>
      <c r="H693" s="41"/>
      <c r="I693" s="41"/>
      <c r="J693" s="41"/>
      <c r="K693" s="41"/>
      <c r="L693" s="41"/>
      <c r="M693" s="41"/>
      <c r="N693" s="53"/>
      <c r="O693" s="53"/>
      <c r="P693" s="53"/>
      <c r="Q693" s="53"/>
      <c r="R693" s="53"/>
      <c r="S693" s="53"/>
      <c r="T693" s="41"/>
      <c r="U693" s="41"/>
      <c r="V693" s="41"/>
      <c r="W693" s="41"/>
      <c r="X693" s="41"/>
      <c r="Y693" s="41"/>
      <c r="Z693" s="41"/>
    </row>
    <row r="694" spans="1:26" x14ac:dyDescent="0.25">
      <c r="A694" s="41"/>
      <c r="B694" s="41"/>
      <c r="C694" s="41"/>
      <c r="D694" s="41"/>
      <c r="E694" s="41"/>
      <c r="F694" s="41"/>
      <c r="G694" s="41"/>
      <c r="H694" s="41"/>
      <c r="I694" s="41"/>
      <c r="J694" s="41"/>
      <c r="K694" s="41"/>
      <c r="L694" s="41"/>
      <c r="M694" s="41"/>
      <c r="N694" s="53"/>
      <c r="O694" s="53"/>
      <c r="P694" s="53"/>
      <c r="Q694" s="53"/>
      <c r="R694" s="53"/>
      <c r="S694" s="53"/>
      <c r="T694" s="41"/>
      <c r="U694" s="41"/>
      <c r="V694" s="41"/>
      <c r="W694" s="41"/>
      <c r="X694" s="41"/>
      <c r="Y694" s="41"/>
      <c r="Z694" s="41"/>
    </row>
    <row r="695" spans="1:26" x14ac:dyDescent="0.25">
      <c r="A695" s="41"/>
      <c r="B695" s="41"/>
      <c r="C695" s="41"/>
      <c r="D695" s="41"/>
      <c r="E695" s="41"/>
      <c r="F695" s="41"/>
      <c r="G695" s="41"/>
      <c r="H695" s="41"/>
      <c r="I695" s="41"/>
      <c r="J695" s="41"/>
      <c r="K695" s="41"/>
      <c r="L695" s="41"/>
      <c r="M695" s="41"/>
      <c r="N695" s="53"/>
      <c r="O695" s="53"/>
      <c r="P695" s="53"/>
      <c r="Q695" s="53"/>
      <c r="R695" s="53"/>
      <c r="S695" s="53"/>
      <c r="T695" s="41"/>
      <c r="U695" s="41"/>
      <c r="V695" s="41"/>
      <c r="W695" s="41"/>
      <c r="X695" s="41"/>
      <c r="Y695" s="41"/>
      <c r="Z695" s="41"/>
    </row>
    <row r="696" spans="1:26" x14ac:dyDescent="0.25">
      <c r="A696" s="41"/>
      <c r="B696" s="41"/>
      <c r="C696" s="41"/>
      <c r="D696" s="41"/>
      <c r="E696" s="41"/>
      <c r="F696" s="41"/>
      <c r="G696" s="41"/>
      <c r="H696" s="41"/>
      <c r="I696" s="41"/>
      <c r="J696" s="41"/>
      <c r="K696" s="41"/>
      <c r="L696" s="41"/>
      <c r="M696" s="41"/>
      <c r="N696" s="53"/>
      <c r="O696" s="53"/>
      <c r="P696" s="53"/>
      <c r="Q696" s="53"/>
      <c r="R696" s="53"/>
      <c r="S696" s="53"/>
      <c r="T696" s="41"/>
      <c r="U696" s="41"/>
      <c r="V696" s="41"/>
      <c r="W696" s="41"/>
      <c r="X696" s="41"/>
      <c r="Y696" s="41"/>
      <c r="Z696" s="41"/>
    </row>
    <row r="697" spans="1:26" x14ac:dyDescent="0.25">
      <c r="A697" s="41"/>
      <c r="B697" s="41"/>
      <c r="C697" s="41"/>
      <c r="D697" s="41"/>
      <c r="E697" s="41"/>
      <c r="F697" s="41"/>
      <c r="G697" s="41"/>
      <c r="H697" s="41"/>
      <c r="I697" s="41"/>
      <c r="J697" s="41"/>
      <c r="K697" s="41"/>
      <c r="L697" s="41"/>
      <c r="M697" s="41"/>
      <c r="N697" s="53"/>
      <c r="O697" s="53"/>
      <c r="P697" s="53"/>
      <c r="Q697" s="53"/>
      <c r="R697" s="53"/>
      <c r="S697" s="53"/>
      <c r="T697" s="41"/>
      <c r="U697" s="41"/>
      <c r="V697" s="41"/>
      <c r="W697" s="41"/>
      <c r="X697" s="41"/>
      <c r="Y697" s="41"/>
      <c r="Z697" s="41"/>
    </row>
    <row r="698" spans="1:26" x14ac:dyDescent="0.25">
      <c r="A698" s="41"/>
      <c r="B698" s="41"/>
      <c r="C698" s="41"/>
      <c r="D698" s="41"/>
      <c r="E698" s="41"/>
      <c r="F698" s="41"/>
      <c r="G698" s="41"/>
      <c r="H698" s="41"/>
      <c r="I698" s="41"/>
      <c r="J698" s="41"/>
      <c r="K698" s="41"/>
      <c r="L698" s="41"/>
      <c r="M698" s="41"/>
      <c r="N698" s="53"/>
      <c r="O698" s="53"/>
      <c r="P698" s="53"/>
      <c r="Q698" s="53"/>
      <c r="R698" s="53"/>
      <c r="S698" s="53"/>
      <c r="T698" s="41"/>
      <c r="U698" s="41"/>
      <c r="V698" s="41"/>
      <c r="W698" s="41"/>
      <c r="X698" s="41"/>
      <c r="Y698" s="41"/>
      <c r="Z698" s="41"/>
    </row>
    <row r="699" spans="1:26" x14ac:dyDescent="0.25">
      <c r="A699" s="41"/>
      <c r="B699" s="41"/>
      <c r="C699" s="41"/>
      <c r="D699" s="41"/>
      <c r="E699" s="41"/>
      <c r="F699" s="41"/>
      <c r="G699" s="41"/>
      <c r="H699" s="41"/>
      <c r="I699" s="41"/>
      <c r="J699" s="41"/>
      <c r="K699" s="41"/>
      <c r="L699" s="41"/>
      <c r="M699" s="41"/>
      <c r="N699" s="53"/>
      <c r="O699" s="53"/>
      <c r="P699" s="53"/>
      <c r="Q699" s="53"/>
      <c r="R699" s="53"/>
      <c r="S699" s="53"/>
      <c r="T699" s="41"/>
      <c r="U699" s="41"/>
      <c r="V699" s="41"/>
      <c r="W699" s="41"/>
      <c r="X699" s="41"/>
      <c r="Y699" s="41"/>
      <c r="Z699" s="41"/>
    </row>
    <row r="700" spans="1:26" x14ac:dyDescent="0.25">
      <c r="A700" s="41"/>
      <c r="B700" s="41"/>
      <c r="C700" s="41"/>
      <c r="D700" s="41"/>
      <c r="E700" s="41"/>
      <c r="F700" s="41"/>
      <c r="G700" s="41"/>
      <c r="H700" s="41"/>
      <c r="I700" s="41"/>
      <c r="J700" s="41"/>
      <c r="K700" s="41"/>
      <c r="L700" s="41"/>
      <c r="M700" s="41"/>
      <c r="N700" s="53"/>
      <c r="O700" s="53"/>
      <c r="P700" s="53"/>
      <c r="Q700" s="53"/>
      <c r="R700" s="53"/>
      <c r="S700" s="53"/>
      <c r="T700" s="41"/>
      <c r="U700" s="41"/>
      <c r="V700" s="41"/>
      <c r="W700" s="41"/>
      <c r="X700" s="41"/>
      <c r="Y700" s="41"/>
      <c r="Z700" s="41"/>
    </row>
    <row r="701" spans="1:26" x14ac:dyDescent="0.25">
      <c r="A701" s="41"/>
      <c r="B701" s="41"/>
      <c r="C701" s="41"/>
      <c r="D701" s="41"/>
      <c r="E701" s="41"/>
      <c r="F701" s="41"/>
      <c r="G701" s="41"/>
      <c r="H701" s="41"/>
      <c r="I701" s="41"/>
      <c r="J701" s="41"/>
      <c r="K701" s="41"/>
      <c r="L701" s="41"/>
      <c r="M701" s="41"/>
      <c r="N701" s="53"/>
      <c r="O701" s="53"/>
      <c r="P701" s="53"/>
      <c r="Q701" s="53"/>
      <c r="R701" s="53"/>
      <c r="S701" s="53"/>
      <c r="T701" s="41"/>
      <c r="U701" s="41"/>
      <c r="V701" s="41"/>
      <c r="W701" s="41"/>
      <c r="X701" s="41"/>
      <c r="Y701" s="41"/>
      <c r="Z701" s="41"/>
    </row>
    <row r="702" spans="1:26" x14ac:dyDescent="0.25">
      <c r="A702" s="41"/>
      <c r="B702" s="41"/>
      <c r="C702" s="41"/>
      <c r="D702" s="41"/>
      <c r="E702" s="41"/>
      <c r="F702" s="41"/>
      <c r="G702" s="41"/>
      <c r="H702" s="41"/>
      <c r="I702" s="41"/>
      <c r="J702" s="41"/>
      <c r="K702" s="41"/>
      <c r="L702" s="41"/>
      <c r="M702" s="41"/>
      <c r="N702" s="53"/>
      <c r="O702" s="53"/>
      <c r="P702" s="53"/>
      <c r="Q702" s="53"/>
      <c r="R702" s="53"/>
      <c r="S702" s="53"/>
      <c r="T702" s="41"/>
      <c r="U702" s="41"/>
      <c r="V702" s="41"/>
      <c r="W702" s="41"/>
      <c r="X702" s="41"/>
      <c r="Y702" s="41"/>
      <c r="Z702" s="41"/>
    </row>
    <row r="703" spans="1:26" x14ac:dyDescent="0.25">
      <c r="A703" s="41"/>
      <c r="B703" s="41"/>
      <c r="C703" s="41"/>
      <c r="D703" s="41"/>
      <c r="E703" s="41"/>
      <c r="F703" s="41"/>
      <c r="G703" s="41"/>
      <c r="H703" s="41"/>
      <c r="I703" s="41"/>
      <c r="J703" s="41"/>
      <c r="K703" s="41"/>
      <c r="L703" s="41"/>
      <c r="M703" s="41"/>
      <c r="N703" s="53"/>
      <c r="O703" s="53"/>
      <c r="P703" s="53"/>
      <c r="Q703" s="53"/>
      <c r="R703" s="53"/>
      <c r="S703" s="53"/>
      <c r="T703" s="41"/>
      <c r="U703" s="41"/>
      <c r="V703" s="41"/>
      <c r="W703" s="41"/>
      <c r="X703" s="41"/>
      <c r="Y703" s="41"/>
      <c r="Z703" s="41"/>
    </row>
    <row r="704" spans="1:26" x14ac:dyDescent="0.25">
      <c r="A704" s="41"/>
      <c r="B704" s="41"/>
      <c r="C704" s="41"/>
      <c r="D704" s="41"/>
      <c r="E704" s="41"/>
      <c r="F704" s="41"/>
      <c r="G704" s="41"/>
      <c r="H704" s="41"/>
      <c r="I704" s="41"/>
      <c r="J704" s="41"/>
      <c r="K704" s="41"/>
      <c r="L704" s="41"/>
      <c r="M704" s="41"/>
      <c r="N704" s="53"/>
      <c r="O704" s="53"/>
      <c r="P704" s="53"/>
      <c r="Q704" s="53"/>
      <c r="R704" s="53"/>
      <c r="S704" s="53"/>
      <c r="T704" s="41"/>
      <c r="U704" s="41"/>
      <c r="V704" s="41"/>
      <c r="W704" s="41"/>
      <c r="X704" s="41"/>
      <c r="Y704" s="41"/>
      <c r="Z704" s="41"/>
    </row>
    <row r="705" spans="1:26" x14ac:dyDescent="0.25">
      <c r="A705" s="41"/>
      <c r="B705" s="41"/>
      <c r="C705" s="41"/>
      <c r="D705" s="41"/>
      <c r="E705" s="41"/>
      <c r="F705" s="41"/>
      <c r="G705" s="41"/>
      <c r="H705" s="41"/>
      <c r="I705" s="41"/>
      <c r="J705" s="41"/>
      <c r="K705" s="41"/>
      <c r="L705" s="41"/>
      <c r="M705" s="41"/>
      <c r="N705" s="53"/>
      <c r="O705" s="53"/>
      <c r="P705" s="53"/>
      <c r="Q705" s="53"/>
      <c r="R705" s="53"/>
      <c r="S705" s="53"/>
      <c r="T705" s="41"/>
      <c r="U705" s="41"/>
      <c r="V705" s="41"/>
      <c r="W705" s="41"/>
      <c r="X705" s="41"/>
      <c r="Y705" s="41"/>
      <c r="Z705" s="41"/>
    </row>
    <row r="706" spans="1:26" x14ac:dyDescent="0.25">
      <c r="A706" s="41"/>
      <c r="B706" s="41"/>
      <c r="C706" s="41"/>
      <c r="D706" s="41"/>
      <c r="E706" s="41"/>
      <c r="F706" s="41"/>
      <c r="G706" s="41"/>
      <c r="H706" s="41"/>
      <c r="I706" s="41"/>
      <c r="J706" s="41"/>
      <c r="K706" s="41"/>
      <c r="L706" s="41"/>
      <c r="M706" s="41"/>
      <c r="N706" s="53"/>
      <c r="O706" s="53"/>
      <c r="P706" s="53"/>
      <c r="Q706" s="53"/>
      <c r="R706" s="53"/>
      <c r="S706" s="53"/>
      <c r="T706" s="41"/>
      <c r="U706" s="41"/>
      <c r="V706" s="41"/>
      <c r="W706" s="41"/>
      <c r="X706" s="41"/>
      <c r="Y706" s="41"/>
      <c r="Z706" s="41"/>
    </row>
    <row r="707" spans="1:26" x14ac:dyDescent="0.25">
      <c r="A707" s="41"/>
      <c r="B707" s="41"/>
      <c r="C707" s="41"/>
      <c r="D707" s="41"/>
      <c r="E707" s="41"/>
      <c r="F707" s="41"/>
      <c r="G707" s="41"/>
      <c r="H707" s="41"/>
      <c r="I707" s="41"/>
      <c r="J707" s="41"/>
      <c r="K707" s="41"/>
      <c r="L707" s="41"/>
      <c r="M707" s="41"/>
      <c r="N707" s="53"/>
      <c r="O707" s="53"/>
      <c r="P707" s="53"/>
      <c r="Q707" s="53"/>
      <c r="R707" s="53"/>
      <c r="S707" s="53"/>
      <c r="T707" s="41"/>
      <c r="U707" s="41"/>
      <c r="V707" s="41"/>
      <c r="W707" s="41"/>
      <c r="X707" s="41"/>
      <c r="Y707" s="41"/>
      <c r="Z707" s="41"/>
    </row>
    <row r="708" spans="1:26" x14ac:dyDescent="0.25">
      <c r="A708" s="41"/>
      <c r="B708" s="41"/>
      <c r="C708" s="41"/>
      <c r="D708" s="41"/>
      <c r="E708" s="41"/>
      <c r="F708" s="41"/>
      <c r="G708" s="41"/>
      <c r="H708" s="41"/>
      <c r="I708" s="41"/>
      <c r="J708" s="41"/>
      <c r="K708" s="41"/>
      <c r="L708" s="41"/>
      <c r="M708" s="41"/>
      <c r="N708" s="53"/>
      <c r="O708" s="53"/>
      <c r="P708" s="53"/>
      <c r="Q708" s="53"/>
      <c r="R708" s="53"/>
      <c r="S708" s="53"/>
      <c r="T708" s="41"/>
      <c r="U708" s="41"/>
      <c r="V708" s="41"/>
      <c r="W708" s="41"/>
      <c r="X708" s="41"/>
      <c r="Y708" s="41"/>
      <c r="Z708" s="41"/>
    </row>
    <row r="709" spans="1:26" x14ac:dyDescent="0.25">
      <c r="A709" s="41"/>
      <c r="B709" s="41"/>
      <c r="C709" s="41"/>
      <c r="D709" s="41"/>
      <c r="E709" s="41"/>
      <c r="F709" s="41"/>
      <c r="G709" s="41"/>
      <c r="H709" s="41"/>
      <c r="I709" s="41"/>
      <c r="J709" s="41"/>
      <c r="K709" s="41"/>
      <c r="L709" s="41"/>
      <c r="M709" s="41"/>
      <c r="N709" s="53"/>
      <c r="O709" s="53"/>
      <c r="P709" s="53"/>
      <c r="Q709" s="53"/>
      <c r="R709" s="53"/>
      <c r="S709" s="53"/>
      <c r="T709" s="41"/>
      <c r="U709" s="41"/>
      <c r="V709" s="41"/>
      <c r="W709" s="41"/>
      <c r="X709" s="41"/>
      <c r="Y709" s="41"/>
      <c r="Z709" s="41"/>
    </row>
    <row r="710" spans="1:26" x14ac:dyDescent="0.25">
      <c r="A710" s="41"/>
      <c r="B710" s="41"/>
      <c r="C710" s="41"/>
      <c r="D710" s="41"/>
      <c r="E710" s="41"/>
      <c r="F710" s="41"/>
      <c r="G710" s="41"/>
      <c r="H710" s="41"/>
      <c r="I710" s="41"/>
      <c r="J710" s="41"/>
      <c r="K710" s="41"/>
      <c r="L710" s="41"/>
      <c r="M710" s="41"/>
      <c r="N710" s="53"/>
      <c r="O710" s="53"/>
      <c r="P710" s="53"/>
      <c r="Q710" s="53"/>
      <c r="R710" s="53"/>
      <c r="S710" s="53"/>
      <c r="T710" s="41"/>
      <c r="U710" s="41"/>
      <c r="V710" s="41"/>
      <c r="W710" s="41"/>
      <c r="X710" s="41"/>
      <c r="Y710" s="41"/>
      <c r="Z710" s="41"/>
    </row>
    <row r="711" spans="1:26" x14ac:dyDescent="0.25">
      <c r="A711" s="41"/>
      <c r="B711" s="41"/>
      <c r="C711" s="41"/>
      <c r="D711" s="41"/>
      <c r="E711" s="41"/>
      <c r="F711" s="41"/>
      <c r="G711" s="41"/>
      <c r="H711" s="41"/>
      <c r="I711" s="41"/>
      <c r="J711" s="41"/>
      <c r="K711" s="41"/>
      <c r="L711" s="41"/>
      <c r="M711" s="41"/>
      <c r="N711" s="53"/>
      <c r="O711" s="53"/>
      <c r="P711" s="53"/>
      <c r="Q711" s="53"/>
      <c r="R711" s="53"/>
      <c r="S711" s="53"/>
      <c r="T711" s="41"/>
      <c r="U711" s="41"/>
      <c r="V711" s="41"/>
      <c r="W711" s="41"/>
      <c r="X711" s="41"/>
      <c r="Y711" s="41"/>
      <c r="Z711" s="41"/>
    </row>
    <row r="712" spans="1:26" x14ac:dyDescent="0.25">
      <c r="A712" s="41"/>
      <c r="B712" s="41"/>
      <c r="C712" s="41"/>
      <c r="D712" s="41"/>
      <c r="E712" s="41"/>
      <c r="F712" s="41"/>
      <c r="G712" s="41"/>
      <c r="H712" s="41"/>
      <c r="I712" s="41"/>
      <c r="J712" s="41"/>
      <c r="K712" s="41"/>
      <c r="L712" s="41"/>
      <c r="M712" s="41"/>
      <c r="N712" s="53"/>
      <c r="O712" s="53"/>
      <c r="P712" s="53"/>
      <c r="Q712" s="53"/>
      <c r="R712" s="53"/>
      <c r="S712" s="53"/>
      <c r="T712" s="41"/>
      <c r="U712" s="41"/>
      <c r="V712" s="41"/>
      <c r="W712" s="41"/>
      <c r="X712" s="41"/>
      <c r="Y712" s="41"/>
      <c r="Z712" s="41"/>
    </row>
    <row r="713" spans="1:26" x14ac:dyDescent="0.25">
      <c r="A713" s="41"/>
      <c r="B713" s="41"/>
      <c r="C713" s="41"/>
      <c r="D713" s="41"/>
      <c r="E713" s="41"/>
      <c r="F713" s="41"/>
      <c r="G713" s="41"/>
      <c r="H713" s="41"/>
      <c r="I713" s="41"/>
      <c r="J713" s="41"/>
      <c r="K713" s="41"/>
      <c r="L713" s="41"/>
      <c r="M713" s="41"/>
      <c r="N713" s="53"/>
      <c r="O713" s="53"/>
      <c r="P713" s="53"/>
      <c r="Q713" s="53"/>
      <c r="R713" s="53"/>
      <c r="S713" s="53"/>
      <c r="T713" s="41"/>
      <c r="U713" s="41"/>
      <c r="V713" s="41"/>
      <c r="W713" s="41"/>
      <c r="X713" s="41"/>
      <c r="Y713" s="41"/>
      <c r="Z713" s="41"/>
    </row>
    <row r="714" spans="1:26" x14ac:dyDescent="0.25">
      <c r="A714" s="41"/>
      <c r="B714" s="41"/>
      <c r="C714" s="41"/>
      <c r="D714" s="41"/>
      <c r="E714" s="41"/>
      <c r="F714" s="41"/>
      <c r="G714" s="41"/>
      <c r="H714" s="41"/>
      <c r="I714" s="41"/>
      <c r="J714" s="41"/>
      <c r="K714" s="41"/>
      <c r="L714" s="41"/>
      <c r="M714" s="41"/>
      <c r="N714" s="53"/>
      <c r="O714" s="53"/>
      <c r="P714" s="53"/>
      <c r="Q714" s="53"/>
      <c r="R714" s="53"/>
      <c r="S714" s="53"/>
      <c r="T714" s="41"/>
      <c r="U714" s="41"/>
      <c r="V714" s="41"/>
      <c r="W714" s="41"/>
      <c r="X714" s="41"/>
      <c r="Y714" s="41"/>
      <c r="Z714" s="41"/>
    </row>
    <row r="715" spans="1:26" x14ac:dyDescent="0.25">
      <c r="A715" s="41"/>
      <c r="B715" s="41"/>
      <c r="C715" s="41"/>
      <c r="D715" s="41"/>
      <c r="E715" s="41"/>
      <c r="F715" s="41"/>
      <c r="G715" s="41"/>
      <c r="H715" s="41"/>
      <c r="I715" s="41"/>
      <c r="J715" s="41"/>
      <c r="K715" s="41"/>
      <c r="L715" s="41"/>
      <c r="M715" s="41"/>
      <c r="N715" s="53"/>
      <c r="O715" s="53"/>
      <c r="P715" s="53"/>
      <c r="Q715" s="53"/>
      <c r="R715" s="53"/>
      <c r="S715" s="53"/>
      <c r="T715" s="41"/>
      <c r="U715" s="41"/>
      <c r="V715" s="41"/>
      <c r="W715" s="41"/>
      <c r="X715" s="41"/>
      <c r="Y715" s="41"/>
      <c r="Z715" s="41"/>
    </row>
    <row r="716" spans="1:26" x14ac:dyDescent="0.25">
      <c r="A716" s="41"/>
      <c r="B716" s="41"/>
      <c r="C716" s="41"/>
      <c r="D716" s="41"/>
      <c r="E716" s="41"/>
      <c r="F716" s="41"/>
      <c r="G716" s="41"/>
      <c r="H716" s="41"/>
      <c r="I716" s="41"/>
      <c r="J716" s="41"/>
      <c r="K716" s="41"/>
      <c r="L716" s="41"/>
      <c r="M716" s="41"/>
      <c r="N716" s="53"/>
      <c r="O716" s="53"/>
      <c r="P716" s="53"/>
      <c r="Q716" s="53"/>
      <c r="R716" s="53"/>
      <c r="S716" s="53"/>
      <c r="T716" s="41"/>
      <c r="U716" s="41"/>
      <c r="V716" s="41"/>
      <c r="W716" s="41"/>
      <c r="X716" s="41"/>
      <c r="Y716" s="41"/>
      <c r="Z716" s="41"/>
    </row>
    <row r="717" spans="1:26" x14ac:dyDescent="0.25">
      <c r="A717" s="41"/>
      <c r="B717" s="41"/>
      <c r="C717" s="41"/>
      <c r="D717" s="41"/>
      <c r="E717" s="41"/>
      <c r="F717" s="41"/>
      <c r="G717" s="41"/>
      <c r="H717" s="41"/>
      <c r="I717" s="41"/>
      <c r="J717" s="41"/>
      <c r="K717" s="41"/>
      <c r="L717" s="41"/>
      <c r="M717" s="41"/>
      <c r="N717" s="53"/>
      <c r="O717" s="53"/>
      <c r="P717" s="53"/>
      <c r="Q717" s="53"/>
      <c r="R717" s="53"/>
      <c r="S717" s="53"/>
      <c r="T717" s="41"/>
      <c r="U717" s="41"/>
      <c r="V717" s="41"/>
      <c r="W717" s="41"/>
      <c r="X717" s="41"/>
      <c r="Y717" s="41"/>
      <c r="Z717" s="41"/>
    </row>
    <row r="718" spans="1:26" x14ac:dyDescent="0.25">
      <c r="A718" s="41"/>
      <c r="B718" s="41"/>
      <c r="C718" s="41"/>
      <c r="D718" s="41"/>
      <c r="E718" s="41"/>
      <c r="F718" s="41"/>
      <c r="G718" s="41"/>
      <c r="H718" s="41"/>
      <c r="I718" s="41"/>
      <c r="J718" s="41"/>
      <c r="K718" s="41"/>
      <c r="L718" s="41"/>
      <c r="M718" s="41"/>
      <c r="N718" s="53"/>
      <c r="O718" s="53"/>
      <c r="P718" s="53"/>
      <c r="Q718" s="53"/>
      <c r="R718" s="53"/>
      <c r="S718" s="53"/>
      <c r="T718" s="41"/>
      <c r="U718" s="41"/>
      <c r="V718" s="41"/>
      <c r="W718" s="41"/>
      <c r="X718" s="41"/>
      <c r="Y718" s="41"/>
      <c r="Z718" s="41"/>
    </row>
    <row r="719" spans="1:26" x14ac:dyDescent="0.25">
      <c r="A719" s="41"/>
      <c r="B719" s="41"/>
      <c r="C719" s="41"/>
      <c r="D719" s="41"/>
      <c r="E719" s="41"/>
      <c r="F719" s="41"/>
      <c r="G719" s="41"/>
      <c r="H719" s="41"/>
      <c r="I719" s="41"/>
      <c r="J719" s="41"/>
      <c r="K719" s="41"/>
      <c r="L719" s="41"/>
      <c r="M719" s="41"/>
      <c r="N719" s="53"/>
      <c r="O719" s="53"/>
      <c r="P719" s="53"/>
      <c r="Q719" s="53"/>
      <c r="R719" s="53"/>
      <c r="S719" s="53"/>
      <c r="T719" s="41"/>
      <c r="U719" s="41"/>
      <c r="V719" s="41"/>
      <c r="W719" s="41"/>
      <c r="X719" s="41"/>
      <c r="Y719" s="41"/>
      <c r="Z719" s="41"/>
    </row>
    <row r="720" spans="1:26" x14ac:dyDescent="0.25">
      <c r="A720" s="41"/>
      <c r="B720" s="41"/>
      <c r="C720" s="41"/>
      <c r="D720" s="41"/>
      <c r="E720" s="41"/>
      <c r="F720" s="41"/>
      <c r="G720" s="41"/>
      <c r="H720" s="41"/>
      <c r="I720" s="41"/>
      <c r="J720" s="41"/>
      <c r="K720" s="41"/>
      <c r="L720" s="41"/>
      <c r="M720" s="41"/>
      <c r="N720" s="53"/>
      <c r="O720" s="53"/>
      <c r="P720" s="53"/>
      <c r="Q720" s="53"/>
      <c r="R720" s="53"/>
      <c r="S720" s="53"/>
      <c r="T720" s="41"/>
      <c r="U720" s="41"/>
      <c r="V720" s="41"/>
      <c r="W720" s="41"/>
      <c r="X720" s="41"/>
      <c r="Y720" s="41"/>
      <c r="Z720" s="41"/>
    </row>
    <row r="721" spans="1:26" x14ac:dyDescent="0.25">
      <c r="A721" s="41"/>
      <c r="B721" s="41"/>
      <c r="C721" s="41"/>
      <c r="D721" s="41"/>
      <c r="E721" s="41"/>
      <c r="F721" s="41"/>
      <c r="G721" s="41"/>
      <c r="H721" s="41"/>
      <c r="I721" s="41"/>
      <c r="J721" s="41"/>
      <c r="K721" s="41"/>
      <c r="L721" s="41"/>
      <c r="M721" s="41"/>
      <c r="N721" s="53"/>
      <c r="O721" s="53"/>
      <c r="P721" s="53"/>
      <c r="Q721" s="53"/>
      <c r="R721" s="53"/>
      <c r="S721" s="53"/>
      <c r="T721" s="41"/>
      <c r="U721" s="41"/>
      <c r="V721" s="41"/>
      <c r="W721" s="41"/>
      <c r="X721" s="41"/>
      <c r="Y721" s="41"/>
      <c r="Z721" s="41"/>
    </row>
    <row r="722" spans="1:26" x14ac:dyDescent="0.25">
      <c r="A722" s="41"/>
      <c r="B722" s="41"/>
      <c r="C722" s="41"/>
      <c r="D722" s="41"/>
      <c r="E722" s="41"/>
      <c r="F722" s="41"/>
      <c r="G722" s="41"/>
      <c r="H722" s="41"/>
      <c r="I722" s="41"/>
      <c r="J722" s="41"/>
      <c r="K722" s="41"/>
      <c r="L722" s="41"/>
      <c r="M722" s="41"/>
      <c r="N722" s="53"/>
      <c r="O722" s="53"/>
      <c r="P722" s="53"/>
      <c r="Q722" s="53"/>
      <c r="R722" s="53"/>
      <c r="S722" s="53"/>
      <c r="T722" s="41"/>
      <c r="U722" s="41"/>
      <c r="V722" s="41"/>
      <c r="W722" s="41"/>
      <c r="X722" s="41"/>
      <c r="Y722" s="41"/>
      <c r="Z722" s="41"/>
    </row>
    <row r="723" spans="1:26" x14ac:dyDescent="0.25">
      <c r="A723" s="41"/>
      <c r="B723" s="41"/>
      <c r="C723" s="41"/>
      <c r="D723" s="41"/>
      <c r="E723" s="41"/>
      <c r="F723" s="41"/>
      <c r="G723" s="41"/>
      <c r="H723" s="41"/>
      <c r="I723" s="41"/>
      <c r="J723" s="41"/>
      <c r="K723" s="41"/>
      <c r="L723" s="41"/>
      <c r="M723" s="41"/>
      <c r="N723" s="53"/>
      <c r="O723" s="53"/>
      <c r="P723" s="53"/>
      <c r="Q723" s="53"/>
      <c r="R723" s="53"/>
      <c r="S723" s="53"/>
      <c r="T723" s="41"/>
      <c r="U723" s="41"/>
      <c r="V723" s="41"/>
      <c r="W723" s="41"/>
      <c r="X723" s="41"/>
      <c r="Y723" s="41"/>
      <c r="Z723" s="41"/>
    </row>
    <row r="724" spans="1:26" x14ac:dyDescent="0.25">
      <c r="A724" s="41"/>
      <c r="B724" s="41"/>
      <c r="C724" s="41"/>
      <c r="D724" s="41"/>
      <c r="E724" s="41"/>
      <c r="F724" s="41"/>
      <c r="G724" s="41"/>
      <c r="H724" s="41"/>
      <c r="I724" s="41"/>
      <c r="J724" s="41"/>
      <c r="K724" s="41"/>
      <c r="L724" s="41"/>
      <c r="M724" s="41"/>
      <c r="N724" s="53"/>
      <c r="O724" s="53"/>
      <c r="P724" s="53"/>
      <c r="Q724" s="53"/>
      <c r="R724" s="53"/>
      <c r="S724" s="53"/>
      <c r="T724" s="41"/>
      <c r="U724" s="41"/>
      <c r="V724" s="41"/>
      <c r="W724" s="41"/>
      <c r="X724" s="41"/>
      <c r="Y724" s="41"/>
      <c r="Z724" s="41"/>
    </row>
    <row r="725" spans="1:26" x14ac:dyDescent="0.25">
      <c r="A725" s="41"/>
      <c r="B725" s="41"/>
      <c r="C725" s="41"/>
      <c r="D725" s="41"/>
      <c r="E725" s="41"/>
      <c r="F725" s="41"/>
      <c r="G725" s="41"/>
      <c r="H725" s="41"/>
      <c r="I725" s="41"/>
      <c r="J725" s="41"/>
      <c r="K725" s="41"/>
      <c r="L725" s="41"/>
      <c r="M725" s="41"/>
      <c r="N725" s="53"/>
      <c r="O725" s="53"/>
      <c r="P725" s="53"/>
      <c r="Q725" s="53"/>
      <c r="R725" s="53"/>
      <c r="S725" s="53"/>
      <c r="T725" s="41"/>
      <c r="U725" s="41"/>
      <c r="V725" s="41"/>
      <c r="W725" s="41"/>
      <c r="X725" s="41"/>
      <c r="Y725" s="41"/>
      <c r="Z725" s="41"/>
    </row>
    <row r="726" spans="1:26" x14ac:dyDescent="0.25">
      <c r="A726" s="41"/>
      <c r="B726" s="41"/>
      <c r="C726" s="41"/>
      <c r="D726" s="41"/>
      <c r="E726" s="41"/>
      <c r="F726" s="41"/>
      <c r="G726" s="41"/>
      <c r="H726" s="41"/>
      <c r="I726" s="41"/>
      <c r="J726" s="41"/>
      <c r="K726" s="41"/>
      <c r="L726" s="41"/>
      <c r="M726" s="41"/>
      <c r="N726" s="53"/>
      <c r="O726" s="53"/>
      <c r="P726" s="53"/>
      <c r="Q726" s="53"/>
      <c r="R726" s="53"/>
      <c r="S726" s="53"/>
      <c r="T726" s="41"/>
      <c r="U726" s="41"/>
      <c r="V726" s="41"/>
      <c r="W726" s="41"/>
      <c r="X726" s="41"/>
      <c r="Y726" s="41"/>
      <c r="Z726" s="41"/>
    </row>
    <row r="727" spans="1:26" x14ac:dyDescent="0.25">
      <c r="A727" s="41"/>
      <c r="B727" s="41"/>
      <c r="C727" s="41"/>
      <c r="D727" s="41"/>
      <c r="E727" s="41"/>
      <c r="F727" s="41"/>
      <c r="G727" s="41"/>
      <c r="H727" s="41"/>
      <c r="I727" s="41"/>
      <c r="J727" s="41"/>
      <c r="K727" s="41"/>
      <c r="L727" s="41"/>
      <c r="M727" s="41"/>
      <c r="N727" s="53"/>
      <c r="O727" s="53"/>
      <c r="P727" s="53"/>
      <c r="Q727" s="53"/>
      <c r="R727" s="53"/>
      <c r="S727" s="53"/>
      <c r="T727" s="41"/>
      <c r="U727" s="41"/>
      <c r="V727" s="41"/>
      <c r="W727" s="41"/>
      <c r="X727" s="41"/>
      <c r="Y727" s="41"/>
      <c r="Z727" s="41"/>
    </row>
    <row r="728" spans="1:26" x14ac:dyDescent="0.25">
      <c r="A728" s="41"/>
      <c r="B728" s="41"/>
      <c r="C728" s="41"/>
      <c r="D728" s="41"/>
      <c r="E728" s="41"/>
      <c r="F728" s="41"/>
      <c r="G728" s="41"/>
      <c r="H728" s="41"/>
      <c r="I728" s="41"/>
      <c r="J728" s="41"/>
      <c r="K728" s="41"/>
      <c r="L728" s="41"/>
      <c r="M728" s="41"/>
      <c r="N728" s="53"/>
      <c r="O728" s="53"/>
      <c r="P728" s="53"/>
      <c r="Q728" s="53"/>
      <c r="R728" s="53"/>
      <c r="S728" s="53"/>
      <c r="T728" s="41"/>
      <c r="U728" s="41"/>
      <c r="V728" s="41"/>
      <c r="W728" s="41"/>
      <c r="X728" s="41"/>
      <c r="Y728" s="41"/>
      <c r="Z728" s="41"/>
    </row>
    <row r="729" spans="1:26" x14ac:dyDescent="0.25">
      <c r="A729" s="41"/>
      <c r="B729" s="41"/>
      <c r="C729" s="41"/>
      <c r="D729" s="41"/>
      <c r="E729" s="41"/>
      <c r="F729" s="41"/>
      <c r="G729" s="41"/>
      <c r="H729" s="41"/>
      <c r="I729" s="41"/>
      <c r="J729" s="41"/>
      <c r="K729" s="41"/>
      <c r="L729" s="41"/>
      <c r="M729" s="41"/>
      <c r="N729" s="53"/>
      <c r="O729" s="53"/>
      <c r="P729" s="53"/>
      <c r="Q729" s="53"/>
      <c r="R729" s="53"/>
      <c r="S729" s="53"/>
      <c r="T729" s="41"/>
      <c r="U729" s="41"/>
      <c r="V729" s="41"/>
      <c r="W729" s="41"/>
      <c r="X729" s="41"/>
      <c r="Y729" s="41"/>
      <c r="Z729" s="41"/>
    </row>
    <row r="730" spans="1:26" x14ac:dyDescent="0.25">
      <c r="A730" s="41"/>
      <c r="B730" s="41"/>
      <c r="C730" s="41"/>
      <c r="D730" s="41"/>
      <c r="E730" s="41"/>
      <c r="F730" s="41"/>
      <c r="G730" s="41"/>
      <c r="H730" s="41"/>
      <c r="I730" s="41"/>
      <c r="J730" s="41"/>
      <c r="K730" s="41"/>
      <c r="L730" s="41"/>
      <c r="M730" s="41"/>
      <c r="N730" s="53"/>
      <c r="O730" s="53"/>
      <c r="P730" s="53"/>
      <c r="Q730" s="53"/>
      <c r="R730" s="53"/>
      <c r="S730" s="53"/>
      <c r="T730" s="41"/>
      <c r="U730" s="41"/>
      <c r="V730" s="41"/>
      <c r="W730" s="41"/>
      <c r="X730" s="41"/>
      <c r="Y730" s="41"/>
      <c r="Z730" s="41"/>
    </row>
    <row r="731" spans="1:26" x14ac:dyDescent="0.25">
      <c r="A731" s="41"/>
      <c r="B731" s="41"/>
      <c r="C731" s="41"/>
      <c r="D731" s="41"/>
      <c r="E731" s="41"/>
      <c r="F731" s="41"/>
      <c r="G731" s="41"/>
      <c r="H731" s="41"/>
      <c r="I731" s="41"/>
      <c r="J731" s="41"/>
      <c r="K731" s="41"/>
      <c r="L731" s="41"/>
      <c r="M731" s="41"/>
      <c r="N731" s="53"/>
      <c r="O731" s="53"/>
      <c r="P731" s="53"/>
      <c r="Q731" s="53"/>
      <c r="R731" s="53"/>
      <c r="S731" s="53"/>
      <c r="T731" s="41"/>
      <c r="U731" s="41"/>
      <c r="V731" s="41"/>
      <c r="W731" s="41"/>
      <c r="X731" s="41"/>
      <c r="Y731" s="41"/>
      <c r="Z731" s="41"/>
    </row>
    <row r="732" spans="1:26" x14ac:dyDescent="0.25">
      <c r="A732" s="41"/>
      <c r="B732" s="41"/>
      <c r="C732" s="41"/>
      <c r="D732" s="41"/>
      <c r="E732" s="41"/>
      <c r="F732" s="41"/>
      <c r="G732" s="41"/>
      <c r="H732" s="41"/>
      <c r="I732" s="41"/>
      <c r="J732" s="41"/>
      <c r="K732" s="41"/>
      <c r="L732" s="41"/>
      <c r="M732" s="41"/>
      <c r="N732" s="53"/>
      <c r="O732" s="53"/>
      <c r="P732" s="53"/>
      <c r="Q732" s="53"/>
      <c r="R732" s="53"/>
      <c r="S732" s="53"/>
      <c r="T732" s="41"/>
      <c r="U732" s="41"/>
      <c r="V732" s="41"/>
      <c r="W732" s="41"/>
      <c r="X732" s="41"/>
      <c r="Y732" s="41"/>
      <c r="Z732" s="41"/>
    </row>
    <row r="733" spans="1:26" x14ac:dyDescent="0.25">
      <c r="A733" s="41"/>
      <c r="B733" s="41"/>
      <c r="C733" s="41"/>
      <c r="D733" s="41"/>
      <c r="E733" s="41"/>
      <c r="F733" s="41"/>
      <c r="G733" s="41"/>
      <c r="H733" s="41"/>
      <c r="I733" s="41"/>
      <c r="J733" s="41"/>
      <c r="K733" s="41"/>
      <c r="L733" s="41"/>
      <c r="M733" s="41"/>
      <c r="N733" s="53"/>
      <c r="O733" s="53"/>
      <c r="P733" s="53"/>
      <c r="Q733" s="53"/>
      <c r="R733" s="53"/>
      <c r="S733" s="53"/>
      <c r="T733" s="41"/>
      <c r="U733" s="41"/>
      <c r="V733" s="41"/>
      <c r="W733" s="41"/>
      <c r="X733" s="41"/>
      <c r="Y733" s="41"/>
      <c r="Z733" s="41"/>
    </row>
    <row r="734" spans="1:26" x14ac:dyDescent="0.25">
      <c r="A734" s="41"/>
      <c r="B734" s="41"/>
      <c r="C734" s="41"/>
      <c r="D734" s="41"/>
      <c r="E734" s="41"/>
      <c r="F734" s="41"/>
      <c r="G734" s="41"/>
      <c r="H734" s="41"/>
      <c r="I734" s="41"/>
      <c r="J734" s="41"/>
      <c r="K734" s="41"/>
      <c r="L734" s="41"/>
      <c r="M734" s="41"/>
      <c r="N734" s="53"/>
      <c r="O734" s="53"/>
      <c r="P734" s="53"/>
      <c r="Q734" s="53"/>
      <c r="R734" s="53"/>
      <c r="S734" s="53"/>
      <c r="T734" s="41"/>
      <c r="U734" s="41"/>
      <c r="V734" s="41"/>
      <c r="W734" s="41"/>
      <c r="X734" s="41"/>
      <c r="Y734" s="41"/>
      <c r="Z734" s="41"/>
    </row>
    <row r="735" spans="1:26" x14ac:dyDescent="0.25">
      <c r="A735" s="41"/>
      <c r="B735" s="41"/>
      <c r="C735" s="41"/>
      <c r="D735" s="41"/>
      <c r="E735" s="41"/>
      <c r="F735" s="41"/>
      <c r="G735" s="41"/>
      <c r="H735" s="41"/>
      <c r="I735" s="41"/>
      <c r="J735" s="41"/>
      <c r="K735" s="41"/>
      <c r="L735" s="41"/>
      <c r="M735" s="41"/>
      <c r="N735" s="53"/>
      <c r="O735" s="53"/>
      <c r="P735" s="53"/>
      <c r="Q735" s="53"/>
      <c r="R735" s="53"/>
      <c r="S735" s="53"/>
      <c r="T735" s="41"/>
      <c r="U735" s="41"/>
      <c r="V735" s="41"/>
      <c r="W735" s="41"/>
      <c r="X735" s="41"/>
      <c r="Y735" s="41"/>
      <c r="Z735" s="41"/>
    </row>
    <row r="736" spans="1:26" x14ac:dyDescent="0.25">
      <c r="A736" s="41"/>
      <c r="B736" s="41"/>
      <c r="C736" s="41"/>
      <c r="D736" s="41"/>
      <c r="E736" s="41"/>
      <c r="F736" s="41"/>
      <c r="G736" s="41"/>
      <c r="H736" s="41"/>
      <c r="I736" s="41"/>
      <c r="J736" s="41"/>
      <c r="K736" s="41"/>
      <c r="L736" s="41"/>
      <c r="M736" s="41"/>
      <c r="N736" s="53"/>
      <c r="O736" s="53"/>
      <c r="P736" s="53"/>
      <c r="Q736" s="53"/>
      <c r="R736" s="53"/>
      <c r="S736" s="53"/>
      <c r="T736" s="41"/>
      <c r="U736" s="41"/>
      <c r="V736" s="41"/>
      <c r="W736" s="41"/>
      <c r="X736" s="41"/>
      <c r="Y736" s="41"/>
      <c r="Z736" s="41"/>
    </row>
    <row r="737" spans="1:26" x14ac:dyDescent="0.25">
      <c r="A737" s="41"/>
      <c r="B737" s="41"/>
      <c r="C737" s="41"/>
      <c r="D737" s="41"/>
      <c r="E737" s="41"/>
      <c r="F737" s="41"/>
      <c r="G737" s="41"/>
      <c r="H737" s="41"/>
      <c r="I737" s="41"/>
      <c r="J737" s="41"/>
      <c r="K737" s="41"/>
      <c r="L737" s="41"/>
      <c r="M737" s="41"/>
      <c r="N737" s="53"/>
      <c r="O737" s="53"/>
      <c r="P737" s="53"/>
      <c r="Q737" s="53"/>
      <c r="R737" s="53"/>
      <c r="S737" s="53"/>
      <c r="T737" s="41"/>
      <c r="U737" s="41"/>
      <c r="V737" s="41"/>
      <c r="W737" s="41"/>
      <c r="X737" s="41"/>
      <c r="Y737" s="41"/>
      <c r="Z737" s="41"/>
    </row>
    <row r="738" spans="1:26" x14ac:dyDescent="0.25">
      <c r="A738" s="41"/>
      <c r="B738" s="41"/>
      <c r="C738" s="41"/>
      <c r="D738" s="41"/>
      <c r="E738" s="41"/>
      <c r="F738" s="41"/>
      <c r="G738" s="41"/>
      <c r="H738" s="41"/>
      <c r="I738" s="41"/>
      <c r="J738" s="41"/>
      <c r="K738" s="41"/>
      <c r="L738" s="41"/>
      <c r="M738" s="41"/>
      <c r="N738" s="53"/>
      <c r="O738" s="53"/>
      <c r="P738" s="53"/>
      <c r="Q738" s="53"/>
      <c r="R738" s="53"/>
      <c r="S738" s="53"/>
      <c r="T738" s="41"/>
      <c r="U738" s="41"/>
      <c r="V738" s="41"/>
      <c r="W738" s="41"/>
      <c r="X738" s="41"/>
      <c r="Y738" s="41"/>
      <c r="Z738" s="41"/>
    </row>
    <row r="739" spans="1:26" x14ac:dyDescent="0.25">
      <c r="A739" s="41"/>
      <c r="B739" s="41"/>
      <c r="C739" s="41"/>
      <c r="D739" s="41"/>
      <c r="E739" s="41"/>
      <c r="F739" s="41"/>
      <c r="G739" s="41"/>
      <c r="H739" s="41"/>
      <c r="I739" s="41"/>
      <c r="J739" s="41"/>
      <c r="K739" s="41"/>
      <c r="L739" s="41"/>
      <c r="M739" s="41"/>
      <c r="N739" s="53"/>
      <c r="O739" s="53"/>
      <c r="P739" s="53"/>
      <c r="Q739" s="53"/>
      <c r="R739" s="53"/>
      <c r="S739" s="53"/>
      <c r="T739" s="41"/>
      <c r="U739" s="41"/>
      <c r="V739" s="41"/>
      <c r="W739" s="41"/>
      <c r="X739" s="41"/>
      <c r="Y739" s="41"/>
      <c r="Z739" s="41"/>
    </row>
    <row r="740" spans="1:26" x14ac:dyDescent="0.25">
      <c r="A740" s="41"/>
      <c r="B740" s="41"/>
      <c r="C740" s="41"/>
      <c r="D740" s="41"/>
      <c r="E740" s="41"/>
      <c r="F740" s="41"/>
      <c r="G740" s="41"/>
      <c r="H740" s="41"/>
      <c r="I740" s="41"/>
      <c r="J740" s="41"/>
      <c r="K740" s="41"/>
      <c r="L740" s="41"/>
      <c r="M740" s="41"/>
      <c r="N740" s="53"/>
      <c r="O740" s="53"/>
      <c r="P740" s="53"/>
      <c r="Q740" s="53"/>
      <c r="R740" s="53"/>
      <c r="S740" s="53"/>
      <c r="T740" s="41"/>
      <c r="U740" s="41"/>
      <c r="V740" s="41"/>
      <c r="W740" s="41"/>
      <c r="X740" s="41"/>
      <c r="Y740" s="41"/>
      <c r="Z740" s="41"/>
    </row>
    <row r="741" spans="1:26" x14ac:dyDescent="0.25">
      <c r="A741" s="41"/>
      <c r="B741" s="41"/>
      <c r="C741" s="41"/>
      <c r="D741" s="41"/>
      <c r="E741" s="41"/>
      <c r="F741" s="41"/>
      <c r="G741" s="41"/>
      <c r="H741" s="41"/>
      <c r="I741" s="41"/>
      <c r="J741" s="41"/>
      <c r="K741" s="41"/>
      <c r="L741" s="41"/>
      <c r="M741" s="41"/>
      <c r="N741" s="53"/>
      <c r="O741" s="53"/>
      <c r="P741" s="53"/>
      <c r="Q741" s="53"/>
      <c r="R741" s="53"/>
      <c r="S741" s="53"/>
      <c r="T741" s="41"/>
      <c r="U741" s="41"/>
      <c r="V741" s="41"/>
      <c r="W741" s="41"/>
      <c r="X741" s="41"/>
      <c r="Y741" s="41"/>
      <c r="Z741" s="41"/>
    </row>
    <row r="742" spans="1:26" x14ac:dyDescent="0.25">
      <c r="A742" s="41"/>
      <c r="B742" s="41"/>
      <c r="C742" s="41"/>
      <c r="D742" s="41"/>
      <c r="E742" s="41"/>
      <c r="F742" s="41"/>
      <c r="G742" s="41"/>
      <c r="H742" s="41"/>
      <c r="I742" s="41"/>
      <c r="J742" s="41"/>
      <c r="K742" s="41"/>
      <c r="L742" s="41"/>
      <c r="M742" s="41"/>
      <c r="N742" s="53"/>
      <c r="O742" s="53"/>
      <c r="P742" s="53"/>
      <c r="Q742" s="53"/>
      <c r="R742" s="53"/>
      <c r="S742" s="53"/>
      <c r="T742" s="41"/>
      <c r="U742" s="41"/>
      <c r="V742" s="41"/>
      <c r="W742" s="41"/>
      <c r="X742" s="41"/>
      <c r="Y742" s="41"/>
      <c r="Z742" s="41"/>
    </row>
    <row r="743" spans="1:26" x14ac:dyDescent="0.25">
      <c r="A743" s="41"/>
      <c r="B743" s="41"/>
      <c r="C743" s="41"/>
      <c r="D743" s="41"/>
      <c r="E743" s="41"/>
      <c r="F743" s="41"/>
      <c r="G743" s="41"/>
      <c r="H743" s="41"/>
      <c r="I743" s="41"/>
      <c r="J743" s="41"/>
      <c r="K743" s="41"/>
      <c r="L743" s="41"/>
      <c r="M743" s="41"/>
      <c r="N743" s="53"/>
      <c r="O743" s="53"/>
      <c r="P743" s="53"/>
      <c r="Q743" s="53"/>
      <c r="R743" s="53"/>
      <c r="S743" s="53"/>
      <c r="T743" s="41"/>
      <c r="U743" s="41"/>
      <c r="V743" s="41"/>
      <c r="W743" s="41"/>
      <c r="X743" s="41"/>
      <c r="Y743" s="41"/>
      <c r="Z743" s="41"/>
    </row>
    <row r="744" spans="1:26" x14ac:dyDescent="0.25">
      <c r="A744" s="41"/>
      <c r="B744" s="41"/>
      <c r="C744" s="41"/>
      <c r="D744" s="41"/>
      <c r="E744" s="41"/>
      <c r="F744" s="41"/>
      <c r="G744" s="41"/>
      <c r="H744" s="41"/>
      <c r="I744" s="41"/>
      <c r="J744" s="41"/>
      <c r="K744" s="41"/>
      <c r="L744" s="41"/>
      <c r="M744" s="41"/>
      <c r="N744" s="53"/>
      <c r="O744" s="53"/>
      <c r="P744" s="53"/>
      <c r="Q744" s="53"/>
      <c r="R744" s="53"/>
      <c r="S744" s="53"/>
      <c r="T744" s="41"/>
      <c r="U744" s="41"/>
      <c r="V744" s="41"/>
      <c r="W744" s="41"/>
      <c r="X744" s="41"/>
      <c r="Y744" s="41"/>
      <c r="Z744" s="41"/>
    </row>
    <row r="745" spans="1:26" x14ac:dyDescent="0.25">
      <c r="A745" s="41"/>
      <c r="B745" s="41"/>
      <c r="C745" s="41"/>
      <c r="D745" s="41"/>
      <c r="E745" s="41"/>
      <c r="F745" s="41"/>
      <c r="G745" s="41"/>
      <c r="H745" s="41"/>
      <c r="I745" s="41"/>
      <c r="J745" s="41"/>
      <c r="K745" s="41"/>
      <c r="L745" s="41"/>
      <c r="M745" s="41"/>
      <c r="N745" s="53"/>
      <c r="O745" s="53"/>
      <c r="P745" s="53"/>
      <c r="Q745" s="53"/>
      <c r="R745" s="53"/>
      <c r="S745" s="53"/>
      <c r="T745" s="41"/>
      <c r="U745" s="41"/>
      <c r="V745" s="41"/>
      <c r="W745" s="41"/>
      <c r="X745" s="41"/>
      <c r="Y745" s="41"/>
      <c r="Z745" s="41"/>
    </row>
    <row r="746" spans="1:26" x14ac:dyDescent="0.25">
      <c r="A746" s="41"/>
      <c r="B746" s="41"/>
      <c r="C746" s="41"/>
      <c r="D746" s="41"/>
      <c r="E746" s="41"/>
      <c r="F746" s="41"/>
      <c r="G746" s="41"/>
      <c r="H746" s="41"/>
      <c r="I746" s="41"/>
      <c r="J746" s="41"/>
      <c r="K746" s="41"/>
      <c r="L746" s="41"/>
      <c r="M746" s="41"/>
      <c r="N746" s="53"/>
      <c r="O746" s="53"/>
      <c r="P746" s="53"/>
      <c r="Q746" s="53"/>
      <c r="R746" s="53"/>
      <c r="S746" s="53"/>
      <c r="T746" s="41"/>
      <c r="U746" s="41"/>
      <c r="V746" s="41"/>
      <c r="W746" s="41"/>
      <c r="X746" s="41"/>
      <c r="Y746" s="41"/>
      <c r="Z746" s="41"/>
    </row>
    <row r="747" spans="1:26" x14ac:dyDescent="0.25">
      <c r="A747" s="41"/>
      <c r="B747" s="41"/>
      <c r="C747" s="41"/>
      <c r="D747" s="41"/>
      <c r="E747" s="41"/>
      <c r="F747" s="41"/>
      <c r="G747" s="41"/>
      <c r="H747" s="41"/>
      <c r="I747" s="41"/>
      <c r="J747" s="41"/>
      <c r="K747" s="41"/>
      <c r="L747" s="41"/>
      <c r="M747" s="41"/>
      <c r="N747" s="53"/>
      <c r="O747" s="53"/>
      <c r="P747" s="53"/>
      <c r="Q747" s="53"/>
      <c r="R747" s="53"/>
      <c r="S747" s="53"/>
      <c r="T747" s="41"/>
      <c r="U747" s="41"/>
      <c r="V747" s="41"/>
      <c r="W747" s="41"/>
      <c r="X747" s="41"/>
      <c r="Y747" s="41"/>
      <c r="Z747" s="41"/>
    </row>
    <row r="748" spans="1:26" x14ac:dyDescent="0.25">
      <c r="A748" s="41"/>
      <c r="B748" s="41"/>
      <c r="C748" s="41"/>
      <c r="D748" s="41"/>
      <c r="E748" s="41"/>
      <c r="F748" s="41"/>
      <c r="G748" s="41"/>
      <c r="H748" s="41"/>
      <c r="I748" s="41"/>
      <c r="J748" s="41"/>
      <c r="K748" s="41"/>
      <c r="L748" s="41"/>
      <c r="M748" s="41"/>
      <c r="N748" s="53"/>
      <c r="O748" s="53"/>
      <c r="P748" s="53"/>
      <c r="Q748" s="53"/>
      <c r="R748" s="53"/>
      <c r="S748" s="53"/>
      <c r="T748" s="41"/>
      <c r="U748" s="41"/>
      <c r="V748" s="41"/>
      <c r="W748" s="41"/>
      <c r="X748" s="41"/>
      <c r="Y748" s="41"/>
      <c r="Z748" s="41"/>
    </row>
    <row r="749" spans="1:26" x14ac:dyDescent="0.25">
      <c r="A749" s="41"/>
      <c r="B749" s="41"/>
      <c r="C749" s="41"/>
      <c r="D749" s="41"/>
      <c r="E749" s="41"/>
      <c r="F749" s="41"/>
      <c r="G749" s="41"/>
      <c r="H749" s="41"/>
      <c r="I749" s="41"/>
      <c r="J749" s="41"/>
      <c r="K749" s="41"/>
      <c r="L749" s="41"/>
      <c r="M749" s="41"/>
      <c r="N749" s="53"/>
      <c r="O749" s="53"/>
      <c r="P749" s="53"/>
      <c r="Q749" s="53"/>
      <c r="R749" s="53"/>
      <c r="S749" s="53"/>
      <c r="T749" s="41"/>
      <c r="U749" s="41"/>
      <c r="V749" s="41"/>
      <c r="W749" s="41"/>
      <c r="X749" s="41"/>
      <c r="Y749" s="41"/>
      <c r="Z749" s="41"/>
    </row>
    <row r="750" spans="1:26" x14ac:dyDescent="0.25">
      <c r="A750" s="41"/>
      <c r="B750" s="41"/>
      <c r="C750" s="41"/>
      <c r="D750" s="41"/>
      <c r="E750" s="41"/>
      <c r="F750" s="41"/>
      <c r="G750" s="41"/>
      <c r="H750" s="41"/>
      <c r="I750" s="41"/>
      <c r="J750" s="41"/>
      <c r="K750" s="41"/>
      <c r="L750" s="41"/>
      <c r="M750" s="41"/>
      <c r="N750" s="53"/>
      <c r="O750" s="53"/>
      <c r="P750" s="53"/>
      <c r="Q750" s="53"/>
      <c r="R750" s="53"/>
      <c r="S750" s="53"/>
      <c r="T750" s="41"/>
      <c r="U750" s="41"/>
      <c r="V750" s="41"/>
      <c r="W750" s="41"/>
      <c r="X750" s="41"/>
      <c r="Y750" s="41"/>
      <c r="Z750" s="41"/>
    </row>
    <row r="751" spans="1:26" x14ac:dyDescent="0.25">
      <c r="A751" s="41"/>
      <c r="B751" s="41"/>
      <c r="C751" s="41"/>
      <c r="D751" s="41"/>
      <c r="E751" s="41"/>
      <c r="F751" s="41"/>
      <c r="G751" s="41"/>
      <c r="H751" s="41"/>
      <c r="I751" s="41"/>
      <c r="J751" s="41"/>
      <c r="K751" s="41"/>
      <c r="L751" s="41"/>
      <c r="M751" s="41"/>
      <c r="N751" s="53"/>
      <c r="O751" s="53"/>
      <c r="P751" s="53"/>
      <c r="Q751" s="53"/>
      <c r="R751" s="53"/>
      <c r="S751" s="53"/>
      <c r="T751" s="41"/>
      <c r="U751" s="41"/>
      <c r="V751" s="41"/>
      <c r="W751" s="41"/>
      <c r="X751" s="41"/>
      <c r="Y751" s="41"/>
      <c r="Z751" s="41"/>
    </row>
    <row r="752" spans="1:26" x14ac:dyDescent="0.25">
      <c r="A752" s="41"/>
      <c r="B752" s="41"/>
      <c r="C752" s="41"/>
      <c r="D752" s="41"/>
      <c r="E752" s="41"/>
      <c r="F752" s="41"/>
      <c r="G752" s="41"/>
      <c r="H752" s="41"/>
      <c r="I752" s="41"/>
      <c r="J752" s="41"/>
      <c r="K752" s="41"/>
      <c r="L752" s="41"/>
      <c r="M752" s="41"/>
      <c r="N752" s="53"/>
      <c r="O752" s="53"/>
      <c r="P752" s="53"/>
      <c r="Q752" s="53"/>
      <c r="R752" s="53"/>
      <c r="S752" s="53"/>
      <c r="T752" s="41"/>
      <c r="U752" s="41"/>
      <c r="V752" s="41"/>
      <c r="W752" s="41"/>
      <c r="X752" s="41"/>
      <c r="Y752" s="41"/>
      <c r="Z752" s="41"/>
    </row>
    <row r="753" spans="1:26" x14ac:dyDescent="0.25">
      <c r="A753" s="41"/>
      <c r="B753" s="41"/>
      <c r="C753" s="41"/>
      <c r="D753" s="41"/>
      <c r="E753" s="41"/>
      <c r="F753" s="41"/>
      <c r="G753" s="41"/>
      <c r="H753" s="41"/>
      <c r="I753" s="41"/>
      <c r="J753" s="41"/>
      <c r="K753" s="41"/>
      <c r="L753" s="41"/>
      <c r="M753" s="41"/>
      <c r="N753" s="53"/>
      <c r="O753" s="53"/>
      <c r="P753" s="53"/>
      <c r="Q753" s="53"/>
      <c r="R753" s="53"/>
      <c r="S753" s="53"/>
      <c r="T753" s="41"/>
      <c r="U753" s="41"/>
      <c r="V753" s="41"/>
      <c r="W753" s="41"/>
      <c r="X753" s="41"/>
      <c r="Y753" s="41"/>
      <c r="Z753" s="41"/>
    </row>
    <row r="754" spans="1:26" x14ac:dyDescent="0.25">
      <c r="A754" s="41"/>
      <c r="B754" s="41"/>
      <c r="C754" s="41"/>
      <c r="D754" s="41"/>
      <c r="E754" s="41"/>
      <c r="F754" s="41"/>
      <c r="G754" s="41"/>
      <c r="H754" s="41"/>
      <c r="I754" s="41"/>
      <c r="J754" s="41"/>
      <c r="K754" s="41"/>
      <c r="L754" s="41"/>
      <c r="M754" s="41"/>
      <c r="N754" s="53"/>
      <c r="O754" s="53"/>
      <c r="P754" s="53"/>
      <c r="Q754" s="53"/>
      <c r="R754" s="53"/>
      <c r="S754" s="53"/>
      <c r="T754" s="41"/>
      <c r="U754" s="41"/>
      <c r="V754" s="41"/>
      <c r="W754" s="41"/>
      <c r="X754" s="41"/>
      <c r="Y754" s="41"/>
      <c r="Z754" s="41"/>
    </row>
    <row r="755" spans="1:26" x14ac:dyDescent="0.25">
      <c r="A755" s="41"/>
      <c r="B755" s="41"/>
      <c r="C755" s="41"/>
      <c r="D755" s="41"/>
      <c r="E755" s="41"/>
      <c r="F755" s="41"/>
      <c r="G755" s="41"/>
      <c r="H755" s="41"/>
      <c r="I755" s="41"/>
      <c r="J755" s="41"/>
      <c r="K755" s="41"/>
      <c r="L755" s="41"/>
      <c r="M755" s="41"/>
      <c r="N755" s="53"/>
      <c r="O755" s="53"/>
      <c r="P755" s="53"/>
      <c r="Q755" s="53"/>
      <c r="R755" s="53"/>
      <c r="S755" s="53"/>
      <c r="T755" s="41"/>
      <c r="U755" s="41"/>
      <c r="V755" s="41"/>
      <c r="W755" s="41"/>
      <c r="X755" s="41"/>
      <c r="Y755" s="41"/>
      <c r="Z755" s="41"/>
    </row>
    <row r="756" spans="1:26" x14ac:dyDescent="0.25">
      <c r="A756" s="41"/>
      <c r="B756" s="41"/>
      <c r="C756" s="41"/>
      <c r="D756" s="41"/>
      <c r="E756" s="41"/>
      <c r="F756" s="41"/>
      <c r="G756" s="41"/>
      <c r="H756" s="41"/>
      <c r="I756" s="41"/>
      <c r="J756" s="41"/>
      <c r="K756" s="41"/>
      <c r="L756" s="41"/>
      <c r="M756" s="41"/>
      <c r="N756" s="53"/>
      <c r="O756" s="53"/>
      <c r="P756" s="53"/>
      <c r="Q756" s="53"/>
      <c r="R756" s="53"/>
      <c r="S756" s="53"/>
      <c r="T756" s="41"/>
      <c r="U756" s="41"/>
      <c r="V756" s="41"/>
      <c r="W756" s="41"/>
      <c r="X756" s="41"/>
      <c r="Y756" s="41"/>
      <c r="Z756" s="41"/>
    </row>
    <row r="757" spans="1:26" x14ac:dyDescent="0.25">
      <c r="A757" s="41"/>
      <c r="B757" s="41"/>
      <c r="C757" s="41"/>
      <c r="D757" s="41"/>
      <c r="E757" s="41"/>
      <c r="F757" s="41"/>
      <c r="G757" s="41"/>
      <c r="H757" s="41"/>
      <c r="I757" s="41"/>
      <c r="J757" s="41"/>
      <c r="K757" s="41"/>
      <c r="L757" s="41"/>
      <c r="M757" s="41"/>
      <c r="N757" s="53"/>
      <c r="O757" s="53"/>
      <c r="P757" s="53"/>
      <c r="Q757" s="53"/>
      <c r="R757" s="53"/>
      <c r="S757" s="53"/>
      <c r="T757" s="41"/>
      <c r="U757" s="41"/>
      <c r="V757" s="41"/>
      <c r="W757" s="41"/>
      <c r="X757" s="41"/>
      <c r="Y757" s="41"/>
      <c r="Z757" s="41"/>
    </row>
    <row r="758" spans="1:26" x14ac:dyDescent="0.25">
      <c r="A758" s="41"/>
      <c r="B758" s="41"/>
      <c r="C758" s="41"/>
      <c r="D758" s="41"/>
      <c r="E758" s="41"/>
      <c r="F758" s="41"/>
      <c r="G758" s="41"/>
      <c r="H758" s="41"/>
      <c r="I758" s="41"/>
      <c r="J758" s="41"/>
      <c r="K758" s="41"/>
      <c r="L758" s="41"/>
      <c r="M758" s="41"/>
      <c r="N758" s="53"/>
      <c r="O758" s="53"/>
      <c r="P758" s="53"/>
      <c r="Q758" s="53"/>
      <c r="R758" s="53"/>
      <c r="S758" s="53"/>
      <c r="T758" s="41"/>
      <c r="U758" s="41"/>
      <c r="V758" s="41"/>
      <c r="W758" s="41"/>
      <c r="X758" s="41"/>
      <c r="Y758" s="41"/>
      <c r="Z758" s="41"/>
    </row>
    <row r="759" spans="1:26" x14ac:dyDescent="0.25">
      <c r="A759" s="41"/>
      <c r="B759" s="41"/>
      <c r="C759" s="41"/>
      <c r="D759" s="41"/>
      <c r="E759" s="41"/>
      <c r="F759" s="41"/>
      <c r="G759" s="41"/>
      <c r="H759" s="41"/>
      <c r="I759" s="41"/>
      <c r="J759" s="41"/>
      <c r="K759" s="41"/>
      <c r="L759" s="41"/>
      <c r="M759" s="41"/>
      <c r="N759" s="53"/>
      <c r="O759" s="53"/>
      <c r="P759" s="53"/>
      <c r="Q759" s="53"/>
      <c r="R759" s="53"/>
      <c r="S759" s="53"/>
      <c r="T759" s="41"/>
      <c r="U759" s="41"/>
      <c r="V759" s="41"/>
      <c r="W759" s="41"/>
      <c r="X759" s="41"/>
      <c r="Y759" s="41"/>
      <c r="Z759" s="41"/>
    </row>
    <row r="760" spans="1:26" x14ac:dyDescent="0.25">
      <c r="A760" s="41"/>
      <c r="B760" s="41"/>
      <c r="C760" s="41"/>
      <c r="D760" s="41"/>
      <c r="E760" s="41"/>
      <c r="F760" s="41"/>
      <c r="G760" s="41"/>
      <c r="H760" s="41"/>
      <c r="I760" s="41"/>
      <c r="J760" s="41"/>
      <c r="K760" s="41"/>
      <c r="L760" s="41"/>
      <c r="M760" s="41"/>
      <c r="N760" s="53"/>
      <c r="O760" s="53"/>
      <c r="P760" s="53"/>
      <c r="Q760" s="53"/>
      <c r="R760" s="53"/>
      <c r="S760" s="53"/>
      <c r="T760" s="41"/>
      <c r="U760" s="41"/>
      <c r="V760" s="41"/>
      <c r="W760" s="41"/>
      <c r="X760" s="41"/>
      <c r="Y760" s="41"/>
      <c r="Z760" s="41"/>
    </row>
    <row r="761" spans="1:26" x14ac:dyDescent="0.25">
      <c r="A761" s="41"/>
      <c r="B761" s="41"/>
      <c r="C761" s="41"/>
      <c r="D761" s="41"/>
      <c r="E761" s="41"/>
      <c r="F761" s="41"/>
      <c r="G761" s="41"/>
      <c r="H761" s="41"/>
      <c r="I761" s="41"/>
      <c r="J761" s="41"/>
      <c r="K761" s="41"/>
      <c r="L761" s="41"/>
      <c r="M761" s="41"/>
      <c r="N761" s="53"/>
      <c r="O761" s="53"/>
      <c r="P761" s="53"/>
      <c r="Q761" s="53"/>
      <c r="R761" s="53"/>
      <c r="S761" s="53"/>
      <c r="T761" s="41"/>
      <c r="U761" s="41"/>
      <c r="V761" s="41"/>
      <c r="W761" s="41"/>
      <c r="X761" s="41"/>
      <c r="Y761" s="41"/>
      <c r="Z761" s="41"/>
    </row>
    <row r="762" spans="1:26" x14ac:dyDescent="0.25">
      <c r="A762" s="41"/>
      <c r="B762" s="41"/>
      <c r="C762" s="41"/>
      <c r="D762" s="41"/>
      <c r="E762" s="41"/>
      <c r="F762" s="41"/>
      <c r="G762" s="41"/>
      <c r="H762" s="41"/>
      <c r="I762" s="41"/>
      <c r="J762" s="41"/>
      <c r="K762" s="41"/>
      <c r="L762" s="41"/>
      <c r="M762" s="41"/>
      <c r="N762" s="53"/>
      <c r="O762" s="53"/>
      <c r="P762" s="53"/>
      <c r="Q762" s="53"/>
      <c r="R762" s="53"/>
      <c r="S762" s="53"/>
      <c r="T762" s="41"/>
      <c r="U762" s="41"/>
      <c r="V762" s="41"/>
      <c r="W762" s="41"/>
      <c r="X762" s="41"/>
      <c r="Y762" s="41"/>
      <c r="Z762" s="41"/>
    </row>
    <row r="763" spans="1:26" x14ac:dyDescent="0.25">
      <c r="A763" s="41"/>
      <c r="B763" s="41"/>
      <c r="C763" s="41"/>
      <c r="D763" s="41"/>
      <c r="E763" s="41"/>
      <c r="F763" s="41"/>
      <c r="G763" s="41"/>
      <c r="H763" s="41"/>
      <c r="I763" s="41"/>
      <c r="J763" s="41"/>
      <c r="K763" s="41"/>
      <c r="L763" s="41"/>
      <c r="M763" s="41"/>
      <c r="N763" s="53"/>
      <c r="O763" s="53"/>
      <c r="P763" s="53"/>
      <c r="Q763" s="53"/>
      <c r="R763" s="53"/>
      <c r="S763" s="53"/>
      <c r="T763" s="41"/>
      <c r="U763" s="41"/>
      <c r="V763" s="41"/>
      <c r="W763" s="41"/>
      <c r="X763" s="41"/>
      <c r="Y763" s="41"/>
      <c r="Z763" s="41"/>
    </row>
    <row r="764" spans="1:26" x14ac:dyDescent="0.25">
      <c r="A764" s="41"/>
      <c r="B764" s="41"/>
      <c r="C764" s="41"/>
      <c r="D764" s="41"/>
      <c r="E764" s="41"/>
      <c r="F764" s="41"/>
      <c r="G764" s="41"/>
      <c r="H764" s="41"/>
      <c r="I764" s="41"/>
      <c r="J764" s="41"/>
      <c r="K764" s="41"/>
      <c r="L764" s="41"/>
      <c r="M764" s="41"/>
      <c r="N764" s="53"/>
      <c r="O764" s="53"/>
      <c r="P764" s="53"/>
      <c r="Q764" s="53"/>
      <c r="R764" s="53"/>
      <c r="S764" s="53"/>
      <c r="T764" s="41"/>
      <c r="U764" s="41"/>
      <c r="V764" s="41"/>
      <c r="W764" s="41"/>
      <c r="X764" s="41"/>
      <c r="Y764" s="41"/>
      <c r="Z764" s="41"/>
    </row>
    <row r="765" spans="1:26" x14ac:dyDescent="0.25">
      <c r="A765" s="41"/>
      <c r="B765" s="41"/>
      <c r="C765" s="41"/>
      <c r="D765" s="41"/>
      <c r="E765" s="41"/>
      <c r="F765" s="41"/>
      <c r="G765" s="41"/>
      <c r="H765" s="41"/>
      <c r="I765" s="41"/>
      <c r="J765" s="41"/>
      <c r="K765" s="41"/>
      <c r="L765" s="41"/>
      <c r="M765" s="41"/>
      <c r="N765" s="53"/>
      <c r="O765" s="53"/>
      <c r="P765" s="53"/>
      <c r="Q765" s="53"/>
      <c r="R765" s="53"/>
      <c r="S765" s="53"/>
      <c r="T765" s="41"/>
      <c r="U765" s="41"/>
      <c r="V765" s="41"/>
      <c r="W765" s="41"/>
      <c r="X765" s="41"/>
      <c r="Y765" s="41"/>
      <c r="Z765" s="41"/>
    </row>
    <row r="766" spans="1:26" x14ac:dyDescent="0.25">
      <c r="A766" s="41"/>
      <c r="B766" s="41"/>
      <c r="C766" s="41"/>
      <c r="D766" s="41"/>
      <c r="E766" s="41"/>
      <c r="F766" s="41"/>
      <c r="G766" s="41"/>
      <c r="H766" s="41"/>
      <c r="I766" s="41"/>
      <c r="J766" s="41"/>
      <c r="K766" s="41"/>
      <c r="L766" s="41"/>
      <c r="M766" s="41"/>
      <c r="N766" s="53"/>
      <c r="O766" s="53"/>
      <c r="P766" s="53"/>
      <c r="Q766" s="53"/>
      <c r="R766" s="53"/>
      <c r="S766" s="53"/>
      <c r="T766" s="41"/>
      <c r="U766" s="41"/>
      <c r="V766" s="41"/>
      <c r="W766" s="41"/>
      <c r="X766" s="41"/>
      <c r="Y766" s="41"/>
      <c r="Z766" s="41"/>
    </row>
    <row r="767" spans="1:26" x14ac:dyDescent="0.25">
      <c r="A767" s="41"/>
      <c r="B767" s="41"/>
      <c r="C767" s="41"/>
      <c r="D767" s="41"/>
      <c r="E767" s="41"/>
      <c r="F767" s="41"/>
      <c r="G767" s="41"/>
      <c r="H767" s="41"/>
      <c r="I767" s="41"/>
      <c r="J767" s="41"/>
      <c r="K767" s="41"/>
      <c r="L767" s="41"/>
      <c r="M767" s="41"/>
      <c r="N767" s="53"/>
      <c r="O767" s="53"/>
      <c r="P767" s="53"/>
      <c r="Q767" s="53"/>
      <c r="R767" s="53"/>
      <c r="S767" s="53"/>
      <c r="T767" s="41"/>
      <c r="U767" s="41"/>
      <c r="V767" s="41"/>
      <c r="W767" s="41"/>
      <c r="X767" s="41"/>
      <c r="Y767" s="41"/>
      <c r="Z767" s="41"/>
    </row>
    <row r="768" spans="1:26" x14ac:dyDescent="0.25">
      <c r="A768" s="41"/>
      <c r="B768" s="41"/>
      <c r="C768" s="41"/>
      <c r="D768" s="41"/>
      <c r="E768" s="41"/>
      <c r="F768" s="41"/>
      <c r="G768" s="41"/>
      <c r="H768" s="41"/>
      <c r="I768" s="41"/>
      <c r="J768" s="41"/>
      <c r="K768" s="41"/>
      <c r="L768" s="41"/>
      <c r="M768" s="41"/>
      <c r="N768" s="53"/>
      <c r="O768" s="53"/>
      <c r="P768" s="53"/>
      <c r="Q768" s="53"/>
      <c r="R768" s="53"/>
      <c r="S768" s="53"/>
      <c r="T768" s="41"/>
      <c r="U768" s="41"/>
      <c r="V768" s="41"/>
      <c r="W768" s="41"/>
      <c r="X768" s="41"/>
      <c r="Y768" s="41"/>
      <c r="Z768" s="41"/>
    </row>
    <row r="769" spans="1:26" x14ac:dyDescent="0.25">
      <c r="A769" s="41"/>
      <c r="B769" s="41"/>
      <c r="C769" s="41"/>
      <c r="D769" s="41"/>
      <c r="E769" s="41"/>
      <c r="F769" s="41"/>
      <c r="G769" s="41"/>
      <c r="H769" s="41"/>
      <c r="I769" s="41"/>
      <c r="J769" s="41"/>
      <c r="K769" s="41"/>
      <c r="L769" s="41"/>
      <c r="M769" s="41"/>
      <c r="N769" s="53"/>
      <c r="O769" s="53"/>
      <c r="P769" s="53"/>
      <c r="Q769" s="53"/>
      <c r="R769" s="53"/>
      <c r="S769" s="53"/>
      <c r="T769" s="41"/>
      <c r="U769" s="41"/>
      <c r="V769" s="41"/>
      <c r="W769" s="41"/>
      <c r="X769" s="41"/>
      <c r="Y769" s="41"/>
      <c r="Z769" s="41"/>
    </row>
    <row r="770" spans="1:26" x14ac:dyDescent="0.25">
      <c r="A770" s="41"/>
      <c r="B770" s="41"/>
      <c r="C770" s="41"/>
      <c r="D770" s="41"/>
      <c r="E770" s="41"/>
      <c r="F770" s="41"/>
      <c r="G770" s="41"/>
      <c r="H770" s="41"/>
      <c r="I770" s="41"/>
      <c r="J770" s="41"/>
      <c r="K770" s="41"/>
      <c r="L770" s="41"/>
      <c r="M770" s="41"/>
      <c r="N770" s="53"/>
      <c r="O770" s="53"/>
      <c r="P770" s="53"/>
      <c r="Q770" s="53"/>
      <c r="R770" s="53"/>
      <c r="S770" s="53"/>
      <c r="T770" s="41"/>
      <c r="U770" s="41"/>
      <c r="V770" s="41"/>
      <c r="W770" s="41"/>
      <c r="X770" s="41"/>
      <c r="Y770" s="41"/>
      <c r="Z770" s="41"/>
    </row>
    <row r="771" spans="1:26" x14ac:dyDescent="0.25">
      <c r="A771" s="41"/>
      <c r="B771" s="41"/>
      <c r="C771" s="41"/>
      <c r="D771" s="41"/>
      <c r="E771" s="41"/>
      <c r="F771" s="41"/>
      <c r="G771" s="41"/>
      <c r="H771" s="41"/>
      <c r="I771" s="41"/>
      <c r="J771" s="41"/>
      <c r="K771" s="41"/>
      <c r="L771" s="41"/>
      <c r="M771" s="41"/>
      <c r="N771" s="53"/>
      <c r="O771" s="53"/>
      <c r="P771" s="53"/>
      <c r="Q771" s="53"/>
      <c r="R771" s="53"/>
      <c r="S771" s="53"/>
      <c r="T771" s="41"/>
      <c r="U771" s="41"/>
      <c r="V771" s="41"/>
      <c r="W771" s="41"/>
      <c r="X771" s="41"/>
      <c r="Y771" s="41"/>
      <c r="Z771" s="41"/>
    </row>
    <row r="772" spans="1:26" x14ac:dyDescent="0.25">
      <c r="A772" s="41"/>
      <c r="B772" s="41"/>
      <c r="C772" s="41"/>
      <c r="D772" s="41"/>
      <c r="E772" s="41"/>
      <c r="F772" s="41"/>
      <c r="G772" s="41"/>
      <c r="H772" s="41"/>
      <c r="I772" s="41"/>
      <c r="J772" s="41"/>
      <c r="K772" s="41"/>
      <c r="L772" s="41"/>
      <c r="M772" s="41"/>
      <c r="N772" s="53"/>
      <c r="O772" s="53"/>
      <c r="P772" s="53"/>
      <c r="Q772" s="53"/>
      <c r="R772" s="53"/>
      <c r="S772" s="53"/>
      <c r="T772" s="41"/>
      <c r="U772" s="41"/>
      <c r="V772" s="41"/>
      <c r="W772" s="41"/>
      <c r="X772" s="41"/>
      <c r="Y772" s="41"/>
      <c r="Z772" s="41"/>
    </row>
    <row r="773" spans="1:26" x14ac:dyDescent="0.25">
      <c r="A773" s="41"/>
      <c r="B773" s="41"/>
      <c r="C773" s="41"/>
      <c r="D773" s="41"/>
      <c r="E773" s="41"/>
      <c r="F773" s="41"/>
      <c r="G773" s="41"/>
      <c r="H773" s="41"/>
      <c r="I773" s="41"/>
      <c r="J773" s="41"/>
      <c r="K773" s="41"/>
      <c r="L773" s="41"/>
      <c r="M773" s="41"/>
      <c r="N773" s="53"/>
      <c r="O773" s="53"/>
      <c r="P773" s="53"/>
      <c r="Q773" s="53"/>
      <c r="R773" s="53"/>
      <c r="S773" s="53"/>
      <c r="T773" s="41"/>
      <c r="U773" s="41"/>
      <c r="V773" s="41"/>
      <c r="W773" s="41"/>
      <c r="X773" s="41"/>
      <c r="Y773" s="41"/>
      <c r="Z773" s="41"/>
    </row>
    <row r="774" spans="1:26" x14ac:dyDescent="0.25">
      <c r="A774" s="41"/>
      <c r="B774" s="41"/>
      <c r="C774" s="41"/>
      <c r="D774" s="41"/>
      <c r="E774" s="41"/>
      <c r="F774" s="41"/>
      <c r="G774" s="41"/>
      <c r="H774" s="41"/>
      <c r="I774" s="41"/>
      <c r="J774" s="41"/>
      <c r="K774" s="41"/>
      <c r="L774" s="41"/>
      <c r="M774" s="41"/>
      <c r="N774" s="53"/>
      <c r="O774" s="53"/>
      <c r="P774" s="53"/>
      <c r="Q774" s="53"/>
      <c r="R774" s="53"/>
      <c r="S774" s="53"/>
      <c r="T774" s="41"/>
      <c r="U774" s="41"/>
      <c r="V774" s="41"/>
      <c r="W774" s="41"/>
      <c r="X774" s="41"/>
      <c r="Y774" s="41"/>
      <c r="Z774" s="41"/>
    </row>
    <row r="775" spans="1:26" x14ac:dyDescent="0.25">
      <c r="A775" s="41"/>
      <c r="B775" s="41"/>
      <c r="C775" s="41"/>
      <c r="D775" s="41"/>
      <c r="E775" s="41"/>
      <c r="F775" s="41"/>
      <c r="G775" s="41"/>
      <c r="H775" s="41"/>
      <c r="I775" s="41"/>
      <c r="J775" s="41"/>
      <c r="K775" s="41"/>
      <c r="L775" s="41"/>
      <c r="M775" s="41"/>
      <c r="N775" s="53"/>
      <c r="O775" s="53"/>
      <c r="P775" s="53"/>
      <c r="Q775" s="53"/>
      <c r="R775" s="53"/>
      <c r="S775" s="53"/>
      <c r="T775" s="41"/>
      <c r="U775" s="41"/>
      <c r="V775" s="41"/>
      <c r="W775" s="41"/>
      <c r="X775" s="41"/>
      <c r="Y775" s="41"/>
      <c r="Z775" s="41"/>
    </row>
    <row r="776" spans="1:26" x14ac:dyDescent="0.25">
      <c r="A776" s="41"/>
      <c r="B776" s="41"/>
      <c r="C776" s="41"/>
      <c r="D776" s="41"/>
      <c r="E776" s="41"/>
      <c r="F776" s="41"/>
      <c r="G776" s="41"/>
      <c r="H776" s="41"/>
      <c r="I776" s="41"/>
      <c r="J776" s="41"/>
      <c r="K776" s="41"/>
      <c r="L776" s="41"/>
      <c r="M776" s="41"/>
      <c r="N776" s="53"/>
      <c r="O776" s="53"/>
      <c r="P776" s="53"/>
      <c r="Q776" s="53"/>
      <c r="R776" s="53"/>
      <c r="S776" s="53"/>
      <c r="T776" s="41"/>
      <c r="U776" s="41"/>
      <c r="V776" s="41"/>
      <c r="W776" s="41"/>
      <c r="X776" s="41"/>
      <c r="Y776" s="41"/>
      <c r="Z776" s="41"/>
    </row>
    <row r="777" spans="1:26" x14ac:dyDescent="0.25">
      <c r="A777" s="41"/>
      <c r="B777" s="41"/>
      <c r="C777" s="41"/>
      <c r="D777" s="41"/>
      <c r="E777" s="41"/>
      <c r="F777" s="41"/>
      <c r="G777" s="41"/>
      <c r="H777" s="41"/>
      <c r="I777" s="41"/>
      <c r="J777" s="41"/>
      <c r="K777" s="41"/>
      <c r="L777" s="41"/>
      <c r="M777" s="41"/>
      <c r="N777" s="53"/>
      <c r="O777" s="53"/>
      <c r="P777" s="53"/>
      <c r="Q777" s="53"/>
      <c r="R777" s="53"/>
      <c r="S777" s="53"/>
      <c r="T777" s="41"/>
      <c r="U777" s="41"/>
      <c r="V777" s="41"/>
      <c r="W777" s="41"/>
      <c r="X777" s="41"/>
      <c r="Y777" s="41"/>
      <c r="Z777" s="41"/>
    </row>
    <row r="778" spans="1:26" x14ac:dyDescent="0.25">
      <c r="A778" s="41"/>
      <c r="B778" s="41"/>
      <c r="C778" s="41"/>
      <c r="D778" s="41"/>
      <c r="E778" s="41"/>
      <c r="F778" s="41"/>
      <c r="G778" s="41"/>
      <c r="H778" s="41"/>
      <c r="I778" s="41"/>
      <c r="J778" s="41"/>
      <c r="K778" s="41"/>
      <c r="L778" s="41"/>
      <c r="M778" s="41"/>
      <c r="N778" s="53"/>
      <c r="O778" s="53"/>
      <c r="P778" s="53"/>
      <c r="Q778" s="53"/>
      <c r="R778" s="53"/>
      <c r="S778" s="53"/>
      <c r="T778" s="41"/>
      <c r="U778" s="41"/>
      <c r="V778" s="41"/>
      <c r="W778" s="41"/>
      <c r="X778" s="41"/>
      <c r="Y778" s="41"/>
      <c r="Z778" s="41"/>
    </row>
    <row r="779" spans="1:26" x14ac:dyDescent="0.25">
      <c r="A779" s="41"/>
      <c r="B779" s="41"/>
      <c r="C779" s="41"/>
      <c r="D779" s="41"/>
      <c r="E779" s="41"/>
      <c r="F779" s="41"/>
      <c r="G779" s="41"/>
      <c r="H779" s="41"/>
      <c r="I779" s="41"/>
      <c r="J779" s="41"/>
      <c r="K779" s="41"/>
      <c r="L779" s="41"/>
      <c r="M779" s="41"/>
      <c r="N779" s="53"/>
      <c r="O779" s="53"/>
      <c r="P779" s="53"/>
      <c r="Q779" s="53"/>
      <c r="R779" s="53"/>
      <c r="S779" s="53"/>
      <c r="T779" s="41"/>
      <c r="U779" s="41"/>
      <c r="V779" s="41"/>
      <c r="W779" s="41"/>
      <c r="X779" s="41"/>
      <c r="Y779" s="41"/>
      <c r="Z779" s="41"/>
    </row>
    <row r="780" spans="1:26" x14ac:dyDescent="0.25">
      <c r="A780" s="41"/>
      <c r="B780" s="41"/>
      <c r="C780" s="41"/>
      <c r="D780" s="41"/>
      <c r="E780" s="41"/>
      <c r="F780" s="41"/>
      <c r="G780" s="41"/>
      <c r="H780" s="41"/>
      <c r="I780" s="41"/>
      <c r="J780" s="41"/>
      <c r="K780" s="41"/>
      <c r="L780" s="41"/>
      <c r="M780" s="41"/>
      <c r="N780" s="53"/>
      <c r="O780" s="53"/>
      <c r="P780" s="53"/>
      <c r="Q780" s="53"/>
      <c r="R780" s="53"/>
      <c r="S780" s="53"/>
      <c r="T780" s="41"/>
      <c r="U780" s="41"/>
      <c r="V780" s="41"/>
      <c r="W780" s="41"/>
      <c r="X780" s="41"/>
      <c r="Y780" s="41"/>
      <c r="Z780" s="41"/>
    </row>
    <row r="781" spans="1:26" x14ac:dyDescent="0.25">
      <c r="A781" s="41"/>
      <c r="B781" s="41"/>
      <c r="C781" s="41"/>
      <c r="D781" s="41"/>
      <c r="E781" s="41"/>
      <c r="F781" s="41"/>
      <c r="G781" s="41"/>
      <c r="H781" s="41"/>
      <c r="I781" s="41"/>
      <c r="J781" s="41"/>
      <c r="K781" s="41"/>
      <c r="L781" s="41"/>
      <c r="M781" s="41"/>
      <c r="N781" s="53"/>
      <c r="O781" s="53"/>
      <c r="P781" s="53"/>
      <c r="Q781" s="53"/>
      <c r="R781" s="53"/>
      <c r="S781" s="53"/>
      <c r="T781" s="41"/>
      <c r="U781" s="41"/>
      <c r="V781" s="41"/>
      <c r="W781" s="41"/>
      <c r="X781" s="41"/>
      <c r="Y781" s="41"/>
      <c r="Z781" s="41"/>
    </row>
    <row r="782" spans="1:26" x14ac:dyDescent="0.25">
      <c r="A782" s="41"/>
      <c r="B782" s="41"/>
      <c r="C782" s="41"/>
      <c r="D782" s="41"/>
      <c r="E782" s="41"/>
      <c r="F782" s="41"/>
      <c r="G782" s="41"/>
      <c r="H782" s="41"/>
      <c r="I782" s="41"/>
      <c r="J782" s="41"/>
      <c r="K782" s="41"/>
      <c r="L782" s="41"/>
      <c r="M782" s="41"/>
      <c r="N782" s="53"/>
      <c r="O782" s="53"/>
      <c r="P782" s="53"/>
      <c r="Q782" s="53"/>
      <c r="R782" s="53"/>
      <c r="S782" s="53"/>
      <c r="T782" s="41"/>
      <c r="U782" s="41"/>
      <c r="V782" s="41"/>
      <c r="W782" s="41"/>
      <c r="X782" s="41"/>
      <c r="Y782" s="41"/>
      <c r="Z782" s="41"/>
    </row>
    <row r="783" spans="1:26" x14ac:dyDescent="0.25">
      <c r="A783" s="41"/>
      <c r="B783" s="41"/>
      <c r="C783" s="41"/>
      <c r="D783" s="41"/>
      <c r="E783" s="41"/>
      <c r="F783" s="41"/>
      <c r="G783" s="41"/>
      <c r="H783" s="41"/>
      <c r="I783" s="41"/>
      <c r="J783" s="41"/>
      <c r="K783" s="41"/>
      <c r="L783" s="41"/>
      <c r="M783" s="41"/>
      <c r="N783" s="53"/>
      <c r="O783" s="53"/>
      <c r="P783" s="53"/>
      <c r="Q783" s="53"/>
      <c r="R783" s="53"/>
      <c r="S783" s="53"/>
      <c r="T783" s="41"/>
      <c r="U783" s="41"/>
      <c r="V783" s="41"/>
      <c r="W783" s="41"/>
      <c r="X783" s="41"/>
      <c r="Y783" s="41"/>
      <c r="Z783" s="41"/>
    </row>
    <row r="784" spans="1:26" x14ac:dyDescent="0.25">
      <c r="A784" s="41"/>
      <c r="B784" s="41"/>
      <c r="C784" s="41"/>
      <c r="D784" s="41"/>
      <c r="E784" s="41"/>
      <c r="F784" s="41"/>
      <c r="G784" s="41"/>
      <c r="H784" s="41"/>
      <c r="I784" s="41"/>
      <c r="J784" s="41"/>
      <c r="K784" s="41"/>
      <c r="L784" s="41"/>
      <c r="M784" s="41"/>
      <c r="N784" s="53"/>
      <c r="O784" s="53"/>
      <c r="P784" s="53"/>
      <c r="Q784" s="53"/>
      <c r="R784" s="53"/>
      <c r="S784" s="53"/>
      <c r="T784" s="41"/>
      <c r="U784" s="41"/>
      <c r="V784" s="41"/>
      <c r="W784" s="41"/>
      <c r="X784" s="41"/>
      <c r="Y784" s="41"/>
      <c r="Z784" s="41"/>
    </row>
    <row r="785" spans="1:26" x14ac:dyDescent="0.25">
      <c r="A785" s="41"/>
      <c r="B785" s="41"/>
      <c r="C785" s="41"/>
      <c r="D785" s="41"/>
      <c r="E785" s="41"/>
      <c r="F785" s="41"/>
      <c r="G785" s="41"/>
      <c r="H785" s="41"/>
      <c r="I785" s="41"/>
      <c r="J785" s="41"/>
      <c r="K785" s="41"/>
      <c r="L785" s="41"/>
      <c r="M785" s="41"/>
      <c r="N785" s="53"/>
      <c r="O785" s="53"/>
      <c r="P785" s="53"/>
      <c r="Q785" s="53"/>
      <c r="R785" s="53"/>
      <c r="S785" s="53"/>
      <c r="T785" s="41"/>
      <c r="U785" s="41"/>
      <c r="V785" s="41"/>
      <c r="W785" s="41"/>
      <c r="X785" s="41"/>
      <c r="Y785" s="41"/>
      <c r="Z785" s="41"/>
    </row>
    <row r="786" spans="1:26" x14ac:dyDescent="0.25">
      <c r="A786" s="41"/>
      <c r="B786" s="41"/>
      <c r="C786" s="41"/>
      <c r="D786" s="41"/>
      <c r="E786" s="41"/>
      <c r="F786" s="41"/>
      <c r="G786" s="41"/>
      <c r="H786" s="41"/>
      <c r="I786" s="41"/>
      <c r="J786" s="41"/>
      <c r="K786" s="41"/>
      <c r="L786" s="41"/>
      <c r="M786" s="41"/>
      <c r="N786" s="53"/>
      <c r="O786" s="53"/>
      <c r="P786" s="53"/>
      <c r="Q786" s="53"/>
      <c r="R786" s="53"/>
      <c r="S786" s="53"/>
      <c r="T786" s="41"/>
      <c r="U786" s="41"/>
      <c r="V786" s="41"/>
      <c r="W786" s="41"/>
      <c r="X786" s="41"/>
      <c r="Y786" s="41"/>
      <c r="Z786" s="41"/>
    </row>
    <row r="787" spans="1:26" x14ac:dyDescent="0.25">
      <c r="A787" s="41"/>
      <c r="B787" s="41"/>
      <c r="C787" s="41"/>
      <c r="D787" s="41"/>
      <c r="E787" s="41"/>
      <c r="F787" s="41"/>
      <c r="G787" s="41"/>
      <c r="H787" s="41"/>
      <c r="I787" s="41"/>
      <c r="J787" s="41"/>
      <c r="K787" s="41"/>
      <c r="L787" s="41"/>
      <c r="M787" s="41"/>
      <c r="N787" s="53"/>
      <c r="O787" s="53"/>
      <c r="P787" s="53"/>
      <c r="Q787" s="53"/>
      <c r="R787" s="53"/>
      <c r="S787" s="53"/>
      <c r="T787" s="41"/>
      <c r="U787" s="41"/>
      <c r="V787" s="41"/>
      <c r="W787" s="41"/>
      <c r="X787" s="41"/>
      <c r="Y787" s="41"/>
      <c r="Z787" s="41"/>
    </row>
    <row r="788" spans="1:26" x14ac:dyDescent="0.25">
      <c r="A788" s="41"/>
      <c r="B788" s="41"/>
      <c r="C788" s="41"/>
      <c r="D788" s="41"/>
      <c r="E788" s="41"/>
      <c r="F788" s="41"/>
      <c r="G788" s="41"/>
      <c r="H788" s="41"/>
      <c r="I788" s="41"/>
      <c r="J788" s="41"/>
      <c r="K788" s="41"/>
      <c r="L788" s="41"/>
      <c r="M788" s="41"/>
      <c r="N788" s="53"/>
      <c r="O788" s="53"/>
      <c r="P788" s="53"/>
      <c r="Q788" s="53"/>
      <c r="R788" s="53"/>
      <c r="S788" s="53"/>
      <c r="T788" s="41"/>
      <c r="U788" s="41"/>
      <c r="V788" s="41"/>
      <c r="W788" s="41"/>
      <c r="X788" s="41"/>
      <c r="Y788" s="41"/>
      <c r="Z788" s="41"/>
    </row>
    <row r="789" spans="1:26" x14ac:dyDescent="0.25">
      <c r="A789" s="41"/>
      <c r="B789" s="41"/>
      <c r="C789" s="41"/>
      <c r="D789" s="41"/>
      <c r="E789" s="41"/>
      <c r="F789" s="41"/>
      <c r="G789" s="41"/>
      <c r="H789" s="41"/>
      <c r="I789" s="41"/>
      <c r="J789" s="41"/>
      <c r="K789" s="41"/>
      <c r="L789" s="41"/>
      <c r="M789" s="41"/>
      <c r="N789" s="53"/>
      <c r="O789" s="53"/>
      <c r="P789" s="53"/>
      <c r="Q789" s="53"/>
      <c r="R789" s="53"/>
      <c r="S789" s="53"/>
      <c r="T789" s="41"/>
      <c r="U789" s="41"/>
      <c r="V789" s="41"/>
      <c r="W789" s="41"/>
      <c r="X789" s="41"/>
      <c r="Y789" s="41"/>
      <c r="Z789" s="41"/>
    </row>
    <row r="790" spans="1:26" x14ac:dyDescent="0.25">
      <c r="A790" s="41"/>
      <c r="B790" s="41"/>
      <c r="C790" s="41"/>
      <c r="D790" s="41"/>
      <c r="E790" s="41"/>
      <c r="F790" s="41"/>
      <c r="G790" s="41"/>
      <c r="H790" s="41"/>
      <c r="I790" s="41"/>
      <c r="J790" s="41"/>
      <c r="K790" s="41"/>
      <c r="L790" s="41"/>
      <c r="M790" s="41"/>
      <c r="N790" s="53"/>
      <c r="O790" s="53"/>
      <c r="P790" s="53"/>
      <c r="Q790" s="53"/>
      <c r="R790" s="53"/>
      <c r="S790" s="53"/>
      <c r="T790" s="41"/>
      <c r="U790" s="41"/>
      <c r="V790" s="41"/>
      <c r="W790" s="41"/>
      <c r="X790" s="41"/>
      <c r="Y790" s="41"/>
      <c r="Z790" s="41"/>
    </row>
    <row r="791" spans="1:26" x14ac:dyDescent="0.25">
      <c r="A791" s="41"/>
      <c r="B791" s="41"/>
      <c r="C791" s="41"/>
      <c r="D791" s="41"/>
      <c r="E791" s="41"/>
      <c r="F791" s="41"/>
      <c r="G791" s="41"/>
      <c r="H791" s="41"/>
      <c r="I791" s="41"/>
      <c r="J791" s="41"/>
      <c r="K791" s="41"/>
      <c r="L791" s="41"/>
      <c r="M791" s="41"/>
      <c r="N791" s="53"/>
      <c r="O791" s="53"/>
      <c r="P791" s="53"/>
      <c r="Q791" s="53"/>
      <c r="R791" s="53"/>
      <c r="S791" s="53"/>
      <c r="T791" s="41"/>
      <c r="U791" s="41"/>
      <c r="V791" s="41"/>
      <c r="W791" s="41"/>
      <c r="X791" s="41"/>
      <c r="Y791" s="41"/>
      <c r="Z791" s="41"/>
    </row>
    <row r="792" spans="1:26" x14ac:dyDescent="0.25">
      <c r="A792" s="41"/>
      <c r="B792" s="41"/>
      <c r="C792" s="41"/>
      <c r="D792" s="41"/>
      <c r="E792" s="41"/>
      <c r="F792" s="41"/>
      <c r="G792" s="41"/>
      <c r="H792" s="41"/>
      <c r="I792" s="41"/>
      <c r="J792" s="41"/>
      <c r="K792" s="41"/>
      <c r="L792" s="41"/>
      <c r="M792" s="41"/>
      <c r="N792" s="53"/>
      <c r="O792" s="53"/>
      <c r="P792" s="53"/>
      <c r="Q792" s="53"/>
      <c r="R792" s="53"/>
      <c r="S792" s="53"/>
      <c r="T792" s="41"/>
      <c r="U792" s="41"/>
      <c r="V792" s="41"/>
      <c r="W792" s="41"/>
      <c r="X792" s="41"/>
      <c r="Y792" s="41"/>
      <c r="Z792" s="41"/>
    </row>
    <row r="793" spans="1:26" x14ac:dyDescent="0.25">
      <c r="A793" s="41"/>
      <c r="B793" s="41"/>
      <c r="C793" s="41"/>
      <c r="D793" s="41"/>
      <c r="E793" s="41"/>
      <c r="F793" s="41"/>
      <c r="G793" s="41"/>
      <c r="H793" s="41"/>
      <c r="I793" s="41"/>
      <c r="J793" s="41"/>
      <c r="K793" s="41"/>
      <c r="L793" s="41"/>
      <c r="M793" s="41"/>
      <c r="N793" s="53"/>
      <c r="O793" s="53"/>
      <c r="P793" s="53"/>
      <c r="Q793" s="53"/>
      <c r="R793" s="53"/>
      <c r="S793" s="53"/>
      <c r="T793" s="41"/>
      <c r="U793" s="41"/>
      <c r="V793" s="41"/>
      <c r="W793" s="41"/>
      <c r="X793" s="41"/>
      <c r="Y793" s="41"/>
      <c r="Z793" s="41"/>
    </row>
    <row r="794" spans="1:26" x14ac:dyDescent="0.25">
      <c r="A794" s="41"/>
      <c r="B794" s="41"/>
      <c r="C794" s="41"/>
      <c r="D794" s="41"/>
      <c r="E794" s="41"/>
      <c r="F794" s="41"/>
      <c r="G794" s="41"/>
      <c r="H794" s="41"/>
      <c r="I794" s="41"/>
      <c r="J794" s="41"/>
      <c r="K794" s="41"/>
      <c r="L794" s="41"/>
      <c r="M794" s="41"/>
      <c r="N794" s="53"/>
      <c r="O794" s="53"/>
      <c r="P794" s="53"/>
      <c r="Q794" s="53"/>
      <c r="R794" s="53"/>
      <c r="S794" s="53"/>
      <c r="T794" s="41"/>
      <c r="U794" s="41"/>
      <c r="V794" s="41"/>
      <c r="W794" s="41"/>
      <c r="X794" s="41"/>
      <c r="Y794" s="41"/>
      <c r="Z794" s="41"/>
    </row>
    <row r="795" spans="1:26" x14ac:dyDescent="0.25">
      <c r="A795" s="41"/>
      <c r="B795" s="41"/>
      <c r="C795" s="41"/>
      <c r="D795" s="41"/>
      <c r="E795" s="41"/>
      <c r="F795" s="41"/>
      <c r="G795" s="41"/>
      <c r="H795" s="41"/>
      <c r="I795" s="41"/>
      <c r="J795" s="41"/>
      <c r="K795" s="41"/>
      <c r="L795" s="41"/>
      <c r="M795" s="41"/>
      <c r="N795" s="53"/>
      <c r="O795" s="53"/>
      <c r="P795" s="53"/>
      <c r="Q795" s="53"/>
      <c r="R795" s="53"/>
      <c r="S795" s="53"/>
      <c r="T795" s="41"/>
      <c r="U795" s="41"/>
      <c r="V795" s="41"/>
      <c r="W795" s="41"/>
      <c r="X795" s="41"/>
      <c r="Y795" s="41"/>
      <c r="Z795" s="41"/>
    </row>
    <row r="796" spans="1:26" x14ac:dyDescent="0.25">
      <c r="A796" s="41"/>
      <c r="B796" s="41"/>
      <c r="C796" s="41"/>
      <c r="D796" s="41"/>
      <c r="E796" s="41"/>
      <c r="F796" s="41"/>
      <c r="G796" s="41"/>
      <c r="H796" s="41"/>
      <c r="I796" s="41"/>
      <c r="J796" s="41"/>
      <c r="K796" s="41"/>
      <c r="L796" s="41"/>
      <c r="M796" s="41"/>
      <c r="N796" s="53"/>
      <c r="O796" s="53"/>
      <c r="P796" s="53"/>
      <c r="Q796" s="53"/>
      <c r="R796" s="53"/>
      <c r="S796" s="53"/>
      <c r="T796" s="41"/>
      <c r="U796" s="41"/>
      <c r="V796" s="41"/>
      <c r="W796" s="41"/>
      <c r="X796" s="41"/>
      <c r="Y796" s="41"/>
      <c r="Z796" s="41"/>
    </row>
    <row r="797" spans="1:26" x14ac:dyDescent="0.25">
      <c r="A797" s="41"/>
      <c r="B797" s="41"/>
      <c r="C797" s="41"/>
      <c r="D797" s="41"/>
      <c r="E797" s="41"/>
      <c r="F797" s="41"/>
      <c r="G797" s="41"/>
      <c r="H797" s="41"/>
      <c r="I797" s="41"/>
      <c r="J797" s="41"/>
      <c r="K797" s="41"/>
      <c r="L797" s="41"/>
      <c r="M797" s="41"/>
      <c r="N797" s="53"/>
      <c r="O797" s="53"/>
      <c r="P797" s="53"/>
      <c r="Q797" s="53"/>
      <c r="R797" s="53"/>
      <c r="S797" s="53"/>
      <c r="T797" s="41"/>
      <c r="U797" s="41"/>
      <c r="V797" s="41"/>
      <c r="W797" s="41"/>
      <c r="X797" s="41"/>
      <c r="Y797" s="41"/>
      <c r="Z797" s="41"/>
    </row>
    <row r="798" spans="1:26" x14ac:dyDescent="0.25">
      <c r="A798" s="41"/>
      <c r="B798" s="41"/>
      <c r="C798" s="41"/>
      <c r="D798" s="41"/>
      <c r="E798" s="41"/>
      <c r="F798" s="41"/>
      <c r="G798" s="41"/>
      <c r="H798" s="41"/>
      <c r="I798" s="41"/>
      <c r="J798" s="41"/>
      <c r="K798" s="41"/>
      <c r="L798" s="41"/>
      <c r="M798" s="41"/>
      <c r="N798" s="53"/>
      <c r="O798" s="53"/>
      <c r="P798" s="53"/>
      <c r="Q798" s="53"/>
      <c r="R798" s="53"/>
      <c r="S798" s="53"/>
      <c r="T798" s="41"/>
      <c r="U798" s="41"/>
      <c r="V798" s="41"/>
      <c r="W798" s="41"/>
      <c r="X798" s="41"/>
      <c r="Y798" s="41"/>
      <c r="Z798" s="41"/>
    </row>
    <row r="799" spans="1:26" x14ac:dyDescent="0.25">
      <c r="A799" s="41"/>
      <c r="B799" s="41"/>
      <c r="C799" s="41"/>
      <c r="D799" s="41"/>
      <c r="E799" s="41"/>
      <c r="F799" s="41"/>
      <c r="G799" s="41"/>
      <c r="H799" s="41"/>
      <c r="I799" s="41"/>
      <c r="J799" s="41"/>
      <c r="K799" s="41"/>
      <c r="L799" s="41"/>
      <c r="M799" s="41"/>
      <c r="N799" s="53"/>
      <c r="O799" s="53"/>
      <c r="P799" s="53"/>
      <c r="Q799" s="53"/>
      <c r="R799" s="53"/>
      <c r="S799" s="53"/>
      <c r="T799" s="41"/>
      <c r="U799" s="41"/>
      <c r="V799" s="41"/>
      <c r="W799" s="41"/>
      <c r="X799" s="41"/>
      <c r="Y799" s="41"/>
      <c r="Z799" s="41"/>
    </row>
    <row r="800" spans="1:26" x14ac:dyDescent="0.25">
      <c r="A800" s="41"/>
      <c r="B800" s="41"/>
      <c r="C800" s="41"/>
      <c r="D800" s="41"/>
      <c r="E800" s="41"/>
      <c r="F800" s="41"/>
      <c r="G800" s="41"/>
      <c r="H800" s="41"/>
      <c r="I800" s="41"/>
      <c r="J800" s="41"/>
      <c r="K800" s="41"/>
      <c r="L800" s="41"/>
      <c r="M800" s="41"/>
      <c r="N800" s="53"/>
      <c r="O800" s="53"/>
      <c r="P800" s="53"/>
      <c r="Q800" s="53"/>
      <c r="R800" s="53"/>
      <c r="S800" s="53"/>
      <c r="T800" s="41"/>
      <c r="U800" s="41"/>
      <c r="V800" s="41"/>
      <c r="W800" s="41"/>
      <c r="X800" s="41"/>
      <c r="Y800" s="41"/>
      <c r="Z800" s="41"/>
    </row>
    <row r="801" spans="1:26" x14ac:dyDescent="0.25">
      <c r="A801" s="41"/>
      <c r="B801" s="41"/>
      <c r="C801" s="41"/>
      <c r="D801" s="41"/>
      <c r="E801" s="41"/>
      <c r="F801" s="41"/>
      <c r="G801" s="41"/>
      <c r="H801" s="41"/>
      <c r="I801" s="41"/>
      <c r="J801" s="41"/>
      <c r="K801" s="41"/>
      <c r="L801" s="41"/>
      <c r="M801" s="41"/>
      <c r="N801" s="53"/>
      <c r="O801" s="53"/>
      <c r="P801" s="53"/>
      <c r="Q801" s="53"/>
      <c r="R801" s="53"/>
      <c r="S801" s="53"/>
      <c r="T801" s="41"/>
      <c r="U801" s="41"/>
      <c r="V801" s="41"/>
      <c r="W801" s="41"/>
      <c r="X801" s="41"/>
      <c r="Y801" s="41"/>
      <c r="Z801" s="41"/>
    </row>
    <row r="802" spans="1:26" x14ac:dyDescent="0.25">
      <c r="A802" s="41"/>
      <c r="B802" s="41"/>
      <c r="C802" s="41"/>
      <c r="D802" s="41"/>
      <c r="E802" s="41"/>
      <c r="F802" s="41"/>
      <c r="G802" s="41"/>
      <c r="H802" s="41"/>
      <c r="I802" s="41"/>
      <c r="J802" s="41"/>
      <c r="K802" s="41"/>
      <c r="L802" s="41"/>
      <c r="M802" s="41"/>
      <c r="N802" s="53"/>
      <c r="O802" s="53"/>
      <c r="P802" s="53"/>
      <c r="Q802" s="53"/>
      <c r="R802" s="53"/>
      <c r="S802" s="53"/>
      <c r="T802" s="41"/>
      <c r="U802" s="41"/>
      <c r="V802" s="41"/>
      <c r="W802" s="41"/>
      <c r="X802" s="41"/>
      <c r="Y802" s="41"/>
      <c r="Z802" s="41"/>
    </row>
    <row r="803" spans="1:26" x14ac:dyDescent="0.25">
      <c r="A803" s="41"/>
      <c r="B803" s="41"/>
      <c r="C803" s="41"/>
      <c r="D803" s="41"/>
      <c r="E803" s="41"/>
      <c r="F803" s="41"/>
      <c r="G803" s="41"/>
      <c r="H803" s="41"/>
      <c r="I803" s="41"/>
      <c r="J803" s="41"/>
      <c r="K803" s="41"/>
      <c r="L803" s="41"/>
      <c r="M803" s="41"/>
      <c r="N803" s="53"/>
      <c r="O803" s="53"/>
      <c r="P803" s="53"/>
      <c r="Q803" s="53"/>
      <c r="R803" s="53"/>
      <c r="S803" s="53"/>
      <c r="T803" s="41"/>
      <c r="U803" s="41"/>
      <c r="V803" s="41"/>
      <c r="W803" s="41"/>
      <c r="X803" s="41"/>
      <c r="Y803" s="41"/>
      <c r="Z803" s="41"/>
    </row>
    <row r="804" spans="1:26" x14ac:dyDescent="0.25">
      <c r="A804" s="41"/>
      <c r="B804" s="41"/>
      <c r="C804" s="41"/>
      <c r="D804" s="41"/>
      <c r="E804" s="41"/>
      <c r="F804" s="41"/>
      <c r="G804" s="41"/>
      <c r="H804" s="41"/>
      <c r="I804" s="41"/>
      <c r="J804" s="41"/>
      <c r="K804" s="41"/>
      <c r="L804" s="41"/>
      <c r="M804" s="41"/>
      <c r="N804" s="53"/>
      <c r="O804" s="53"/>
      <c r="P804" s="53"/>
      <c r="Q804" s="53"/>
      <c r="R804" s="53"/>
      <c r="S804" s="53"/>
      <c r="T804" s="41"/>
      <c r="U804" s="41"/>
      <c r="V804" s="41"/>
      <c r="W804" s="41"/>
      <c r="X804" s="41"/>
      <c r="Y804" s="41"/>
      <c r="Z804" s="41"/>
    </row>
    <row r="805" spans="1:26" x14ac:dyDescent="0.25">
      <c r="A805" s="41"/>
      <c r="B805" s="41"/>
      <c r="C805" s="41"/>
      <c r="D805" s="41"/>
      <c r="E805" s="41"/>
      <c r="F805" s="41"/>
      <c r="G805" s="41"/>
      <c r="H805" s="41"/>
      <c r="I805" s="41"/>
      <c r="J805" s="41"/>
      <c r="K805" s="41"/>
      <c r="L805" s="41"/>
      <c r="M805" s="41"/>
      <c r="N805" s="53"/>
      <c r="O805" s="53"/>
      <c r="P805" s="53"/>
      <c r="Q805" s="53"/>
      <c r="R805" s="53"/>
      <c r="S805" s="53"/>
      <c r="T805" s="41"/>
      <c r="U805" s="41"/>
      <c r="V805" s="41"/>
      <c r="W805" s="41"/>
      <c r="X805" s="41"/>
      <c r="Y805" s="41"/>
      <c r="Z805" s="41"/>
    </row>
    <row r="806" spans="1:26" x14ac:dyDescent="0.25">
      <c r="A806" s="41"/>
      <c r="B806" s="41"/>
      <c r="C806" s="41"/>
      <c r="D806" s="41"/>
      <c r="E806" s="41"/>
      <c r="F806" s="41"/>
      <c r="G806" s="41"/>
      <c r="H806" s="41"/>
      <c r="I806" s="41"/>
      <c r="J806" s="41"/>
      <c r="K806" s="41"/>
      <c r="L806" s="41"/>
      <c r="M806" s="41"/>
      <c r="N806" s="53"/>
      <c r="O806" s="53"/>
      <c r="P806" s="53"/>
      <c r="Q806" s="53"/>
      <c r="R806" s="53"/>
      <c r="S806" s="53"/>
      <c r="T806" s="41"/>
      <c r="U806" s="41"/>
      <c r="V806" s="41"/>
      <c r="W806" s="41"/>
      <c r="X806" s="41"/>
      <c r="Y806" s="41"/>
      <c r="Z806" s="41"/>
    </row>
    <row r="807" spans="1:26" x14ac:dyDescent="0.25">
      <c r="A807" s="41"/>
      <c r="B807" s="41"/>
      <c r="C807" s="41"/>
      <c r="D807" s="41"/>
      <c r="E807" s="41"/>
      <c r="F807" s="41"/>
      <c r="G807" s="41"/>
      <c r="H807" s="41"/>
      <c r="I807" s="41"/>
      <c r="J807" s="41"/>
      <c r="K807" s="41"/>
      <c r="L807" s="41"/>
      <c r="M807" s="41"/>
      <c r="N807" s="53"/>
      <c r="O807" s="53"/>
      <c r="P807" s="53"/>
      <c r="Q807" s="53"/>
      <c r="R807" s="53"/>
      <c r="S807" s="53"/>
      <c r="T807" s="41"/>
      <c r="U807" s="41"/>
      <c r="V807" s="41"/>
      <c r="W807" s="41"/>
      <c r="X807" s="41"/>
      <c r="Y807" s="41"/>
      <c r="Z807" s="41"/>
    </row>
    <row r="808" spans="1:26" x14ac:dyDescent="0.25">
      <c r="A808" s="41"/>
      <c r="B808" s="41"/>
      <c r="C808" s="41"/>
      <c r="D808" s="41"/>
      <c r="E808" s="41"/>
      <c r="F808" s="41"/>
      <c r="G808" s="41"/>
      <c r="H808" s="41"/>
      <c r="I808" s="41"/>
      <c r="J808" s="41"/>
      <c r="K808" s="41"/>
      <c r="L808" s="41"/>
      <c r="M808" s="41"/>
      <c r="N808" s="53"/>
      <c r="O808" s="53"/>
      <c r="P808" s="53"/>
      <c r="Q808" s="53"/>
      <c r="R808" s="53"/>
      <c r="S808" s="53"/>
      <c r="T808" s="41"/>
      <c r="U808" s="41"/>
      <c r="V808" s="41"/>
      <c r="W808" s="41"/>
      <c r="X808" s="41"/>
      <c r="Y808" s="41"/>
      <c r="Z808" s="41"/>
    </row>
    <row r="809" spans="1:26" x14ac:dyDescent="0.25">
      <c r="A809" s="41"/>
      <c r="B809" s="41"/>
      <c r="C809" s="41"/>
      <c r="D809" s="41"/>
      <c r="E809" s="41"/>
      <c r="F809" s="41"/>
      <c r="G809" s="41"/>
      <c r="H809" s="41"/>
      <c r="I809" s="41"/>
      <c r="J809" s="41"/>
      <c r="K809" s="41"/>
      <c r="L809" s="41"/>
      <c r="M809" s="41"/>
      <c r="N809" s="53"/>
      <c r="O809" s="53"/>
      <c r="P809" s="53"/>
      <c r="Q809" s="53"/>
      <c r="R809" s="53"/>
      <c r="S809" s="53"/>
      <c r="T809" s="41"/>
      <c r="U809" s="41"/>
      <c r="V809" s="41"/>
      <c r="W809" s="41"/>
      <c r="X809" s="41"/>
      <c r="Y809" s="41"/>
      <c r="Z809" s="41"/>
    </row>
    <row r="810" spans="1:26" x14ac:dyDescent="0.25">
      <c r="A810" s="41"/>
      <c r="B810" s="41"/>
      <c r="C810" s="41"/>
      <c r="D810" s="41"/>
      <c r="E810" s="41"/>
      <c r="F810" s="41"/>
      <c r="G810" s="41"/>
      <c r="H810" s="41"/>
      <c r="I810" s="41"/>
      <c r="J810" s="41"/>
      <c r="K810" s="41"/>
      <c r="L810" s="41"/>
      <c r="M810" s="41"/>
      <c r="N810" s="53"/>
      <c r="O810" s="53"/>
      <c r="P810" s="53"/>
      <c r="Q810" s="53"/>
      <c r="R810" s="53"/>
      <c r="S810" s="53"/>
      <c r="T810" s="41"/>
      <c r="U810" s="41"/>
      <c r="V810" s="41"/>
      <c r="W810" s="41"/>
      <c r="X810" s="41"/>
      <c r="Y810" s="41"/>
      <c r="Z810" s="41"/>
    </row>
    <row r="811" spans="1:26" x14ac:dyDescent="0.25">
      <c r="A811" s="41"/>
      <c r="B811" s="41"/>
      <c r="C811" s="41"/>
      <c r="D811" s="41"/>
      <c r="E811" s="41"/>
      <c r="F811" s="41"/>
      <c r="G811" s="41"/>
      <c r="H811" s="41"/>
      <c r="I811" s="41"/>
      <c r="J811" s="41"/>
      <c r="K811" s="41"/>
      <c r="L811" s="41"/>
      <c r="M811" s="41"/>
      <c r="N811" s="53"/>
      <c r="O811" s="53"/>
      <c r="P811" s="53"/>
      <c r="Q811" s="53"/>
      <c r="R811" s="53"/>
      <c r="S811" s="53"/>
      <c r="T811" s="41"/>
      <c r="U811" s="41"/>
      <c r="V811" s="41"/>
      <c r="W811" s="41"/>
      <c r="X811" s="41"/>
      <c r="Y811" s="41"/>
      <c r="Z811" s="41"/>
    </row>
    <row r="812" spans="1:26" x14ac:dyDescent="0.25">
      <c r="A812" s="41"/>
      <c r="B812" s="41"/>
      <c r="C812" s="41"/>
      <c r="D812" s="41"/>
      <c r="E812" s="41"/>
      <c r="F812" s="41"/>
      <c r="G812" s="41"/>
      <c r="H812" s="41"/>
      <c r="I812" s="41"/>
      <c r="J812" s="41"/>
      <c r="K812" s="41"/>
      <c r="L812" s="41"/>
      <c r="M812" s="41"/>
      <c r="N812" s="53"/>
      <c r="O812" s="53"/>
      <c r="P812" s="53"/>
      <c r="Q812" s="53"/>
      <c r="R812" s="53"/>
      <c r="S812" s="53"/>
      <c r="T812" s="41"/>
      <c r="U812" s="41"/>
      <c r="V812" s="41"/>
      <c r="W812" s="41"/>
      <c r="X812" s="41"/>
      <c r="Y812" s="41"/>
      <c r="Z812" s="41"/>
    </row>
    <row r="813" spans="1:26" x14ac:dyDescent="0.25">
      <c r="A813" s="41"/>
      <c r="B813" s="41"/>
      <c r="C813" s="41"/>
      <c r="D813" s="41"/>
      <c r="E813" s="41"/>
      <c r="F813" s="41"/>
      <c r="G813" s="41"/>
      <c r="H813" s="41"/>
      <c r="I813" s="41"/>
      <c r="J813" s="41"/>
      <c r="K813" s="41"/>
      <c r="L813" s="41"/>
      <c r="M813" s="41"/>
      <c r="N813" s="53"/>
      <c r="O813" s="53"/>
      <c r="P813" s="53"/>
      <c r="Q813" s="53"/>
      <c r="R813" s="53"/>
      <c r="S813" s="53"/>
      <c r="T813" s="41"/>
      <c r="U813" s="41"/>
      <c r="V813" s="41"/>
      <c r="W813" s="41"/>
      <c r="X813" s="41"/>
      <c r="Y813" s="41"/>
      <c r="Z813" s="41"/>
    </row>
    <row r="814" spans="1:26" x14ac:dyDescent="0.25">
      <c r="A814" s="41"/>
      <c r="B814" s="41"/>
      <c r="C814" s="41"/>
      <c r="D814" s="41"/>
      <c r="E814" s="41"/>
      <c r="F814" s="41"/>
      <c r="G814" s="41"/>
      <c r="H814" s="41"/>
      <c r="I814" s="41"/>
      <c r="J814" s="41"/>
      <c r="K814" s="41"/>
      <c r="L814" s="41"/>
      <c r="M814" s="41"/>
      <c r="N814" s="53"/>
      <c r="O814" s="53"/>
      <c r="P814" s="53"/>
      <c r="Q814" s="53"/>
      <c r="R814" s="53"/>
      <c r="S814" s="53"/>
      <c r="T814" s="41"/>
      <c r="U814" s="41"/>
      <c r="V814" s="41"/>
      <c r="W814" s="41"/>
      <c r="X814" s="41"/>
      <c r="Y814" s="41"/>
      <c r="Z814" s="41"/>
    </row>
    <row r="815" spans="1:26" x14ac:dyDescent="0.25">
      <c r="A815" s="41"/>
      <c r="B815" s="41"/>
      <c r="C815" s="41"/>
      <c r="D815" s="41"/>
      <c r="E815" s="41"/>
      <c r="F815" s="41"/>
      <c r="G815" s="41"/>
      <c r="H815" s="41"/>
      <c r="I815" s="41"/>
      <c r="J815" s="41"/>
      <c r="K815" s="41"/>
      <c r="L815" s="41"/>
      <c r="M815" s="41"/>
      <c r="N815" s="53"/>
      <c r="O815" s="53"/>
      <c r="P815" s="53"/>
      <c r="Q815" s="53"/>
      <c r="R815" s="53"/>
      <c r="S815" s="53"/>
      <c r="T815" s="41"/>
      <c r="U815" s="41"/>
      <c r="V815" s="41"/>
      <c r="W815" s="41"/>
      <c r="X815" s="41"/>
      <c r="Y815" s="41"/>
      <c r="Z815" s="41"/>
    </row>
    <row r="816" spans="1:26" x14ac:dyDescent="0.25">
      <c r="A816" s="41"/>
      <c r="B816" s="41"/>
      <c r="C816" s="41"/>
      <c r="D816" s="41"/>
      <c r="E816" s="41"/>
      <c r="F816" s="41"/>
      <c r="G816" s="41"/>
      <c r="H816" s="41"/>
      <c r="I816" s="41"/>
      <c r="J816" s="41"/>
      <c r="K816" s="41"/>
      <c r="L816" s="41"/>
      <c r="M816" s="41"/>
      <c r="N816" s="53"/>
      <c r="O816" s="53"/>
      <c r="P816" s="53"/>
      <c r="Q816" s="53"/>
      <c r="R816" s="53"/>
      <c r="S816" s="53"/>
      <c r="T816" s="41"/>
      <c r="U816" s="41"/>
      <c r="V816" s="41"/>
      <c r="W816" s="41"/>
      <c r="X816" s="41"/>
      <c r="Y816" s="41"/>
      <c r="Z816" s="41"/>
    </row>
    <row r="817" spans="1:26" x14ac:dyDescent="0.25">
      <c r="A817" s="41"/>
      <c r="B817" s="41"/>
      <c r="C817" s="41"/>
      <c r="D817" s="41"/>
      <c r="E817" s="41"/>
      <c r="F817" s="41"/>
      <c r="G817" s="41"/>
      <c r="H817" s="41"/>
      <c r="I817" s="41"/>
      <c r="J817" s="41"/>
      <c r="K817" s="41"/>
      <c r="L817" s="41"/>
      <c r="M817" s="41"/>
      <c r="N817" s="53"/>
      <c r="O817" s="53"/>
      <c r="P817" s="53"/>
      <c r="Q817" s="53"/>
      <c r="R817" s="53"/>
      <c r="S817" s="53"/>
      <c r="T817" s="41"/>
      <c r="U817" s="41"/>
      <c r="V817" s="41"/>
      <c r="W817" s="41"/>
      <c r="X817" s="41"/>
      <c r="Y817" s="41"/>
      <c r="Z817" s="41"/>
    </row>
    <row r="818" spans="1:26" x14ac:dyDescent="0.25">
      <c r="A818" s="41"/>
      <c r="B818" s="41"/>
      <c r="C818" s="41"/>
      <c r="D818" s="41"/>
      <c r="E818" s="41"/>
      <c r="F818" s="41"/>
      <c r="G818" s="41"/>
      <c r="H818" s="41"/>
      <c r="I818" s="41"/>
      <c r="J818" s="41"/>
      <c r="K818" s="41"/>
      <c r="L818" s="41"/>
      <c r="M818" s="41"/>
      <c r="N818" s="53"/>
      <c r="O818" s="53"/>
      <c r="P818" s="53"/>
      <c r="Q818" s="53"/>
      <c r="R818" s="53"/>
      <c r="S818" s="53"/>
      <c r="T818" s="41"/>
      <c r="U818" s="41"/>
      <c r="V818" s="41"/>
      <c r="W818" s="41"/>
      <c r="X818" s="41"/>
      <c r="Y818" s="41"/>
      <c r="Z818" s="41"/>
    </row>
    <row r="819" spans="1:26" x14ac:dyDescent="0.25">
      <c r="A819" s="41"/>
      <c r="B819" s="41"/>
      <c r="C819" s="41"/>
      <c r="D819" s="41"/>
      <c r="E819" s="41"/>
      <c r="F819" s="41"/>
      <c r="G819" s="41"/>
      <c r="H819" s="41"/>
      <c r="I819" s="41"/>
      <c r="J819" s="41"/>
      <c r="K819" s="41"/>
      <c r="L819" s="41"/>
      <c r="M819" s="41"/>
      <c r="N819" s="53"/>
      <c r="O819" s="53"/>
      <c r="P819" s="53"/>
      <c r="Q819" s="53"/>
      <c r="R819" s="53"/>
      <c r="S819" s="53"/>
      <c r="T819" s="41"/>
      <c r="U819" s="41"/>
      <c r="V819" s="41"/>
      <c r="W819" s="41"/>
      <c r="X819" s="41"/>
      <c r="Y819" s="41"/>
      <c r="Z819" s="41"/>
    </row>
    <row r="820" spans="1:26" x14ac:dyDescent="0.25">
      <c r="A820" s="41"/>
      <c r="B820" s="41"/>
      <c r="C820" s="41"/>
      <c r="D820" s="41"/>
      <c r="E820" s="41"/>
      <c r="F820" s="41"/>
      <c r="G820" s="41"/>
      <c r="H820" s="41"/>
      <c r="I820" s="41"/>
      <c r="J820" s="41"/>
      <c r="K820" s="41"/>
      <c r="L820" s="41"/>
      <c r="M820" s="41"/>
      <c r="N820" s="53"/>
      <c r="O820" s="53"/>
      <c r="P820" s="53"/>
      <c r="Q820" s="53"/>
      <c r="R820" s="53"/>
      <c r="S820" s="53"/>
      <c r="T820" s="41"/>
      <c r="U820" s="41"/>
      <c r="V820" s="41"/>
      <c r="W820" s="41"/>
      <c r="X820" s="41"/>
      <c r="Y820" s="41"/>
      <c r="Z820" s="41"/>
    </row>
    <row r="821" spans="1:26" x14ac:dyDescent="0.25">
      <c r="A821" s="41"/>
      <c r="B821" s="41"/>
      <c r="C821" s="41"/>
      <c r="D821" s="41"/>
      <c r="E821" s="41"/>
      <c r="F821" s="41"/>
      <c r="G821" s="41"/>
      <c r="H821" s="41"/>
      <c r="I821" s="41"/>
      <c r="J821" s="41"/>
      <c r="K821" s="41"/>
      <c r="L821" s="41"/>
      <c r="M821" s="41"/>
      <c r="N821" s="53"/>
      <c r="O821" s="53"/>
      <c r="P821" s="53"/>
      <c r="Q821" s="53"/>
      <c r="R821" s="53"/>
      <c r="S821" s="53"/>
      <c r="T821" s="41"/>
      <c r="U821" s="41"/>
      <c r="V821" s="41"/>
      <c r="W821" s="41"/>
      <c r="X821" s="41"/>
      <c r="Y821" s="41"/>
      <c r="Z821" s="41"/>
    </row>
    <row r="822" spans="1:26" x14ac:dyDescent="0.25">
      <c r="A822" s="41"/>
      <c r="B822" s="41"/>
      <c r="C822" s="41"/>
      <c r="D822" s="41"/>
      <c r="E822" s="41"/>
      <c r="F822" s="41"/>
      <c r="G822" s="41"/>
      <c r="H822" s="41"/>
      <c r="I822" s="41"/>
      <c r="J822" s="41"/>
      <c r="K822" s="41"/>
      <c r="L822" s="41"/>
      <c r="M822" s="41"/>
      <c r="N822" s="53"/>
      <c r="O822" s="53"/>
      <c r="P822" s="53"/>
      <c r="Q822" s="53"/>
      <c r="R822" s="53"/>
      <c r="S822" s="53"/>
      <c r="T822" s="41"/>
      <c r="U822" s="41"/>
      <c r="V822" s="41"/>
      <c r="W822" s="41"/>
      <c r="X822" s="41"/>
      <c r="Y822" s="41"/>
      <c r="Z822" s="41"/>
    </row>
    <row r="823" spans="1:26" x14ac:dyDescent="0.25">
      <c r="A823" s="41"/>
      <c r="B823" s="41"/>
      <c r="C823" s="41"/>
      <c r="D823" s="41"/>
      <c r="E823" s="41"/>
      <c r="F823" s="41"/>
      <c r="G823" s="41"/>
      <c r="H823" s="41"/>
      <c r="I823" s="41"/>
      <c r="J823" s="41"/>
      <c r="K823" s="41"/>
      <c r="L823" s="41"/>
      <c r="M823" s="41"/>
      <c r="N823" s="53"/>
      <c r="O823" s="53"/>
      <c r="P823" s="53"/>
      <c r="Q823" s="53"/>
      <c r="R823" s="53"/>
      <c r="S823" s="53"/>
      <c r="T823" s="41"/>
      <c r="U823" s="41"/>
      <c r="V823" s="41"/>
      <c r="W823" s="41"/>
      <c r="X823" s="41"/>
      <c r="Y823" s="41"/>
      <c r="Z823" s="41"/>
    </row>
    <row r="824" spans="1:26" x14ac:dyDescent="0.25">
      <c r="A824" s="41"/>
      <c r="B824" s="41"/>
      <c r="C824" s="41"/>
      <c r="D824" s="41"/>
      <c r="E824" s="41"/>
      <c r="F824" s="41"/>
      <c r="G824" s="41"/>
      <c r="H824" s="41"/>
      <c r="I824" s="41"/>
      <c r="J824" s="41"/>
      <c r="K824" s="41"/>
      <c r="L824" s="41"/>
      <c r="M824" s="41"/>
      <c r="N824" s="53"/>
      <c r="O824" s="53"/>
      <c r="P824" s="53"/>
      <c r="Q824" s="53"/>
      <c r="R824" s="53"/>
      <c r="S824" s="53"/>
      <c r="T824" s="41"/>
      <c r="U824" s="41"/>
      <c r="V824" s="41"/>
      <c r="W824" s="41"/>
      <c r="X824" s="41"/>
      <c r="Y824" s="41"/>
      <c r="Z824" s="41"/>
    </row>
    <row r="825" spans="1:26" x14ac:dyDescent="0.25">
      <c r="A825" s="41"/>
      <c r="B825" s="41"/>
      <c r="C825" s="41"/>
      <c r="D825" s="41"/>
      <c r="E825" s="41"/>
      <c r="F825" s="41"/>
      <c r="G825" s="41"/>
      <c r="H825" s="41"/>
      <c r="I825" s="41"/>
      <c r="J825" s="41"/>
      <c r="K825" s="41"/>
      <c r="L825" s="41"/>
      <c r="M825" s="41"/>
      <c r="N825" s="53"/>
      <c r="O825" s="53"/>
      <c r="P825" s="53"/>
      <c r="Q825" s="53"/>
      <c r="R825" s="53"/>
      <c r="S825" s="53"/>
      <c r="T825" s="41"/>
      <c r="U825" s="41"/>
      <c r="V825" s="41"/>
      <c r="W825" s="41"/>
      <c r="X825" s="41"/>
      <c r="Y825" s="41"/>
      <c r="Z825" s="41"/>
    </row>
    <row r="826" spans="1:26" x14ac:dyDescent="0.25">
      <c r="A826" s="41"/>
      <c r="B826" s="41"/>
      <c r="C826" s="41"/>
      <c r="D826" s="41"/>
      <c r="E826" s="41"/>
      <c r="F826" s="41"/>
      <c r="G826" s="41"/>
      <c r="H826" s="41"/>
      <c r="I826" s="41"/>
      <c r="J826" s="41"/>
      <c r="K826" s="41"/>
      <c r="L826" s="41"/>
      <c r="M826" s="41"/>
      <c r="N826" s="53"/>
      <c r="O826" s="53"/>
      <c r="P826" s="53"/>
      <c r="Q826" s="53"/>
      <c r="R826" s="53"/>
      <c r="S826" s="53"/>
      <c r="T826" s="41"/>
      <c r="U826" s="41"/>
      <c r="V826" s="41"/>
      <c r="W826" s="41"/>
      <c r="X826" s="41"/>
      <c r="Y826" s="41"/>
      <c r="Z826" s="41"/>
    </row>
    <row r="827" spans="1:26" x14ac:dyDescent="0.25">
      <c r="A827" s="41"/>
      <c r="B827" s="41"/>
      <c r="C827" s="41"/>
      <c r="D827" s="41"/>
      <c r="E827" s="41"/>
      <c r="F827" s="41"/>
      <c r="G827" s="41"/>
      <c r="H827" s="41"/>
      <c r="I827" s="41"/>
      <c r="J827" s="41"/>
      <c r="K827" s="41"/>
      <c r="L827" s="41"/>
      <c r="M827" s="41"/>
      <c r="N827" s="53"/>
      <c r="O827" s="53"/>
      <c r="P827" s="53"/>
      <c r="Q827" s="53"/>
      <c r="R827" s="53"/>
      <c r="S827" s="53"/>
      <c r="T827" s="41"/>
      <c r="U827" s="41"/>
      <c r="V827" s="41"/>
      <c r="W827" s="41"/>
      <c r="X827" s="41"/>
      <c r="Y827" s="41"/>
      <c r="Z827" s="41"/>
    </row>
    <row r="828" spans="1:26" x14ac:dyDescent="0.25">
      <c r="A828" s="41"/>
      <c r="B828" s="41"/>
      <c r="C828" s="41"/>
      <c r="D828" s="41"/>
      <c r="E828" s="41"/>
      <c r="F828" s="41"/>
      <c r="G828" s="41"/>
      <c r="H828" s="41"/>
      <c r="I828" s="41"/>
      <c r="J828" s="41"/>
      <c r="K828" s="41"/>
      <c r="L828" s="41"/>
      <c r="M828" s="41"/>
      <c r="N828" s="53"/>
      <c r="O828" s="53"/>
      <c r="P828" s="53"/>
      <c r="Q828" s="53"/>
      <c r="R828" s="53"/>
      <c r="S828" s="53"/>
      <c r="T828" s="41"/>
      <c r="U828" s="41"/>
      <c r="V828" s="41"/>
      <c r="W828" s="41"/>
      <c r="X828" s="41"/>
      <c r="Y828" s="41"/>
      <c r="Z828" s="41"/>
    </row>
    <row r="829" spans="1:26" x14ac:dyDescent="0.25">
      <c r="A829" s="41"/>
      <c r="B829" s="41"/>
      <c r="C829" s="41"/>
      <c r="D829" s="41"/>
      <c r="E829" s="41"/>
      <c r="F829" s="41"/>
      <c r="G829" s="41"/>
      <c r="H829" s="41"/>
      <c r="I829" s="41"/>
      <c r="J829" s="41"/>
      <c r="K829" s="41"/>
      <c r="L829" s="41"/>
      <c r="M829" s="41"/>
      <c r="N829" s="53"/>
      <c r="O829" s="53"/>
      <c r="P829" s="53"/>
      <c r="Q829" s="53"/>
      <c r="R829" s="53"/>
      <c r="S829" s="53"/>
      <c r="T829" s="41"/>
      <c r="U829" s="41"/>
      <c r="V829" s="41"/>
      <c r="W829" s="41"/>
      <c r="X829" s="41"/>
      <c r="Y829" s="41"/>
      <c r="Z829" s="41"/>
    </row>
    <row r="830" spans="1:26" x14ac:dyDescent="0.25">
      <c r="A830" s="41"/>
      <c r="B830" s="41"/>
      <c r="C830" s="41"/>
      <c r="D830" s="41"/>
      <c r="E830" s="41"/>
      <c r="F830" s="41"/>
      <c r="G830" s="41"/>
      <c r="H830" s="41"/>
      <c r="I830" s="41"/>
      <c r="J830" s="41"/>
      <c r="K830" s="41"/>
      <c r="L830" s="41"/>
      <c r="M830" s="41"/>
      <c r="N830" s="53"/>
      <c r="O830" s="53"/>
      <c r="P830" s="53"/>
      <c r="Q830" s="53"/>
      <c r="R830" s="53"/>
      <c r="S830" s="53"/>
      <c r="T830" s="41"/>
      <c r="U830" s="41"/>
      <c r="V830" s="41"/>
      <c r="W830" s="41"/>
      <c r="X830" s="41"/>
      <c r="Y830" s="41"/>
      <c r="Z830" s="41"/>
    </row>
    <row r="831" spans="1:26" x14ac:dyDescent="0.25">
      <c r="A831" s="41"/>
      <c r="B831" s="41"/>
      <c r="C831" s="41"/>
      <c r="D831" s="41"/>
      <c r="E831" s="41"/>
      <c r="F831" s="41"/>
      <c r="G831" s="41"/>
      <c r="H831" s="41"/>
      <c r="I831" s="41"/>
      <c r="J831" s="41"/>
      <c r="K831" s="41"/>
      <c r="L831" s="41"/>
      <c r="M831" s="41"/>
      <c r="N831" s="53"/>
      <c r="O831" s="53"/>
      <c r="P831" s="53"/>
      <c r="Q831" s="53"/>
      <c r="R831" s="53"/>
      <c r="S831" s="53"/>
      <c r="T831" s="41"/>
      <c r="U831" s="41"/>
      <c r="V831" s="41"/>
      <c r="W831" s="41"/>
      <c r="X831" s="41"/>
      <c r="Y831" s="41"/>
      <c r="Z831" s="41"/>
    </row>
    <row r="832" spans="1:26" x14ac:dyDescent="0.25">
      <c r="A832" s="41"/>
      <c r="B832" s="41"/>
      <c r="C832" s="41"/>
      <c r="D832" s="41"/>
      <c r="E832" s="41"/>
      <c r="F832" s="41"/>
      <c r="G832" s="41"/>
      <c r="H832" s="41"/>
      <c r="I832" s="41"/>
      <c r="J832" s="41"/>
      <c r="K832" s="41"/>
      <c r="L832" s="41"/>
      <c r="M832" s="41"/>
      <c r="N832" s="53"/>
      <c r="O832" s="53"/>
      <c r="P832" s="53"/>
      <c r="Q832" s="53"/>
      <c r="R832" s="53"/>
      <c r="S832" s="53"/>
      <c r="T832" s="41"/>
      <c r="U832" s="41"/>
      <c r="V832" s="41"/>
      <c r="W832" s="41"/>
      <c r="X832" s="41"/>
      <c r="Y832" s="41"/>
      <c r="Z832" s="41"/>
    </row>
    <row r="833" spans="1:26" x14ac:dyDescent="0.25">
      <c r="A833" s="41"/>
      <c r="B833" s="41"/>
      <c r="C833" s="41"/>
      <c r="D833" s="41"/>
      <c r="E833" s="41"/>
      <c r="F833" s="41"/>
      <c r="G833" s="41"/>
      <c r="H833" s="41"/>
      <c r="I833" s="41"/>
      <c r="J833" s="41"/>
      <c r="K833" s="41"/>
      <c r="L833" s="41"/>
      <c r="M833" s="41"/>
      <c r="N833" s="53"/>
      <c r="O833" s="53"/>
      <c r="P833" s="53"/>
      <c r="Q833" s="53"/>
      <c r="R833" s="53"/>
      <c r="S833" s="53"/>
      <c r="T833" s="41"/>
      <c r="U833" s="41"/>
      <c r="V833" s="41"/>
      <c r="W833" s="41"/>
      <c r="X833" s="41"/>
      <c r="Y833" s="41"/>
      <c r="Z833" s="41"/>
    </row>
    <row r="834" spans="1:26" x14ac:dyDescent="0.25">
      <c r="A834" s="41"/>
      <c r="B834" s="41"/>
      <c r="C834" s="41"/>
      <c r="D834" s="41"/>
      <c r="E834" s="41"/>
      <c r="F834" s="41"/>
      <c r="G834" s="41"/>
      <c r="H834" s="41"/>
      <c r="I834" s="41"/>
      <c r="J834" s="41"/>
      <c r="K834" s="41"/>
      <c r="L834" s="41"/>
      <c r="M834" s="41"/>
      <c r="N834" s="53"/>
      <c r="O834" s="53"/>
      <c r="P834" s="53"/>
      <c r="Q834" s="53"/>
      <c r="R834" s="53"/>
      <c r="S834" s="53"/>
      <c r="T834" s="41"/>
      <c r="U834" s="41"/>
      <c r="V834" s="41"/>
      <c r="W834" s="41"/>
      <c r="X834" s="41"/>
      <c r="Y834" s="41"/>
      <c r="Z834" s="41"/>
    </row>
    <row r="835" spans="1:26" x14ac:dyDescent="0.25">
      <c r="A835" s="41"/>
      <c r="B835" s="41"/>
      <c r="C835" s="41"/>
      <c r="D835" s="41"/>
      <c r="E835" s="41"/>
      <c r="F835" s="41"/>
      <c r="G835" s="41"/>
      <c r="H835" s="41"/>
      <c r="I835" s="41"/>
      <c r="J835" s="41"/>
      <c r="K835" s="41"/>
      <c r="L835" s="41"/>
      <c r="M835" s="41"/>
      <c r="N835" s="53"/>
      <c r="O835" s="53"/>
      <c r="P835" s="53"/>
      <c r="Q835" s="53"/>
      <c r="R835" s="53"/>
      <c r="S835" s="53"/>
      <c r="T835" s="41"/>
      <c r="U835" s="41"/>
      <c r="V835" s="41"/>
      <c r="W835" s="41"/>
      <c r="X835" s="41"/>
      <c r="Y835" s="41"/>
      <c r="Z835" s="41"/>
    </row>
    <row r="836" spans="1:26" x14ac:dyDescent="0.25">
      <c r="A836" s="41"/>
      <c r="B836" s="41"/>
      <c r="C836" s="41"/>
      <c r="D836" s="41"/>
      <c r="E836" s="41"/>
      <c r="F836" s="41"/>
      <c r="G836" s="41"/>
      <c r="H836" s="41"/>
      <c r="I836" s="41"/>
      <c r="J836" s="41"/>
      <c r="K836" s="41"/>
      <c r="L836" s="41"/>
      <c r="M836" s="41"/>
      <c r="N836" s="53"/>
      <c r="O836" s="53"/>
      <c r="P836" s="53"/>
      <c r="Q836" s="53"/>
      <c r="R836" s="53"/>
      <c r="S836" s="53"/>
      <c r="T836" s="41"/>
      <c r="U836" s="41"/>
      <c r="V836" s="41"/>
      <c r="W836" s="41"/>
      <c r="X836" s="41"/>
      <c r="Y836" s="41"/>
      <c r="Z836" s="41"/>
    </row>
    <row r="837" spans="1:26" x14ac:dyDescent="0.25">
      <c r="A837" s="41"/>
      <c r="B837" s="41"/>
      <c r="C837" s="41"/>
      <c r="D837" s="41"/>
      <c r="E837" s="41"/>
      <c r="F837" s="41"/>
      <c r="G837" s="41"/>
      <c r="H837" s="41"/>
      <c r="I837" s="41"/>
      <c r="J837" s="41"/>
      <c r="K837" s="41"/>
      <c r="L837" s="41"/>
      <c r="M837" s="41"/>
      <c r="N837" s="53"/>
      <c r="O837" s="53"/>
      <c r="P837" s="53"/>
      <c r="Q837" s="53"/>
      <c r="R837" s="53"/>
      <c r="S837" s="53"/>
      <c r="T837" s="41"/>
      <c r="U837" s="41"/>
      <c r="V837" s="41"/>
      <c r="W837" s="41"/>
      <c r="X837" s="41"/>
      <c r="Y837" s="41"/>
      <c r="Z837" s="41"/>
    </row>
    <row r="838" spans="1:26" x14ac:dyDescent="0.25">
      <c r="A838" s="41"/>
      <c r="B838" s="41"/>
      <c r="C838" s="41"/>
      <c r="D838" s="41"/>
      <c r="E838" s="41"/>
      <c r="F838" s="41"/>
      <c r="G838" s="41"/>
      <c r="H838" s="41"/>
      <c r="I838" s="41"/>
      <c r="J838" s="41"/>
      <c r="K838" s="41"/>
      <c r="L838" s="41"/>
      <c r="M838" s="41"/>
      <c r="N838" s="53"/>
      <c r="O838" s="53"/>
      <c r="P838" s="53"/>
      <c r="Q838" s="53"/>
      <c r="R838" s="53"/>
      <c r="S838" s="53"/>
      <c r="T838" s="41"/>
      <c r="U838" s="41"/>
      <c r="V838" s="41"/>
      <c r="W838" s="41"/>
      <c r="X838" s="41"/>
      <c r="Y838" s="41"/>
      <c r="Z838" s="41"/>
    </row>
    <row r="839" spans="1:26" x14ac:dyDescent="0.25">
      <c r="A839" s="41"/>
      <c r="B839" s="41"/>
      <c r="C839" s="41"/>
      <c r="D839" s="41"/>
      <c r="E839" s="41"/>
      <c r="F839" s="41"/>
      <c r="G839" s="41"/>
      <c r="H839" s="41"/>
      <c r="I839" s="41"/>
      <c r="J839" s="41"/>
      <c r="K839" s="41"/>
      <c r="L839" s="41"/>
      <c r="M839" s="41"/>
      <c r="N839" s="53"/>
      <c r="O839" s="53"/>
      <c r="P839" s="53"/>
      <c r="Q839" s="53"/>
      <c r="R839" s="53"/>
      <c r="S839" s="53"/>
      <c r="T839" s="41"/>
      <c r="U839" s="41"/>
      <c r="V839" s="41"/>
      <c r="W839" s="41"/>
      <c r="X839" s="41"/>
      <c r="Y839" s="41"/>
      <c r="Z839" s="41"/>
    </row>
    <row r="840" spans="1:26" x14ac:dyDescent="0.25">
      <c r="A840" s="41"/>
      <c r="B840" s="41"/>
      <c r="C840" s="41"/>
      <c r="D840" s="41"/>
      <c r="E840" s="41"/>
      <c r="F840" s="41"/>
      <c r="G840" s="41"/>
      <c r="H840" s="41"/>
      <c r="I840" s="41"/>
      <c r="J840" s="41"/>
      <c r="K840" s="41"/>
      <c r="L840" s="41"/>
      <c r="M840" s="41"/>
      <c r="N840" s="53"/>
      <c r="O840" s="53"/>
      <c r="P840" s="53"/>
      <c r="Q840" s="53"/>
      <c r="R840" s="53"/>
      <c r="S840" s="53"/>
      <c r="T840" s="41"/>
      <c r="U840" s="41"/>
      <c r="V840" s="41"/>
      <c r="W840" s="41"/>
      <c r="X840" s="41"/>
      <c r="Y840" s="41"/>
      <c r="Z840" s="41"/>
    </row>
    <row r="841" spans="1:26" x14ac:dyDescent="0.25">
      <c r="A841" s="41"/>
      <c r="B841" s="41"/>
      <c r="C841" s="41"/>
      <c r="D841" s="41"/>
      <c r="E841" s="41"/>
      <c r="F841" s="41"/>
      <c r="G841" s="41"/>
      <c r="H841" s="41"/>
      <c r="I841" s="41"/>
      <c r="J841" s="41"/>
      <c r="K841" s="41"/>
      <c r="L841" s="41"/>
      <c r="M841" s="41"/>
      <c r="N841" s="53"/>
      <c r="O841" s="53"/>
      <c r="P841" s="53"/>
      <c r="Q841" s="53"/>
      <c r="R841" s="53"/>
      <c r="S841" s="53"/>
      <c r="T841" s="41"/>
      <c r="U841" s="41"/>
      <c r="V841" s="41"/>
      <c r="W841" s="41"/>
      <c r="X841" s="41"/>
      <c r="Y841" s="41"/>
      <c r="Z841" s="41"/>
    </row>
    <row r="842" spans="1:26" x14ac:dyDescent="0.25">
      <c r="A842" s="41"/>
      <c r="B842" s="41"/>
      <c r="C842" s="41"/>
      <c r="D842" s="41"/>
      <c r="E842" s="41"/>
      <c r="F842" s="41"/>
      <c r="G842" s="41"/>
      <c r="H842" s="41"/>
      <c r="I842" s="41"/>
      <c r="J842" s="41"/>
      <c r="K842" s="41"/>
      <c r="L842" s="41"/>
      <c r="M842" s="41"/>
      <c r="N842" s="53"/>
      <c r="O842" s="53"/>
      <c r="P842" s="53"/>
      <c r="Q842" s="53"/>
      <c r="R842" s="53"/>
      <c r="S842" s="53"/>
      <c r="T842" s="41"/>
      <c r="U842" s="41"/>
      <c r="V842" s="41"/>
      <c r="W842" s="41"/>
      <c r="X842" s="41"/>
      <c r="Y842" s="41"/>
      <c r="Z842" s="41"/>
    </row>
    <row r="843" spans="1:26" x14ac:dyDescent="0.25">
      <c r="A843" s="41"/>
      <c r="B843" s="41"/>
      <c r="C843" s="41"/>
      <c r="D843" s="41"/>
      <c r="E843" s="41"/>
      <c r="F843" s="41"/>
      <c r="G843" s="41"/>
      <c r="H843" s="41"/>
      <c r="I843" s="41"/>
      <c r="J843" s="41"/>
      <c r="K843" s="41"/>
      <c r="L843" s="41"/>
      <c r="M843" s="41"/>
      <c r="N843" s="53"/>
      <c r="O843" s="53"/>
      <c r="P843" s="53"/>
      <c r="Q843" s="53"/>
      <c r="R843" s="53"/>
      <c r="S843" s="53"/>
      <c r="T843" s="41"/>
      <c r="U843" s="41"/>
      <c r="V843" s="41"/>
      <c r="W843" s="41"/>
      <c r="X843" s="41"/>
      <c r="Y843" s="41"/>
      <c r="Z843" s="41"/>
    </row>
    <row r="844" spans="1:26" x14ac:dyDescent="0.25">
      <c r="A844" s="41"/>
      <c r="B844" s="41"/>
      <c r="C844" s="41"/>
      <c r="D844" s="41"/>
      <c r="E844" s="41"/>
      <c r="F844" s="41"/>
      <c r="G844" s="41"/>
      <c r="H844" s="41"/>
      <c r="I844" s="41"/>
      <c r="J844" s="41"/>
      <c r="K844" s="41"/>
      <c r="L844" s="41"/>
      <c r="M844" s="41"/>
      <c r="N844" s="53"/>
      <c r="O844" s="53"/>
      <c r="P844" s="53"/>
      <c r="Q844" s="53"/>
      <c r="R844" s="53"/>
      <c r="S844" s="53"/>
      <c r="T844" s="41"/>
      <c r="U844" s="41"/>
      <c r="V844" s="41"/>
      <c r="W844" s="41"/>
      <c r="X844" s="41"/>
      <c r="Y844" s="41"/>
      <c r="Z844" s="41"/>
    </row>
    <row r="845" spans="1:26" x14ac:dyDescent="0.25">
      <c r="A845" s="41"/>
      <c r="B845" s="41"/>
      <c r="C845" s="41"/>
      <c r="D845" s="41"/>
      <c r="E845" s="41"/>
      <c r="F845" s="41"/>
      <c r="G845" s="41"/>
      <c r="H845" s="41"/>
      <c r="I845" s="41"/>
      <c r="J845" s="41"/>
      <c r="K845" s="41"/>
      <c r="L845" s="41"/>
      <c r="M845" s="41"/>
      <c r="N845" s="53"/>
      <c r="O845" s="53"/>
      <c r="P845" s="53"/>
      <c r="Q845" s="53"/>
      <c r="R845" s="53"/>
      <c r="S845" s="53"/>
      <c r="T845" s="41"/>
      <c r="U845" s="41"/>
      <c r="V845" s="41"/>
      <c r="W845" s="41"/>
      <c r="X845" s="41"/>
      <c r="Y845" s="41"/>
      <c r="Z845" s="41"/>
    </row>
    <row r="846" spans="1:26" x14ac:dyDescent="0.25">
      <c r="A846" s="41"/>
      <c r="B846" s="41"/>
      <c r="C846" s="41"/>
      <c r="D846" s="41"/>
      <c r="E846" s="41"/>
      <c r="F846" s="41"/>
      <c r="G846" s="41"/>
      <c r="H846" s="41"/>
      <c r="I846" s="41"/>
      <c r="J846" s="41"/>
      <c r="K846" s="41"/>
      <c r="L846" s="41"/>
      <c r="M846" s="41"/>
      <c r="N846" s="53"/>
      <c r="O846" s="53"/>
      <c r="P846" s="53"/>
      <c r="Q846" s="53"/>
      <c r="R846" s="53"/>
      <c r="S846" s="53"/>
      <c r="T846" s="41"/>
      <c r="U846" s="41"/>
      <c r="V846" s="41"/>
      <c r="W846" s="41"/>
      <c r="X846" s="41"/>
      <c r="Y846" s="41"/>
      <c r="Z846" s="41"/>
    </row>
    <row r="847" spans="1:26" x14ac:dyDescent="0.25">
      <c r="A847" s="41"/>
      <c r="B847" s="41"/>
      <c r="C847" s="41"/>
      <c r="D847" s="41"/>
      <c r="E847" s="41"/>
      <c r="F847" s="41"/>
      <c r="G847" s="41"/>
      <c r="H847" s="41"/>
      <c r="I847" s="41"/>
      <c r="J847" s="41"/>
      <c r="K847" s="41"/>
      <c r="L847" s="41"/>
      <c r="M847" s="41"/>
      <c r="N847" s="53"/>
      <c r="O847" s="53"/>
      <c r="P847" s="53"/>
      <c r="Q847" s="53"/>
      <c r="R847" s="53"/>
      <c r="S847" s="53"/>
      <c r="T847" s="41"/>
      <c r="U847" s="41"/>
      <c r="V847" s="41"/>
      <c r="W847" s="41"/>
      <c r="X847" s="41"/>
      <c r="Y847" s="41"/>
      <c r="Z847" s="41"/>
    </row>
    <row r="848" spans="1:26" x14ac:dyDescent="0.25">
      <c r="A848" s="41"/>
      <c r="B848" s="41"/>
      <c r="C848" s="41"/>
      <c r="D848" s="41"/>
      <c r="E848" s="41"/>
      <c r="F848" s="41"/>
      <c r="G848" s="41"/>
      <c r="H848" s="41"/>
      <c r="I848" s="41"/>
      <c r="J848" s="41"/>
      <c r="K848" s="41"/>
      <c r="L848" s="41"/>
      <c r="M848" s="41"/>
      <c r="N848" s="53"/>
      <c r="O848" s="53"/>
      <c r="P848" s="53"/>
      <c r="Q848" s="53"/>
      <c r="R848" s="53"/>
      <c r="S848" s="53"/>
      <c r="T848" s="41"/>
      <c r="U848" s="41"/>
      <c r="V848" s="41"/>
      <c r="W848" s="41"/>
      <c r="X848" s="41"/>
      <c r="Y848" s="41"/>
      <c r="Z848" s="41"/>
    </row>
    <row r="849" spans="1:26" x14ac:dyDescent="0.25">
      <c r="A849" s="41"/>
      <c r="B849" s="41"/>
      <c r="C849" s="41"/>
      <c r="D849" s="41"/>
      <c r="E849" s="41"/>
      <c r="F849" s="41"/>
      <c r="G849" s="41"/>
      <c r="H849" s="41"/>
      <c r="I849" s="41"/>
      <c r="J849" s="41"/>
      <c r="K849" s="41"/>
      <c r="L849" s="41"/>
      <c r="M849" s="41"/>
      <c r="N849" s="53"/>
      <c r="O849" s="53"/>
      <c r="P849" s="53"/>
      <c r="Q849" s="53"/>
      <c r="R849" s="53"/>
      <c r="S849" s="53"/>
      <c r="T849" s="41"/>
      <c r="U849" s="41"/>
      <c r="V849" s="41"/>
      <c r="W849" s="41"/>
      <c r="X849" s="41"/>
      <c r="Y849" s="41"/>
      <c r="Z849" s="41"/>
    </row>
    <row r="850" spans="1:26" x14ac:dyDescent="0.25">
      <c r="A850" s="41"/>
      <c r="B850" s="41"/>
      <c r="C850" s="41"/>
      <c r="D850" s="41"/>
      <c r="E850" s="41"/>
      <c r="F850" s="41"/>
      <c r="G850" s="41"/>
      <c r="H850" s="41"/>
      <c r="I850" s="41"/>
      <c r="J850" s="41"/>
      <c r="K850" s="41"/>
      <c r="L850" s="41"/>
      <c r="M850" s="41"/>
      <c r="N850" s="53"/>
      <c r="O850" s="53"/>
      <c r="P850" s="53"/>
      <c r="Q850" s="53"/>
      <c r="R850" s="53"/>
      <c r="S850" s="53"/>
      <c r="T850" s="41"/>
      <c r="U850" s="41"/>
      <c r="V850" s="41"/>
      <c r="W850" s="41"/>
      <c r="X850" s="41"/>
      <c r="Y850" s="41"/>
      <c r="Z850" s="41"/>
    </row>
    <row r="851" spans="1:26" x14ac:dyDescent="0.25">
      <c r="A851" s="41"/>
      <c r="B851" s="41"/>
      <c r="C851" s="41"/>
      <c r="D851" s="41"/>
      <c r="E851" s="41"/>
      <c r="F851" s="41"/>
      <c r="G851" s="41"/>
      <c r="H851" s="41"/>
      <c r="I851" s="41"/>
      <c r="J851" s="41"/>
      <c r="K851" s="41"/>
      <c r="L851" s="41"/>
      <c r="M851" s="41"/>
      <c r="N851" s="53"/>
      <c r="O851" s="53"/>
      <c r="P851" s="53"/>
      <c r="Q851" s="53"/>
      <c r="R851" s="53"/>
      <c r="S851" s="53"/>
      <c r="T851" s="41"/>
      <c r="U851" s="41"/>
      <c r="V851" s="41"/>
      <c r="W851" s="41"/>
      <c r="X851" s="41"/>
      <c r="Y851" s="41"/>
      <c r="Z851" s="41"/>
    </row>
    <row r="852" spans="1:26" x14ac:dyDescent="0.25">
      <c r="A852" s="41"/>
      <c r="B852" s="41"/>
      <c r="C852" s="41"/>
      <c r="D852" s="41"/>
      <c r="E852" s="41"/>
      <c r="F852" s="41"/>
      <c r="G852" s="41"/>
      <c r="H852" s="41"/>
      <c r="I852" s="41"/>
      <c r="J852" s="41"/>
      <c r="K852" s="41"/>
      <c r="L852" s="41"/>
      <c r="M852" s="41"/>
      <c r="N852" s="53"/>
      <c r="O852" s="53"/>
      <c r="P852" s="53"/>
      <c r="Q852" s="53"/>
      <c r="R852" s="53"/>
      <c r="S852" s="53"/>
      <c r="T852" s="41"/>
      <c r="U852" s="41"/>
      <c r="V852" s="41"/>
      <c r="W852" s="41"/>
      <c r="X852" s="41"/>
      <c r="Y852" s="41"/>
      <c r="Z852" s="41"/>
    </row>
    <row r="853" spans="1:26" x14ac:dyDescent="0.25">
      <c r="A853" s="41"/>
      <c r="B853" s="41"/>
      <c r="C853" s="41"/>
      <c r="D853" s="41"/>
      <c r="E853" s="41"/>
      <c r="F853" s="41"/>
      <c r="G853" s="41"/>
      <c r="H853" s="41"/>
      <c r="I853" s="41"/>
      <c r="J853" s="41"/>
      <c r="K853" s="41"/>
      <c r="L853" s="41"/>
      <c r="M853" s="41"/>
      <c r="N853" s="53"/>
      <c r="O853" s="53"/>
      <c r="P853" s="53"/>
      <c r="Q853" s="53"/>
      <c r="R853" s="53"/>
      <c r="S853" s="53"/>
      <c r="T853" s="41"/>
      <c r="U853" s="41"/>
      <c r="V853" s="41"/>
      <c r="W853" s="41"/>
      <c r="X853" s="41"/>
      <c r="Y853" s="41"/>
      <c r="Z853" s="41"/>
    </row>
    <row r="854" spans="1:26" x14ac:dyDescent="0.25">
      <c r="A854" s="41"/>
      <c r="B854" s="41"/>
      <c r="C854" s="41"/>
      <c r="D854" s="41"/>
      <c r="E854" s="41"/>
      <c r="F854" s="41"/>
      <c r="G854" s="41"/>
      <c r="H854" s="41"/>
      <c r="I854" s="41"/>
      <c r="J854" s="41"/>
      <c r="K854" s="41"/>
      <c r="L854" s="41"/>
      <c r="M854" s="41"/>
      <c r="N854" s="53"/>
      <c r="O854" s="53"/>
      <c r="P854" s="53"/>
      <c r="Q854" s="53"/>
      <c r="R854" s="53"/>
      <c r="S854" s="53"/>
      <c r="T854" s="41"/>
      <c r="U854" s="41"/>
      <c r="V854" s="41"/>
      <c r="W854" s="41"/>
      <c r="X854" s="41"/>
      <c r="Y854" s="41"/>
      <c r="Z854" s="41"/>
    </row>
    <row r="855" spans="1:26" x14ac:dyDescent="0.25">
      <c r="A855" s="41"/>
      <c r="B855" s="41"/>
      <c r="C855" s="41"/>
      <c r="D855" s="41"/>
      <c r="E855" s="41"/>
      <c r="F855" s="41"/>
      <c r="G855" s="41"/>
      <c r="H855" s="41"/>
      <c r="I855" s="41"/>
      <c r="J855" s="41"/>
      <c r="K855" s="41"/>
      <c r="L855" s="41"/>
      <c r="M855" s="41"/>
      <c r="N855" s="53"/>
      <c r="O855" s="53"/>
      <c r="P855" s="53"/>
      <c r="Q855" s="53"/>
      <c r="R855" s="53"/>
      <c r="S855" s="53"/>
      <c r="T855" s="41"/>
      <c r="U855" s="41"/>
      <c r="V855" s="41"/>
      <c r="W855" s="41"/>
      <c r="X855" s="41"/>
      <c r="Y855" s="41"/>
      <c r="Z855" s="41"/>
    </row>
    <row r="856" spans="1:26" x14ac:dyDescent="0.25">
      <c r="A856" s="41"/>
      <c r="B856" s="41"/>
      <c r="C856" s="41"/>
      <c r="D856" s="41"/>
      <c r="E856" s="41"/>
      <c r="F856" s="41"/>
      <c r="G856" s="41"/>
      <c r="H856" s="41"/>
      <c r="I856" s="41"/>
      <c r="J856" s="41"/>
      <c r="K856" s="41"/>
      <c r="L856" s="41"/>
      <c r="M856" s="41"/>
      <c r="N856" s="53"/>
      <c r="O856" s="53"/>
      <c r="P856" s="53"/>
      <c r="Q856" s="53"/>
      <c r="R856" s="53"/>
      <c r="S856" s="53"/>
      <c r="T856" s="41"/>
      <c r="U856" s="41"/>
      <c r="V856" s="41"/>
      <c r="W856" s="41"/>
      <c r="X856" s="41"/>
      <c r="Y856" s="41"/>
      <c r="Z856" s="41"/>
    </row>
    <row r="857" spans="1:26" x14ac:dyDescent="0.25">
      <c r="A857" s="41"/>
      <c r="B857" s="41"/>
      <c r="C857" s="41"/>
      <c r="D857" s="41"/>
      <c r="E857" s="41"/>
      <c r="F857" s="41"/>
      <c r="G857" s="41"/>
      <c r="H857" s="41"/>
      <c r="I857" s="41"/>
      <c r="J857" s="41"/>
      <c r="K857" s="41"/>
      <c r="L857" s="41"/>
      <c r="M857" s="41"/>
      <c r="N857" s="53"/>
      <c r="O857" s="53"/>
      <c r="P857" s="53"/>
      <c r="Q857" s="53"/>
      <c r="R857" s="53"/>
      <c r="S857" s="53"/>
      <c r="T857" s="41"/>
      <c r="U857" s="41"/>
      <c r="V857" s="41"/>
      <c r="W857" s="41"/>
      <c r="X857" s="41"/>
      <c r="Y857" s="41"/>
      <c r="Z857" s="41"/>
    </row>
    <row r="858" spans="1:26" x14ac:dyDescent="0.25">
      <c r="A858" s="41"/>
      <c r="B858" s="41"/>
      <c r="C858" s="41"/>
      <c r="D858" s="41"/>
      <c r="E858" s="41"/>
      <c r="F858" s="41"/>
      <c r="G858" s="41"/>
      <c r="H858" s="41"/>
      <c r="I858" s="41"/>
      <c r="J858" s="41"/>
      <c r="K858" s="41"/>
      <c r="L858" s="41"/>
      <c r="M858" s="41"/>
      <c r="N858" s="53"/>
      <c r="O858" s="53"/>
      <c r="P858" s="53"/>
      <c r="Q858" s="53"/>
      <c r="R858" s="53"/>
      <c r="S858" s="53"/>
      <c r="T858" s="41"/>
      <c r="U858" s="41"/>
      <c r="V858" s="41"/>
      <c r="W858" s="41"/>
      <c r="X858" s="41"/>
      <c r="Y858" s="41"/>
      <c r="Z858" s="41"/>
    </row>
    <row r="859" spans="1:26" x14ac:dyDescent="0.25">
      <c r="A859" s="41"/>
      <c r="B859" s="41"/>
      <c r="C859" s="41"/>
      <c r="D859" s="41"/>
      <c r="E859" s="41"/>
      <c r="F859" s="41"/>
      <c r="G859" s="41"/>
      <c r="H859" s="41"/>
      <c r="I859" s="41"/>
      <c r="J859" s="41"/>
      <c r="K859" s="41"/>
      <c r="L859" s="41"/>
      <c r="M859" s="41"/>
      <c r="N859" s="53"/>
      <c r="O859" s="53"/>
      <c r="P859" s="53"/>
      <c r="Q859" s="53"/>
      <c r="R859" s="53"/>
      <c r="S859" s="53"/>
      <c r="T859" s="41"/>
      <c r="U859" s="41"/>
      <c r="V859" s="41"/>
      <c r="W859" s="41"/>
      <c r="X859" s="41"/>
      <c r="Y859" s="41"/>
      <c r="Z859" s="41"/>
    </row>
    <row r="860" spans="1:26" x14ac:dyDescent="0.25">
      <c r="A860" s="41"/>
      <c r="B860" s="41"/>
      <c r="C860" s="41"/>
      <c r="D860" s="41"/>
      <c r="E860" s="41"/>
      <c r="F860" s="41"/>
      <c r="G860" s="41"/>
      <c r="H860" s="41"/>
      <c r="I860" s="41"/>
      <c r="J860" s="41"/>
      <c r="K860" s="41"/>
      <c r="L860" s="41"/>
      <c r="M860" s="41"/>
      <c r="N860" s="53"/>
      <c r="O860" s="53"/>
      <c r="P860" s="53"/>
      <c r="Q860" s="53"/>
      <c r="R860" s="53"/>
      <c r="S860" s="53"/>
      <c r="T860" s="41"/>
      <c r="U860" s="41"/>
      <c r="V860" s="41"/>
      <c r="W860" s="41"/>
      <c r="X860" s="41"/>
      <c r="Y860" s="41"/>
      <c r="Z860" s="41"/>
    </row>
    <row r="861" spans="1:26" x14ac:dyDescent="0.25">
      <c r="A861" s="41"/>
      <c r="B861" s="41"/>
      <c r="C861" s="41"/>
      <c r="D861" s="41"/>
      <c r="E861" s="41"/>
      <c r="F861" s="41"/>
      <c r="G861" s="41"/>
      <c r="H861" s="41"/>
      <c r="I861" s="41"/>
      <c r="J861" s="41"/>
      <c r="K861" s="41"/>
      <c r="L861" s="41"/>
      <c r="M861" s="41"/>
      <c r="N861" s="53"/>
      <c r="O861" s="53"/>
      <c r="P861" s="53"/>
      <c r="Q861" s="53"/>
      <c r="R861" s="53"/>
      <c r="S861" s="53"/>
      <c r="T861" s="41"/>
      <c r="U861" s="41"/>
      <c r="V861" s="41"/>
      <c r="W861" s="41"/>
      <c r="X861" s="41"/>
      <c r="Y861" s="41"/>
      <c r="Z861" s="41"/>
    </row>
    <row r="862" spans="1:26" x14ac:dyDescent="0.25">
      <c r="A862" s="41"/>
      <c r="B862" s="41"/>
      <c r="C862" s="41"/>
      <c r="D862" s="41"/>
      <c r="E862" s="41"/>
      <c r="F862" s="41"/>
      <c r="G862" s="41"/>
      <c r="H862" s="41"/>
      <c r="I862" s="41"/>
      <c r="J862" s="41"/>
      <c r="K862" s="41"/>
      <c r="L862" s="41"/>
      <c r="M862" s="41"/>
      <c r="N862" s="53"/>
      <c r="O862" s="53"/>
      <c r="P862" s="53"/>
      <c r="Q862" s="53"/>
      <c r="R862" s="53"/>
      <c r="S862" s="53"/>
      <c r="T862" s="41"/>
      <c r="U862" s="41"/>
      <c r="V862" s="41"/>
      <c r="W862" s="41"/>
      <c r="X862" s="41"/>
      <c r="Y862" s="41"/>
      <c r="Z862" s="41"/>
    </row>
    <row r="863" spans="1:26" x14ac:dyDescent="0.25">
      <c r="A863" s="41"/>
      <c r="B863" s="41"/>
      <c r="C863" s="41"/>
      <c r="D863" s="41"/>
      <c r="E863" s="41"/>
      <c r="F863" s="41"/>
      <c r="G863" s="41"/>
      <c r="H863" s="41"/>
      <c r="I863" s="41"/>
      <c r="J863" s="41"/>
      <c r="K863" s="41"/>
      <c r="L863" s="41"/>
      <c r="M863" s="41"/>
      <c r="N863" s="53"/>
      <c r="O863" s="53"/>
      <c r="P863" s="53"/>
      <c r="Q863" s="53"/>
      <c r="R863" s="53"/>
      <c r="S863" s="53"/>
      <c r="T863" s="41"/>
      <c r="U863" s="41"/>
      <c r="V863" s="41"/>
      <c r="W863" s="41"/>
      <c r="X863" s="41"/>
      <c r="Y863" s="41"/>
      <c r="Z863" s="41"/>
    </row>
    <row r="864" spans="1:26" x14ac:dyDescent="0.25">
      <c r="A864" s="41"/>
      <c r="B864" s="41"/>
      <c r="C864" s="41"/>
      <c r="D864" s="41"/>
      <c r="E864" s="41"/>
      <c r="F864" s="41"/>
      <c r="G864" s="41"/>
      <c r="H864" s="41"/>
      <c r="I864" s="41"/>
      <c r="J864" s="41"/>
      <c r="K864" s="41"/>
      <c r="L864" s="41"/>
      <c r="M864" s="41"/>
      <c r="N864" s="53"/>
      <c r="O864" s="53"/>
      <c r="P864" s="53"/>
      <c r="Q864" s="53"/>
      <c r="R864" s="53"/>
      <c r="S864" s="53"/>
      <c r="T864" s="41"/>
      <c r="U864" s="41"/>
      <c r="V864" s="41"/>
      <c r="W864" s="41"/>
      <c r="X864" s="41"/>
      <c r="Y864" s="41"/>
      <c r="Z864" s="41"/>
    </row>
    <row r="865" spans="1:26" x14ac:dyDescent="0.25">
      <c r="A865" s="41"/>
      <c r="B865" s="41"/>
      <c r="C865" s="41"/>
      <c r="D865" s="41"/>
      <c r="E865" s="41"/>
      <c r="F865" s="41"/>
      <c r="G865" s="41"/>
      <c r="H865" s="41"/>
      <c r="I865" s="41"/>
      <c r="J865" s="41"/>
      <c r="K865" s="41"/>
      <c r="L865" s="41"/>
      <c r="M865" s="41"/>
      <c r="N865" s="53"/>
      <c r="O865" s="53"/>
      <c r="P865" s="53"/>
      <c r="Q865" s="53"/>
      <c r="R865" s="53"/>
      <c r="S865" s="53"/>
      <c r="T865" s="41"/>
      <c r="U865" s="41"/>
      <c r="V865" s="41"/>
      <c r="W865" s="41"/>
      <c r="X865" s="41"/>
      <c r="Y865" s="41"/>
      <c r="Z865" s="41"/>
    </row>
    <row r="866" spans="1:26" x14ac:dyDescent="0.25">
      <c r="A866" s="41"/>
      <c r="B866" s="41"/>
      <c r="C866" s="41"/>
      <c r="D866" s="41"/>
      <c r="E866" s="41"/>
      <c r="F866" s="41"/>
      <c r="G866" s="41"/>
      <c r="H866" s="41"/>
      <c r="I866" s="41"/>
      <c r="J866" s="41"/>
      <c r="K866" s="41"/>
      <c r="L866" s="41"/>
      <c r="M866" s="41"/>
      <c r="N866" s="53"/>
      <c r="O866" s="53"/>
      <c r="P866" s="53"/>
      <c r="Q866" s="53"/>
      <c r="R866" s="53"/>
      <c r="S866" s="53"/>
      <c r="T866" s="41"/>
      <c r="U866" s="41"/>
      <c r="V866" s="41"/>
      <c r="W866" s="41"/>
      <c r="X866" s="41"/>
      <c r="Y866" s="41"/>
      <c r="Z866" s="41"/>
    </row>
    <row r="867" spans="1:26" x14ac:dyDescent="0.25">
      <c r="A867" s="41"/>
      <c r="B867" s="41"/>
      <c r="C867" s="41"/>
      <c r="D867" s="41"/>
      <c r="E867" s="41"/>
      <c r="F867" s="41"/>
      <c r="G867" s="41"/>
      <c r="H867" s="41"/>
      <c r="I867" s="41"/>
      <c r="J867" s="41"/>
      <c r="K867" s="41"/>
      <c r="L867" s="41"/>
      <c r="M867" s="41"/>
      <c r="N867" s="53"/>
      <c r="O867" s="53"/>
      <c r="P867" s="53"/>
      <c r="Q867" s="53"/>
      <c r="R867" s="53"/>
      <c r="S867" s="53"/>
      <c r="T867" s="41"/>
      <c r="U867" s="41"/>
      <c r="V867" s="41"/>
      <c r="W867" s="41"/>
      <c r="X867" s="41"/>
      <c r="Y867" s="41"/>
      <c r="Z867" s="41"/>
    </row>
    <row r="868" spans="1:26" x14ac:dyDescent="0.25">
      <c r="A868" s="41"/>
      <c r="B868" s="41"/>
      <c r="C868" s="41"/>
      <c r="D868" s="41"/>
      <c r="E868" s="41"/>
      <c r="F868" s="41"/>
      <c r="G868" s="41"/>
      <c r="H868" s="41"/>
      <c r="I868" s="41"/>
      <c r="J868" s="41"/>
      <c r="K868" s="41"/>
      <c r="L868" s="41"/>
      <c r="M868" s="41"/>
      <c r="N868" s="53"/>
      <c r="O868" s="53"/>
      <c r="P868" s="53"/>
      <c r="Q868" s="53"/>
      <c r="R868" s="53"/>
      <c r="S868" s="53"/>
      <c r="T868" s="41"/>
      <c r="U868" s="41"/>
      <c r="V868" s="41"/>
      <c r="W868" s="41"/>
      <c r="X868" s="41"/>
      <c r="Y868" s="41"/>
      <c r="Z868" s="41"/>
    </row>
    <row r="869" spans="1:26" x14ac:dyDescent="0.25">
      <c r="A869" s="41"/>
      <c r="B869" s="41"/>
      <c r="C869" s="41"/>
      <c r="D869" s="41"/>
      <c r="E869" s="41"/>
      <c r="F869" s="41"/>
      <c r="G869" s="41"/>
      <c r="H869" s="41"/>
      <c r="I869" s="41"/>
      <c r="J869" s="41"/>
      <c r="K869" s="41"/>
      <c r="L869" s="41"/>
      <c r="M869" s="41"/>
      <c r="N869" s="53"/>
      <c r="O869" s="53"/>
      <c r="P869" s="53"/>
      <c r="Q869" s="53"/>
      <c r="R869" s="53"/>
      <c r="S869" s="53"/>
      <c r="T869" s="41"/>
      <c r="U869" s="41"/>
      <c r="V869" s="41"/>
      <c r="W869" s="41"/>
      <c r="X869" s="41"/>
      <c r="Y869" s="41"/>
      <c r="Z869" s="41"/>
    </row>
    <row r="870" spans="1:26" x14ac:dyDescent="0.25">
      <c r="A870" s="41"/>
      <c r="B870" s="41"/>
      <c r="C870" s="41"/>
      <c r="D870" s="41"/>
      <c r="E870" s="41"/>
      <c r="F870" s="41"/>
      <c r="G870" s="41"/>
      <c r="H870" s="41"/>
      <c r="I870" s="41"/>
      <c r="J870" s="41"/>
      <c r="K870" s="41"/>
      <c r="L870" s="41"/>
      <c r="M870" s="41"/>
      <c r="N870" s="53"/>
      <c r="O870" s="53"/>
      <c r="P870" s="53"/>
      <c r="Q870" s="53"/>
      <c r="R870" s="53"/>
      <c r="S870" s="53"/>
      <c r="T870" s="41"/>
      <c r="U870" s="41"/>
      <c r="V870" s="41"/>
      <c r="W870" s="41"/>
      <c r="X870" s="41"/>
      <c r="Y870" s="41"/>
      <c r="Z870" s="41"/>
    </row>
    <row r="871" spans="1:26" x14ac:dyDescent="0.25">
      <c r="A871" s="41"/>
      <c r="B871" s="41"/>
      <c r="C871" s="41"/>
      <c r="D871" s="41"/>
      <c r="E871" s="41"/>
      <c r="F871" s="41"/>
      <c r="G871" s="41"/>
      <c r="H871" s="41"/>
      <c r="I871" s="41"/>
      <c r="J871" s="41"/>
      <c r="K871" s="41"/>
      <c r="L871" s="41"/>
      <c r="M871" s="41"/>
      <c r="N871" s="53"/>
      <c r="O871" s="53"/>
      <c r="P871" s="53"/>
      <c r="Q871" s="53"/>
      <c r="R871" s="53"/>
      <c r="S871" s="53"/>
      <c r="T871" s="41"/>
      <c r="U871" s="41"/>
      <c r="V871" s="41"/>
      <c r="W871" s="41"/>
      <c r="X871" s="41"/>
      <c r="Y871" s="41"/>
      <c r="Z871" s="41"/>
    </row>
    <row r="872" spans="1:26" x14ac:dyDescent="0.25">
      <c r="A872" s="41"/>
      <c r="B872" s="41"/>
      <c r="C872" s="41"/>
      <c r="D872" s="41"/>
      <c r="E872" s="41"/>
      <c r="F872" s="41"/>
      <c r="G872" s="41"/>
      <c r="H872" s="41"/>
      <c r="I872" s="41"/>
      <c r="J872" s="41"/>
      <c r="K872" s="41"/>
      <c r="L872" s="41"/>
      <c r="M872" s="41"/>
      <c r="N872" s="53"/>
      <c r="O872" s="53"/>
      <c r="P872" s="53"/>
      <c r="Q872" s="53"/>
      <c r="R872" s="53"/>
      <c r="S872" s="53"/>
      <c r="T872" s="41"/>
      <c r="U872" s="41"/>
      <c r="V872" s="41"/>
      <c r="W872" s="41"/>
      <c r="X872" s="41"/>
      <c r="Y872" s="41"/>
      <c r="Z872" s="41"/>
    </row>
    <row r="873" spans="1:26" x14ac:dyDescent="0.25">
      <c r="A873" s="41"/>
      <c r="B873" s="41"/>
      <c r="C873" s="41"/>
      <c r="D873" s="41"/>
      <c r="E873" s="41"/>
      <c r="F873" s="41"/>
      <c r="G873" s="41"/>
      <c r="H873" s="41"/>
      <c r="I873" s="41"/>
      <c r="J873" s="41"/>
      <c r="K873" s="41"/>
      <c r="L873" s="41"/>
      <c r="M873" s="41"/>
      <c r="N873" s="53"/>
      <c r="O873" s="53"/>
      <c r="P873" s="53"/>
      <c r="Q873" s="53"/>
      <c r="R873" s="53"/>
      <c r="S873" s="53"/>
      <c r="T873" s="41"/>
      <c r="U873" s="41"/>
      <c r="V873" s="41"/>
      <c r="W873" s="41"/>
      <c r="X873" s="41"/>
      <c r="Y873" s="41"/>
      <c r="Z873" s="41"/>
    </row>
    <row r="874" spans="1:26" x14ac:dyDescent="0.25">
      <c r="A874" s="41"/>
      <c r="B874" s="41"/>
      <c r="C874" s="41"/>
      <c r="D874" s="41"/>
      <c r="E874" s="41"/>
      <c r="F874" s="41"/>
      <c r="G874" s="41"/>
      <c r="H874" s="41"/>
      <c r="I874" s="41"/>
      <c r="J874" s="41"/>
      <c r="K874" s="41"/>
      <c r="L874" s="41"/>
      <c r="M874" s="41"/>
      <c r="N874" s="53"/>
      <c r="O874" s="53"/>
      <c r="P874" s="53"/>
      <c r="Q874" s="53"/>
      <c r="R874" s="53"/>
      <c r="S874" s="53"/>
      <c r="T874" s="41"/>
      <c r="U874" s="41"/>
      <c r="V874" s="41"/>
      <c r="W874" s="41"/>
      <c r="X874" s="41"/>
      <c r="Y874" s="41"/>
      <c r="Z874" s="41"/>
    </row>
    <row r="875" spans="1:26" x14ac:dyDescent="0.25">
      <c r="A875" s="41"/>
      <c r="B875" s="41"/>
      <c r="C875" s="41"/>
      <c r="D875" s="41"/>
      <c r="E875" s="41"/>
      <c r="F875" s="41"/>
      <c r="G875" s="41"/>
      <c r="H875" s="41"/>
      <c r="I875" s="41"/>
      <c r="J875" s="41"/>
      <c r="K875" s="41"/>
      <c r="L875" s="41"/>
      <c r="M875" s="41"/>
      <c r="N875" s="53"/>
      <c r="O875" s="53"/>
      <c r="P875" s="53"/>
      <c r="Q875" s="53"/>
      <c r="R875" s="53"/>
      <c r="S875" s="53"/>
      <c r="T875" s="41"/>
      <c r="U875" s="41"/>
      <c r="V875" s="41"/>
      <c r="W875" s="41"/>
      <c r="X875" s="41"/>
      <c r="Y875" s="41"/>
      <c r="Z875" s="41"/>
    </row>
    <row r="876" spans="1:26" x14ac:dyDescent="0.25">
      <c r="A876" s="41"/>
      <c r="B876" s="41"/>
      <c r="C876" s="41"/>
      <c r="D876" s="41"/>
      <c r="E876" s="41"/>
      <c r="F876" s="41"/>
      <c r="G876" s="41"/>
      <c r="H876" s="41"/>
      <c r="I876" s="41"/>
      <c r="J876" s="41"/>
      <c r="K876" s="41"/>
      <c r="L876" s="41"/>
      <c r="M876" s="41"/>
      <c r="N876" s="53"/>
      <c r="O876" s="53"/>
      <c r="P876" s="53"/>
      <c r="Q876" s="53"/>
      <c r="R876" s="53"/>
      <c r="S876" s="53"/>
      <c r="T876" s="41"/>
      <c r="U876" s="41"/>
      <c r="V876" s="41"/>
      <c r="W876" s="41"/>
      <c r="X876" s="41"/>
      <c r="Y876" s="41"/>
      <c r="Z876" s="41"/>
    </row>
    <row r="877" spans="1:26" x14ac:dyDescent="0.25">
      <c r="A877" s="41"/>
      <c r="B877" s="41"/>
      <c r="C877" s="41"/>
      <c r="D877" s="41"/>
      <c r="E877" s="41"/>
      <c r="F877" s="41"/>
      <c r="G877" s="41"/>
      <c r="H877" s="41"/>
      <c r="I877" s="41"/>
      <c r="J877" s="41"/>
      <c r="K877" s="41"/>
      <c r="L877" s="41"/>
      <c r="M877" s="41"/>
      <c r="N877" s="53"/>
      <c r="O877" s="53"/>
      <c r="P877" s="53"/>
      <c r="Q877" s="53"/>
      <c r="R877" s="53"/>
      <c r="S877" s="53"/>
      <c r="T877" s="41"/>
      <c r="U877" s="41"/>
      <c r="V877" s="41"/>
      <c r="W877" s="41"/>
      <c r="X877" s="41"/>
      <c r="Y877" s="41"/>
      <c r="Z877" s="41"/>
    </row>
    <row r="878" spans="1:26" x14ac:dyDescent="0.25">
      <c r="A878" s="41"/>
      <c r="B878" s="41"/>
      <c r="C878" s="41"/>
      <c r="D878" s="41"/>
      <c r="E878" s="41"/>
      <c r="F878" s="41"/>
      <c r="G878" s="41"/>
      <c r="H878" s="41"/>
      <c r="I878" s="41"/>
      <c r="J878" s="41"/>
      <c r="K878" s="41"/>
      <c r="L878" s="41"/>
      <c r="M878" s="41"/>
      <c r="N878" s="53"/>
      <c r="O878" s="53"/>
      <c r="P878" s="53"/>
      <c r="Q878" s="53"/>
      <c r="R878" s="53"/>
      <c r="S878" s="53"/>
      <c r="T878" s="41"/>
      <c r="U878" s="41"/>
      <c r="V878" s="41"/>
      <c r="W878" s="41"/>
      <c r="X878" s="41"/>
      <c r="Y878" s="41"/>
      <c r="Z878" s="41"/>
    </row>
    <row r="879" spans="1:26" x14ac:dyDescent="0.25">
      <c r="A879" s="41"/>
      <c r="B879" s="41"/>
      <c r="C879" s="41"/>
      <c r="D879" s="41"/>
      <c r="E879" s="41"/>
      <c r="F879" s="41"/>
      <c r="G879" s="41"/>
      <c r="H879" s="41"/>
      <c r="I879" s="41"/>
      <c r="J879" s="41"/>
      <c r="K879" s="41"/>
      <c r="L879" s="41"/>
      <c r="M879" s="41"/>
      <c r="N879" s="53"/>
      <c r="O879" s="53"/>
      <c r="P879" s="53"/>
      <c r="Q879" s="53"/>
      <c r="R879" s="53"/>
      <c r="S879" s="53"/>
      <c r="T879" s="41"/>
      <c r="U879" s="41"/>
      <c r="V879" s="41"/>
      <c r="W879" s="41"/>
      <c r="X879" s="41"/>
      <c r="Y879" s="41"/>
      <c r="Z879" s="41"/>
    </row>
    <row r="880" spans="1:26" x14ac:dyDescent="0.25">
      <c r="A880" s="41"/>
      <c r="B880" s="41"/>
      <c r="C880" s="41"/>
      <c r="D880" s="41"/>
      <c r="E880" s="41"/>
      <c r="F880" s="41"/>
      <c r="G880" s="41"/>
      <c r="H880" s="41"/>
      <c r="I880" s="41"/>
      <c r="J880" s="41"/>
      <c r="K880" s="41"/>
      <c r="L880" s="41"/>
      <c r="M880" s="41"/>
      <c r="N880" s="53"/>
      <c r="O880" s="53"/>
      <c r="P880" s="53"/>
      <c r="Q880" s="53"/>
      <c r="R880" s="53"/>
      <c r="S880" s="53"/>
      <c r="T880" s="41"/>
      <c r="U880" s="41"/>
      <c r="V880" s="41"/>
      <c r="W880" s="41"/>
      <c r="X880" s="41"/>
      <c r="Y880" s="41"/>
      <c r="Z880" s="41"/>
    </row>
    <row r="881" spans="1:26" x14ac:dyDescent="0.25">
      <c r="A881" s="41"/>
      <c r="B881" s="41"/>
      <c r="C881" s="41"/>
      <c r="D881" s="41"/>
      <c r="E881" s="41"/>
      <c r="F881" s="41"/>
      <c r="G881" s="41"/>
      <c r="H881" s="41"/>
      <c r="I881" s="41"/>
      <c r="J881" s="41"/>
      <c r="K881" s="41"/>
      <c r="L881" s="41"/>
      <c r="M881" s="41"/>
      <c r="N881" s="53"/>
      <c r="O881" s="53"/>
      <c r="P881" s="53"/>
      <c r="Q881" s="53"/>
      <c r="R881" s="53"/>
      <c r="S881" s="53"/>
      <c r="T881" s="41"/>
      <c r="U881" s="41"/>
      <c r="V881" s="41"/>
      <c r="W881" s="41"/>
      <c r="X881" s="41"/>
      <c r="Y881" s="41"/>
      <c r="Z881" s="41"/>
    </row>
    <row r="882" spans="1:26" x14ac:dyDescent="0.25">
      <c r="A882" s="41"/>
      <c r="B882" s="41"/>
      <c r="C882" s="41"/>
      <c r="D882" s="41"/>
      <c r="E882" s="41"/>
      <c r="F882" s="41"/>
      <c r="G882" s="41"/>
      <c r="H882" s="41"/>
      <c r="I882" s="41"/>
      <c r="J882" s="41"/>
      <c r="K882" s="41"/>
      <c r="L882" s="41"/>
      <c r="M882" s="41"/>
      <c r="N882" s="53"/>
      <c r="O882" s="53"/>
      <c r="P882" s="53"/>
      <c r="Q882" s="53"/>
      <c r="R882" s="53"/>
      <c r="S882" s="53"/>
      <c r="T882" s="41"/>
      <c r="U882" s="41"/>
      <c r="V882" s="41"/>
      <c r="W882" s="41"/>
      <c r="X882" s="41"/>
      <c r="Y882" s="41"/>
      <c r="Z882" s="41"/>
    </row>
    <row r="883" spans="1:26" x14ac:dyDescent="0.25">
      <c r="A883" s="41"/>
      <c r="B883" s="41"/>
      <c r="C883" s="41"/>
      <c r="D883" s="41"/>
      <c r="E883" s="41"/>
      <c r="F883" s="41"/>
      <c r="G883" s="41"/>
      <c r="H883" s="41"/>
      <c r="I883" s="41"/>
      <c r="J883" s="41"/>
      <c r="K883" s="41"/>
      <c r="L883" s="41"/>
      <c r="M883" s="41"/>
      <c r="N883" s="53"/>
      <c r="O883" s="53"/>
      <c r="P883" s="53"/>
      <c r="Q883" s="53"/>
      <c r="R883" s="53"/>
      <c r="S883" s="53"/>
      <c r="T883" s="41"/>
      <c r="U883" s="41"/>
      <c r="V883" s="41"/>
      <c r="W883" s="41"/>
      <c r="X883" s="41"/>
      <c r="Y883" s="41"/>
      <c r="Z883" s="41"/>
    </row>
    <row r="884" spans="1:26" x14ac:dyDescent="0.25">
      <c r="A884" s="41"/>
      <c r="B884" s="41"/>
      <c r="C884" s="41"/>
      <c r="D884" s="41"/>
      <c r="E884" s="41"/>
      <c r="F884" s="41"/>
      <c r="G884" s="41"/>
      <c r="H884" s="41"/>
      <c r="I884" s="41"/>
      <c r="J884" s="41"/>
      <c r="K884" s="41"/>
      <c r="L884" s="41"/>
      <c r="M884" s="41"/>
      <c r="N884" s="53"/>
      <c r="O884" s="53"/>
      <c r="P884" s="53"/>
      <c r="Q884" s="53"/>
      <c r="R884" s="53"/>
      <c r="S884" s="53"/>
      <c r="T884" s="41"/>
      <c r="U884" s="41"/>
      <c r="V884" s="41"/>
      <c r="W884" s="41"/>
      <c r="X884" s="41"/>
      <c r="Y884" s="41"/>
      <c r="Z884" s="41"/>
    </row>
    <row r="885" spans="1:26" x14ac:dyDescent="0.25">
      <c r="A885" s="41"/>
      <c r="B885" s="41"/>
      <c r="C885" s="41"/>
      <c r="D885" s="41"/>
      <c r="E885" s="41"/>
      <c r="F885" s="41"/>
      <c r="G885" s="41"/>
      <c r="H885" s="41"/>
      <c r="I885" s="41"/>
      <c r="J885" s="41"/>
      <c r="K885" s="41"/>
      <c r="L885" s="41"/>
      <c r="M885" s="41"/>
      <c r="N885" s="53"/>
      <c r="O885" s="53"/>
      <c r="P885" s="53"/>
      <c r="Q885" s="53"/>
      <c r="R885" s="53"/>
      <c r="S885" s="53"/>
      <c r="T885" s="41"/>
      <c r="U885" s="41"/>
      <c r="V885" s="41"/>
      <c r="W885" s="41"/>
      <c r="X885" s="41"/>
      <c r="Y885" s="41"/>
      <c r="Z885" s="41"/>
    </row>
    <row r="886" spans="1:26" x14ac:dyDescent="0.25">
      <c r="A886" s="41"/>
      <c r="B886" s="41"/>
      <c r="C886" s="41"/>
      <c r="D886" s="41"/>
      <c r="E886" s="41"/>
      <c r="F886" s="41"/>
      <c r="G886" s="41"/>
      <c r="H886" s="41"/>
      <c r="I886" s="41"/>
      <c r="J886" s="41"/>
      <c r="K886" s="41"/>
      <c r="L886" s="41"/>
      <c r="M886" s="41"/>
      <c r="N886" s="53"/>
      <c r="O886" s="53"/>
      <c r="P886" s="53"/>
      <c r="Q886" s="53"/>
      <c r="R886" s="53"/>
      <c r="S886" s="53"/>
      <c r="T886" s="41"/>
      <c r="U886" s="41"/>
      <c r="V886" s="41"/>
      <c r="W886" s="41"/>
      <c r="X886" s="41"/>
      <c r="Y886" s="41"/>
      <c r="Z886" s="41"/>
    </row>
    <row r="887" spans="1:26" x14ac:dyDescent="0.25">
      <c r="A887" s="41"/>
      <c r="B887" s="41"/>
      <c r="C887" s="41"/>
      <c r="D887" s="41"/>
      <c r="E887" s="41"/>
      <c r="F887" s="41"/>
      <c r="G887" s="41"/>
      <c r="H887" s="41"/>
      <c r="I887" s="41"/>
      <c r="J887" s="41"/>
      <c r="K887" s="41"/>
      <c r="L887" s="41"/>
      <c r="M887" s="41"/>
      <c r="N887" s="53"/>
      <c r="O887" s="53"/>
      <c r="P887" s="53"/>
      <c r="Q887" s="53"/>
      <c r="R887" s="53"/>
      <c r="S887" s="53"/>
      <c r="T887" s="41"/>
      <c r="U887" s="41"/>
      <c r="V887" s="41"/>
      <c r="W887" s="41"/>
      <c r="X887" s="41"/>
      <c r="Y887" s="41"/>
      <c r="Z887" s="41"/>
    </row>
    <row r="888" spans="1:26" x14ac:dyDescent="0.25">
      <c r="A888" s="41"/>
      <c r="B888" s="41"/>
      <c r="C888" s="41"/>
      <c r="D888" s="41"/>
      <c r="E888" s="41"/>
      <c r="F888" s="41"/>
      <c r="G888" s="41"/>
      <c r="H888" s="41"/>
      <c r="I888" s="41"/>
      <c r="J888" s="41"/>
      <c r="K888" s="41"/>
      <c r="L888" s="41"/>
      <c r="M888" s="41"/>
      <c r="N888" s="53"/>
      <c r="O888" s="53"/>
      <c r="P888" s="53"/>
      <c r="Q888" s="53"/>
      <c r="R888" s="53"/>
      <c r="S888" s="53"/>
      <c r="T888" s="41"/>
      <c r="U888" s="41"/>
      <c r="V888" s="41"/>
      <c r="W888" s="41"/>
      <c r="X888" s="41"/>
      <c r="Y888" s="41"/>
      <c r="Z888" s="41"/>
    </row>
    <row r="889" spans="1:26" x14ac:dyDescent="0.25">
      <c r="A889" s="41"/>
      <c r="B889" s="41"/>
      <c r="C889" s="41"/>
      <c r="D889" s="41"/>
      <c r="E889" s="41"/>
      <c r="F889" s="41"/>
      <c r="G889" s="41"/>
      <c r="H889" s="41"/>
      <c r="I889" s="41"/>
      <c r="J889" s="41"/>
      <c r="K889" s="41"/>
      <c r="L889" s="41"/>
      <c r="M889" s="41"/>
      <c r="N889" s="53"/>
      <c r="O889" s="53"/>
      <c r="P889" s="53"/>
      <c r="Q889" s="53"/>
      <c r="R889" s="53"/>
      <c r="S889" s="53"/>
      <c r="T889" s="41"/>
      <c r="U889" s="41"/>
      <c r="V889" s="41"/>
      <c r="W889" s="41"/>
      <c r="X889" s="41"/>
      <c r="Y889" s="41"/>
      <c r="Z889" s="41"/>
    </row>
    <row r="890" spans="1:26" x14ac:dyDescent="0.25">
      <c r="A890" s="41"/>
      <c r="B890" s="41"/>
      <c r="C890" s="41"/>
      <c r="D890" s="41"/>
      <c r="E890" s="41"/>
      <c r="F890" s="41"/>
      <c r="G890" s="41"/>
      <c r="H890" s="41"/>
      <c r="I890" s="41"/>
      <c r="J890" s="41"/>
      <c r="K890" s="41"/>
      <c r="L890" s="41"/>
      <c r="M890" s="41"/>
      <c r="N890" s="53"/>
      <c r="O890" s="53"/>
      <c r="P890" s="53"/>
      <c r="Q890" s="53"/>
      <c r="R890" s="53"/>
      <c r="S890" s="53"/>
      <c r="T890" s="41"/>
      <c r="U890" s="41"/>
      <c r="V890" s="41"/>
      <c r="W890" s="41"/>
      <c r="X890" s="41"/>
      <c r="Y890" s="41"/>
      <c r="Z890" s="41"/>
    </row>
    <row r="891" spans="1:26" x14ac:dyDescent="0.25">
      <c r="A891" s="41"/>
      <c r="B891" s="41"/>
      <c r="C891" s="41"/>
      <c r="D891" s="41"/>
      <c r="E891" s="41"/>
      <c r="F891" s="41"/>
      <c r="G891" s="41"/>
      <c r="H891" s="41"/>
      <c r="I891" s="41"/>
      <c r="J891" s="41"/>
      <c r="K891" s="41"/>
      <c r="L891" s="41"/>
      <c r="M891" s="41"/>
      <c r="N891" s="53"/>
      <c r="O891" s="53"/>
      <c r="P891" s="53"/>
      <c r="Q891" s="53"/>
      <c r="R891" s="53"/>
      <c r="S891" s="53"/>
      <c r="T891" s="41"/>
      <c r="U891" s="41"/>
      <c r="V891" s="41"/>
      <c r="W891" s="41"/>
      <c r="X891" s="41"/>
      <c r="Y891" s="41"/>
      <c r="Z891" s="41"/>
    </row>
    <row r="892" spans="1:26" x14ac:dyDescent="0.25">
      <c r="A892" s="41"/>
      <c r="B892" s="41"/>
      <c r="C892" s="41"/>
      <c r="D892" s="41"/>
      <c r="E892" s="41"/>
      <c r="F892" s="41"/>
      <c r="G892" s="41"/>
      <c r="H892" s="41"/>
      <c r="I892" s="41"/>
      <c r="J892" s="41"/>
      <c r="K892" s="41"/>
      <c r="L892" s="41"/>
      <c r="M892" s="41"/>
      <c r="N892" s="53"/>
      <c r="O892" s="53"/>
      <c r="P892" s="53"/>
      <c r="Q892" s="53"/>
      <c r="R892" s="53"/>
      <c r="S892" s="53"/>
      <c r="T892" s="41"/>
      <c r="U892" s="41"/>
      <c r="V892" s="41"/>
      <c r="W892" s="41"/>
      <c r="X892" s="41"/>
      <c r="Y892" s="41"/>
      <c r="Z892" s="41"/>
    </row>
    <row r="893" spans="1:26" x14ac:dyDescent="0.25">
      <c r="A893" s="41"/>
      <c r="B893" s="41"/>
      <c r="C893" s="41"/>
      <c r="D893" s="41"/>
      <c r="E893" s="41"/>
      <c r="F893" s="41"/>
      <c r="G893" s="41"/>
      <c r="H893" s="41"/>
      <c r="I893" s="41"/>
      <c r="J893" s="41"/>
      <c r="K893" s="41"/>
      <c r="L893" s="41"/>
      <c r="M893" s="41"/>
      <c r="N893" s="53"/>
      <c r="O893" s="53"/>
      <c r="P893" s="53"/>
      <c r="Q893" s="53"/>
      <c r="R893" s="53"/>
      <c r="S893" s="53"/>
      <c r="T893" s="41"/>
      <c r="U893" s="41"/>
      <c r="V893" s="41"/>
      <c r="W893" s="41"/>
      <c r="X893" s="41"/>
      <c r="Y893" s="41"/>
      <c r="Z893" s="41"/>
    </row>
    <row r="894" spans="1:26" x14ac:dyDescent="0.25">
      <c r="A894" s="41"/>
      <c r="B894" s="41"/>
      <c r="C894" s="41"/>
      <c r="D894" s="41"/>
      <c r="E894" s="41"/>
      <c r="F894" s="41"/>
      <c r="G894" s="41"/>
      <c r="H894" s="41"/>
      <c r="I894" s="41"/>
      <c r="J894" s="41"/>
      <c r="K894" s="41"/>
      <c r="L894" s="41"/>
      <c r="M894" s="41"/>
      <c r="N894" s="53"/>
      <c r="O894" s="53"/>
      <c r="P894" s="53"/>
      <c r="Q894" s="53"/>
      <c r="R894" s="53"/>
      <c r="S894" s="53"/>
      <c r="T894" s="41"/>
      <c r="U894" s="41"/>
      <c r="V894" s="41"/>
      <c r="W894" s="41"/>
      <c r="X894" s="41"/>
      <c r="Y894" s="41"/>
      <c r="Z894" s="41"/>
    </row>
    <row r="895" spans="1:26" x14ac:dyDescent="0.25">
      <c r="A895" s="41"/>
      <c r="B895" s="41"/>
      <c r="C895" s="41"/>
      <c r="D895" s="41"/>
      <c r="E895" s="41"/>
      <c r="F895" s="41"/>
      <c r="G895" s="41"/>
      <c r="H895" s="41"/>
      <c r="I895" s="41"/>
      <c r="J895" s="41"/>
      <c r="K895" s="41"/>
      <c r="L895" s="41"/>
      <c r="M895" s="41"/>
      <c r="N895" s="53"/>
      <c r="O895" s="53"/>
      <c r="P895" s="53"/>
      <c r="Q895" s="53"/>
      <c r="R895" s="53"/>
      <c r="S895" s="53"/>
      <c r="T895" s="41"/>
      <c r="U895" s="41"/>
      <c r="V895" s="41"/>
      <c r="W895" s="41"/>
      <c r="X895" s="41"/>
      <c r="Y895" s="41"/>
      <c r="Z895" s="41"/>
    </row>
    <row r="896" spans="1:26" x14ac:dyDescent="0.25">
      <c r="A896" s="41"/>
      <c r="B896" s="41"/>
      <c r="C896" s="41"/>
      <c r="D896" s="41"/>
      <c r="E896" s="41"/>
      <c r="F896" s="41"/>
      <c r="G896" s="41"/>
      <c r="H896" s="41"/>
      <c r="I896" s="41"/>
      <c r="J896" s="41"/>
      <c r="K896" s="41"/>
      <c r="L896" s="41"/>
      <c r="M896" s="41"/>
      <c r="N896" s="53"/>
      <c r="O896" s="53"/>
      <c r="P896" s="53"/>
      <c r="Q896" s="53"/>
      <c r="R896" s="53"/>
      <c r="S896" s="53"/>
      <c r="T896" s="41"/>
      <c r="U896" s="41"/>
      <c r="V896" s="41"/>
      <c r="W896" s="41"/>
      <c r="X896" s="41"/>
      <c r="Y896" s="41"/>
      <c r="Z896" s="41"/>
    </row>
    <row r="897" spans="1:26" x14ac:dyDescent="0.25">
      <c r="A897" s="41"/>
      <c r="B897" s="41"/>
      <c r="C897" s="41"/>
      <c r="D897" s="41"/>
      <c r="E897" s="41"/>
      <c r="F897" s="41"/>
      <c r="G897" s="41"/>
      <c r="H897" s="41"/>
      <c r="I897" s="41"/>
      <c r="J897" s="41"/>
      <c r="K897" s="41"/>
      <c r="L897" s="41"/>
      <c r="M897" s="41"/>
      <c r="N897" s="53"/>
      <c r="O897" s="53"/>
      <c r="P897" s="53"/>
      <c r="Q897" s="53"/>
      <c r="R897" s="53"/>
      <c r="S897" s="53"/>
      <c r="T897" s="41"/>
      <c r="U897" s="41"/>
      <c r="V897" s="41"/>
      <c r="W897" s="41"/>
      <c r="X897" s="41"/>
      <c r="Y897" s="41"/>
      <c r="Z897" s="41"/>
    </row>
    <row r="898" spans="1:26" x14ac:dyDescent="0.25">
      <c r="A898" s="41"/>
      <c r="B898" s="41"/>
      <c r="C898" s="41"/>
      <c r="D898" s="41"/>
      <c r="E898" s="41"/>
      <c r="F898" s="41"/>
      <c r="G898" s="41"/>
      <c r="H898" s="41"/>
      <c r="I898" s="41"/>
      <c r="J898" s="41"/>
      <c r="K898" s="41"/>
      <c r="L898" s="41"/>
      <c r="M898" s="41"/>
      <c r="N898" s="53"/>
      <c r="O898" s="53"/>
      <c r="P898" s="53"/>
      <c r="Q898" s="53"/>
      <c r="R898" s="53"/>
      <c r="S898" s="53"/>
      <c r="T898" s="41"/>
      <c r="U898" s="41"/>
      <c r="V898" s="41"/>
      <c r="W898" s="41"/>
      <c r="X898" s="41"/>
      <c r="Y898" s="41"/>
      <c r="Z898" s="41"/>
    </row>
    <row r="899" spans="1:26" x14ac:dyDescent="0.25">
      <c r="A899" s="41"/>
      <c r="B899" s="41"/>
      <c r="C899" s="41"/>
      <c r="D899" s="41"/>
      <c r="E899" s="41"/>
      <c r="F899" s="41"/>
      <c r="G899" s="41"/>
      <c r="H899" s="41"/>
      <c r="I899" s="41"/>
      <c r="J899" s="41"/>
      <c r="K899" s="41"/>
      <c r="L899" s="41"/>
      <c r="M899" s="41"/>
      <c r="N899" s="53"/>
      <c r="O899" s="53"/>
      <c r="P899" s="53"/>
      <c r="Q899" s="53"/>
      <c r="R899" s="53"/>
      <c r="S899" s="53"/>
      <c r="T899" s="41"/>
      <c r="U899" s="41"/>
      <c r="V899" s="41"/>
      <c r="W899" s="41"/>
      <c r="X899" s="41"/>
      <c r="Y899" s="41"/>
      <c r="Z899" s="41"/>
    </row>
    <row r="900" spans="1:26" x14ac:dyDescent="0.25">
      <c r="A900" s="41"/>
      <c r="B900" s="41"/>
      <c r="C900" s="41"/>
      <c r="D900" s="41"/>
      <c r="E900" s="41"/>
      <c r="F900" s="41"/>
      <c r="G900" s="41"/>
      <c r="H900" s="41"/>
      <c r="I900" s="41"/>
      <c r="J900" s="41"/>
      <c r="K900" s="41"/>
      <c r="L900" s="41"/>
      <c r="M900" s="41"/>
      <c r="N900" s="53"/>
      <c r="O900" s="53"/>
      <c r="P900" s="53"/>
      <c r="Q900" s="53"/>
      <c r="R900" s="53"/>
      <c r="S900" s="53"/>
      <c r="T900" s="41"/>
      <c r="U900" s="41"/>
      <c r="V900" s="41"/>
      <c r="W900" s="41"/>
      <c r="X900" s="41"/>
      <c r="Y900" s="41"/>
      <c r="Z900" s="41"/>
    </row>
    <row r="901" spans="1:26" x14ac:dyDescent="0.25">
      <c r="A901" s="41"/>
      <c r="B901" s="41"/>
      <c r="C901" s="41"/>
      <c r="D901" s="41"/>
      <c r="E901" s="41"/>
      <c r="F901" s="41"/>
      <c r="G901" s="41"/>
      <c r="H901" s="41"/>
      <c r="I901" s="41"/>
      <c r="J901" s="41"/>
      <c r="K901" s="41"/>
      <c r="L901" s="41"/>
      <c r="M901" s="41"/>
      <c r="N901" s="53"/>
      <c r="O901" s="53"/>
      <c r="P901" s="53"/>
      <c r="Q901" s="53"/>
      <c r="R901" s="53"/>
      <c r="S901" s="53"/>
      <c r="T901" s="41"/>
      <c r="U901" s="41"/>
      <c r="V901" s="41"/>
      <c r="W901" s="41"/>
      <c r="X901" s="41"/>
      <c r="Y901" s="41"/>
      <c r="Z901" s="41"/>
    </row>
    <row r="902" spans="1:26" x14ac:dyDescent="0.25">
      <c r="A902" s="41"/>
      <c r="B902" s="41"/>
      <c r="C902" s="41"/>
      <c r="D902" s="41"/>
      <c r="E902" s="41"/>
      <c r="F902" s="41"/>
      <c r="G902" s="41"/>
      <c r="H902" s="41"/>
      <c r="I902" s="41"/>
      <c r="J902" s="41"/>
      <c r="K902" s="41"/>
      <c r="L902" s="41"/>
      <c r="M902" s="41"/>
      <c r="N902" s="53"/>
      <c r="O902" s="53"/>
      <c r="P902" s="53"/>
      <c r="Q902" s="53"/>
      <c r="R902" s="53"/>
      <c r="S902" s="53"/>
      <c r="T902" s="41"/>
      <c r="U902" s="41"/>
      <c r="V902" s="41"/>
      <c r="W902" s="41"/>
      <c r="X902" s="41"/>
      <c r="Y902" s="41"/>
      <c r="Z902" s="41"/>
    </row>
    <row r="903" spans="1:26" x14ac:dyDescent="0.25">
      <c r="A903" s="41"/>
      <c r="B903" s="41"/>
      <c r="C903" s="41"/>
      <c r="D903" s="41"/>
      <c r="E903" s="41"/>
      <c r="F903" s="41"/>
      <c r="G903" s="41"/>
      <c r="H903" s="41"/>
      <c r="I903" s="41"/>
      <c r="J903" s="41"/>
      <c r="K903" s="41"/>
      <c r="L903" s="41"/>
      <c r="M903" s="41"/>
      <c r="N903" s="53"/>
      <c r="O903" s="53"/>
      <c r="P903" s="53"/>
      <c r="Q903" s="53"/>
      <c r="R903" s="53"/>
      <c r="S903" s="53"/>
      <c r="T903" s="41"/>
      <c r="U903" s="41"/>
      <c r="V903" s="41"/>
      <c r="W903" s="41"/>
      <c r="X903" s="41"/>
      <c r="Y903" s="41"/>
      <c r="Z903" s="41"/>
    </row>
    <row r="904" spans="1:26" x14ac:dyDescent="0.25">
      <c r="A904" s="41"/>
      <c r="B904" s="41"/>
      <c r="C904" s="41"/>
      <c r="D904" s="41"/>
      <c r="E904" s="41"/>
      <c r="F904" s="41"/>
      <c r="G904" s="41"/>
      <c r="H904" s="41"/>
      <c r="I904" s="41"/>
      <c r="J904" s="41"/>
      <c r="K904" s="41"/>
      <c r="L904" s="41"/>
      <c r="M904" s="41"/>
      <c r="N904" s="53"/>
      <c r="O904" s="53"/>
      <c r="P904" s="53"/>
      <c r="Q904" s="53"/>
      <c r="R904" s="53"/>
      <c r="S904" s="53"/>
      <c r="T904" s="41"/>
      <c r="U904" s="41"/>
      <c r="V904" s="41"/>
      <c r="W904" s="41"/>
      <c r="X904" s="41"/>
      <c r="Y904" s="41"/>
      <c r="Z904" s="41"/>
    </row>
    <row r="905" spans="1:26" x14ac:dyDescent="0.25">
      <c r="A905" s="41"/>
      <c r="B905" s="41"/>
      <c r="C905" s="41"/>
      <c r="D905" s="41"/>
      <c r="E905" s="41"/>
      <c r="F905" s="41"/>
      <c r="G905" s="41"/>
      <c r="H905" s="41"/>
      <c r="I905" s="41"/>
      <c r="J905" s="41"/>
      <c r="K905" s="41"/>
      <c r="L905" s="41"/>
      <c r="M905" s="41"/>
      <c r="N905" s="53"/>
      <c r="O905" s="53"/>
      <c r="P905" s="53"/>
      <c r="Q905" s="53"/>
      <c r="R905" s="53"/>
      <c r="S905" s="53"/>
      <c r="T905" s="41"/>
      <c r="U905" s="41"/>
      <c r="V905" s="41"/>
      <c r="W905" s="41"/>
      <c r="X905" s="41"/>
      <c r="Y905" s="41"/>
      <c r="Z905" s="41"/>
    </row>
    <row r="906" spans="1:26" x14ac:dyDescent="0.25">
      <c r="A906" s="41"/>
      <c r="B906" s="41"/>
      <c r="C906" s="41"/>
      <c r="D906" s="41"/>
      <c r="E906" s="41"/>
      <c r="F906" s="41"/>
      <c r="G906" s="41"/>
      <c r="H906" s="41"/>
      <c r="I906" s="41"/>
      <c r="J906" s="41"/>
      <c r="K906" s="41"/>
      <c r="L906" s="41"/>
      <c r="M906" s="41"/>
      <c r="N906" s="53"/>
      <c r="O906" s="53"/>
      <c r="P906" s="53"/>
      <c r="Q906" s="53"/>
      <c r="R906" s="53"/>
      <c r="S906" s="53"/>
      <c r="T906" s="41"/>
      <c r="U906" s="41"/>
      <c r="V906" s="41"/>
      <c r="W906" s="41"/>
      <c r="X906" s="41"/>
      <c r="Y906" s="41"/>
      <c r="Z906" s="41"/>
    </row>
    <row r="907" spans="1:26" x14ac:dyDescent="0.25">
      <c r="A907" s="41"/>
      <c r="B907" s="41"/>
      <c r="C907" s="41"/>
      <c r="D907" s="41"/>
      <c r="E907" s="41"/>
      <c r="F907" s="41"/>
      <c r="G907" s="41"/>
      <c r="H907" s="41"/>
      <c r="I907" s="41"/>
      <c r="J907" s="41"/>
      <c r="K907" s="41"/>
      <c r="L907" s="41"/>
      <c r="M907" s="41"/>
      <c r="N907" s="53"/>
      <c r="O907" s="53"/>
      <c r="P907" s="53"/>
      <c r="Q907" s="53"/>
      <c r="R907" s="53"/>
      <c r="S907" s="53"/>
      <c r="T907" s="41"/>
      <c r="U907" s="41"/>
      <c r="V907" s="41"/>
      <c r="W907" s="41"/>
      <c r="X907" s="41"/>
      <c r="Y907" s="41"/>
      <c r="Z907" s="41"/>
    </row>
    <row r="908" spans="1:26" x14ac:dyDescent="0.25">
      <c r="A908" s="41"/>
      <c r="B908" s="41"/>
      <c r="C908" s="41"/>
      <c r="D908" s="41"/>
      <c r="E908" s="41"/>
      <c r="F908" s="41"/>
      <c r="G908" s="41"/>
      <c r="H908" s="41"/>
      <c r="I908" s="41"/>
      <c r="J908" s="41"/>
      <c r="K908" s="41"/>
      <c r="L908" s="41"/>
      <c r="M908" s="41"/>
      <c r="N908" s="53"/>
      <c r="O908" s="53"/>
      <c r="P908" s="53"/>
      <c r="Q908" s="53"/>
      <c r="R908" s="53"/>
      <c r="S908" s="53"/>
      <c r="T908" s="41"/>
      <c r="U908" s="41"/>
      <c r="V908" s="41"/>
      <c r="W908" s="41"/>
      <c r="X908" s="41"/>
      <c r="Y908" s="41"/>
      <c r="Z908" s="41"/>
    </row>
    <row r="909" spans="1:26" x14ac:dyDescent="0.25">
      <c r="A909" s="41"/>
      <c r="B909" s="41"/>
      <c r="C909" s="41"/>
      <c r="D909" s="41"/>
      <c r="E909" s="41"/>
      <c r="F909" s="41"/>
      <c r="G909" s="41"/>
      <c r="H909" s="41"/>
      <c r="I909" s="41"/>
      <c r="J909" s="41"/>
      <c r="K909" s="41"/>
      <c r="L909" s="41"/>
      <c r="M909" s="41"/>
      <c r="N909" s="53"/>
      <c r="O909" s="53"/>
      <c r="P909" s="53"/>
      <c r="Q909" s="53"/>
      <c r="R909" s="53"/>
      <c r="S909" s="53"/>
      <c r="T909" s="41"/>
      <c r="U909" s="41"/>
      <c r="V909" s="41"/>
      <c r="W909" s="41"/>
      <c r="X909" s="41"/>
      <c r="Y909" s="41"/>
      <c r="Z909" s="41"/>
    </row>
    <row r="910" spans="1:26" x14ac:dyDescent="0.25">
      <c r="A910" s="41"/>
      <c r="B910" s="41"/>
      <c r="C910" s="41"/>
      <c r="D910" s="41"/>
      <c r="E910" s="41"/>
      <c r="F910" s="41"/>
      <c r="G910" s="41"/>
      <c r="H910" s="41"/>
      <c r="I910" s="41"/>
      <c r="J910" s="41"/>
      <c r="K910" s="41"/>
      <c r="L910" s="41"/>
      <c r="M910" s="41"/>
      <c r="N910" s="53"/>
      <c r="O910" s="53"/>
      <c r="P910" s="53"/>
      <c r="Q910" s="53"/>
      <c r="R910" s="53"/>
      <c r="S910" s="53"/>
      <c r="T910" s="41"/>
      <c r="U910" s="41"/>
      <c r="V910" s="41"/>
      <c r="W910" s="41"/>
      <c r="X910" s="41"/>
      <c r="Y910" s="41"/>
      <c r="Z910" s="41"/>
    </row>
    <row r="911" spans="1:26" x14ac:dyDescent="0.25">
      <c r="A911" s="41"/>
      <c r="B911" s="41"/>
      <c r="C911" s="41"/>
      <c r="D911" s="41"/>
      <c r="E911" s="41"/>
      <c r="F911" s="41"/>
      <c r="G911" s="41"/>
      <c r="H911" s="41"/>
      <c r="I911" s="41"/>
      <c r="J911" s="41"/>
      <c r="K911" s="41"/>
      <c r="L911" s="41"/>
      <c r="M911" s="41"/>
      <c r="N911" s="53"/>
      <c r="O911" s="53"/>
      <c r="P911" s="53"/>
      <c r="Q911" s="53"/>
      <c r="R911" s="53"/>
      <c r="S911" s="53"/>
      <c r="T911" s="41"/>
      <c r="U911" s="41"/>
      <c r="V911" s="41"/>
      <c r="W911" s="41"/>
      <c r="X911" s="41"/>
      <c r="Y911" s="41"/>
      <c r="Z911" s="41"/>
    </row>
    <row r="912" spans="1:26" x14ac:dyDescent="0.25">
      <c r="A912" s="41"/>
      <c r="B912" s="41"/>
      <c r="C912" s="41"/>
      <c r="D912" s="41"/>
      <c r="E912" s="41"/>
      <c r="F912" s="41"/>
      <c r="G912" s="41"/>
      <c r="H912" s="41"/>
      <c r="I912" s="41"/>
      <c r="J912" s="41"/>
      <c r="K912" s="41"/>
      <c r="L912" s="41"/>
      <c r="M912" s="41"/>
      <c r="N912" s="53"/>
      <c r="O912" s="53"/>
      <c r="P912" s="53"/>
      <c r="Q912" s="53"/>
      <c r="R912" s="53"/>
      <c r="S912" s="53"/>
      <c r="T912" s="41"/>
      <c r="U912" s="41"/>
      <c r="V912" s="41"/>
      <c r="W912" s="41"/>
      <c r="X912" s="41"/>
      <c r="Y912" s="41"/>
      <c r="Z912" s="41"/>
    </row>
    <row r="913" spans="1:26" x14ac:dyDescent="0.25">
      <c r="A913" s="41"/>
      <c r="B913" s="41"/>
      <c r="C913" s="41"/>
      <c r="D913" s="41"/>
      <c r="E913" s="41"/>
      <c r="F913" s="41"/>
      <c r="G913" s="41"/>
      <c r="H913" s="41"/>
      <c r="I913" s="41"/>
      <c r="J913" s="41"/>
      <c r="K913" s="41"/>
      <c r="L913" s="41"/>
      <c r="M913" s="41"/>
      <c r="N913" s="53"/>
      <c r="O913" s="53"/>
      <c r="P913" s="53"/>
      <c r="Q913" s="53"/>
      <c r="R913" s="53"/>
      <c r="S913" s="53"/>
      <c r="T913" s="41"/>
      <c r="U913" s="41"/>
      <c r="V913" s="41"/>
      <c r="W913" s="41"/>
      <c r="X913" s="41"/>
      <c r="Y913" s="41"/>
      <c r="Z913" s="41"/>
    </row>
    <row r="914" spans="1:26" x14ac:dyDescent="0.25">
      <c r="A914" s="41"/>
      <c r="B914" s="41"/>
      <c r="C914" s="41"/>
      <c r="D914" s="41"/>
      <c r="E914" s="41"/>
      <c r="F914" s="41"/>
      <c r="G914" s="41"/>
      <c r="H914" s="41"/>
      <c r="I914" s="41"/>
      <c r="J914" s="41"/>
      <c r="K914" s="41"/>
      <c r="L914" s="41"/>
      <c r="M914" s="41"/>
      <c r="N914" s="53"/>
      <c r="O914" s="53"/>
      <c r="P914" s="53"/>
      <c r="Q914" s="53"/>
      <c r="R914" s="53"/>
      <c r="S914" s="53"/>
      <c r="T914" s="41"/>
      <c r="U914" s="41"/>
      <c r="V914" s="41"/>
      <c r="W914" s="41"/>
      <c r="X914" s="41"/>
      <c r="Y914" s="41"/>
      <c r="Z914" s="41"/>
    </row>
    <row r="915" spans="1:26" x14ac:dyDescent="0.25">
      <c r="A915" s="41"/>
      <c r="B915" s="41"/>
      <c r="C915" s="41"/>
      <c r="D915" s="41"/>
      <c r="E915" s="41"/>
      <c r="F915" s="41"/>
      <c r="G915" s="41"/>
      <c r="H915" s="41"/>
      <c r="I915" s="41"/>
      <c r="J915" s="41"/>
      <c r="K915" s="41"/>
      <c r="L915" s="41"/>
      <c r="M915" s="41"/>
      <c r="N915" s="53"/>
      <c r="O915" s="53"/>
      <c r="P915" s="53"/>
      <c r="Q915" s="53"/>
      <c r="R915" s="53"/>
      <c r="S915" s="53"/>
      <c r="T915" s="41"/>
      <c r="U915" s="41"/>
      <c r="V915" s="41"/>
      <c r="W915" s="41"/>
      <c r="X915" s="41"/>
      <c r="Y915" s="41"/>
      <c r="Z915" s="41"/>
    </row>
    <row r="916" spans="1:26" x14ac:dyDescent="0.25">
      <c r="A916" s="41"/>
      <c r="B916" s="41"/>
      <c r="C916" s="41"/>
      <c r="D916" s="41"/>
      <c r="E916" s="41"/>
      <c r="F916" s="41"/>
      <c r="G916" s="41"/>
      <c r="H916" s="41"/>
      <c r="I916" s="41"/>
      <c r="J916" s="41"/>
      <c r="K916" s="41"/>
      <c r="L916" s="41"/>
      <c r="M916" s="41"/>
      <c r="N916" s="53"/>
      <c r="O916" s="53"/>
      <c r="P916" s="53"/>
      <c r="Q916" s="53"/>
      <c r="R916" s="53"/>
      <c r="S916" s="53"/>
      <c r="T916" s="41"/>
      <c r="U916" s="41"/>
      <c r="V916" s="41"/>
      <c r="W916" s="41"/>
      <c r="X916" s="41"/>
      <c r="Y916" s="41"/>
      <c r="Z916" s="41"/>
    </row>
    <row r="917" spans="1:26" x14ac:dyDescent="0.25">
      <c r="A917" s="41"/>
      <c r="B917" s="41"/>
      <c r="C917" s="41"/>
      <c r="D917" s="41"/>
      <c r="E917" s="41"/>
      <c r="F917" s="41"/>
      <c r="G917" s="41"/>
      <c r="H917" s="41"/>
      <c r="I917" s="41"/>
      <c r="J917" s="41"/>
      <c r="K917" s="41"/>
      <c r="L917" s="41"/>
      <c r="M917" s="41"/>
      <c r="N917" s="53"/>
      <c r="O917" s="53"/>
      <c r="P917" s="53"/>
      <c r="Q917" s="53"/>
      <c r="R917" s="53"/>
      <c r="S917" s="53"/>
      <c r="T917" s="41"/>
      <c r="U917" s="41"/>
      <c r="V917" s="41"/>
      <c r="W917" s="41"/>
      <c r="X917" s="41"/>
      <c r="Y917" s="41"/>
      <c r="Z917" s="41"/>
    </row>
    <row r="918" spans="1:26" x14ac:dyDescent="0.25">
      <c r="A918" s="41"/>
      <c r="B918" s="41"/>
      <c r="C918" s="41"/>
      <c r="D918" s="41"/>
      <c r="E918" s="41"/>
      <c r="F918" s="41"/>
      <c r="G918" s="41"/>
      <c r="H918" s="41"/>
      <c r="I918" s="41"/>
      <c r="J918" s="41"/>
      <c r="K918" s="41"/>
      <c r="L918" s="41"/>
      <c r="M918" s="41"/>
      <c r="N918" s="53"/>
      <c r="O918" s="53"/>
      <c r="P918" s="53"/>
      <c r="Q918" s="53"/>
      <c r="R918" s="53"/>
      <c r="S918" s="53"/>
      <c r="T918" s="41"/>
      <c r="U918" s="41"/>
      <c r="V918" s="41"/>
      <c r="W918" s="41"/>
      <c r="X918" s="41"/>
      <c r="Y918" s="41"/>
      <c r="Z918" s="41"/>
    </row>
    <row r="919" spans="1:26" x14ac:dyDescent="0.25">
      <c r="A919" s="41"/>
      <c r="B919" s="41"/>
      <c r="C919" s="41"/>
      <c r="D919" s="41"/>
      <c r="E919" s="41"/>
      <c r="F919" s="41"/>
      <c r="G919" s="41"/>
      <c r="H919" s="41"/>
      <c r="I919" s="41"/>
      <c r="J919" s="41"/>
      <c r="K919" s="41"/>
      <c r="L919" s="41"/>
      <c r="M919" s="41"/>
      <c r="N919" s="53"/>
      <c r="O919" s="53"/>
      <c r="P919" s="53"/>
      <c r="Q919" s="53"/>
      <c r="R919" s="53"/>
      <c r="S919" s="53"/>
      <c r="T919" s="41"/>
      <c r="U919" s="41"/>
      <c r="V919" s="41"/>
      <c r="W919" s="41"/>
      <c r="X919" s="41"/>
      <c r="Y919" s="41"/>
      <c r="Z919" s="41"/>
    </row>
    <row r="920" spans="1:26" x14ac:dyDescent="0.25">
      <c r="A920" s="41"/>
      <c r="B920" s="41"/>
      <c r="C920" s="41"/>
      <c r="D920" s="41"/>
      <c r="E920" s="41"/>
      <c r="F920" s="41"/>
      <c r="G920" s="41"/>
      <c r="H920" s="41"/>
      <c r="I920" s="41"/>
      <c r="J920" s="41"/>
      <c r="K920" s="41"/>
      <c r="L920" s="41"/>
      <c r="M920" s="41"/>
      <c r="N920" s="53"/>
      <c r="O920" s="53"/>
      <c r="P920" s="53"/>
      <c r="Q920" s="53"/>
      <c r="R920" s="53"/>
      <c r="S920" s="53"/>
      <c r="T920" s="41"/>
      <c r="U920" s="41"/>
      <c r="V920" s="41"/>
      <c r="W920" s="41"/>
      <c r="X920" s="41"/>
      <c r="Y920" s="41"/>
      <c r="Z920" s="41"/>
    </row>
    <row r="921" spans="1:26" x14ac:dyDescent="0.25">
      <c r="A921" s="41"/>
      <c r="B921" s="41"/>
      <c r="C921" s="41"/>
      <c r="D921" s="41"/>
      <c r="E921" s="41"/>
      <c r="F921" s="41"/>
      <c r="G921" s="41"/>
      <c r="H921" s="41"/>
      <c r="I921" s="41"/>
      <c r="J921" s="41"/>
      <c r="K921" s="41"/>
      <c r="L921" s="41"/>
      <c r="M921" s="41"/>
      <c r="N921" s="53"/>
      <c r="O921" s="53"/>
      <c r="P921" s="53"/>
      <c r="Q921" s="53"/>
      <c r="R921" s="53"/>
      <c r="S921" s="53"/>
      <c r="T921" s="41"/>
      <c r="U921" s="41"/>
      <c r="V921" s="41"/>
      <c r="W921" s="41"/>
      <c r="X921" s="41"/>
      <c r="Y921" s="41"/>
      <c r="Z921" s="41"/>
    </row>
    <row r="922" spans="1:26" x14ac:dyDescent="0.25">
      <c r="A922" s="41"/>
      <c r="B922" s="41"/>
      <c r="C922" s="41"/>
      <c r="D922" s="41"/>
      <c r="E922" s="41"/>
      <c r="F922" s="41"/>
      <c r="G922" s="41"/>
      <c r="H922" s="41"/>
      <c r="I922" s="41"/>
      <c r="J922" s="41"/>
      <c r="K922" s="41"/>
      <c r="L922" s="41"/>
      <c r="M922" s="41"/>
      <c r="N922" s="53"/>
      <c r="O922" s="53"/>
      <c r="P922" s="53"/>
      <c r="Q922" s="53"/>
      <c r="R922" s="53"/>
      <c r="S922" s="53"/>
      <c r="T922" s="41"/>
      <c r="U922" s="41"/>
      <c r="V922" s="41"/>
      <c r="W922" s="41"/>
      <c r="X922" s="41"/>
      <c r="Y922" s="41"/>
      <c r="Z922" s="41"/>
    </row>
    <row r="923" spans="1:26" x14ac:dyDescent="0.25">
      <c r="A923" s="41"/>
      <c r="B923" s="41"/>
      <c r="C923" s="41"/>
      <c r="D923" s="41"/>
      <c r="E923" s="41"/>
      <c r="F923" s="41"/>
      <c r="G923" s="41"/>
      <c r="H923" s="41"/>
      <c r="I923" s="41"/>
      <c r="J923" s="41"/>
      <c r="K923" s="41"/>
      <c r="L923" s="41"/>
      <c r="M923" s="41"/>
      <c r="N923" s="53"/>
      <c r="O923" s="53"/>
      <c r="P923" s="53"/>
      <c r="Q923" s="53"/>
      <c r="R923" s="53"/>
      <c r="S923" s="53"/>
      <c r="T923" s="41"/>
      <c r="U923" s="41"/>
      <c r="V923" s="41"/>
      <c r="W923" s="41"/>
      <c r="X923" s="41"/>
      <c r="Y923" s="41"/>
      <c r="Z923" s="41"/>
    </row>
    <row r="924" spans="1:26" x14ac:dyDescent="0.25">
      <c r="A924" s="41"/>
      <c r="B924" s="41"/>
      <c r="C924" s="41"/>
      <c r="D924" s="41"/>
      <c r="E924" s="41"/>
      <c r="F924" s="41"/>
      <c r="G924" s="41"/>
      <c r="H924" s="41"/>
      <c r="I924" s="41"/>
      <c r="J924" s="41"/>
      <c r="K924" s="41"/>
      <c r="L924" s="41"/>
      <c r="M924" s="41"/>
      <c r="N924" s="53"/>
      <c r="O924" s="53"/>
      <c r="P924" s="53"/>
      <c r="Q924" s="53"/>
      <c r="R924" s="53"/>
      <c r="S924" s="53"/>
      <c r="T924" s="41"/>
      <c r="U924" s="41"/>
      <c r="V924" s="41"/>
      <c r="W924" s="41"/>
      <c r="X924" s="41"/>
      <c r="Y924" s="41"/>
      <c r="Z924" s="41"/>
    </row>
    <row r="925" spans="1:26" x14ac:dyDescent="0.25">
      <c r="A925" s="41"/>
      <c r="B925" s="41"/>
      <c r="C925" s="41"/>
      <c r="D925" s="41"/>
      <c r="E925" s="41"/>
      <c r="F925" s="41"/>
      <c r="G925" s="41"/>
      <c r="H925" s="41"/>
      <c r="I925" s="41"/>
      <c r="J925" s="41"/>
      <c r="K925" s="41"/>
      <c r="L925" s="41"/>
      <c r="M925" s="41"/>
      <c r="N925" s="53"/>
      <c r="O925" s="53"/>
      <c r="P925" s="53"/>
      <c r="Q925" s="53"/>
      <c r="R925" s="53"/>
      <c r="S925" s="53"/>
      <c r="T925" s="41"/>
      <c r="U925" s="41"/>
      <c r="V925" s="41"/>
      <c r="W925" s="41"/>
      <c r="X925" s="41"/>
      <c r="Y925" s="41"/>
      <c r="Z925" s="41"/>
    </row>
    <row r="926" spans="1:26" x14ac:dyDescent="0.25">
      <c r="A926" s="41"/>
      <c r="B926" s="41"/>
      <c r="C926" s="41"/>
      <c r="D926" s="41"/>
      <c r="E926" s="41"/>
      <c r="F926" s="41"/>
      <c r="G926" s="41"/>
      <c r="H926" s="41"/>
      <c r="I926" s="41"/>
      <c r="J926" s="41"/>
      <c r="K926" s="41"/>
      <c r="L926" s="41"/>
      <c r="M926" s="41"/>
      <c r="N926" s="53"/>
      <c r="O926" s="53"/>
      <c r="P926" s="53"/>
      <c r="Q926" s="53"/>
      <c r="R926" s="53"/>
      <c r="S926" s="53"/>
      <c r="T926" s="41"/>
      <c r="U926" s="41"/>
      <c r="V926" s="41"/>
      <c r="W926" s="41"/>
      <c r="X926" s="41"/>
      <c r="Y926" s="41"/>
      <c r="Z926" s="41"/>
    </row>
    <row r="927" spans="1:26" x14ac:dyDescent="0.25">
      <c r="A927" s="41"/>
      <c r="B927" s="41"/>
      <c r="C927" s="41"/>
      <c r="D927" s="41"/>
      <c r="E927" s="41"/>
      <c r="F927" s="41"/>
      <c r="G927" s="41"/>
      <c r="H927" s="41"/>
      <c r="I927" s="41"/>
      <c r="J927" s="41"/>
      <c r="K927" s="41"/>
      <c r="L927" s="41"/>
      <c r="M927" s="41"/>
      <c r="N927" s="53"/>
      <c r="O927" s="53"/>
      <c r="P927" s="53"/>
      <c r="Q927" s="53"/>
      <c r="R927" s="53"/>
      <c r="S927" s="53"/>
      <c r="T927" s="41"/>
      <c r="U927" s="41"/>
      <c r="V927" s="41"/>
      <c r="W927" s="41"/>
      <c r="X927" s="41"/>
      <c r="Y927" s="41"/>
      <c r="Z927" s="41"/>
    </row>
    <row r="928" spans="1:26" x14ac:dyDescent="0.25">
      <c r="A928" s="41"/>
      <c r="B928" s="41"/>
      <c r="C928" s="41"/>
      <c r="D928" s="41"/>
      <c r="E928" s="41"/>
      <c r="F928" s="41"/>
      <c r="G928" s="41"/>
      <c r="H928" s="41"/>
      <c r="I928" s="41"/>
      <c r="J928" s="41"/>
      <c r="K928" s="41"/>
      <c r="L928" s="41"/>
      <c r="M928" s="41"/>
      <c r="N928" s="53"/>
      <c r="O928" s="53"/>
      <c r="P928" s="53"/>
      <c r="Q928" s="53"/>
      <c r="R928" s="53"/>
      <c r="S928" s="53"/>
      <c r="T928" s="41"/>
      <c r="U928" s="41"/>
      <c r="V928" s="41"/>
      <c r="W928" s="41"/>
      <c r="X928" s="41"/>
      <c r="Y928" s="41"/>
      <c r="Z928" s="41"/>
    </row>
    <row r="929" spans="1:26" x14ac:dyDescent="0.25">
      <c r="A929" s="41"/>
      <c r="B929" s="41"/>
      <c r="C929" s="41"/>
      <c r="D929" s="41"/>
      <c r="E929" s="41"/>
      <c r="F929" s="41"/>
      <c r="G929" s="41"/>
      <c r="H929" s="41"/>
      <c r="I929" s="41"/>
      <c r="J929" s="41"/>
      <c r="K929" s="41"/>
      <c r="L929" s="41"/>
      <c r="M929" s="41"/>
      <c r="N929" s="53"/>
      <c r="O929" s="53"/>
      <c r="P929" s="53"/>
      <c r="Q929" s="53"/>
      <c r="R929" s="53"/>
      <c r="S929" s="53"/>
      <c r="T929" s="41"/>
      <c r="U929" s="41"/>
      <c r="V929" s="41"/>
      <c r="W929" s="41"/>
      <c r="X929" s="41"/>
      <c r="Y929" s="41"/>
      <c r="Z929" s="41"/>
    </row>
    <row r="930" spans="1:26" x14ac:dyDescent="0.25">
      <c r="A930" s="41"/>
      <c r="B930" s="41"/>
      <c r="C930" s="41"/>
      <c r="D930" s="41"/>
      <c r="E930" s="41"/>
      <c r="F930" s="41"/>
      <c r="G930" s="41"/>
      <c r="H930" s="41"/>
      <c r="I930" s="41"/>
      <c r="J930" s="41"/>
      <c r="K930" s="41"/>
      <c r="L930" s="41"/>
      <c r="M930" s="41"/>
      <c r="N930" s="53"/>
      <c r="O930" s="53"/>
      <c r="P930" s="53"/>
      <c r="Q930" s="53"/>
      <c r="R930" s="53"/>
      <c r="S930" s="53"/>
      <c r="T930" s="41"/>
      <c r="U930" s="41"/>
      <c r="V930" s="41"/>
      <c r="W930" s="41"/>
      <c r="X930" s="41"/>
      <c r="Y930" s="41"/>
      <c r="Z930" s="41"/>
    </row>
    <row r="931" spans="1:26" x14ac:dyDescent="0.25">
      <c r="A931" s="41"/>
      <c r="B931" s="41"/>
      <c r="C931" s="41"/>
      <c r="D931" s="41"/>
      <c r="E931" s="41"/>
      <c r="F931" s="41"/>
      <c r="G931" s="41"/>
      <c r="H931" s="41"/>
      <c r="I931" s="41"/>
      <c r="J931" s="41"/>
      <c r="K931" s="41"/>
      <c r="L931" s="41"/>
      <c r="M931" s="41"/>
      <c r="N931" s="53"/>
      <c r="O931" s="53"/>
      <c r="P931" s="53"/>
      <c r="Q931" s="53"/>
      <c r="R931" s="53"/>
      <c r="S931" s="53"/>
      <c r="T931" s="41"/>
      <c r="U931" s="41"/>
      <c r="V931" s="41"/>
      <c r="W931" s="41"/>
      <c r="X931" s="41"/>
      <c r="Y931" s="41"/>
      <c r="Z931" s="41"/>
    </row>
    <row r="932" spans="1:26" x14ac:dyDescent="0.25">
      <c r="A932" s="41"/>
      <c r="B932" s="41"/>
      <c r="C932" s="41"/>
      <c r="D932" s="41"/>
      <c r="E932" s="41"/>
      <c r="F932" s="41"/>
      <c r="G932" s="41"/>
      <c r="H932" s="41"/>
      <c r="I932" s="41"/>
      <c r="J932" s="41"/>
      <c r="K932" s="41"/>
      <c r="L932" s="41"/>
      <c r="M932" s="41"/>
      <c r="N932" s="53"/>
      <c r="O932" s="53"/>
      <c r="P932" s="53"/>
      <c r="Q932" s="53"/>
      <c r="R932" s="53"/>
      <c r="S932" s="53"/>
      <c r="T932" s="41"/>
      <c r="U932" s="41"/>
      <c r="V932" s="41"/>
      <c r="W932" s="41"/>
      <c r="X932" s="41"/>
      <c r="Y932" s="41"/>
      <c r="Z932" s="41"/>
    </row>
    <row r="933" spans="1:26" x14ac:dyDescent="0.25">
      <c r="A933" s="41"/>
      <c r="B933" s="41"/>
      <c r="C933" s="41"/>
      <c r="D933" s="41"/>
      <c r="E933" s="41"/>
      <c r="F933" s="41"/>
      <c r="G933" s="41"/>
      <c r="H933" s="41"/>
      <c r="I933" s="41"/>
      <c r="J933" s="41"/>
      <c r="K933" s="41"/>
      <c r="L933" s="41"/>
      <c r="M933" s="41"/>
      <c r="N933" s="53"/>
      <c r="O933" s="53"/>
      <c r="P933" s="53"/>
      <c r="Q933" s="53"/>
      <c r="R933" s="53"/>
      <c r="S933" s="53"/>
      <c r="T933" s="41"/>
      <c r="U933" s="41"/>
      <c r="V933" s="41"/>
      <c r="W933" s="41"/>
      <c r="X933" s="41"/>
      <c r="Y933" s="41"/>
      <c r="Z933" s="41"/>
    </row>
    <row r="934" spans="1:26" x14ac:dyDescent="0.25">
      <c r="A934" s="41"/>
      <c r="B934" s="41"/>
      <c r="C934" s="41"/>
      <c r="D934" s="41"/>
      <c r="E934" s="41"/>
      <c r="F934" s="41"/>
      <c r="G934" s="41"/>
      <c r="H934" s="41"/>
      <c r="I934" s="41"/>
      <c r="J934" s="41"/>
      <c r="K934" s="41"/>
      <c r="L934" s="41"/>
      <c r="M934" s="41"/>
      <c r="N934" s="53"/>
      <c r="O934" s="53"/>
      <c r="P934" s="53"/>
      <c r="Q934" s="53"/>
      <c r="R934" s="53"/>
      <c r="S934" s="53"/>
      <c r="T934" s="41"/>
      <c r="U934" s="41"/>
      <c r="V934" s="41"/>
      <c r="W934" s="41"/>
      <c r="X934" s="41"/>
      <c r="Y934" s="41"/>
      <c r="Z934" s="41"/>
    </row>
    <row r="935" spans="1:26" x14ac:dyDescent="0.25">
      <c r="A935" s="41"/>
      <c r="B935" s="41"/>
      <c r="C935" s="41"/>
      <c r="D935" s="41"/>
      <c r="E935" s="41"/>
      <c r="F935" s="41"/>
      <c r="G935" s="41"/>
      <c r="H935" s="41"/>
      <c r="I935" s="41"/>
      <c r="J935" s="41"/>
      <c r="K935" s="41"/>
      <c r="L935" s="41"/>
      <c r="M935" s="41"/>
      <c r="N935" s="53"/>
      <c r="O935" s="53"/>
      <c r="P935" s="53"/>
      <c r="Q935" s="53"/>
      <c r="R935" s="53"/>
      <c r="S935" s="53"/>
      <c r="T935" s="41"/>
      <c r="U935" s="41"/>
      <c r="V935" s="41"/>
      <c r="W935" s="41"/>
      <c r="X935" s="41"/>
      <c r="Y935" s="41"/>
      <c r="Z935" s="41"/>
    </row>
    <row r="936" spans="1:26" x14ac:dyDescent="0.25">
      <c r="A936" s="41"/>
      <c r="B936" s="41"/>
      <c r="C936" s="41"/>
      <c r="D936" s="41"/>
      <c r="E936" s="41"/>
      <c r="F936" s="41"/>
      <c r="G936" s="41"/>
      <c r="H936" s="41"/>
      <c r="I936" s="41"/>
      <c r="J936" s="41"/>
      <c r="K936" s="41"/>
      <c r="L936" s="41"/>
      <c r="M936" s="41"/>
      <c r="N936" s="53"/>
      <c r="O936" s="53"/>
      <c r="P936" s="53"/>
      <c r="Q936" s="53"/>
      <c r="R936" s="53"/>
      <c r="S936" s="53"/>
      <c r="T936" s="41"/>
      <c r="U936" s="41"/>
      <c r="V936" s="41"/>
      <c r="W936" s="41"/>
      <c r="X936" s="41"/>
      <c r="Y936" s="41"/>
      <c r="Z936" s="41"/>
    </row>
    <row r="937" spans="1:26" x14ac:dyDescent="0.25">
      <c r="A937" s="41"/>
      <c r="B937" s="41"/>
      <c r="C937" s="41"/>
      <c r="D937" s="41"/>
      <c r="E937" s="41"/>
      <c r="F937" s="41"/>
      <c r="G937" s="41"/>
      <c r="H937" s="41"/>
      <c r="I937" s="41"/>
      <c r="J937" s="41"/>
      <c r="K937" s="41"/>
      <c r="L937" s="41"/>
      <c r="M937" s="41"/>
      <c r="N937" s="53"/>
      <c r="O937" s="53"/>
      <c r="P937" s="53"/>
      <c r="Q937" s="53"/>
      <c r="R937" s="53"/>
      <c r="S937" s="53"/>
      <c r="T937" s="41"/>
      <c r="U937" s="41"/>
      <c r="V937" s="41"/>
      <c r="W937" s="41"/>
      <c r="X937" s="41"/>
      <c r="Y937" s="41"/>
      <c r="Z937" s="41"/>
    </row>
    <row r="938" spans="1:26" x14ac:dyDescent="0.25">
      <c r="A938" s="41"/>
      <c r="B938" s="41"/>
      <c r="C938" s="41"/>
      <c r="D938" s="41"/>
      <c r="E938" s="41"/>
      <c r="F938" s="41"/>
      <c r="G938" s="41"/>
      <c r="H938" s="41"/>
      <c r="I938" s="41"/>
      <c r="J938" s="41"/>
      <c r="K938" s="41"/>
      <c r="L938" s="41"/>
      <c r="M938" s="41"/>
      <c r="N938" s="53"/>
      <c r="O938" s="53"/>
      <c r="P938" s="53"/>
      <c r="Q938" s="53"/>
      <c r="R938" s="53"/>
      <c r="S938" s="53"/>
      <c r="T938" s="41"/>
      <c r="U938" s="41"/>
      <c r="V938" s="41"/>
      <c r="W938" s="41"/>
      <c r="X938" s="41"/>
      <c r="Y938" s="41"/>
      <c r="Z938" s="41"/>
    </row>
    <row r="939" spans="1:26" x14ac:dyDescent="0.25">
      <c r="A939" s="41"/>
      <c r="B939" s="41"/>
      <c r="C939" s="41"/>
      <c r="D939" s="41"/>
      <c r="E939" s="41"/>
      <c r="F939" s="41"/>
      <c r="G939" s="41"/>
      <c r="H939" s="41"/>
      <c r="I939" s="41"/>
      <c r="J939" s="41"/>
      <c r="K939" s="41"/>
      <c r="L939" s="41"/>
      <c r="M939" s="41"/>
      <c r="N939" s="53"/>
      <c r="O939" s="53"/>
      <c r="P939" s="53"/>
      <c r="Q939" s="53"/>
      <c r="R939" s="53"/>
      <c r="S939" s="53"/>
      <c r="T939" s="41"/>
      <c r="U939" s="41"/>
      <c r="V939" s="41"/>
      <c r="W939" s="41"/>
      <c r="X939" s="41"/>
      <c r="Y939" s="41"/>
      <c r="Z939" s="41"/>
    </row>
    <row r="940" spans="1:26" x14ac:dyDescent="0.25">
      <c r="A940" s="41"/>
      <c r="B940" s="41"/>
      <c r="C940" s="41"/>
      <c r="D940" s="41"/>
      <c r="E940" s="41"/>
      <c r="F940" s="41"/>
      <c r="G940" s="41"/>
      <c r="H940" s="41"/>
      <c r="I940" s="41"/>
      <c r="J940" s="41"/>
      <c r="K940" s="41"/>
      <c r="L940" s="41"/>
      <c r="M940" s="41"/>
      <c r="N940" s="53"/>
      <c r="O940" s="53"/>
      <c r="P940" s="53"/>
      <c r="Q940" s="53"/>
      <c r="R940" s="53"/>
      <c r="S940" s="53"/>
      <c r="T940" s="41"/>
      <c r="U940" s="41"/>
      <c r="V940" s="41"/>
      <c r="W940" s="41"/>
      <c r="X940" s="41"/>
      <c r="Y940" s="41"/>
      <c r="Z940" s="41"/>
    </row>
    <row r="941" spans="1:26" x14ac:dyDescent="0.25">
      <c r="A941" s="41"/>
      <c r="B941" s="41"/>
      <c r="C941" s="41"/>
      <c r="D941" s="41"/>
      <c r="E941" s="41"/>
      <c r="F941" s="41"/>
      <c r="G941" s="41"/>
      <c r="H941" s="41"/>
      <c r="I941" s="41"/>
      <c r="J941" s="41"/>
      <c r="K941" s="41"/>
      <c r="L941" s="41"/>
      <c r="M941" s="41"/>
      <c r="N941" s="53"/>
      <c r="O941" s="53"/>
      <c r="P941" s="53"/>
      <c r="Q941" s="53"/>
      <c r="R941" s="53"/>
      <c r="S941" s="53"/>
      <c r="T941" s="41"/>
      <c r="U941" s="41"/>
      <c r="V941" s="41"/>
      <c r="W941" s="41"/>
      <c r="X941" s="41"/>
      <c r="Y941" s="41"/>
      <c r="Z941" s="41"/>
    </row>
    <row r="942" spans="1:26" x14ac:dyDescent="0.25">
      <c r="A942" s="41"/>
      <c r="B942" s="41"/>
      <c r="C942" s="41"/>
      <c r="D942" s="41"/>
      <c r="E942" s="41"/>
      <c r="F942" s="41"/>
      <c r="G942" s="41"/>
      <c r="H942" s="41"/>
      <c r="I942" s="41"/>
      <c r="J942" s="41"/>
      <c r="K942" s="41"/>
      <c r="L942" s="41"/>
      <c r="M942" s="41"/>
      <c r="N942" s="53"/>
      <c r="O942" s="53"/>
      <c r="P942" s="53"/>
      <c r="Q942" s="53"/>
      <c r="R942" s="53"/>
      <c r="S942" s="53"/>
      <c r="T942" s="41"/>
      <c r="U942" s="41"/>
      <c r="V942" s="41"/>
      <c r="W942" s="41"/>
      <c r="X942" s="41"/>
      <c r="Y942" s="41"/>
      <c r="Z942" s="41"/>
    </row>
    <row r="943" spans="1:26" x14ac:dyDescent="0.25">
      <c r="A943" s="41"/>
      <c r="B943" s="41"/>
      <c r="C943" s="41"/>
      <c r="D943" s="41"/>
      <c r="E943" s="41"/>
      <c r="F943" s="41"/>
      <c r="G943" s="41"/>
      <c r="H943" s="41"/>
      <c r="I943" s="41"/>
      <c r="J943" s="41"/>
      <c r="K943" s="41"/>
      <c r="L943" s="41"/>
      <c r="M943" s="41"/>
      <c r="N943" s="53"/>
      <c r="O943" s="53"/>
      <c r="P943" s="53"/>
      <c r="Q943" s="53"/>
      <c r="R943" s="53"/>
      <c r="S943" s="53"/>
      <c r="T943" s="41"/>
      <c r="U943" s="41"/>
      <c r="V943" s="41"/>
      <c r="W943" s="41"/>
      <c r="X943" s="41"/>
      <c r="Y943" s="41"/>
      <c r="Z943" s="41"/>
    </row>
    <row r="944" spans="1:26" x14ac:dyDescent="0.25">
      <c r="A944" s="41"/>
      <c r="B944" s="41"/>
      <c r="C944" s="41"/>
      <c r="D944" s="41"/>
      <c r="E944" s="41"/>
      <c r="F944" s="41"/>
      <c r="G944" s="41"/>
      <c r="H944" s="41"/>
      <c r="I944" s="41"/>
      <c r="J944" s="41"/>
      <c r="K944" s="41"/>
      <c r="L944" s="41"/>
      <c r="M944" s="41"/>
      <c r="N944" s="53"/>
      <c r="O944" s="53"/>
      <c r="P944" s="53"/>
      <c r="Q944" s="53"/>
      <c r="R944" s="53"/>
      <c r="S944" s="53"/>
      <c r="T944" s="41"/>
      <c r="U944" s="41"/>
      <c r="V944" s="41"/>
      <c r="W944" s="41"/>
      <c r="X944" s="41"/>
      <c r="Y944" s="41"/>
      <c r="Z944" s="41"/>
    </row>
    <row r="945" spans="1:26" x14ac:dyDescent="0.25">
      <c r="A945" s="41"/>
      <c r="B945" s="41"/>
      <c r="C945" s="41"/>
      <c r="D945" s="41"/>
      <c r="E945" s="41"/>
      <c r="F945" s="41"/>
      <c r="G945" s="41"/>
      <c r="H945" s="41"/>
      <c r="I945" s="41"/>
      <c r="J945" s="41"/>
      <c r="K945" s="41"/>
      <c r="L945" s="41"/>
      <c r="M945" s="41"/>
      <c r="N945" s="53"/>
      <c r="O945" s="53"/>
      <c r="P945" s="53"/>
      <c r="Q945" s="53"/>
      <c r="R945" s="53"/>
      <c r="S945" s="53"/>
      <c r="T945" s="41"/>
      <c r="U945" s="41"/>
      <c r="V945" s="41"/>
      <c r="W945" s="41"/>
      <c r="X945" s="41"/>
      <c r="Y945" s="41"/>
      <c r="Z945" s="41"/>
    </row>
    <row r="946" spans="1:26" x14ac:dyDescent="0.25">
      <c r="A946" s="41"/>
      <c r="B946" s="41"/>
      <c r="C946" s="41"/>
      <c r="D946" s="41"/>
      <c r="E946" s="41"/>
      <c r="F946" s="41"/>
      <c r="G946" s="41"/>
      <c r="H946" s="41"/>
      <c r="I946" s="41"/>
      <c r="J946" s="41"/>
      <c r="K946" s="41"/>
      <c r="L946" s="41"/>
      <c r="M946" s="41"/>
      <c r="N946" s="53"/>
      <c r="O946" s="53"/>
      <c r="P946" s="53"/>
      <c r="Q946" s="53"/>
      <c r="R946" s="53"/>
      <c r="S946" s="53"/>
      <c r="T946" s="41"/>
      <c r="U946" s="41"/>
      <c r="V946" s="41"/>
      <c r="W946" s="41"/>
      <c r="X946" s="41"/>
      <c r="Y946" s="41"/>
      <c r="Z946" s="41"/>
    </row>
    <row r="947" spans="1:26" x14ac:dyDescent="0.25">
      <c r="A947" s="41"/>
      <c r="B947" s="41"/>
      <c r="C947" s="41"/>
      <c r="D947" s="41"/>
      <c r="E947" s="41"/>
      <c r="F947" s="41"/>
      <c r="G947" s="41"/>
      <c r="H947" s="41"/>
      <c r="I947" s="41"/>
      <c r="J947" s="41"/>
      <c r="K947" s="41"/>
      <c r="L947" s="41"/>
      <c r="M947" s="41"/>
      <c r="N947" s="53"/>
      <c r="O947" s="53"/>
      <c r="P947" s="53"/>
      <c r="Q947" s="53"/>
      <c r="R947" s="53"/>
      <c r="S947" s="53"/>
      <c r="T947" s="41"/>
      <c r="U947" s="41"/>
      <c r="V947" s="41"/>
      <c r="W947" s="41"/>
      <c r="X947" s="41"/>
      <c r="Y947" s="41"/>
      <c r="Z947" s="41"/>
    </row>
    <row r="948" spans="1:26" x14ac:dyDescent="0.25">
      <c r="A948" s="41"/>
      <c r="B948" s="41"/>
      <c r="C948" s="41"/>
      <c r="D948" s="41"/>
      <c r="E948" s="41"/>
      <c r="F948" s="41"/>
      <c r="G948" s="41"/>
      <c r="H948" s="41"/>
      <c r="I948" s="41"/>
      <c r="J948" s="41"/>
      <c r="K948" s="41"/>
      <c r="L948" s="41"/>
      <c r="M948" s="41"/>
      <c r="N948" s="53"/>
      <c r="O948" s="53"/>
      <c r="P948" s="53"/>
      <c r="Q948" s="53"/>
      <c r="R948" s="53"/>
      <c r="S948" s="53"/>
      <c r="T948" s="41"/>
      <c r="U948" s="41"/>
      <c r="V948" s="41"/>
      <c r="W948" s="41"/>
      <c r="X948" s="41"/>
      <c r="Y948" s="41"/>
      <c r="Z948" s="41"/>
    </row>
    <row r="949" spans="1:26" x14ac:dyDescent="0.25">
      <c r="A949" s="41"/>
      <c r="B949" s="41"/>
      <c r="C949" s="41"/>
      <c r="D949" s="41"/>
      <c r="E949" s="41"/>
      <c r="F949" s="41"/>
      <c r="G949" s="41"/>
      <c r="H949" s="41"/>
      <c r="I949" s="41"/>
      <c r="J949" s="41"/>
      <c r="K949" s="41"/>
      <c r="L949" s="41"/>
      <c r="M949" s="41"/>
      <c r="N949" s="53"/>
      <c r="O949" s="53"/>
      <c r="P949" s="53"/>
      <c r="Q949" s="53"/>
      <c r="R949" s="53"/>
      <c r="S949" s="53"/>
      <c r="T949" s="41"/>
      <c r="U949" s="41"/>
      <c r="V949" s="41"/>
      <c r="W949" s="41"/>
      <c r="X949" s="41"/>
      <c r="Y949" s="41"/>
      <c r="Z949" s="41"/>
    </row>
    <row r="950" spans="1:26" x14ac:dyDescent="0.25">
      <c r="A950" s="41"/>
      <c r="B950" s="41"/>
      <c r="C950" s="41"/>
      <c r="D950" s="41"/>
      <c r="E950" s="41"/>
      <c r="F950" s="41"/>
      <c r="G950" s="41"/>
      <c r="H950" s="41"/>
      <c r="I950" s="41"/>
      <c r="J950" s="41"/>
      <c r="K950" s="41"/>
      <c r="L950" s="41"/>
      <c r="M950" s="41"/>
      <c r="N950" s="53"/>
      <c r="O950" s="53"/>
      <c r="P950" s="53"/>
      <c r="Q950" s="53"/>
      <c r="R950" s="53"/>
      <c r="S950" s="53"/>
      <c r="T950" s="41"/>
      <c r="U950" s="41"/>
      <c r="V950" s="41"/>
      <c r="W950" s="41"/>
      <c r="X950" s="41"/>
      <c r="Y950" s="41"/>
      <c r="Z950" s="41"/>
    </row>
    <row r="951" spans="1:26" x14ac:dyDescent="0.25">
      <c r="A951" s="41"/>
      <c r="B951" s="41"/>
      <c r="C951" s="41"/>
      <c r="D951" s="41"/>
      <c r="E951" s="41"/>
      <c r="F951" s="41"/>
      <c r="G951" s="41"/>
      <c r="H951" s="41"/>
      <c r="I951" s="41"/>
      <c r="J951" s="41"/>
      <c r="K951" s="41"/>
      <c r="L951" s="41"/>
      <c r="M951" s="41"/>
      <c r="N951" s="53"/>
      <c r="O951" s="53"/>
      <c r="P951" s="53"/>
      <c r="Q951" s="53"/>
      <c r="R951" s="53"/>
      <c r="S951" s="53"/>
      <c r="T951" s="41"/>
      <c r="U951" s="41"/>
      <c r="V951" s="41"/>
      <c r="W951" s="41"/>
      <c r="X951" s="41"/>
      <c r="Y951" s="41"/>
      <c r="Z951" s="41"/>
    </row>
    <row r="952" spans="1:26" x14ac:dyDescent="0.25">
      <c r="A952" s="41"/>
      <c r="B952" s="41"/>
      <c r="C952" s="41"/>
      <c r="D952" s="41"/>
      <c r="E952" s="41"/>
      <c r="F952" s="41"/>
      <c r="G952" s="41"/>
      <c r="H952" s="41"/>
      <c r="I952" s="41"/>
      <c r="J952" s="41"/>
      <c r="K952" s="41"/>
      <c r="L952" s="41"/>
      <c r="M952" s="41"/>
      <c r="N952" s="53"/>
      <c r="O952" s="53"/>
      <c r="P952" s="53"/>
      <c r="Q952" s="53"/>
      <c r="R952" s="53"/>
      <c r="S952" s="53"/>
      <c r="T952" s="41"/>
      <c r="U952" s="41"/>
      <c r="V952" s="41"/>
      <c r="W952" s="41"/>
      <c r="X952" s="41"/>
      <c r="Y952" s="41"/>
      <c r="Z952" s="41"/>
    </row>
    <row r="953" spans="1:26" x14ac:dyDescent="0.25">
      <c r="A953" s="41"/>
      <c r="B953" s="41"/>
      <c r="C953" s="41"/>
      <c r="D953" s="41"/>
      <c r="E953" s="41"/>
      <c r="F953" s="41"/>
      <c r="G953" s="41"/>
      <c r="H953" s="41"/>
      <c r="I953" s="41"/>
      <c r="J953" s="41"/>
      <c r="K953" s="41"/>
      <c r="L953" s="41"/>
      <c r="M953" s="41"/>
      <c r="N953" s="53"/>
      <c r="O953" s="53"/>
      <c r="P953" s="53"/>
      <c r="Q953" s="53"/>
      <c r="R953" s="53"/>
      <c r="S953" s="53"/>
      <c r="T953" s="41"/>
      <c r="U953" s="41"/>
      <c r="V953" s="41"/>
      <c r="W953" s="41"/>
      <c r="X953" s="41"/>
      <c r="Y953" s="41"/>
      <c r="Z953" s="41"/>
    </row>
    <row r="954" spans="1:26" x14ac:dyDescent="0.25">
      <c r="A954" s="41"/>
      <c r="B954" s="41"/>
      <c r="C954" s="41"/>
      <c r="D954" s="41"/>
      <c r="E954" s="41"/>
      <c r="F954" s="41"/>
      <c r="G954" s="41"/>
      <c r="H954" s="41"/>
      <c r="I954" s="41"/>
      <c r="J954" s="41"/>
      <c r="K954" s="41"/>
      <c r="L954" s="41"/>
      <c r="M954" s="41"/>
      <c r="N954" s="53"/>
      <c r="O954" s="53"/>
      <c r="P954" s="53"/>
      <c r="Q954" s="53"/>
      <c r="R954" s="53"/>
      <c r="S954" s="53"/>
      <c r="T954" s="41"/>
      <c r="U954" s="41"/>
      <c r="V954" s="41"/>
      <c r="W954" s="41"/>
      <c r="X954" s="41"/>
      <c r="Y954" s="41"/>
      <c r="Z954" s="41"/>
    </row>
    <row r="955" spans="1:26" x14ac:dyDescent="0.25">
      <c r="A955" s="41"/>
      <c r="B955" s="41"/>
      <c r="C955" s="41"/>
      <c r="D955" s="41"/>
      <c r="E955" s="41"/>
      <c r="F955" s="41"/>
      <c r="G955" s="41"/>
      <c r="H955" s="41"/>
      <c r="I955" s="41"/>
      <c r="J955" s="41"/>
      <c r="K955" s="41"/>
      <c r="L955" s="41"/>
      <c r="M955" s="41"/>
      <c r="N955" s="53"/>
      <c r="O955" s="53"/>
      <c r="P955" s="53"/>
      <c r="Q955" s="53"/>
      <c r="R955" s="53"/>
      <c r="S955" s="53"/>
      <c r="T955" s="41"/>
      <c r="U955" s="41"/>
      <c r="V955" s="41"/>
      <c r="W955" s="41"/>
      <c r="X955" s="41"/>
      <c r="Y955" s="41"/>
      <c r="Z955" s="41"/>
    </row>
    <row r="956" spans="1:26" x14ac:dyDescent="0.25">
      <c r="A956" s="41"/>
      <c r="B956" s="41"/>
      <c r="C956" s="41"/>
      <c r="D956" s="41"/>
      <c r="E956" s="41"/>
      <c r="F956" s="41"/>
      <c r="G956" s="41"/>
      <c r="H956" s="41"/>
      <c r="I956" s="41"/>
      <c r="J956" s="41"/>
      <c r="K956" s="41"/>
      <c r="L956" s="41"/>
      <c r="M956" s="41"/>
      <c r="N956" s="53"/>
      <c r="O956" s="53"/>
      <c r="P956" s="53"/>
      <c r="Q956" s="53"/>
      <c r="R956" s="53"/>
      <c r="S956" s="53"/>
      <c r="T956" s="41"/>
      <c r="U956" s="41"/>
      <c r="V956" s="41"/>
      <c r="W956" s="41"/>
      <c r="X956" s="41"/>
      <c r="Y956" s="41"/>
      <c r="Z956" s="41"/>
    </row>
    <row r="957" spans="1:26" x14ac:dyDescent="0.25">
      <c r="A957" s="41"/>
      <c r="B957" s="41"/>
      <c r="C957" s="41"/>
      <c r="D957" s="41"/>
      <c r="E957" s="41"/>
      <c r="F957" s="41"/>
      <c r="G957" s="41"/>
      <c r="H957" s="41"/>
      <c r="I957" s="41"/>
      <c r="J957" s="41"/>
      <c r="K957" s="41"/>
      <c r="L957" s="41"/>
      <c r="M957" s="41"/>
      <c r="N957" s="53"/>
      <c r="O957" s="53"/>
      <c r="P957" s="53"/>
      <c r="Q957" s="53"/>
      <c r="R957" s="53"/>
      <c r="S957" s="53"/>
      <c r="T957" s="41"/>
      <c r="U957" s="41"/>
      <c r="V957" s="41"/>
      <c r="W957" s="41"/>
      <c r="X957" s="41"/>
      <c r="Y957" s="41"/>
      <c r="Z957" s="41"/>
    </row>
    <row r="958" spans="1:26" x14ac:dyDescent="0.25">
      <c r="A958" s="41"/>
      <c r="B958" s="41"/>
      <c r="C958" s="41"/>
      <c r="D958" s="41"/>
      <c r="E958" s="41"/>
      <c r="F958" s="41"/>
      <c r="G958" s="41"/>
      <c r="H958" s="41"/>
      <c r="I958" s="41"/>
      <c r="J958" s="41"/>
      <c r="K958" s="41"/>
      <c r="L958" s="41"/>
      <c r="M958" s="41"/>
      <c r="N958" s="53"/>
      <c r="O958" s="53"/>
      <c r="P958" s="53"/>
      <c r="Q958" s="53"/>
      <c r="R958" s="53"/>
      <c r="S958" s="53"/>
      <c r="T958" s="41"/>
      <c r="U958" s="41"/>
      <c r="V958" s="41"/>
      <c r="W958" s="41"/>
      <c r="X958" s="41"/>
      <c r="Y958" s="41"/>
      <c r="Z958" s="41"/>
    </row>
    <row r="959" spans="1:26" x14ac:dyDescent="0.25">
      <c r="A959" s="41"/>
      <c r="B959" s="41"/>
      <c r="C959" s="41"/>
      <c r="D959" s="41"/>
      <c r="E959" s="41"/>
      <c r="F959" s="41"/>
      <c r="G959" s="41"/>
      <c r="H959" s="41"/>
      <c r="I959" s="41"/>
      <c r="J959" s="41"/>
      <c r="K959" s="41"/>
      <c r="L959" s="41"/>
      <c r="M959" s="41"/>
      <c r="N959" s="53"/>
      <c r="O959" s="53"/>
      <c r="P959" s="53"/>
      <c r="Q959" s="53"/>
      <c r="R959" s="53"/>
      <c r="S959" s="53"/>
      <c r="T959" s="41"/>
      <c r="U959" s="41"/>
      <c r="V959" s="41"/>
      <c r="W959" s="41"/>
      <c r="X959" s="41"/>
      <c r="Y959" s="41"/>
      <c r="Z959" s="41"/>
    </row>
    <row r="960" spans="1:26" x14ac:dyDescent="0.25">
      <c r="A960" s="41"/>
      <c r="B960" s="41"/>
      <c r="C960" s="41"/>
      <c r="D960" s="41"/>
      <c r="E960" s="41"/>
      <c r="F960" s="41"/>
      <c r="G960" s="41"/>
      <c r="H960" s="41"/>
      <c r="I960" s="41"/>
      <c r="J960" s="41"/>
      <c r="K960" s="41"/>
      <c r="L960" s="41"/>
      <c r="M960" s="41"/>
      <c r="N960" s="53"/>
      <c r="O960" s="53"/>
      <c r="P960" s="53"/>
      <c r="Q960" s="53"/>
      <c r="R960" s="53"/>
      <c r="S960" s="53"/>
      <c r="T960" s="41"/>
      <c r="U960" s="41"/>
      <c r="V960" s="41"/>
      <c r="W960" s="41"/>
      <c r="X960" s="41"/>
      <c r="Y960" s="41"/>
      <c r="Z960" s="41"/>
    </row>
    <row r="961" spans="1:26" x14ac:dyDescent="0.25">
      <c r="A961" s="41"/>
      <c r="B961" s="41"/>
      <c r="C961" s="41"/>
      <c r="D961" s="41"/>
      <c r="E961" s="41"/>
      <c r="F961" s="41"/>
      <c r="G961" s="41"/>
      <c r="H961" s="41"/>
      <c r="I961" s="41"/>
      <c r="J961" s="41"/>
      <c r="K961" s="41"/>
      <c r="L961" s="41"/>
      <c r="M961" s="41"/>
      <c r="N961" s="53"/>
      <c r="O961" s="53"/>
      <c r="P961" s="53"/>
      <c r="Q961" s="53"/>
      <c r="R961" s="53"/>
      <c r="S961" s="53"/>
      <c r="T961" s="41"/>
      <c r="U961" s="41"/>
      <c r="V961" s="41"/>
      <c r="W961" s="41"/>
      <c r="X961" s="41"/>
      <c r="Y961" s="41"/>
      <c r="Z961" s="41"/>
    </row>
    <row r="962" spans="1:26" x14ac:dyDescent="0.25">
      <c r="A962" s="41"/>
      <c r="B962" s="41"/>
      <c r="C962" s="41"/>
      <c r="D962" s="41"/>
      <c r="E962" s="41"/>
      <c r="F962" s="41"/>
      <c r="G962" s="41"/>
      <c r="H962" s="41"/>
      <c r="I962" s="41"/>
      <c r="J962" s="41"/>
      <c r="K962" s="41"/>
      <c r="L962" s="41"/>
      <c r="M962" s="41"/>
      <c r="N962" s="53"/>
      <c r="O962" s="53"/>
      <c r="P962" s="53"/>
      <c r="Q962" s="53"/>
      <c r="R962" s="53"/>
      <c r="S962" s="53"/>
      <c r="T962" s="41"/>
      <c r="U962" s="41"/>
      <c r="V962" s="41"/>
      <c r="W962" s="41"/>
      <c r="X962" s="41"/>
      <c r="Y962" s="41"/>
      <c r="Z962" s="41"/>
    </row>
    <row r="963" spans="1:26" x14ac:dyDescent="0.25">
      <c r="A963" s="41"/>
      <c r="B963" s="41"/>
      <c r="C963" s="41"/>
      <c r="D963" s="41"/>
      <c r="E963" s="41"/>
      <c r="F963" s="41"/>
      <c r="G963" s="41"/>
      <c r="H963" s="41"/>
      <c r="I963" s="41"/>
      <c r="J963" s="41"/>
      <c r="K963" s="41"/>
      <c r="L963" s="41"/>
      <c r="M963" s="41"/>
      <c r="N963" s="53"/>
      <c r="O963" s="53"/>
      <c r="P963" s="53"/>
      <c r="Q963" s="53"/>
      <c r="R963" s="53"/>
      <c r="S963" s="53"/>
      <c r="T963" s="41"/>
      <c r="U963" s="41"/>
      <c r="V963" s="41"/>
      <c r="W963" s="41"/>
      <c r="X963" s="41"/>
      <c r="Y963" s="41"/>
      <c r="Z963" s="41"/>
    </row>
    <row r="964" spans="1:26" x14ac:dyDescent="0.25">
      <c r="A964" s="41"/>
      <c r="B964" s="41"/>
      <c r="C964" s="41"/>
      <c r="D964" s="41"/>
      <c r="E964" s="41"/>
      <c r="F964" s="41"/>
      <c r="G964" s="41"/>
      <c r="H964" s="41"/>
      <c r="I964" s="41"/>
      <c r="J964" s="41"/>
      <c r="K964" s="41"/>
      <c r="L964" s="41"/>
      <c r="M964" s="41"/>
      <c r="N964" s="53"/>
      <c r="O964" s="53"/>
      <c r="P964" s="53"/>
      <c r="Q964" s="53"/>
      <c r="R964" s="53"/>
      <c r="S964" s="53"/>
      <c r="T964" s="41"/>
      <c r="U964" s="41"/>
      <c r="V964" s="41"/>
      <c r="W964" s="41"/>
      <c r="X964" s="41"/>
      <c r="Y964" s="41"/>
      <c r="Z964" s="41"/>
    </row>
    <row r="965" spans="1:26" x14ac:dyDescent="0.25">
      <c r="A965" s="41"/>
      <c r="B965" s="41"/>
      <c r="C965" s="41"/>
      <c r="D965" s="41"/>
      <c r="E965" s="41"/>
      <c r="F965" s="41"/>
      <c r="G965" s="41"/>
      <c r="H965" s="41"/>
      <c r="I965" s="41"/>
      <c r="J965" s="41"/>
      <c r="K965" s="41"/>
      <c r="L965" s="41"/>
      <c r="M965" s="41"/>
      <c r="N965" s="53"/>
      <c r="O965" s="53"/>
      <c r="P965" s="53"/>
      <c r="Q965" s="53"/>
      <c r="R965" s="53"/>
      <c r="S965" s="53"/>
      <c r="T965" s="41"/>
      <c r="U965" s="41"/>
      <c r="V965" s="41"/>
      <c r="W965" s="41"/>
      <c r="X965" s="41"/>
      <c r="Y965" s="41"/>
      <c r="Z965" s="41"/>
    </row>
    <row r="966" spans="1:26" x14ac:dyDescent="0.25">
      <c r="A966" s="41"/>
      <c r="B966" s="41"/>
      <c r="C966" s="41"/>
      <c r="D966" s="41"/>
      <c r="E966" s="41"/>
      <c r="F966" s="41"/>
      <c r="G966" s="41"/>
      <c r="H966" s="41"/>
      <c r="I966" s="41"/>
      <c r="J966" s="41"/>
      <c r="K966" s="41"/>
      <c r="L966" s="41"/>
      <c r="M966" s="41"/>
      <c r="N966" s="53"/>
      <c r="O966" s="53"/>
      <c r="P966" s="53"/>
      <c r="Q966" s="53"/>
      <c r="R966" s="53"/>
      <c r="S966" s="53"/>
      <c r="T966" s="41"/>
      <c r="U966" s="41"/>
      <c r="V966" s="41"/>
      <c r="W966" s="41"/>
      <c r="X966" s="41"/>
      <c r="Y966" s="41"/>
      <c r="Z966" s="41"/>
    </row>
    <row r="967" spans="1:26" x14ac:dyDescent="0.25">
      <c r="A967" s="41"/>
      <c r="B967" s="41"/>
      <c r="C967" s="41"/>
      <c r="D967" s="41"/>
      <c r="E967" s="41"/>
      <c r="F967" s="41"/>
      <c r="G967" s="41"/>
      <c r="H967" s="41"/>
      <c r="I967" s="41"/>
      <c r="J967" s="41"/>
      <c r="K967" s="41"/>
      <c r="L967" s="41"/>
      <c r="M967" s="41"/>
      <c r="N967" s="53"/>
      <c r="O967" s="53"/>
      <c r="P967" s="53"/>
      <c r="Q967" s="53"/>
      <c r="R967" s="53"/>
      <c r="S967" s="53"/>
      <c r="T967" s="41"/>
      <c r="U967" s="41"/>
      <c r="V967" s="41"/>
      <c r="W967" s="41"/>
      <c r="X967" s="41"/>
      <c r="Y967" s="41"/>
      <c r="Z967" s="41"/>
    </row>
    <row r="968" spans="1:26" x14ac:dyDescent="0.25">
      <c r="A968" s="41"/>
      <c r="B968" s="41"/>
      <c r="C968" s="41"/>
      <c r="D968" s="41"/>
      <c r="E968" s="41"/>
      <c r="F968" s="41"/>
      <c r="G968" s="41"/>
      <c r="H968" s="41"/>
      <c r="I968" s="41"/>
      <c r="J968" s="41"/>
      <c r="K968" s="41"/>
      <c r="L968" s="41"/>
      <c r="M968" s="41"/>
      <c r="N968" s="53"/>
      <c r="O968" s="53"/>
      <c r="P968" s="53"/>
      <c r="Q968" s="53"/>
      <c r="R968" s="53"/>
      <c r="S968" s="53"/>
      <c r="T968" s="41"/>
      <c r="U968" s="41"/>
      <c r="V968" s="41"/>
      <c r="W968" s="41"/>
      <c r="X968" s="41"/>
      <c r="Y968" s="41"/>
      <c r="Z968" s="41"/>
    </row>
    <row r="969" spans="1:26" x14ac:dyDescent="0.25">
      <c r="A969" s="41"/>
      <c r="B969" s="41"/>
      <c r="C969" s="41"/>
      <c r="D969" s="41"/>
      <c r="E969" s="41"/>
      <c r="F969" s="41"/>
      <c r="G969" s="41"/>
      <c r="H969" s="41"/>
      <c r="I969" s="41"/>
      <c r="J969" s="41"/>
      <c r="K969" s="41"/>
      <c r="L969" s="41"/>
      <c r="M969" s="41"/>
      <c r="N969" s="53"/>
      <c r="O969" s="53"/>
      <c r="P969" s="53"/>
      <c r="Q969" s="53"/>
      <c r="R969" s="53"/>
      <c r="S969" s="53"/>
      <c r="T969" s="41"/>
      <c r="U969" s="41"/>
      <c r="V969" s="41"/>
      <c r="W969" s="41"/>
      <c r="X969" s="41"/>
      <c r="Y969" s="41"/>
      <c r="Z969" s="41"/>
    </row>
    <row r="970" spans="1:26" x14ac:dyDescent="0.25">
      <c r="A970" s="41"/>
      <c r="B970" s="41"/>
      <c r="C970" s="41"/>
      <c r="D970" s="41"/>
      <c r="E970" s="41"/>
      <c r="F970" s="41"/>
      <c r="G970" s="41"/>
      <c r="H970" s="41"/>
      <c r="I970" s="41"/>
      <c r="J970" s="41"/>
      <c r="K970" s="41"/>
      <c r="L970" s="41"/>
      <c r="M970" s="41"/>
      <c r="N970" s="53"/>
      <c r="O970" s="53"/>
      <c r="P970" s="53"/>
      <c r="Q970" s="53"/>
      <c r="R970" s="53"/>
      <c r="S970" s="53"/>
      <c r="T970" s="41"/>
      <c r="U970" s="41"/>
      <c r="V970" s="41"/>
      <c r="W970" s="41"/>
      <c r="X970" s="41"/>
      <c r="Y970" s="41"/>
      <c r="Z970" s="41"/>
    </row>
    <row r="971" spans="1:26" x14ac:dyDescent="0.25">
      <c r="A971" s="41"/>
      <c r="B971" s="41"/>
      <c r="C971" s="41"/>
      <c r="D971" s="41"/>
      <c r="E971" s="41"/>
      <c r="F971" s="41"/>
      <c r="G971" s="41"/>
      <c r="H971" s="41"/>
      <c r="I971" s="41"/>
      <c r="J971" s="41"/>
      <c r="K971" s="41"/>
      <c r="L971" s="41"/>
      <c r="M971" s="41"/>
      <c r="N971" s="53"/>
      <c r="O971" s="53"/>
      <c r="P971" s="53"/>
      <c r="Q971" s="53"/>
      <c r="R971" s="53"/>
      <c r="S971" s="53"/>
      <c r="T971" s="41"/>
      <c r="U971" s="41"/>
      <c r="V971" s="41"/>
      <c r="W971" s="41"/>
      <c r="X971" s="41"/>
      <c r="Y971" s="41"/>
      <c r="Z971" s="41"/>
    </row>
    <row r="972" spans="1:26" x14ac:dyDescent="0.25">
      <c r="A972" s="41"/>
      <c r="B972" s="41"/>
      <c r="C972" s="41"/>
      <c r="D972" s="41"/>
      <c r="E972" s="41"/>
      <c r="F972" s="41"/>
      <c r="G972" s="41"/>
      <c r="H972" s="41"/>
      <c r="I972" s="41"/>
      <c r="J972" s="41"/>
      <c r="K972" s="41"/>
      <c r="L972" s="41"/>
      <c r="M972" s="41"/>
      <c r="N972" s="53"/>
      <c r="O972" s="53"/>
      <c r="P972" s="53"/>
      <c r="Q972" s="53"/>
      <c r="R972" s="53"/>
      <c r="S972" s="53"/>
      <c r="T972" s="41"/>
      <c r="U972" s="41"/>
      <c r="V972" s="41"/>
      <c r="W972" s="41"/>
      <c r="X972" s="41"/>
      <c r="Y972" s="41"/>
      <c r="Z972" s="41"/>
    </row>
    <row r="973" spans="1:26" x14ac:dyDescent="0.25">
      <c r="A973" s="41"/>
      <c r="B973" s="41"/>
      <c r="C973" s="41"/>
      <c r="D973" s="41"/>
      <c r="E973" s="41"/>
      <c r="F973" s="41"/>
      <c r="G973" s="41"/>
      <c r="H973" s="41"/>
      <c r="I973" s="41"/>
      <c r="J973" s="41"/>
      <c r="K973" s="41"/>
      <c r="L973" s="41"/>
      <c r="M973" s="41"/>
      <c r="N973" s="53"/>
      <c r="O973" s="53"/>
      <c r="P973" s="53"/>
      <c r="Q973" s="53"/>
      <c r="R973" s="53"/>
      <c r="S973" s="53"/>
      <c r="T973" s="41"/>
      <c r="U973" s="41"/>
      <c r="V973" s="41"/>
      <c r="W973" s="41"/>
      <c r="X973" s="41"/>
      <c r="Y973" s="41"/>
      <c r="Z973" s="41"/>
    </row>
    <row r="974" spans="1:26" x14ac:dyDescent="0.25">
      <c r="A974" s="41"/>
      <c r="B974" s="41"/>
      <c r="C974" s="41"/>
      <c r="D974" s="41"/>
      <c r="E974" s="41"/>
      <c r="F974" s="41"/>
      <c r="G974" s="41"/>
      <c r="H974" s="41"/>
      <c r="I974" s="41"/>
      <c r="J974" s="41"/>
      <c r="K974" s="41"/>
      <c r="L974" s="41"/>
      <c r="M974" s="41"/>
      <c r="N974" s="53"/>
      <c r="O974" s="53"/>
      <c r="P974" s="53"/>
      <c r="Q974" s="53"/>
      <c r="R974" s="53"/>
      <c r="S974" s="53"/>
      <c r="T974" s="41"/>
      <c r="U974" s="41"/>
      <c r="V974" s="41"/>
      <c r="W974" s="41"/>
      <c r="X974" s="41"/>
      <c r="Y974" s="41"/>
      <c r="Z974" s="41"/>
    </row>
    <row r="975" spans="1:26" x14ac:dyDescent="0.25">
      <c r="A975" s="41"/>
      <c r="B975" s="41"/>
      <c r="C975" s="41"/>
      <c r="D975" s="41"/>
      <c r="E975" s="41"/>
      <c r="F975" s="41"/>
      <c r="G975" s="41"/>
      <c r="H975" s="41"/>
      <c r="I975" s="41"/>
      <c r="J975" s="41"/>
      <c r="K975" s="41"/>
      <c r="L975" s="41"/>
      <c r="M975" s="41"/>
      <c r="N975" s="53"/>
      <c r="O975" s="53"/>
      <c r="P975" s="53"/>
      <c r="Q975" s="53"/>
      <c r="R975" s="53"/>
      <c r="S975" s="53"/>
      <c r="T975" s="41"/>
      <c r="U975" s="41"/>
      <c r="V975" s="41"/>
      <c r="W975" s="41"/>
      <c r="X975" s="41"/>
      <c r="Y975" s="41"/>
      <c r="Z975" s="41"/>
    </row>
    <row r="976" spans="1:26" x14ac:dyDescent="0.25">
      <c r="A976" s="41"/>
      <c r="B976" s="41"/>
      <c r="C976" s="41"/>
      <c r="D976" s="41"/>
      <c r="E976" s="41"/>
      <c r="F976" s="41"/>
      <c r="G976" s="41"/>
      <c r="H976" s="41"/>
      <c r="I976" s="41"/>
      <c r="J976" s="41"/>
      <c r="K976" s="41"/>
      <c r="L976" s="41"/>
      <c r="M976" s="41"/>
      <c r="N976" s="53"/>
      <c r="O976" s="53"/>
      <c r="P976" s="53"/>
      <c r="Q976" s="53"/>
      <c r="R976" s="53"/>
      <c r="S976" s="53"/>
      <c r="T976" s="41"/>
      <c r="U976" s="41"/>
      <c r="V976" s="41"/>
      <c r="W976" s="41"/>
      <c r="X976" s="41"/>
      <c r="Y976" s="41"/>
      <c r="Z976" s="41"/>
    </row>
    <row r="977" spans="1:26" x14ac:dyDescent="0.25">
      <c r="A977" s="41"/>
      <c r="B977" s="41"/>
      <c r="C977" s="41"/>
      <c r="D977" s="41"/>
      <c r="E977" s="41"/>
      <c r="F977" s="41"/>
      <c r="G977" s="41"/>
      <c r="H977" s="41"/>
      <c r="I977" s="41"/>
      <c r="J977" s="41"/>
      <c r="K977" s="41"/>
      <c r="L977" s="41"/>
      <c r="M977" s="41"/>
      <c r="N977" s="53"/>
      <c r="O977" s="53"/>
      <c r="P977" s="53"/>
      <c r="Q977" s="53"/>
      <c r="R977" s="53"/>
      <c r="S977" s="53"/>
      <c r="T977" s="41"/>
      <c r="U977" s="41"/>
      <c r="V977" s="41"/>
      <c r="W977" s="41"/>
      <c r="X977" s="41"/>
      <c r="Y977" s="41"/>
      <c r="Z977" s="41"/>
    </row>
    <row r="978" spans="1:26" x14ac:dyDescent="0.25">
      <c r="A978" s="41"/>
      <c r="B978" s="41"/>
      <c r="C978" s="41"/>
      <c r="D978" s="41"/>
      <c r="E978" s="41"/>
      <c r="F978" s="41"/>
      <c r="G978" s="41"/>
      <c r="H978" s="41"/>
      <c r="I978" s="41"/>
      <c r="J978" s="41"/>
      <c r="K978" s="41"/>
      <c r="L978" s="41"/>
      <c r="M978" s="41"/>
      <c r="N978" s="53"/>
      <c r="O978" s="53"/>
      <c r="P978" s="53"/>
      <c r="Q978" s="53"/>
      <c r="R978" s="53"/>
      <c r="S978" s="53"/>
      <c r="T978" s="41"/>
      <c r="U978" s="41"/>
      <c r="V978" s="41"/>
      <c r="W978" s="41"/>
      <c r="X978" s="41"/>
      <c r="Y978" s="41"/>
      <c r="Z978" s="41"/>
    </row>
    <row r="979" spans="1:26" x14ac:dyDescent="0.25">
      <c r="A979" s="41"/>
      <c r="B979" s="41"/>
      <c r="C979" s="41"/>
      <c r="D979" s="41"/>
      <c r="E979" s="41"/>
      <c r="F979" s="41"/>
      <c r="G979" s="41"/>
      <c r="H979" s="41"/>
      <c r="I979" s="41"/>
      <c r="J979" s="41"/>
      <c r="K979" s="41"/>
      <c r="L979" s="41"/>
      <c r="M979" s="41"/>
      <c r="N979" s="53"/>
      <c r="O979" s="53"/>
      <c r="P979" s="53"/>
      <c r="Q979" s="53"/>
      <c r="R979" s="53"/>
      <c r="S979" s="53"/>
      <c r="T979" s="41"/>
      <c r="U979" s="41"/>
      <c r="V979" s="41"/>
      <c r="W979" s="41"/>
      <c r="X979" s="41"/>
      <c r="Y979" s="41"/>
      <c r="Z979" s="41"/>
    </row>
    <row r="980" spans="1:26" x14ac:dyDescent="0.25">
      <c r="A980" s="41"/>
      <c r="B980" s="41"/>
      <c r="C980" s="41"/>
      <c r="D980" s="41"/>
      <c r="E980" s="41"/>
      <c r="F980" s="41"/>
      <c r="G980" s="41"/>
      <c r="H980" s="41"/>
      <c r="I980" s="41"/>
      <c r="J980" s="41"/>
      <c r="K980" s="41"/>
      <c r="L980" s="41"/>
      <c r="M980" s="41"/>
      <c r="N980" s="53"/>
      <c r="O980" s="53"/>
      <c r="P980" s="53"/>
      <c r="Q980" s="53"/>
      <c r="R980" s="53"/>
      <c r="S980" s="53"/>
      <c r="T980" s="41"/>
      <c r="U980" s="41"/>
      <c r="V980" s="41"/>
      <c r="W980" s="41"/>
      <c r="X980" s="41"/>
      <c r="Y980" s="41"/>
      <c r="Z980" s="41"/>
    </row>
    <row r="981" spans="1:26" x14ac:dyDescent="0.25">
      <c r="A981" s="41"/>
      <c r="B981" s="41"/>
      <c r="C981" s="41"/>
      <c r="D981" s="41"/>
      <c r="E981" s="41"/>
      <c r="F981" s="41"/>
      <c r="G981" s="41"/>
      <c r="H981" s="41"/>
      <c r="I981" s="41"/>
      <c r="J981" s="41"/>
      <c r="K981" s="41"/>
      <c r="L981" s="41"/>
      <c r="M981" s="41"/>
      <c r="N981" s="53"/>
      <c r="O981" s="53"/>
      <c r="P981" s="53"/>
      <c r="Q981" s="53"/>
      <c r="R981" s="53"/>
      <c r="S981" s="53"/>
      <c r="T981" s="41"/>
      <c r="U981" s="41"/>
      <c r="V981" s="41"/>
      <c r="W981" s="41"/>
      <c r="X981" s="41"/>
      <c r="Y981" s="41"/>
      <c r="Z981" s="41"/>
    </row>
    <row r="982" spans="1:26" x14ac:dyDescent="0.25">
      <c r="A982" s="41"/>
      <c r="B982" s="41"/>
      <c r="C982" s="41"/>
      <c r="D982" s="41"/>
      <c r="E982" s="41"/>
      <c r="F982" s="41"/>
      <c r="G982" s="41"/>
      <c r="H982" s="41"/>
      <c r="I982" s="41"/>
      <c r="J982" s="41"/>
      <c r="K982" s="41"/>
      <c r="L982" s="41"/>
      <c r="M982" s="41"/>
      <c r="N982" s="53"/>
      <c r="O982" s="53"/>
      <c r="P982" s="53"/>
      <c r="Q982" s="53"/>
      <c r="R982" s="53"/>
      <c r="S982" s="53"/>
      <c r="T982" s="41"/>
      <c r="U982" s="41"/>
      <c r="V982" s="41"/>
      <c r="W982" s="41"/>
      <c r="X982" s="41"/>
      <c r="Y982" s="41"/>
      <c r="Z982" s="41"/>
    </row>
    <row r="983" spans="1:26" x14ac:dyDescent="0.25">
      <c r="A983" s="41"/>
      <c r="B983" s="41"/>
      <c r="C983" s="41"/>
      <c r="D983" s="41"/>
      <c r="E983" s="41"/>
      <c r="F983" s="41"/>
      <c r="G983" s="41"/>
      <c r="H983" s="41"/>
      <c r="I983" s="41"/>
      <c r="J983" s="41"/>
      <c r="K983" s="41"/>
      <c r="L983" s="41"/>
      <c r="M983" s="41"/>
      <c r="N983" s="53"/>
      <c r="O983" s="53"/>
      <c r="P983" s="53"/>
      <c r="Q983" s="53"/>
      <c r="R983" s="53"/>
      <c r="S983" s="53"/>
      <c r="T983" s="41"/>
      <c r="U983" s="41"/>
      <c r="V983" s="41"/>
      <c r="W983" s="41"/>
      <c r="X983" s="41"/>
      <c r="Y983" s="41"/>
      <c r="Z983" s="41"/>
    </row>
    <row r="984" spans="1:26" x14ac:dyDescent="0.25">
      <c r="A984" s="41"/>
      <c r="B984" s="41"/>
      <c r="C984" s="41"/>
      <c r="D984" s="41"/>
      <c r="E984" s="41"/>
      <c r="F984" s="41"/>
      <c r="G984" s="41"/>
      <c r="H984" s="41"/>
      <c r="I984" s="41"/>
      <c r="J984" s="41"/>
      <c r="K984" s="41"/>
      <c r="L984" s="41"/>
      <c r="M984" s="41"/>
      <c r="N984" s="53"/>
      <c r="O984" s="53"/>
      <c r="P984" s="53"/>
      <c r="Q984" s="53"/>
      <c r="R984" s="53"/>
      <c r="S984" s="53"/>
      <c r="T984" s="41"/>
      <c r="U984" s="41"/>
      <c r="V984" s="41"/>
      <c r="W984" s="41"/>
      <c r="X984" s="41"/>
      <c r="Y984" s="41"/>
      <c r="Z984" s="41"/>
    </row>
    <row r="985" spans="1:26" x14ac:dyDescent="0.25">
      <c r="A985" s="41"/>
      <c r="B985" s="41"/>
      <c r="C985" s="41"/>
      <c r="D985" s="41"/>
      <c r="E985" s="41"/>
      <c r="F985" s="41"/>
      <c r="G985" s="41"/>
      <c r="H985" s="41"/>
      <c r="I985" s="41"/>
      <c r="J985" s="41"/>
      <c r="K985" s="41"/>
      <c r="L985" s="41"/>
      <c r="M985" s="41"/>
      <c r="N985" s="53"/>
      <c r="O985" s="53"/>
      <c r="P985" s="53"/>
      <c r="Q985" s="53"/>
      <c r="R985" s="53"/>
      <c r="S985" s="53"/>
      <c r="T985" s="41"/>
      <c r="U985" s="41"/>
      <c r="V985" s="41"/>
      <c r="W985" s="41"/>
      <c r="X985" s="41"/>
      <c r="Y985" s="41"/>
      <c r="Z985" s="41"/>
    </row>
    <row r="986" spans="1:26" x14ac:dyDescent="0.25">
      <c r="A986" s="41"/>
      <c r="B986" s="41"/>
      <c r="C986" s="41"/>
      <c r="D986" s="41"/>
      <c r="E986" s="41"/>
      <c r="F986" s="41"/>
      <c r="G986" s="41"/>
      <c r="H986" s="41"/>
      <c r="I986" s="41"/>
      <c r="J986" s="41"/>
      <c r="K986" s="41"/>
      <c r="L986" s="41"/>
      <c r="M986" s="41"/>
      <c r="N986" s="53"/>
      <c r="O986" s="53"/>
      <c r="P986" s="53"/>
      <c r="Q986" s="53"/>
      <c r="R986" s="53"/>
      <c r="S986" s="53"/>
      <c r="T986" s="41"/>
      <c r="U986" s="41"/>
      <c r="V986" s="41"/>
      <c r="W986" s="41"/>
      <c r="X986" s="41"/>
      <c r="Y986" s="41"/>
      <c r="Z986" s="41"/>
    </row>
    <row r="987" spans="1:26" x14ac:dyDescent="0.25">
      <c r="A987" s="41"/>
      <c r="B987" s="41"/>
      <c r="C987" s="41"/>
      <c r="D987" s="41"/>
      <c r="E987" s="41"/>
      <c r="F987" s="41"/>
      <c r="G987" s="41"/>
      <c r="H987" s="41"/>
      <c r="I987" s="41"/>
      <c r="J987" s="41"/>
      <c r="K987" s="41"/>
      <c r="L987" s="41"/>
      <c r="M987" s="41"/>
      <c r="N987" s="53"/>
      <c r="O987" s="53"/>
      <c r="P987" s="53"/>
      <c r="Q987" s="53"/>
      <c r="R987" s="53"/>
      <c r="S987" s="53"/>
      <c r="T987" s="41"/>
      <c r="U987" s="41"/>
      <c r="V987" s="41"/>
      <c r="W987" s="41"/>
      <c r="X987" s="41"/>
      <c r="Y987" s="41"/>
      <c r="Z987" s="41"/>
    </row>
    <row r="988" spans="1:26" x14ac:dyDescent="0.25">
      <c r="A988" s="41"/>
      <c r="B988" s="41"/>
      <c r="C988" s="41"/>
      <c r="D988" s="41"/>
      <c r="E988" s="41"/>
      <c r="F988" s="41"/>
      <c r="G988" s="41"/>
      <c r="H988" s="41"/>
      <c r="I988" s="41"/>
      <c r="J988" s="41"/>
      <c r="K988" s="41"/>
      <c r="L988" s="41"/>
      <c r="M988" s="41"/>
      <c r="N988" s="53"/>
      <c r="O988" s="53"/>
      <c r="P988" s="53"/>
      <c r="Q988" s="53"/>
      <c r="R988" s="53"/>
      <c r="S988" s="53"/>
      <c r="T988" s="41"/>
      <c r="U988" s="41"/>
      <c r="V988" s="41"/>
      <c r="W988" s="41"/>
      <c r="X988" s="41"/>
      <c r="Y988" s="41"/>
      <c r="Z988" s="41"/>
    </row>
    <row r="989" spans="1:26" x14ac:dyDescent="0.25">
      <c r="A989" s="41"/>
      <c r="B989" s="41"/>
      <c r="C989" s="41"/>
      <c r="D989" s="41"/>
      <c r="E989" s="41"/>
      <c r="F989" s="41"/>
      <c r="G989" s="41"/>
      <c r="H989" s="41"/>
      <c r="I989" s="41"/>
      <c r="J989" s="41"/>
      <c r="K989" s="41"/>
      <c r="L989" s="41"/>
      <c r="M989" s="41"/>
      <c r="N989" s="53"/>
      <c r="O989" s="53"/>
      <c r="P989" s="53"/>
      <c r="Q989" s="53"/>
      <c r="R989" s="53"/>
      <c r="S989" s="53"/>
      <c r="T989" s="41"/>
      <c r="U989" s="41"/>
      <c r="V989" s="41"/>
      <c r="W989" s="41"/>
      <c r="X989" s="41"/>
      <c r="Y989" s="41"/>
      <c r="Z989" s="41"/>
    </row>
    <row r="990" spans="1:26" x14ac:dyDescent="0.25">
      <c r="A990" s="41"/>
      <c r="B990" s="41"/>
      <c r="C990" s="41"/>
      <c r="D990" s="41"/>
      <c r="E990" s="41"/>
      <c r="F990" s="41"/>
      <c r="G990" s="41"/>
      <c r="H990" s="41"/>
      <c r="I990" s="41"/>
      <c r="J990" s="41"/>
      <c r="K990" s="41"/>
      <c r="L990" s="41"/>
      <c r="M990" s="41"/>
      <c r="N990" s="53"/>
      <c r="O990" s="53"/>
      <c r="P990" s="53"/>
      <c r="Q990" s="53"/>
      <c r="R990" s="53"/>
      <c r="S990" s="53"/>
      <c r="T990" s="41"/>
      <c r="U990" s="41"/>
      <c r="V990" s="41"/>
      <c r="W990" s="41"/>
      <c r="X990" s="41"/>
      <c r="Y990" s="41"/>
      <c r="Z990" s="41"/>
    </row>
    <row r="991" spans="1:26" x14ac:dyDescent="0.25">
      <c r="A991" s="41"/>
      <c r="B991" s="41"/>
      <c r="C991" s="41"/>
      <c r="D991" s="41"/>
      <c r="E991" s="41"/>
      <c r="F991" s="41"/>
      <c r="G991" s="41"/>
      <c r="H991" s="41"/>
      <c r="I991" s="41"/>
      <c r="J991" s="41"/>
      <c r="K991" s="41"/>
      <c r="L991" s="41"/>
      <c r="M991" s="41"/>
      <c r="N991" s="53"/>
      <c r="O991" s="53"/>
      <c r="P991" s="53"/>
      <c r="Q991" s="53"/>
      <c r="R991" s="53"/>
      <c r="S991" s="53"/>
      <c r="T991" s="41"/>
      <c r="U991" s="41"/>
      <c r="V991" s="41"/>
      <c r="W991" s="41"/>
      <c r="X991" s="41"/>
      <c r="Y991" s="41"/>
      <c r="Z991" s="41"/>
    </row>
    <row r="992" spans="1:26" x14ac:dyDescent="0.25">
      <c r="A992" s="41"/>
      <c r="B992" s="41"/>
      <c r="C992" s="41"/>
      <c r="D992" s="41"/>
      <c r="E992" s="41"/>
      <c r="F992" s="41"/>
      <c r="G992" s="41"/>
      <c r="H992" s="41"/>
      <c r="I992" s="41"/>
      <c r="J992" s="41"/>
      <c r="K992" s="41"/>
      <c r="L992" s="41"/>
      <c r="M992" s="41"/>
      <c r="N992" s="53"/>
      <c r="O992" s="53"/>
      <c r="P992" s="53"/>
      <c r="Q992" s="53"/>
      <c r="R992" s="53"/>
      <c r="S992" s="53"/>
      <c r="T992" s="41"/>
      <c r="U992" s="41"/>
      <c r="V992" s="41"/>
      <c r="W992" s="41"/>
      <c r="X992" s="41"/>
      <c r="Y992" s="41"/>
      <c r="Z992" s="41"/>
    </row>
    <row r="993" spans="1:26" x14ac:dyDescent="0.25">
      <c r="A993" s="41"/>
      <c r="B993" s="41"/>
      <c r="C993" s="41"/>
      <c r="D993" s="41"/>
      <c r="E993" s="41"/>
      <c r="F993" s="41"/>
      <c r="G993" s="41"/>
      <c r="H993" s="41"/>
      <c r="I993" s="41"/>
      <c r="J993" s="41"/>
      <c r="K993" s="41"/>
      <c r="L993" s="41"/>
      <c r="M993" s="41"/>
      <c r="N993" s="53"/>
      <c r="O993" s="53"/>
      <c r="P993" s="53"/>
      <c r="Q993" s="53"/>
      <c r="R993" s="53"/>
      <c r="S993" s="53"/>
      <c r="T993" s="41"/>
      <c r="U993" s="41"/>
      <c r="V993" s="41"/>
      <c r="W993" s="41"/>
      <c r="X993" s="41"/>
      <c r="Y993" s="41"/>
      <c r="Z993" s="41"/>
    </row>
    <row r="994" spans="1:26" x14ac:dyDescent="0.25">
      <c r="A994" s="41"/>
      <c r="B994" s="41"/>
      <c r="C994" s="41"/>
      <c r="D994" s="41"/>
      <c r="E994" s="41"/>
      <c r="F994" s="41"/>
      <c r="G994" s="41"/>
      <c r="H994" s="41"/>
      <c r="I994" s="41"/>
      <c r="J994" s="41"/>
      <c r="K994" s="41"/>
      <c r="L994" s="41"/>
      <c r="M994" s="41"/>
      <c r="N994" s="53"/>
      <c r="O994" s="53"/>
      <c r="P994" s="53"/>
      <c r="Q994" s="53"/>
      <c r="R994" s="53"/>
      <c r="S994" s="53"/>
      <c r="T994" s="41"/>
      <c r="U994" s="41"/>
      <c r="V994" s="41"/>
      <c r="W994" s="41"/>
      <c r="X994" s="41"/>
      <c r="Y994" s="41"/>
      <c r="Z994" s="41"/>
    </row>
    <row r="995" spans="1:26" x14ac:dyDescent="0.25">
      <c r="A995" s="41"/>
      <c r="B995" s="41"/>
      <c r="C995" s="41"/>
      <c r="D995" s="41"/>
      <c r="E995" s="41"/>
      <c r="F995" s="41"/>
      <c r="G995" s="41"/>
      <c r="H995" s="41"/>
      <c r="I995" s="41"/>
      <c r="J995" s="41"/>
      <c r="K995" s="41"/>
      <c r="L995" s="41"/>
      <c r="M995" s="41"/>
      <c r="N995" s="53"/>
      <c r="O995" s="53"/>
      <c r="P995" s="53"/>
      <c r="Q995" s="53"/>
      <c r="R995" s="53"/>
      <c r="S995" s="53"/>
      <c r="T995" s="41"/>
      <c r="U995" s="41"/>
      <c r="V995" s="41"/>
      <c r="W995" s="41"/>
      <c r="X995" s="41"/>
      <c r="Y995" s="41"/>
      <c r="Z995" s="41"/>
    </row>
    <row r="996" spans="1:26" x14ac:dyDescent="0.25">
      <c r="A996" s="41"/>
      <c r="B996" s="41"/>
      <c r="C996" s="41"/>
      <c r="D996" s="41"/>
      <c r="E996" s="41"/>
      <c r="F996" s="41"/>
      <c r="G996" s="41"/>
      <c r="H996" s="41"/>
      <c r="I996" s="41"/>
      <c r="J996" s="41"/>
      <c r="K996" s="41"/>
      <c r="L996" s="41"/>
      <c r="M996" s="41"/>
      <c r="N996" s="53"/>
      <c r="O996" s="53"/>
      <c r="P996" s="53"/>
      <c r="Q996" s="53"/>
      <c r="R996" s="53"/>
      <c r="S996" s="53"/>
      <c r="T996" s="41"/>
      <c r="U996" s="41"/>
      <c r="V996" s="41"/>
      <c r="W996" s="41"/>
      <c r="X996" s="41"/>
      <c r="Y996" s="41"/>
      <c r="Z996" s="41"/>
    </row>
    <row r="997" spans="1:26" x14ac:dyDescent="0.25">
      <c r="A997" s="41"/>
      <c r="B997" s="41"/>
      <c r="C997" s="41"/>
      <c r="D997" s="41"/>
      <c r="E997" s="41"/>
      <c r="F997" s="41"/>
      <c r="G997" s="41"/>
      <c r="H997" s="41"/>
      <c r="I997" s="41"/>
      <c r="J997" s="41"/>
      <c r="K997" s="41"/>
      <c r="L997" s="41"/>
      <c r="M997" s="41"/>
      <c r="N997" s="53"/>
      <c r="O997" s="53"/>
      <c r="P997" s="53"/>
      <c r="Q997" s="53"/>
      <c r="R997" s="53"/>
      <c r="S997" s="53"/>
      <c r="T997" s="41"/>
      <c r="U997" s="41"/>
      <c r="V997" s="41"/>
      <c r="W997" s="41"/>
      <c r="X997" s="41"/>
      <c r="Y997" s="41"/>
      <c r="Z997" s="41"/>
    </row>
    <row r="998" spans="1:26" x14ac:dyDescent="0.25">
      <c r="A998" s="41"/>
      <c r="B998" s="41"/>
      <c r="C998" s="41"/>
      <c r="D998" s="41"/>
      <c r="E998" s="41"/>
      <c r="F998" s="41"/>
      <c r="G998" s="41"/>
      <c r="H998" s="41"/>
      <c r="I998" s="41"/>
      <c r="J998" s="41"/>
      <c r="K998" s="41"/>
      <c r="L998" s="41"/>
      <c r="M998" s="41"/>
      <c r="N998" s="53"/>
      <c r="O998" s="53"/>
      <c r="P998" s="53"/>
      <c r="Q998" s="53"/>
      <c r="R998" s="53"/>
      <c r="S998" s="53"/>
      <c r="T998" s="41"/>
      <c r="U998" s="41"/>
      <c r="V998" s="41"/>
      <c r="W998" s="41"/>
      <c r="X998" s="41"/>
      <c r="Y998" s="41"/>
      <c r="Z998" s="41"/>
    </row>
  </sheetData>
  <pageMargins left="0.25" right="0.25" top="0.9" bottom="0.75" header="0" footer="0"/>
  <pageSetup paperSize="3" scale="76"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topLeftCell="A49" workbookViewId="0">
      <selection activeCell="F9" sqref="F9"/>
    </sheetView>
  </sheetViews>
  <sheetFormatPr defaultColWidth="12.625" defaultRowHeight="15" x14ac:dyDescent="0.2"/>
  <cols>
    <col min="1" max="1" width="8.5" style="58" customWidth="1"/>
    <col min="2" max="2" width="6.375" style="58" hidden="1" customWidth="1"/>
    <col min="3" max="5" width="8.5" style="58" customWidth="1"/>
    <col min="6" max="6" width="73.625" style="58" customWidth="1"/>
    <col min="7" max="13" width="31.25" style="58" hidden="1" customWidth="1"/>
    <col min="14" max="14" width="9.75" style="58" customWidth="1"/>
    <col min="15" max="18" width="7" style="58" hidden="1" customWidth="1"/>
    <col min="19" max="19" width="73.625" style="58" customWidth="1"/>
    <col min="20" max="29" width="8" style="58" customWidth="1"/>
    <col min="30" max="16384" width="12.625" style="58"/>
  </cols>
  <sheetData>
    <row r="1" spans="1:29"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285</v>
      </c>
      <c r="P1" s="59" t="s">
        <v>2</v>
      </c>
      <c r="Q1" s="59" t="s">
        <v>286</v>
      </c>
      <c r="R1" s="59" t="s">
        <v>25</v>
      </c>
      <c r="S1" s="59" t="s">
        <v>15</v>
      </c>
      <c r="T1" s="180"/>
      <c r="U1" s="180"/>
      <c r="V1" s="180"/>
      <c r="W1" s="180"/>
      <c r="X1" s="180"/>
      <c r="Y1" s="180"/>
      <c r="Z1" s="180"/>
      <c r="AA1" s="180"/>
      <c r="AB1" s="180"/>
      <c r="AC1" s="180"/>
    </row>
    <row r="2" spans="1:29" x14ac:dyDescent="0.2">
      <c r="A2" s="54" t="s">
        <v>2</v>
      </c>
      <c r="B2" s="54">
        <v>187</v>
      </c>
      <c r="C2" s="54" t="s">
        <v>16</v>
      </c>
      <c r="D2" s="54"/>
      <c r="E2" s="54" t="s">
        <v>403</v>
      </c>
      <c r="F2" s="54" t="s">
        <v>18</v>
      </c>
      <c r="G2" s="54"/>
      <c r="H2" s="54"/>
      <c r="I2" s="54"/>
      <c r="J2" s="54"/>
      <c r="K2" s="54"/>
      <c r="L2" s="54"/>
      <c r="M2" s="54"/>
      <c r="N2" s="54" t="s">
        <v>403</v>
      </c>
      <c r="O2" s="54">
        <v>3</v>
      </c>
      <c r="P2" s="54" t="s">
        <v>16</v>
      </c>
      <c r="Q2" s="54"/>
      <c r="R2" s="54"/>
      <c r="S2" s="54" t="s">
        <v>19</v>
      </c>
      <c r="T2" s="186"/>
      <c r="U2" s="186"/>
      <c r="V2" s="186"/>
      <c r="W2" s="186"/>
      <c r="X2" s="186"/>
      <c r="Y2" s="186"/>
      <c r="Z2" s="186"/>
      <c r="AA2" s="186"/>
      <c r="AB2" s="186"/>
      <c r="AC2" s="186"/>
    </row>
    <row r="3" spans="1:29" x14ac:dyDescent="0.2">
      <c r="A3" s="56" t="s">
        <v>3</v>
      </c>
      <c r="B3" s="57">
        <v>188</v>
      </c>
      <c r="C3" s="56" t="s">
        <v>16</v>
      </c>
      <c r="D3" s="56" t="s">
        <v>21</v>
      </c>
      <c r="E3" s="56" t="s">
        <v>404</v>
      </c>
      <c r="F3" s="56" t="s">
        <v>405</v>
      </c>
      <c r="G3" s="56"/>
      <c r="H3" s="56"/>
      <c r="I3" s="56"/>
      <c r="J3" s="56"/>
      <c r="K3" s="56"/>
      <c r="L3" s="56"/>
      <c r="M3" s="56"/>
      <c r="N3" s="56" t="s">
        <v>404</v>
      </c>
      <c r="O3" s="56">
        <v>3</v>
      </c>
      <c r="P3" s="56" t="s">
        <v>16</v>
      </c>
      <c r="Q3" s="56" t="s">
        <v>21</v>
      </c>
      <c r="R3" s="56"/>
      <c r="S3" s="56" t="s">
        <v>405</v>
      </c>
      <c r="T3" s="186"/>
      <c r="U3" s="186"/>
      <c r="V3" s="186"/>
      <c r="W3" s="186"/>
      <c r="X3" s="186"/>
      <c r="Y3" s="186"/>
      <c r="Z3" s="186"/>
      <c r="AA3" s="186"/>
      <c r="AB3" s="186"/>
      <c r="AC3" s="186"/>
    </row>
    <row r="4" spans="1:29" ht="45" x14ac:dyDescent="0.2">
      <c r="A4" s="181" t="s">
        <v>25</v>
      </c>
      <c r="B4" s="182"/>
      <c r="C4" s="181" t="s">
        <v>16</v>
      </c>
      <c r="D4" s="181" t="s">
        <v>21</v>
      </c>
      <c r="E4" s="181" t="s">
        <v>406</v>
      </c>
      <c r="F4" s="181" t="s">
        <v>407</v>
      </c>
      <c r="G4" s="187"/>
      <c r="H4" s="187"/>
      <c r="I4" s="187"/>
      <c r="J4" s="187"/>
      <c r="K4" s="187"/>
      <c r="L4" s="187"/>
      <c r="M4" s="187"/>
      <c r="N4" s="184" t="s">
        <v>406</v>
      </c>
      <c r="O4" s="184">
        <v>3</v>
      </c>
      <c r="P4" s="184" t="s">
        <v>16</v>
      </c>
      <c r="Q4" s="184" t="s">
        <v>21</v>
      </c>
      <c r="R4" s="184">
        <v>1</v>
      </c>
      <c r="S4" s="184" t="s">
        <v>408</v>
      </c>
      <c r="T4" s="186"/>
      <c r="U4" s="186"/>
      <c r="V4" s="186"/>
      <c r="W4" s="186"/>
      <c r="X4" s="186"/>
      <c r="Y4" s="186"/>
      <c r="Z4" s="186"/>
      <c r="AA4" s="186"/>
      <c r="AB4" s="186"/>
      <c r="AC4" s="186"/>
    </row>
    <row r="5" spans="1:29" ht="75" x14ac:dyDescent="0.2">
      <c r="A5" s="181" t="s">
        <v>25</v>
      </c>
      <c r="B5" s="57"/>
      <c r="C5" s="181" t="s">
        <v>16</v>
      </c>
      <c r="D5" s="181" t="s">
        <v>21</v>
      </c>
      <c r="E5" s="181" t="s">
        <v>409</v>
      </c>
      <c r="F5" s="181" t="s">
        <v>410</v>
      </c>
      <c r="G5" s="56"/>
      <c r="H5" s="56"/>
      <c r="I5" s="56"/>
      <c r="J5" s="56"/>
      <c r="K5" s="56"/>
      <c r="L5" s="56"/>
      <c r="M5" s="56"/>
      <c r="N5" s="185" t="s">
        <v>409</v>
      </c>
      <c r="O5" s="185">
        <v>3</v>
      </c>
      <c r="P5" s="185" t="s">
        <v>16</v>
      </c>
      <c r="Q5" s="185" t="s">
        <v>21</v>
      </c>
      <c r="R5" s="185">
        <v>2</v>
      </c>
      <c r="S5" s="185" t="s">
        <v>411</v>
      </c>
      <c r="T5" s="186"/>
      <c r="U5" s="186"/>
      <c r="V5" s="186"/>
      <c r="W5" s="186"/>
      <c r="X5" s="186"/>
      <c r="Y5" s="186"/>
      <c r="Z5" s="186"/>
      <c r="AA5" s="186"/>
      <c r="AB5" s="186"/>
      <c r="AC5" s="186"/>
    </row>
    <row r="6" spans="1:29" ht="45" x14ac:dyDescent="0.2">
      <c r="A6" s="181" t="s">
        <v>25</v>
      </c>
      <c r="B6" s="182"/>
      <c r="C6" s="181" t="s">
        <v>16</v>
      </c>
      <c r="D6" s="181" t="s">
        <v>21</v>
      </c>
      <c r="E6" s="181" t="s">
        <v>412</v>
      </c>
      <c r="F6" s="181" t="s">
        <v>413</v>
      </c>
      <c r="G6" s="187"/>
      <c r="H6" s="187"/>
      <c r="I6" s="187"/>
      <c r="J6" s="187"/>
      <c r="K6" s="187"/>
      <c r="L6" s="187"/>
      <c r="M6" s="187"/>
      <c r="N6" s="184" t="s">
        <v>412</v>
      </c>
      <c r="O6" s="184">
        <v>3</v>
      </c>
      <c r="P6" s="184" t="s">
        <v>16</v>
      </c>
      <c r="Q6" s="184" t="s">
        <v>21</v>
      </c>
      <c r="R6" s="184">
        <v>3</v>
      </c>
      <c r="S6" s="184" t="s">
        <v>414</v>
      </c>
      <c r="T6" s="186"/>
      <c r="U6" s="186"/>
      <c r="V6" s="186"/>
      <c r="W6" s="186"/>
      <c r="X6" s="186"/>
      <c r="Y6" s="186"/>
      <c r="Z6" s="186"/>
      <c r="AA6" s="186"/>
      <c r="AB6" s="186"/>
      <c r="AC6" s="186"/>
    </row>
    <row r="7" spans="1:29" ht="45" x14ac:dyDescent="0.2">
      <c r="A7" s="181" t="s">
        <v>25</v>
      </c>
      <c r="B7" s="57"/>
      <c r="C7" s="181" t="s">
        <v>16</v>
      </c>
      <c r="D7" s="181" t="s">
        <v>21</v>
      </c>
      <c r="E7" s="181" t="s">
        <v>415</v>
      </c>
      <c r="F7" s="181" t="s">
        <v>416</v>
      </c>
      <c r="G7" s="56"/>
      <c r="H7" s="56"/>
      <c r="I7" s="56"/>
      <c r="J7" s="56"/>
      <c r="K7" s="56"/>
      <c r="L7" s="56"/>
      <c r="M7" s="56"/>
      <c r="N7" s="185" t="s">
        <v>415</v>
      </c>
      <c r="O7" s="185">
        <v>3</v>
      </c>
      <c r="P7" s="185" t="s">
        <v>16</v>
      </c>
      <c r="Q7" s="185" t="s">
        <v>21</v>
      </c>
      <c r="R7" s="185">
        <v>4</v>
      </c>
      <c r="S7" s="185" t="s">
        <v>417</v>
      </c>
      <c r="T7" s="186"/>
      <c r="U7" s="186"/>
      <c r="V7" s="186"/>
      <c r="W7" s="186"/>
      <c r="X7" s="186"/>
      <c r="Y7" s="186"/>
      <c r="Z7" s="186"/>
      <c r="AA7" s="186"/>
      <c r="AB7" s="186"/>
      <c r="AC7" s="186"/>
    </row>
    <row r="8" spans="1:29" ht="30" x14ac:dyDescent="0.2">
      <c r="A8" s="56" t="s">
        <v>3</v>
      </c>
      <c r="B8" s="57">
        <v>188</v>
      </c>
      <c r="C8" s="56" t="s">
        <v>16</v>
      </c>
      <c r="D8" s="56" t="s">
        <v>63</v>
      </c>
      <c r="E8" s="56" t="s">
        <v>418</v>
      </c>
      <c r="F8" s="56" t="s">
        <v>419</v>
      </c>
      <c r="G8" s="187"/>
      <c r="H8" s="187"/>
      <c r="I8" s="187"/>
      <c r="J8" s="187"/>
      <c r="K8" s="187"/>
      <c r="L8" s="187"/>
      <c r="M8" s="187"/>
      <c r="N8" s="56" t="s">
        <v>418</v>
      </c>
      <c r="O8" s="56">
        <v>3</v>
      </c>
      <c r="P8" s="56" t="s">
        <v>16</v>
      </c>
      <c r="Q8" s="56" t="s">
        <v>63</v>
      </c>
      <c r="R8" s="56"/>
      <c r="S8" s="56" t="s">
        <v>419</v>
      </c>
      <c r="T8" s="186"/>
      <c r="U8" s="186"/>
      <c r="V8" s="186"/>
      <c r="W8" s="186"/>
      <c r="X8" s="186"/>
      <c r="Y8" s="186"/>
      <c r="Z8" s="186"/>
      <c r="AA8" s="186"/>
      <c r="AB8" s="186"/>
      <c r="AC8" s="186"/>
    </row>
    <row r="9" spans="1:29" ht="90" x14ac:dyDescent="0.2">
      <c r="A9" s="181" t="s">
        <v>25</v>
      </c>
      <c r="B9" s="182"/>
      <c r="C9" s="181" t="s">
        <v>16</v>
      </c>
      <c r="D9" s="181" t="s">
        <v>63</v>
      </c>
      <c r="E9" s="181" t="s">
        <v>420</v>
      </c>
      <c r="F9" s="181" t="s">
        <v>421</v>
      </c>
      <c r="G9" s="181"/>
      <c r="H9" s="181"/>
      <c r="I9" s="181"/>
      <c r="J9" s="181"/>
      <c r="K9" s="181"/>
      <c r="L9" s="181"/>
      <c r="M9" s="181"/>
      <c r="N9" s="185" t="s">
        <v>420</v>
      </c>
      <c r="O9" s="185">
        <v>3</v>
      </c>
      <c r="P9" s="185" t="s">
        <v>16</v>
      </c>
      <c r="Q9" s="185" t="s">
        <v>63</v>
      </c>
      <c r="R9" s="185">
        <v>5</v>
      </c>
      <c r="S9" s="185" t="s">
        <v>422</v>
      </c>
      <c r="T9" s="186"/>
      <c r="U9" s="186"/>
      <c r="V9" s="186"/>
      <c r="W9" s="186"/>
      <c r="X9" s="186"/>
      <c r="Y9" s="186"/>
      <c r="Z9" s="186"/>
      <c r="AA9" s="186"/>
      <c r="AB9" s="186"/>
      <c r="AC9" s="186"/>
    </row>
    <row r="10" spans="1:29" ht="30" x14ac:dyDescent="0.2">
      <c r="A10" s="181" t="s">
        <v>25</v>
      </c>
      <c r="B10" s="181"/>
      <c r="C10" s="181" t="s">
        <v>16</v>
      </c>
      <c r="D10" s="181" t="s">
        <v>63</v>
      </c>
      <c r="E10" s="181" t="s">
        <v>423</v>
      </c>
      <c r="F10" s="181" t="s">
        <v>424</v>
      </c>
      <c r="G10" s="54"/>
      <c r="H10" s="54"/>
      <c r="I10" s="54"/>
      <c r="J10" s="54"/>
      <c r="K10" s="54"/>
      <c r="L10" s="54"/>
      <c r="M10" s="54"/>
      <c r="N10" s="184" t="s">
        <v>423</v>
      </c>
      <c r="O10" s="184">
        <v>3</v>
      </c>
      <c r="P10" s="184" t="s">
        <v>16</v>
      </c>
      <c r="Q10" s="184" t="s">
        <v>63</v>
      </c>
      <c r="R10" s="184">
        <v>6</v>
      </c>
      <c r="S10" s="184" t="s">
        <v>425</v>
      </c>
      <c r="T10" s="186"/>
      <c r="U10" s="186"/>
      <c r="V10" s="186"/>
      <c r="W10" s="186"/>
      <c r="X10" s="186"/>
      <c r="Y10" s="186"/>
      <c r="Z10" s="186"/>
      <c r="AA10" s="186"/>
      <c r="AB10" s="186"/>
      <c r="AC10" s="186"/>
    </row>
    <row r="11" spans="1:29" x14ac:dyDescent="0.2">
      <c r="A11" s="56" t="s">
        <v>3</v>
      </c>
      <c r="B11" s="56">
        <v>3</v>
      </c>
      <c r="C11" s="56" t="s">
        <v>16</v>
      </c>
      <c r="D11" s="56" t="s">
        <v>76</v>
      </c>
      <c r="E11" s="56" t="s">
        <v>426</v>
      </c>
      <c r="F11" s="56" t="s">
        <v>427</v>
      </c>
      <c r="G11" s="56"/>
      <c r="H11" s="56"/>
      <c r="I11" s="56"/>
      <c r="J11" s="56"/>
      <c r="K11" s="56"/>
      <c r="L11" s="56"/>
      <c r="M11" s="56"/>
      <c r="N11" s="56" t="s">
        <v>426</v>
      </c>
      <c r="O11" s="56">
        <v>3</v>
      </c>
      <c r="P11" s="56" t="s">
        <v>16</v>
      </c>
      <c r="Q11" s="56" t="s">
        <v>76</v>
      </c>
      <c r="R11" s="56"/>
      <c r="S11" s="56" t="s">
        <v>427</v>
      </c>
      <c r="T11" s="186"/>
      <c r="U11" s="186"/>
      <c r="V11" s="186"/>
      <c r="W11" s="186"/>
      <c r="X11" s="186"/>
      <c r="Y11" s="186"/>
      <c r="Z11" s="186"/>
      <c r="AA11" s="186"/>
      <c r="AB11" s="186"/>
      <c r="AC11" s="186"/>
    </row>
    <row r="12" spans="1:29" ht="45" x14ac:dyDescent="0.2">
      <c r="A12" s="181" t="s">
        <v>25</v>
      </c>
      <c r="B12" s="182"/>
      <c r="C12" s="181" t="s">
        <v>16</v>
      </c>
      <c r="D12" s="181" t="s">
        <v>76</v>
      </c>
      <c r="E12" s="181" t="s">
        <v>428</v>
      </c>
      <c r="F12" s="181" t="s">
        <v>429</v>
      </c>
      <c r="G12" s="187"/>
      <c r="H12" s="187"/>
      <c r="I12" s="187"/>
      <c r="J12" s="187"/>
      <c r="K12" s="187"/>
      <c r="L12" s="187"/>
      <c r="M12" s="187"/>
      <c r="N12" s="184" t="s">
        <v>428</v>
      </c>
      <c r="O12" s="184">
        <v>3</v>
      </c>
      <c r="P12" s="184" t="s">
        <v>16</v>
      </c>
      <c r="Q12" s="184" t="s">
        <v>76</v>
      </c>
      <c r="R12" s="184">
        <v>7</v>
      </c>
      <c r="S12" s="184" t="s">
        <v>430</v>
      </c>
      <c r="T12" s="186"/>
      <c r="U12" s="186"/>
      <c r="V12" s="186"/>
      <c r="W12" s="186"/>
      <c r="X12" s="186"/>
      <c r="Y12" s="186"/>
      <c r="Z12" s="186"/>
      <c r="AA12" s="186"/>
      <c r="AB12" s="186"/>
      <c r="AC12" s="186"/>
    </row>
    <row r="13" spans="1:29" ht="30" x14ac:dyDescent="0.2">
      <c r="A13" s="56" t="s">
        <v>3</v>
      </c>
      <c r="B13" s="56">
        <v>3</v>
      </c>
      <c r="C13" s="56" t="s">
        <v>16</v>
      </c>
      <c r="D13" s="56" t="s">
        <v>197</v>
      </c>
      <c r="E13" s="56" t="s">
        <v>431</v>
      </c>
      <c r="F13" s="56" t="s">
        <v>432</v>
      </c>
      <c r="G13" s="181"/>
      <c r="H13" s="181"/>
      <c r="I13" s="181"/>
      <c r="J13" s="181"/>
      <c r="K13" s="181"/>
      <c r="L13" s="181"/>
      <c r="M13" s="181"/>
      <c r="N13" s="56" t="s">
        <v>431</v>
      </c>
      <c r="O13" s="56">
        <v>3</v>
      </c>
      <c r="P13" s="56" t="s">
        <v>16</v>
      </c>
      <c r="Q13" s="56" t="s">
        <v>197</v>
      </c>
      <c r="R13" s="56"/>
      <c r="S13" s="56" t="s">
        <v>433</v>
      </c>
      <c r="T13" s="186"/>
      <c r="U13" s="186"/>
      <c r="V13" s="186"/>
      <c r="W13" s="186"/>
      <c r="X13" s="186"/>
      <c r="Y13" s="186"/>
      <c r="Z13" s="186"/>
      <c r="AA13" s="186"/>
      <c r="AB13" s="186"/>
      <c r="AC13" s="186"/>
    </row>
    <row r="14" spans="1:29" ht="90" x14ac:dyDescent="0.2">
      <c r="A14" s="181" t="s">
        <v>25</v>
      </c>
      <c r="B14" s="182"/>
      <c r="C14" s="181" t="s">
        <v>16</v>
      </c>
      <c r="D14" s="181" t="s">
        <v>197</v>
      </c>
      <c r="E14" s="181" t="s">
        <v>434</v>
      </c>
      <c r="F14" s="181" t="s">
        <v>435</v>
      </c>
      <c r="G14" s="187"/>
      <c r="H14" s="187"/>
      <c r="I14" s="187"/>
      <c r="J14" s="187"/>
      <c r="K14" s="187"/>
      <c r="L14" s="187"/>
      <c r="M14" s="187"/>
      <c r="N14" s="184" t="s">
        <v>434</v>
      </c>
      <c r="O14" s="184">
        <v>3</v>
      </c>
      <c r="P14" s="184" t="s">
        <v>16</v>
      </c>
      <c r="Q14" s="184" t="s">
        <v>197</v>
      </c>
      <c r="R14" s="184">
        <v>8</v>
      </c>
      <c r="S14" s="184" t="s">
        <v>436</v>
      </c>
      <c r="T14" s="186"/>
      <c r="U14" s="186"/>
      <c r="V14" s="186"/>
      <c r="W14" s="186"/>
      <c r="X14" s="186"/>
      <c r="Y14" s="186"/>
      <c r="Z14" s="186"/>
      <c r="AA14" s="186"/>
      <c r="AB14" s="186"/>
      <c r="AC14" s="186"/>
    </row>
    <row r="15" spans="1:29" ht="60" x14ac:dyDescent="0.2">
      <c r="A15" s="181" t="s">
        <v>25</v>
      </c>
      <c r="B15" s="182"/>
      <c r="C15" s="181" t="s">
        <v>16</v>
      </c>
      <c r="D15" s="181" t="s">
        <v>197</v>
      </c>
      <c r="E15" s="181" t="s">
        <v>437</v>
      </c>
      <c r="F15" s="181" t="s">
        <v>438</v>
      </c>
      <c r="G15" s="181"/>
      <c r="H15" s="181"/>
      <c r="I15" s="181"/>
      <c r="J15" s="181"/>
      <c r="K15" s="181"/>
      <c r="L15" s="181"/>
      <c r="M15" s="181"/>
      <c r="N15" s="185" t="s">
        <v>437</v>
      </c>
      <c r="O15" s="185">
        <v>3</v>
      </c>
      <c r="P15" s="185" t="s">
        <v>16</v>
      </c>
      <c r="Q15" s="185" t="s">
        <v>197</v>
      </c>
      <c r="R15" s="185">
        <v>9</v>
      </c>
      <c r="S15" s="185" t="s">
        <v>439</v>
      </c>
      <c r="T15" s="186"/>
      <c r="U15" s="186"/>
      <c r="V15" s="186"/>
      <c r="W15" s="186"/>
      <c r="X15" s="186"/>
      <c r="Y15" s="186"/>
      <c r="Z15" s="186"/>
      <c r="AA15" s="186"/>
      <c r="AB15" s="186"/>
      <c r="AC15" s="186"/>
    </row>
    <row r="16" spans="1:29" x14ac:dyDescent="0.2">
      <c r="A16" s="54" t="s">
        <v>440</v>
      </c>
      <c r="B16" s="54">
        <v>3</v>
      </c>
      <c r="C16" s="54" t="s">
        <v>89</v>
      </c>
      <c r="D16" s="54"/>
      <c r="E16" s="54" t="s">
        <v>440</v>
      </c>
      <c r="F16" s="54" t="s">
        <v>91</v>
      </c>
      <c r="G16" s="56"/>
      <c r="H16" s="56"/>
      <c r="I16" s="56"/>
      <c r="J16" s="56"/>
      <c r="K16" s="56"/>
      <c r="L16" s="56"/>
      <c r="M16" s="56"/>
      <c r="N16" s="54" t="s">
        <v>440</v>
      </c>
      <c r="O16" s="54">
        <v>3</v>
      </c>
      <c r="P16" s="54" t="s">
        <v>89</v>
      </c>
      <c r="Q16" s="54"/>
      <c r="R16" s="54"/>
      <c r="S16" s="54" t="s">
        <v>305</v>
      </c>
      <c r="T16" s="186"/>
      <c r="U16" s="186"/>
      <c r="V16" s="186"/>
      <c r="W16" s="186"/>
      <c r="X16" s="186"/>
      <c r="Y16" s="186"/>
      <c r="Z16" s="186"/>
      <c r="AA16" s="186"/>
      <c r="AB16" s="186"/>
      <c r="AC16" s="186"/>
    </row>
    <row r="17" spans="1:29" ht="30" x14ac:dyDescent="0.2">
      <c r="A17" s="56" t="s">
        <v>3</v>
      </c>
      <c r="B17" s="56">
        <v>3</v>
      </c>
      <c r="C17" s="56" t="s">
        <v>89</v>
      </c>
      <c r="D17" s="56" t="s">
        <v>21</v>
      </c>
      <c r="E17" s="56" t="s">
        <v>441</v>
      </c>
      <c r="F17" s="56" t="s">
        <v>442</v>
      </c>
      <c r="G17" s="181"/>
      <c r="H17" s="181"/>
      <c r="I17" s="181"/>
      <c r="J17" s="181"/>
      <c r="K17" s="181"/>
      <c r="L17" s="181"/>
      <c r="M17" s="181"/>
      <c r="N17" s="56" t="s">
        <v>441</v>
      </c>
      <c r="O17" s="56">
        <v>3</v>
      </c>
      <c r="P17" s="56" t="s">
        <v>89</v>
      </c>
      <c r="Q17" s="56" t="s">
        <v>21</v>
      </c>
      <c r="R17" s="56"/>
      <c r="S17" s="56" t="s">
        <v>443</v>
      </c>
      <c r="T17" s="186"/>
      <c r="U17" s="186"/>
      <c r="V17" s="186"/>
      <c r="W17" s="186"/>
      <c r="X17" s="186"/>
      <c r="Y17" s="186"/>
      <c r="Z17" s="186"/>
      <c r="AA17" s="186"/>
      <c r="AB17" s="186"/>
      <c r="AC17" s="186"/>
    </row>
    <row r="18" spans="1:29" ht="30" x14ac:dyDescent="0.2">
      <c r="A18" s="181" t="s">
        <v>25</v>
      </c>
      <c r="B18" s="182"/>
      <c r="C18" s="181" t="s">
        <v>89</v>
      </c>
      <c r="D18" s="181" t="s">
        <v>21</v>
      </c>
      <c r="E18" s="181" t="s">
        <v>444</v>
      </c>
      <c r="F18" s="181" t="s">
        <v>445</v>
      </c>
      <c r="G18" s="187"/>
      <c r="H18" s="187"/>
      <c r="I18" s="187"/>
      <c r="J18" s="187"/>
      <c r="K18" s="187"/>
      <c r="L18" s="187"/>
      <c r="M18" s="187"/>
      <c r="N18" s="184" t="s">
        <v>444</v>
      </c>
      <c r="O18" s="184">
        <v>3</v>
      </c>
      <c r="P18" s="184" t="s">
        <v>89</v>
      </c>
      <c r="Q18" s="184" t="s">
        <v>21</v>
      </c>
      <c r="R18" s="184">
        <v>1</v>
      </c>
      <c r="S18" s="184" t="s">
        <v>446</v>
      </c>
      <c r="T18" s="186"/>
      <c r="U18" s="186"/>
      <c r="V18" s="186"/>
      <c r="W18" s="186"/>
      <c r="X18" s="186"/>
      <c r="Y18" s="186"/>
      <c r="Z18" s="186"/>
      <c r="AA18" s="186"/>
      <c r="AB18" s="186"/>
      <c r="AC18" s="186"/>
    </row>
    <row r="19" spans="1:29" ht="45" x14ac:dyDescent="0.2">
      <c r="A19" s="181" t="s">
        <v>25</v>
      </c>
      <c r="B19" s="182"/>
      <c r="C19" s="181" t="s">
        <v>89</v>
      </c>
      <c r="D19" s="181" t="s">
        <v>21</v>
      </c>
      <c r="E19" s="181" t="s">
        <v>447</v>
      </c>
      <c r="F19" s="181" t="s">
        <v>448</v>
      </c>
      <c r="G19" s="181"/>
      <c r="H19" s="181"/>
      <c r="I19" s="181"/>
      <c r="J19" s="181"/>
      <c r="K19" s="181"/>
      <c r="L19" s="181"/>
      <c r="M19" s="181"/>
      <c r="N19" s="185" t="s">
        <v>447</v>
      </c>
      <c r="O19" s="185">
        <v>3</v>
      </c>
      <c r="P19" s="185" t="s">
        <v>89</v>
      </c>
      <c r="Q19" s="185" t="s">
        <v>21</v>
      </c>
      <c r="R19" s="185">
        <v>2</v>
      </c>
      <c r="S19" s="185" t="s">
        <v>449</v>
      </c>
      <c r="T19" s="186"/>
      <c r="U19" s="186"/>
      <c r="V19" s="186"/>
      <c r="W19" s="186"/>
      <c r="X19" s="186"/>
      <c r="Y19" s="186"/>
      <c r="Z19" s="186"/>
      <c r="AA19" s="186"/>
      <c r="AB19" s="186"/>
      <c r="AC19" s="186"/>
    </row>
    <row r="20" spans="1:29" ht="45" x14ac:dyDescent="0.2">
      <c r="A20" s="181" t="s">
        <v>25</v>
      </c>
      <c r="B20" s="182"/>
      <c r="C20" s="181" t="s">
        <v>89</v>
      </c>
      <c r="D20" s="181" t="s">
        <v>21</v>
      </c>
      <c r="E20" s="181" t="s">
        <v>450</v>
      </c>
      <c r="F20" s="181" t="s">
        <v>451</v>
      </c>
      <c r="G20" s="187"/>
      <c r="H20" s="187"/>
      <c r="I20" s="187"/>
      <c r="J20" s="187"/>
      <c r="K20" s="187"/>
      <c r="L20" s="187"/>
      <c r="M20" s="187"/>
      <c r="N20" s="184" t="s">
        <v>450</v>
      </c>
      <c r="O20" s="184">
        <v>3</v>
      </c>
      <c r="P20" s="184" t="s">
        <v>89</v>
      </c>
      <c r="Q20" s="184" t="s">
        <v>21</v>
      </c>
      <c r="R20" s="184">
        <v>3</v>
      </c>
      <c r="S20" s="184" t="s">
        <v>452</v>
      </c>
      <c r="T20" s="186"/>
      <c r="U20" s="186"/>
      <c r="V20" s="186"/>
      <c r="W20" s="186"/>
      <c r="X20" s="186"/>
      <c r="Y20" s="186"/>
      <c r="Z20" s="186"/>
      <c r="AA20" s="186"/>
      <c r="AB20" s="186"/>
      <c r="AC20" s="186"/>
    </row>
    <row r="21" spans="1:29" x14ac:dyDescent="0.2">
      <c r="A21" s="54" t="s">
        <v>453</v>
      </c>
      <c r="B21" s="54">
        <v>3</v>
      </c>
      <c r="C21" s="54" t="s">
        <v>454</v>
      </c>
      <c r="D21" s="54"/>
      <c r="E21" s="54" t="s">
        <v>453</v>
      </c>
      <c r="F21" s="54" t="s">
        <v>455</v>
      </c>
      <c r="G21" s="181"/>
      <c r="H21" s="181"/>
      <c r="I21" s="181"/>
      <c r="J21" s="181"/>
      <c r="K21" s="181"/>
      <c r="L21" s="181"/>
      <c r="M21" s="181"/>
      <c r="N21" s="54" t="s">
        <v>453</v>
      </c>
      <c r="O21" s="54">
        <v>3</v>
      </c>
      <c r="P21" s="54" t="s">
        <v>454</v>
      </c>
      <c r="Q21" s="54"/>
      <c r="R21" s="54"/>
      <c r="S21" s="60" t="s">
        <v>456</v>
      </c>
      <c r="T21" s="186"/>
      <c r="U21" s="186"/>
      <c r="V21" s="186"/>
      <c r="W21" s="186"/>
      <c r="X21" s="186"/>
      <c r="Y21" s="186"/>
      <c r="Z21" s="186"/>
      <c r="AA21" s="186"/>
      <c r="AB21" s="186"/>
      <c r="AC21" s="186"/>
    </row>
    <row r="22" spans="1:29" x14ac:dyDescent="0.2">
      <c r="A22" s="56" t="s">
        <v>3</v>
      </c>
      <c r="B22" s="56">
        <v>3</v>
      </c>
      <c r="C22" s="56" t="s">
        <v>454</v>
      </c>
      <c r="D22" s="56" t="s">
        <v>21</v>
      </c>
      <c r="E22" s="56" t="s">
        <v>457</v>
      </c>
      <c r="F22" s="56" t="s">
        <v>458</v>
      </c>
      <c r="G22" s="54"/>
      <c r="H22" s="54"/>
      <c r="I22" s="54"/>
      <c r="J22" s="54"/>
      <c r="K22" s="54"/>
      <c r="L22" s="54"/>
      <c r="M22" s="54"/>
      <c r="N22" s="56" t="s">
        <v>457</v>
      </c>
      <c r="O22" s="56">
        <v>3</v>
      </c>
      <c r="P22" s="56" t="s">
        <v>454</v>
      </c>
      <c r="Q22" s="56" t="s">
        <v>21</v>
      </c>
      <c r="R22" s="56"/>
      <c r="S22" s="56" t="s">
        <v>458</v>
      </c>
      <c r="T22" s="186"/>
      <c r="U22" s="186"/>
      <c r="V22" s="186"/>
      <c r="W22" s="186"/>
      <c r="X22" s="186"/>
      <c r="Y22" s="186"/>
      <c r="Z22" s="186"/>
      <c r="AA22" s="186"/>
      <c r="AB22" s="186"/>
      <c r="AC22" s="186"/>
    </row>
    <row r="23" spans="1:29" ht="60" x14ac:dyDescent="0.2">
      <c r="A23" s="181" t="s">
        <v>25</v>
      </c>
      <c r="B23" s="57"/>
      <c r="C23" s="181" t="s">
        <v>454</v>
      </c>
      <c r="D23" s="181" t="s">
        <v>21</v>
      </c>
      <c r="E23" s="181" t="s">
        <v>459</v>
      </c>
      <c r="F23" s="181" t="s">
        <v>460</v>
      </c>
      <c r="G23" s="56"/>
      <c r="H23" s="56"/>
      <c r="I23" s="56"/>
      <c r="J23" s="56"/>
      <c r="K23" s="56"/>
      <c r="L23" s="56"/>
      <c r="M23" s="56"/>
      <c r="N23" s="185" t="s">
        <v>459</v>
      </c>
      <c r="O23" s="185">
        <v>3</v>
      </c>
      <c r="P23" s="185" t="s">
        <v>454</v>
      </c>
      <c r="Q23" s="185" t="s">
        <v>21</v>
      </c>
      <c r="R23" s="185">
        <v>1</v>
      </c>
      <c r="S23" s="185" t="s">
        <v>461</v>
      </c>
      <c r="T23" s="186"/>
      <c r="U23" s="186"/>
      <c r="V23" s="186"/>
      <c r="W23" s="186"/>
      <c r="X23" s="186"/>
      <c r="Y23" s="186"/>
      <c r="Z23" s="186"/>
      <c r="AA23" s="186"/>
      <c r="AB23" s="186"/>
      <c r="AC23" s="186"/>
    </row>
    <row r="24" spans="1:29" ht="180" x14ac:dyDescent="0.2">
      <c r="A24" s="181" t="s">
        <v>25</v>
      </c>
      <c r="B24" s="182"/>
      <c r="C24" s="181" t="s">
        <v>454</v>
      </c>
      <c r="D24" s="181" t="s">
        <v>21</v>
      </c>
      <c r="E24" s="181" t="s">
        <v>462</v>
      </c>
      <c r="F24" s="181" t="s">
        <v>463</v>
      </c>
      <c r="G24" s="187"/>
      <c r="H24" s="187"/>
      <c r="I24" s="187"/>
      <c r="J24" s="187"/>
      <c r="K24" s="187"/>
      <c r="L24" s="187"/>
      <c r="M24" s="187"/>
      <c r="N24" s="184" t="s">
        <v>462</v>
      </c>
      <c r="O24" s="184">
        <v>3</v>
      </c>
      <c r="P24" s="184" t="s">
        <v>454</v>
      </c>
      <c r="Q24" s="184" t="s">
        <v>21</v>
      </c>
      <c r="R24" s="184">
        <v>2</v>
      </c>
      <c r="S24" s="184" t="s">
        <v>464</v>
      </c>
      <c r="T24" s="186"/>
      <c r="U24" s="186"/>
      <c r="V24" s="186"/>
      <c r="W24" s="186"/>
      <c r="X24" s="186"/>
      <c r="Y24" s="186"/>
      <c r="Z24" s="186"/>
      <c r="AA24" s="186"/>
      <c r="AB24" s="186"/>
      <c r="AC24" s="186"/>
    </row>
    <row r="25" spans="1:29" ht="270" x14ac:dyDescent="0.2">
      <c r="A25" s="181" t="s">
        <v>25</v>
      </c>
      <c r="B25" s="182"/>
      <c r="C25" s="181" t="s">
        <v>454</v>
      </c>
      <c r="D25" s="181" t="s">
        <v>21</v>
      </c>
      <c r="E25" s="181" t="s">
        <v>465</v>
      </c>
      <c r="F25" s="181" t="s">
        <v>466</v>
      </c>
      <c r="G25" s="181"/>
      <c r="H25" s="181"/>
      <c r="I25" s="181"/>
      <c r="J25" s="181"/>
      <c r="K25" s="181"/>
      <c r="L25" s="181"/>
      <c r="M25" s="181"/>
      <c r="N25" s="185" t="s">
        <v>465</v>
      </c>
      <c r="O25" s="185">
        <v>3</v>
      </c>
      <c r="P25" s="185" t="s">
        <v>454</v>
      </c>
      <c r="Q25" s="185" t="s">
        <v>21</v>
      </c>
      <c r="R25" s="185">
        <v>3</v>
      </c>
      <c r="S25" s="185" t="s">
        <v>467</v>
      </c>
      <c r="T25" s="186"/>
      <c r="U25" s="186"/>
      <c r="V25" s="186"/>
      <c r="W25" s="186"/>
      <c r="X25" s="186"/>
      <c r="Y25" s="186"/>
      <c r="Z25" s="186"/>
      <c r="AA25" s="186"/>
      <c r="AB25" s="186"/>
      <c r="AC25" s="186"/>
    </row>
    <row r="26" spans="1:29" x14ac:dyDescent="0.2">
      <c r="A26" s="54" t="s">
        <v>2</v>
      </c>
      <c r="B26" s="54">
        <v>3</v>
      </c>
      <c r="C26" s="54" t="s">
        <v>99</v>
      </c>
      <c r="D26" s="54"/>
      <c r="E26" s="54" t="s">
        <v>468</v>
      </c>
      <c r="F26" s="54" t="s">
        <v>237</v>
      </c>
      <c r="G26" s="186"/>
      <c r="H26" s="186"/>
      <c r="I26" s="186"/>
      <c r="J26" s="186"/>
      <c r="K26" s="186"/>
      <c r="L26" s="186"/>
      <c r="M26" s="186"/>
      <c r="N26" s="54" t="s">
        <v>469</v>
      </c>
      <c r="O26" s="54">
        <v>3</v>
      </c>
      <c r="P26" s="54" t="s">
        <v>103</v>
      </c>
      <c r="Q26" s="54"/>
      <c r="R26" s="54"/>
      <c r="S26" s="54" t="s">
        <v>334</v>
      </c>
      <c r="T26" s="186"/>
      <c r="U26" s="186"/>
      <c r="V26" s="186"/>
      <c r="W26" s="186"/>
      <c r="X26" s="186"/>
      <c r="Y26" s="186"/>
      <c r="Z26" s="186"/>
      <c r="AA26" s="186"/>
      <c r="AB26" s="186"/>
      <c r="AC26" s="186"/>
    </row>
    <row r="27" spans="1:29" x14ac:dyDescent="0.2">
      <c r="A27" s="56" t="s">
        <v>3</v>
      </c>
      <c r="B27" s="56">
        <v>3</v>
      </c>
      <c r="C27" s="56" t="s">
        <v>99</v>
      </c>
      <c r="D27" s="56" t="s">
        <v>21</v>
      </c>
      <c r="E27" s="56" t="s">
        <v>470</v>
      </c>
      <c r="F27" s="56" t="s">
        <v>241</v>
      </c>
      <c r="G27" s="186"/>
      <c r="H27" s="186"/>
      <c r="I27" s="186"/>
      <c r="J27" s="186"/>
      <c r="K27" s="186"/>
      <c r="L27" s="186"/>
      <c r="M27" s="186"/>
      <c r="N27" s="56" t="s">
        <v>471</v>
      </c>
      <c r="O27" s="56">
        <v>3</v>
      </c>
      <c r="P27" s="56" t="s">
        <v>103</v>
      </c>
      <c r="Q27" s="56" t="s">
        <v>21</v>
      </c>
      <c r="R27" s="56"/>
      <c r="S27" s="56" t="s">
        <v>241</v>
      </c>
      <c r="T27" s="186"/>
      <c r="U27" s="186"/>
      <c r="V27" s="186"/>
      <c r="W27" s="186"/>
      <c r="X27" s="186"/>
      <c r="Y27" s="186"/>
      <c r="Z27" s="186"/>
      <c r="AA27" s="186"/>
      <c r="AB27" s="186"/>
      <c r="AC27" s="186"/>
    </row>
    <row r="28" spans="1:29" ht="75" x14ac:dyDescent="0.2">
      <c r="A28" s="181" t="s">
        <v>25</v>
      </c>
      <c r="B28" s="182"/>
      <c r="C28" s="181" t="s">
        <v>99</v>
      </c>
      <c r="D28" s="181" t="s">
        <v>21</v>
      </c>
      <c r="E28" s="181" t="s">
        <v>472</v>
      </c>
      <c r="F28" s="181" t="s">
        <v>473</v>
      </c>
      <c r="G28" s="186"/>
      <c r="H28" s="186"/>
      <c r="I28" s="186"/>
      <c r="J28" s="186"/>
      <c r="K28" s="186"/>
      <c r="L28" s="186"/>
      <c r="M28" s="186"/>
      <c r="N28" s="185" t="s">
        <v>474</v>
      </c>
      <c r="O28" s="185">
        <v>3</v>
      </c>
      <c r="P28" s="185" t="s">
        <v>103</v>
      </c>
      <c r="Q28" s="185" t="s">
        <v>21</v>
      </c>
      <c r="R28" s="185">
        <v>1</v>
      </c>
      <c r="S28" s="185" t="s">
        <v>475</v>
      </c>
      <c r="T28" s="186"/>
      <c r="U28" s="186"/>
      <c r="V28" s="186"/>
      <c r="W28" s="186"/>
      <c r="X28" s="186"/>
      <c r="Y28" s="186"/>
      <c r="Z28" s="186"/>
      <c r="AA28" s="186"/>
      <c r="AB28" s="186"/>
      <c r="AC28" s="186"/>
    </row>
    <row r="29" spans="1:29" ht="45" x14ac:dyDescent="0.2">
      <c r="A29" s="181" t="s">
        <v>25</v>
      </c>
      <c r="B29" s="182"/>
      <c r="C29" s="181" t="s">
        <v>99</v>
      </c>
      <c r="D29" s="181" t="s">
        <v>21</v>
      </c>
      <c r="E29" s="181" t="s">
        <v>476</v>
      </c>
      <c r="F29" s="181" t="s">
        <v>477</v>
      </c>
      <c r="G29" s="186"/>
      <c r="H29" s="186"/>
      <c r="I29" s="186"/>
      <c r="J29" s="186"/>
      <c r="K29" s="186"/>
      <c r="L29" s="186"/>
      <c r="M29" s="186"/>
      <c r="N29" s="184" t="s">
        <v>478</v>
      </c>
      <c r="O29" s="184">
        <v>3</v>
      </c>
      <c r="P29" s="184" t="s">
        <v>103</v>
      </c>
      <c r="Q29" s="184" t="s">
        <v>21</v>
      </c>
      <c r="R29" s="184">
        <v>2</v>
      </c>
      <c r="S29" s="184" t="s">
        <v>479</v>
      </c>
      <c r="T29" s="186"/>
      <c r="U29" s="186"/>
      <c r="V29" s="186"/>
      <c r="W29" s="186"/>
      <c r="X29" s="186"/>
      <c r="Y29" s="186"/>
      <c r="Z29" s="186"/>
      <c r="AA29" s="186"/>
      <c r="AB29" s="186"/>
      <c r="AC29" s="186"/>
    </row>
    <row r="30" spans="1:29" x14ac:dyDescent="0.2">
      <c r="A30" s="56" t="s">
        <v>3</v>
      </c>
      <c r="B30" s="56">
        <v>3</v>
      </c>
      <c r="C30" s="56" t="s">
        <v>99</v>
      </c>
      <c r="D30" s="56" t="s">
        <v>63</v>
      </c>
      <c r="E30" s="56" t="s">
        <v>480</v>
      </c>
      <c r="F30" s="56" t="s">
        <v>481</v>
      </c>
      <c r="G30" s="181"/>
      <c r="H30" s="181"/>
      <c r="I30" s="181"/>
      <c r="J30" s="181"/>
      <c r="K30" s="181"/>
      <c r="L30" s="181"/>
      <c r="M30" s="181"/>
      <c r="N30" s="56" t="s">
        <v>482</v>
      </c>
      <c r="O30" s="56">
        <v>3</v>
      </c>
      <c r="P30" s="56" t="s">
        <v>141</v>
      </c>
      <c r="Q30" s="56" t="s">
        <v>21</v>
      </c>
      <c r="R30" s="56"/>
      <c r="S30" s="56" t="s">
        <v>481</v>
      </c>
      <c r="T30" s="186"/>
      <c r="U30" s="186"/>
      <c r="V30" s="186"/>
      <c r="W30" s="186"/>
      <c r="X30" s="186"/>
      <c r="Y30" s="186"/>
      <c r="Z30" s="186"/>
      <c r="AA30" s="186"/>
      <c r="AB30" s="186"/>
      <c r="AC30" s="186"/>
    </row>
    <row r="31" spans="1:29" ht="60" x14ac:dyDescent="0.2">
      <c r="A31" s="181" t="s">
        <v>25</v>
      </c>
      <c r="B31" s="182"/>
      <c r="C31" s="181" t="s">
        <v>99</v>
      </c>
      <c r="D31" s="181" t="s">
        <v>63</v>
      </c>
      <c r="E31" s="181" t="s">
        <v>483</v>
      </c>
      <c r="F31" s="181" t="s">
        <v>484</v>
      </c>
      <c r="G31" s="56"/>
      <c r="H31" s="56"/>
      <c r="I31" s="56"/>
      <c r="J31" s="56"/>
      <c r="K31" s="56"/>
      <c r="L31" s="56"/>
      <c r="M31" s="56"/>
      <c r="N31" s="184" t="s">
        <v>485</v>
      </c>
      <c r="O31" s="184">
        <v>3</v>
      </c>
      <c r="P31" s="184" t="s">
        <v>141</v>
      </c>
      <c r="Q31" s="184" t="s">
        <v>21</v>
      </c>
      <c r="R31" s="184">
        <v>1</v>
      </c>
      <c r="S31" s="184" t="s">
        <v>486</v>
      </c>
      <c r="T31" s="186"/>
      <c r="U31" s="186"/>
      <c r="V31" s="186"/>
      <c r="W31" s="186"/>
      <c r="X31" s="186"/>
      <c r="Y31" s="186"/>
      <c r="Z31" s="186"/>
      <c r="AA31" s="186"/>
      <c r="AB31" s="186"/>
      <c r="AC31" s="186"/>
    </row>
    <row r="32" spans="1:29" ht="90" x14ac:dyDescent="0.2">
      <c r="A32" s="181" t="s">
        <v>25</v>
      </c>
      <c r="B32" s="182"/>
      <c r="C32" s="181" t="s">
        <v>99</v>
      </c>
      <c r="D32" s="181" t="s">
        <v>63</v>
      </c>
      <c r="E32" s="181" t="s">
        <v>487</v>
      </c>
      <c r="F32" s="181" t="s">
        <v>488</v>
      </c>
      <c r="G32" s="181"/>
      <c r="H32" s="181"/>
      <c r="I32" s="181"/>
      <c r="J32" s="181"/>
      <c r="K32" s="181"/>
      <c r="L32" s="181"/>
      <c r="M32" s="181"/>
      <c r="N32" s="185" t="s">
        <v>489</v>
      </c>
      <c r="O32" s="185">
        <v>3</v>
      </c>
      <c r="P32" s="185" t="s">
        <v>141</v>
      </c>
      <c r="Q32" s="185" t="s">
        <v>21</v>
      </c>
      <c r="R32" s="185">
        <v>2</v>
      </c>
      <c r="S32" s="185" t="s">
        <v>490</v>
      </c>
      <c r="T32" s="186"/>
      <c r="U32" s="186"/>
      <c r="V32" s="186"/>
      <c r="W32" s="186"/>
      <c r="X32" s="186"/>
      <c r="Y32" s="186"/>
      <c r="Z32" s="186"/>
      <c r="AA32" s="186"/>
      <c r="AB32" s="186"/>
      <c r="AC32" s="186"/>
    </row>
    <row r="33" spans="1:29" ht="30" x14ac:dyDescent="0.2">
      <c r="A33" s="56" t="s">
        <v>3</v>
      </c>
      <c r="B33" s="56">
        <v>3</v>
      </c>
      <c r="C33" s="56" t="s">
        <v>99</v>
      </c>
      <c r="D33" s="56" t="s">
        <v>76</v>
      </c>
      <c r="E33" s="56" t="s">
        <v>491</v>
      </c>
      <c r="F33" s="56" t="s">
        <v>492</v>
      </c>
      <c r="G33" s="181"/>
      <c r="H33" s="181"/>
      <c r="I33" s="181"/>
      <c r="J33" s="181"/>
      <c r="K33" s="181"/>
      <c r="L33" s="181"/>
      <c r="M33" s="181"/>
      <c r="N33" s="56" t="s">
        <v>493</v>
      </c>
      <c r="O33" s="56">
        <v>3</v>
      </c>
      <c r="P33" s="56" t="s">
        <v>141</v>
      </c>
      <c r="Q33" s="56" t="s">
        <v>76</v>
      </c>
      <c r="R33" s="56"/>
      <c r="S33" s="56" t="s">
        <v>492</v>
      </c>
      <c r="T33" s="186"/>
      <c r="U33" s="186"/>
      <c r="V33" s="186"/>
      <c r="W33" s="186"/>
      <c r="X33" s="186"/>
      <c r="Y33" s="186"/>
      <c r="Z33" s="186"/>
      <c r="AA33" s="186"/>
      <c r="AB33" s="186"/>
      <c r="AC33" s="186"/>
    </row>
    <row r="34" spans="1:29" ht="90" x14ac:dyDescent="0.2">
      <c r="A34" s="181" t="s">
        <v>25</v>
      </c>
      <c r="B34" s="182"/>
      <c r="C34" s="181" t="s">
        <v>99</v>
      </c>
      <c r="D34" s="181" t="s">
        <v>76</v>
      </c>
      <c r="E34" s="181" t="s">
        <v>494</v>
      </c>
      <c r="F34" s="181" t="s">
        <v>495</v>
      </c>
      <c r="G34" s="187"/>
      <c r="H34" s="187"/>
      <c r="I34" s="187"/>
      <c r="J34" s="187"/>
      <c r="K34" s="187"/>
      <c r="L34" s="187"/>
      <c r="M34" s="187"/>
      <c r="N34" s="184" t="s">
        <v>496</v>
      </c>
      <c r="O34" s="184">
        <v>3</v>
      </c>
      <c r="P34" s="184" t="s">
        <v>141</v>
      </c>
      <c r="Q34" s="184" t="s">
        <v>76</v>
      </c>
      <c r="R34" s="184">
        <v>5</v>
      </c>
      <c r="S34" s="184" t="s">
        <v>497</v>
      </c>
      <c r="T34" s="186"/>
      <c r="U34" s="186"/>
      <c r="V34" s="186"/>
      <c r="W34" s="186"/>
      <c r="X34" s="186"/>
      <c r="Y34" s="186"/>
      <c r="Z34" s="186"/>
      <c r="AA34" s="186"/>
      <c r="AB34" s="186"/>
      <c r="AC34" s="186"/>
    </row>
    <row r="35" spans="1:29" ht="30" x14ac:dyDescent="0.2">
      <c r="A35" s="181" t="s">
        <v>25</v>
      </c>
      <c r="B35" s="182"/>
      <c r="C35" s="181" t="s">
        <v>99</v>
      </c>
      <c r="D35" s="181" t="s">
        <v>76</v>
      </c>
      <c r="E35" s="181" t="s">
        <v>498</v>
      </c>
      <c r="F35" s="181" t="s">
        <v>499</v>
      </c>
      <c r="G35" s="186"/>
      <c r="H35" s="186"/>
      <c r="I35" s="186"/>
      <c r="J35" s="186"/>
      <c r="K35" s="186"/>
      <c r="L35" s="186"/>
      <c r="M35" s="186"/>
      <c r="N35" s="185" t="s">
        <v>500</v>
      </c>
      <c r="O35" s="185">
        <v>3</v>
      </c>
      <c r="P35" s="185" t="s">
        <v>141</v>
      </c>
      <c r="Q35" s="185" t="s">
        <v>76</v>
      </c>
      <c r="R35" s="185">
        <v>6</v>
      </c>
      <c r="S35" s="185" t="s">
        <v>501</v>
      </c>
      <c r="T35" s="186"/>
      <c r="U35" s="186"/>
      <c r="V35" s="186"/>
      <c r="W35" s="186"/>
      <c r="X35" s="186"/>
      <c r="Y35" s="186"/>
      <c r="Z35" s="186"/>
      <c r="AA35" s="186"/>
      <c r="AB35" s="186"/>
      <c r="AC35" s="186"/>
    </row>
    <row r="36" spans="1:29" ht="180" x14ac:dyDescent="0.2">
      <c r="A36" s="181" t="s">
        <v>25</v>
      </c>
      <c r="B36" s="182"/>
      <c r="C36" s="181" t="s">
        <v>99</v>
      </c>
      <c r="D36" s="181" t="s">
        <v>76</v>
      </c>
      <c r="E36" s="181" t="s">
        <v>502</v>
      </c>
      <c r="F36" s="181" t="s">
        <v>499</v>
      </c>
      <c r="G36" s="186"/>
      <c r="H36" s="186"/>
      <c r="I36" s="186"/>
      <c r="J36" s="186"/>
      <c r="K36" s="186"/>
      <c r="L36" s="186"/>
      <c r="M36" s="186"/>
      <c r="N36" s="184" t="s">
        <v>503</v>
      </c>
      <c r="O36" s="184">
        <v>3</v>
      </c>
      <c r="P36" s="184" t="s">
        <v>141</v>
      </c>
      <c r="Q36" s="184" t="s">
        <v>76</v>
      </c>
      <c r="R36" s="184">
        <v>7</v>
      </c>
      <c r="S36" s="184" t="s">
        <v>504</v>
      </c>
      <c r="T36" s="186"/>
      <c r="U36" s="186"/>
      <c r="V36" s="186"/>
      <c r="W36" s="186"/>
      <c r="X36" s="186"/>
      <c r="Y36" s="186"/>
      <c r="Z36" s="186"/>
      <c r="AA36" s="186"/>
      <c r="AB36" s="186"/>
      <c r="AC36" s="186"/>
    </row>
    <row r="37" spans="1:29" x14ac:dyDescent="0.2">
      <c r="A37" s="56" t="s">
        <v>3</v>
      </c>
      <c r="B37" s="56">
        <v>3</v>
      </c>
      <c r="C37" s="56" t="s">
        <v>99</v>
      </c>
      <c r="D37" s="56" t="s">
        <v>197</v>
      </c>
      <c r="E37" s="56" t="s">
        <v>505</v>
      </c>
      <c r="F37" s="56" t="s">
        <v>506</v>
      </c>
      <c r="G37" s="186"/>
      <c r="H37" s="186"/>
      <c r="I37" s="186"/>
      <c r="J37" s="186"/>
      <c r="K37" s="186"/>
      <c r="L37" s="186"/>
      <c r="M37" s="186"/>
      <c r="N37" s="56" t="s">
        <v>507</v>
      </c>
      <c r="O37" s="56">
        <v>3</v>
      </c>
      <c r="P37" s="56" t="s">
        <v>141</v>
      </c>
      <c r="Q37" s="56" t="s">
        <v>197</v>
      </c>
      <c r="R37" s="56"/>
      <c r="S37" s="56" t="s">
        <v>506</v>
      </c>
      <c r="T37" s="186"/>
      <c r="U37" s="186"/>
      <c r="V37" s="186"/>
      <c r="W37" s="186"/>
      <c r="X37" s="186"/>
      <c r="Y37" s="186"/>
      <c r="Z37" s="186"/>
      <c r="AA37" s="186"/>
      <c r="AB37" s="186"/>
      <c r="AC37" s="186"/>
    </row>
    <row r="38" spans="1:29" ht="60" x14ac:dyDescent="0.2">
      <c r="A38" s="181" t="s">
        <v>25</v>
      </c>
      <c r="B38" s="182"/>
      <c r="C38" s="181" t="s">
        <v>99</v>
      </c>
      <c r="D38" s="181" t="s">
        <v>197</v>
      </c>
      <c r="E38" s="181" t="s">
        <v>508</v>
      </c>
      <c r="F38" s="181" t="s">
        <v>509</v>
      </c>
      <c r="G38" s="186"/>
      <c r="H38" s="186"/>
      <c r="I38" s="186"/>
      <c r="J38" s="186"/>
      <c r="K38" s="186"/>
      <c r="L38" s="186"/>
      <c r="M38" s="186"/>
      <c r="N38" s="184" t="s">
        <v>510</v>
      </c>
      <c r="O38" s="184">
        <v>3</v>
      </c>
      <c r="P38" s="184" t="s">
        <v>141</v>
      </c>
      <c r="Q38" s="184" t="s">
        <v>197</v>
      </c>
      <c r="R38" s="184">
        <v>8</v>
      </c>
      <c r="S38" s="184" t="s">
        <v>511</v>
      </c>
      <c r="T38" s="186"/>
      <c r="U38" s="186"/>
      <c r="V38" s="186"/>
      <c r="W38" s="186"/>
      <c r="X38" s="186"/>
      <c r="Y38" s="186"/>
      <c r="Z38" s="186"/>
      <c r="AA38" s="186"/>
      <c r="AB38" s="186"/>
      <c r="AC38" s="186"/>
    </row>
    <row r="39" spans="1:29" x14ac:dyDescent="0.2">
      <c r="A39" s="54" t="s">
        <v>2</v>
      </c>
      <c r="B39" s="54">
        <v>231</v>
      </c>
      <c r="C39" s="54" t="s">
        <v>151</v>
      </c>
      <c r="D39" s="54"/>
      <c r="E39" s="54" t="s">
        <v>512</v>
      </c>
      <c r="F39" s="54" t="s">
        <v>153</v>
      </c>
      <c r="G39" s="54"/>
      <c r="H39" s="54"/>
      <c r="I39" s="54"/>
      <c r="J39" s="54"/>
      <c r="K39" s="54"/>
      <c r="L39" s="54"/>
      <c r="M39" s="54"/>
      <c r="N39" s="54"/>
      <c r="O39" s="54"/>
      <c r="P39" s="54"/>
      <c r="Q39" s="54"/>
      <c r="R39" s="54"/>
      <c r="S39" s="54"/>
      <c r="T39" s="54"/>
      <c r="U39" s="54"/>
      <c r="V39" s="54"/>
      <c r="W39" s="54"/>
      <c r="X39" s="54"/>
      <c r="Y39" s="54"/>
      <c r="Z39" s="54"/>
      <c r="AA39" s="54"/>
      <c r="AB39" s="54"/>
      <c r="AC39" s="54"/>
    </row>
    <row r="40" spans="1:29" x14ac:dyDescent="0.2">
      <c r="A40" s="56" t="s">
        <v>3</v>
      </c>
      <c r="B40" s="56">
        <v>3</v>
      </c>
      <c r="C40" s="56" t="s">
        <v>151</v>
      </c>
      <c r="D40" s="56" t="s">
        <v>21</v>
      </c>
      <c r="E40" s="56" t="s">
        <v>513</v>
      </c>
      <c r="F40" s="56" t="s">
        <v>157</v>
      </c>
      <c r="G40" s="187"/>
      <c r="H40" s="187"/>
      <c r="I40" s="187"/>
      <c r="J40" s="187"/>
      <c r="K40" s="187"/>
      <c r="L40" s="187"/>
      <c r="M40" s="187"/>
      <c r="N40" s="56"/>
      <c r="O40" s="56"/>
      <c r="P40" s="56"/>
      <c r="Q40" s="56"/>
      <c r="R40" s="56"/>
      <c r="S40" s="56"/>
      <c r="T40" s="186"/>
      <c r="U40" s="186"/>
      <c r="V40" s="186"/>
      <c r="W40" s="186"/>
      <c r="X40" s="186"/>
      <c r="Y40" s="186"/>
      <c r="Z40" s="186"/>
      <c r="AA40" s="186"/>
      <c r="AB40" s="186"/>
      <c r="AC40" s="186"/>
    </row>
    <row r="41" spans="1:29" ht="45" x14ac:dyDescent="0.2">
      <c r="A41" s="181" t="s">
        <v>25</v>
      </c>
      <c r="B41" s="182"/>
      <c r="C41" s="181" t="s">
        <v>151</v>
      </c>
      <c r="D41" s="181" t="s">
        <v>21</v>
      </c>
      <c r="E41" s="181" t="s">
        <v>514</v>
      </c>
      <c r="F41" s="181" t="s">
        <v>515</v>
      </c>
      <c r="G41" s="54"/>
      <c r="H41" s="54"/>
      <c r="I41" s="54"/>
      <c r="J41" s="54"/>
      <c r="K41" s="54"/>
      <c r="L41" s="54"/>
      <c r="M41" s="54"/>
      <c r="N41" s="185" t="s">
        <v>516</v>
      </c>
      <c r="O41" s="185">
        <v>3</v>
      </c>
      <c r="P41" s="185" t="s">
        <v>141</v>
      </c>
      <c r="Q41" s="185" t="s">
        <v>63</v>
      </c>
      <c r="R41" s="185">
        <v>4</v>
      </c>
      <c r="S41" s="185" t="s">
        <v>517</v>
      </c>
      <c r="T41" s="186"/>
      <c r="U41" s="186"/>
      <c r="V41" s="186"/>
      <c r="W41" s="186"/>
      <c r="X41" s="186"/>
      <c r="Y41" s="186"/>
      <c r="Z41" s="186"/>
      <c r="AA41" s="186"/>
      <c r="AB41" s="186"/>
      <c r="AC41" s="186"/>
    </row>
    <row r="42" spans="1:29" x14ac:dyDescent="0.2">
      <c r="A42" s="56" t="s">
        <v>3</v>
      </c>
      <c r="B42" s="56">
        <v>3</v>
      </c>
      <c r="C42" s="56" t="s">
        <v>151</v>
      </c>
      <c r="D42" s="56" t="s">
        <v>63</v>
      </c>
      <c r="E42" s="56" t="s">
        <v>518</v>
      </c>
      <c r="F42" s="56" t="s">
        <v>162</v>
      </c>
      <c r="G42" s="187"/>
      <c r="H42" s="187"/>
      <c r="I42" s="187"/>
      <c r="J42" s="187"/>
      <c r="K42" s="187"/>
      <c r="L42" s="187"/>
      <c r="M42" s="187"/>
      <c r="N42" s="56"/>
      <c r="O42" s="56"/>
      <c r="P42" s="56"/>
      <c r="Q42" s="56"/>
      <c r="R42" s="56"/>
      <c r="S42" s="56"/>
      <c r="T42" s="186"/>
      <c r="U42" s="186"/>
      <c r="V42" s="186"/>
      <c r="W42" s="186"/>
      <c r="X42" s="186"/>
      <c r="Y42" s="186"/>
      <c r="Z42" s="186"/>
      <c r="AA42" s="186"/>
      <c r="AB42" s="186"/>
      <c r="AC42" s="186"/>
    </row>
    <row r="43" spans="1:29" ht="60" x14ac:dyDescent="0.2">
      <c r="A43" s="181" t="s">
        <v>25</v>
      </c>
      <c r="B43" s="182"/>
      <c r="C43" s="181" t="s">
        <v>151</v>
      </c>
      <c r="D43" s="181" t="s">
        <v>63</v>
      </c>
      <c r="E43" s="181" t="s">
        <v>519</v>
      </c>
      <c r="F43" s="181" t="s">
        <v>520</v>
      </c>
      <c r="G43" s="56"/>
      <c r="H43" s="56"/>
      <c r="I43" s="56"/>
      <c r="J43" s="56"/>
      <c r="K43" s="56"/>
      <c r="L43" s="56"/>
      <c r="M43" s="56"/>
      <c r="N43" s="184" t="s">
        <v>521</v>
      </c>
      <c r="O43" s="184">
        <v>3</v>
      </c>
      <c r="P43" s="184" t="s">
        <v>141</v>
      </c>
      <c r="Q43" s="184" t="s">
        <v>63</v>
      </c>
      <c r="R43" s="184">
        <v>3</v>
      </c>
      <c r="S43" s="184" t="s">
        <v>522</v>
      </c>
      <c r="T43" s="186"/>
      <c r="U43" s="186"/>
      <c r="V43" s="186"/>
      <c r="W43" s="186"/>
      <c r="X43" s="186"/>
      <c r="Y43" s="186"/>
      <c r="Z43" s="186"/>
      <c r="AA43" s="186"/>
      <c r="AB43" s="186"/>
      <c r="AC43" s="186"/>
    </row>
    <row r="44" spans="1:29" x14ac:dyDescent="0.2">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row>
    <row r="45" spans="1:29" x14ac:dyDescent="0.2">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row>
    <row r="46" spans="1:29" x14ac:dyDescent="0.2">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row>
    <row r="47" spans="1:29" x14ac:dyDescent="0.2">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row>
    <row r="48" spans="1:29" x14ac:dyDescent="0.2">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29"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29"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row>
    <row r="51" spans="1:29"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row>
    <row r="52" spans="1:29"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row>
    <row r="53" spans="1:29"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row>
    <row r="54" spans="1:29"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row>
    <row r="55" spans="1:29"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row>
    <row r="56" spans="1:29"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row>
    <row r="57" spans="1:29"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row>
    <row r="58" spans="1:29"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row>
    <row r="59" spans="1:29"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row>
    <row r="60" spans="1:29"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row>
    <row r="61" spans="1:29"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row>
    <row r="62" spans="1:29"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row>
    <row r="63" spans="1:29"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row>
    <row r="64" spans="1:29"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row>
    <row r="65" spans="1:29"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row>
    <row r="66" spans="1:29"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row>
    <row r="67" spans="1:29"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row>
    <row r="68" spans="1:29"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row>
    <row r="69" spans="1:29"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row>
    <row r="70" spans="1:29"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row>
    <row r="71" spans="1:29"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row>
    <row r="72" spans="1:29"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row>
    <row r="73" spans="1:29"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row>
    <row r="74" spans="1:29"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row>
    <row r="75" spans="1:29"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row>
    <row r="76" spans="1:29"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row>
    <row r="77" spans="1:29"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row>
    <row r="78" spans="1:29"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row>
    <row r="79" spans="1:29"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row>
    <row r="80" spans="1:29"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row>
    <row r="81" spans="1:29"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row>
    <row r="82" spans="1:29"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row>
    <row r="83" spans="1:29"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row>
    <row r="84" spans="1:29"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row>
    <row r="85" spans="1:29"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row>
    <row r="86" spans="1:29"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row>
    <row r="87" spans="1:29"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row>
    <row r="88" spans="1:29"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row>
    <row r="89" spans="1:29"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row>
    <row r="90" spans="1:29"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row>
    <row r="91" spans="1:29"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row>
    <row r="92" spans="1:29"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row>
    <row r="93" spans="1:29"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row>
    <row r="94" spans="1:29"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row>
    <row r="95" spans="1:29"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row>
    <row r="96" spans="1:29"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row>
    <row r="97" spans="1:29"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row>
    <row r="98" spans="1:29"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row>
    <row r="99" spans="1:29"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row>
    <row r="100" spans="1:29"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row>
    <row r="101" spans="1:29"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row>
    <row r="102" spans="1:29"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row>
    <row r="103" spans="1:29"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row>
    <row r="104" spans="1:29"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row>
    <row r="105" spans="1:29"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row>
    <row r="106" spans="1:29"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row>
    <row r="107" spans="1:29"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row>
    <row r="108" spans="1:29"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row>
    <row r="109" spans="1:29"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row>
    <row r="110" spans="1:29"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row>
    <row r="111" spans="1:29"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row>
    <row r="112" spans="1:29"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row>
    <row r="113" spans="1:29"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row>
    <row r="114" spans="1:29"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row>
    <row r="115" spans="1:29"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row>
    <row r="116" spans="1:29"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row>
    <row r="117" spans="1:29"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row>
    <row r="118" spans="1:29"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row>
    <row r="119" spans="1:29"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row>
    <row r="120" spans="1:29"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row>
    <row r="121" spans="1:29"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row>
    <row r="122" spans="1:29"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row>
    <row r="123" spans="1:29"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row>
    <row r="124" spans="1:29"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row>
    <row r="125" spans="1:29"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row>
    <row r="126" spans="1:29"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row>
    <row r="127" spans="1:29"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row>
    <row r="128" spans="1:29"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row>
    <row r="129" spans="1:29"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row>
    <row r="130" spans="1:29"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row>
    <row r="131" spans="1:29"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row>
    <row r="132" spans="1:29"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row>
    <row r="133" spans="1:29"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row>
    <row r="134" spans="1:29"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row>
    <row r="135" spans="1:29"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row>
    <row r="136" spans="1:29"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row>
    <row r="137" spans="1:29"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row>
    <row r="138" spans="1:29"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row>
    <row r="139" spans="1:29"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row>
    <row r="140" spans="1:29"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row>
    <row r="141" spans="1:29"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row>
    <row r="142" spans="1:29"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row>
    <row r="143" spans="1:29"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row>
    <row r="144" spans="1:29"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row>
    <row r="145" spans="1:29"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row>
    <row r="146" spans="1:29"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row>
    <row r="147" spans="1:29"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row>
    <row r="148" spans="1:29"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row>
    <row r="149" spans="1:29"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row>
    <row r="150" spans="1:29"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row>
    <row r="151" spans="1:29"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row>
    <row r="152" spans="1:29"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row>
    <row r="153" spans="1:29"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row>
    <row r="154" spans="1:29"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row>
    <row r="155" spans="1:29"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row>
    <row r="156" spans="1:29"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row>
    <row r="157" spans="1:29"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row>
    <row r="158" spans="1:29"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row>
    <row r="159" spans="1:29"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row>
    <row r="160" spans="1:29"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row>
    <row r="161" spans="1:29"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row>
    <row r="162" spans="1:29"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row>
    <row r="163" spans="1:29"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row>
    <row r="164" spans="1:29"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row>
    <row r="165" spans="1:29"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row>
    <row r="166" spans="1:29"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row>
    <row r="167" spans="1:29"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row>
    <row r="168" spans="1:29"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row>
    <row r="169" spans="1:29"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row>
    <row r="170" spans="1:29"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row>
    <row r="171" spans="1:29"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row>
    <row r="172" spans="1:29"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row>
    <row r="173" spans="1:29"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row>
    <row r="174" spans="1:29"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row>
    <row r="175" spans="1:29"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row>
    <row r="176" spans="1:29"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row>
    <row r="177" spans="1:29"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row>
    <row r="178" spans="1:29"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row>
    <row r="179" spans="1:29"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row>
    <row r="180" spans="1:29"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row>
    <row r="181" spans="1:29"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row>
    <row r="182" spans="1:29"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row>
    <row r="183" spans="1:29"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row>
    <row r="184" spans="1:29"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row>
    <row r="185" spans="1:29"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row>
    <row r="186" spans="1:29"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row>
    <row r="187" spans="1:29"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row>
    <row r="188" spans="1:29"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row>
    <row r="189" spans="1:29"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row>
    <row r="190" spans="1:29"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row>
    <row r="191" spans="1:29"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row>
    <row r="192" spans="1:29"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row>
    <row r="193" spans="1:29"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row>
    <row r="194" spans="1:29"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row>
    <row r="195" spans="1:29"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row>
    <row r="196" spans="1:29"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row>
    <row r="197" spans="1:29"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row>
    <row r="198" spans="1:29"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row>
    <row r="199" spans="1:29"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row>
    <row r="200" spans="1:29"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row>
    <row r="201" spans="1:29"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row>
    <row r="202" spans="1:29"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row>
    <row r="203" spans="1:29"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row>
    <row r="204" spans="1:29"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row>
    <row r="205" spans="1:29"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row>
    <row r="206" spans="1:29"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row>
    <row r="207" spans="1:29" x14ac:dyDescent="0.2">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row>
    <row r="208" spans="1:29" x14ac:dyDescent="0.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row>
    <row r="209" spans="1:29" x14ac:dyDescent="0.2">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row>
    <row r="210" spans="1:29" x14ac:dyDescent="0.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row>
    <row r="211" spans="1:29" x14ac:dyDescent="0.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row>
    <row r="212" spans="1:29" x14ac:dyDescent="0.2">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row>
    <row r="213" spans="1:29" x14ac:dyDescent="0.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row>
    <row r="214" spans="1:29" x14ac:dyDescent="0.2">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row>
    <row r="215" spans="1:29" x14ac:dyDescent="0.2">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row>
    <row r="216" spans="1:29" x14ac:dyDescent="0.2">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row>
    <row r="217" spans="1:29" x14ac:dyDescent="0.2">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row>
    <row r="218" spans="1:29" x14ac:dyDescent="0.2">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row>
    <row r="219" spans="1:29" x14ac:dyDescent="0.2">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row>
    <row r="220" spans="1:29" x14ac:dyDescent="0.2">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row>
    <row r="221" spans="1:29"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row>
    <row r="222" spans="1:29" x14ac:dyDescent="0.2">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row>
    <row r="223" spans="1:29" x14ac:dyDescent="0.2">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row>
    <row r="224" spans="1:29" x14ac:dyDescent="0.2">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row>
    <row r="225" spans="1:29" x14ac:dyDescent="0.2">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row>
    <row r="226" spans="1:29" x14ac:dyDescent="0.2">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row>
    <row r="227" spans="1:29" x14ac:dyDescent="0.2">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row>
    <row r="228" spans="1:29"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row>
    <row r="229" spans="1:29" x14ac:dyDescent="0.2">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row>
    <row r="230" spans="1:29" x14ac:dyDescent="0.2">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row>
    <row r="231" spans="1:29" x14ac:dyDescent="0.2">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row>
    <row r="232" spans="1:29" x14ac:dyDescent="0.2">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row>
    <row r="233" spans="1:29" x14ac:dyDescent="0.2">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row>
    <row r="234" spans="1:29" x14ac:dyDescent="0.2">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row>
    <row r="235" spans="1:29"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row>
    <row r="236" spans="1:29" x14ac:dyDescent="0.2">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row>
    <row r="237" spans="1:29" x14ac:dyDescent="0.2">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row>
    <row r="238" spans="1:29" x14ac:dyDescent="0.2">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row>
    <row r="239" spans="1:29" x14ac:dyDescent="0.2">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row>
    <row r="240" spans="1:29" x14ac:dyDescent="0.2">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row>
    <row r="241" spans="1:29" x14ac:dyDescent="0.2">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row>
    <row r="242" spans="1:29" x14ac:dyDescent="0.2">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row>
    <row r="243" spans="1:29" x14ac:dyDescent="0.2">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row>
    <row r="244" spans="1:29" x14ac:dyDescent="0.2">
      <c r="A244" s="186"/>
      <c r="B244" s="186"/>
      <c r="C244" s="186"/>
      <c r="D244" s="186"/>
      <c r="E244" s="186"/>
      <c r="F244" s="186"/>
      <c r="G244" s="186"/>
      <c r="H244" s="186"/>
      <c r="I244" s="186"/>
      <c r="J244" s="186"/>
      <c r="K244" s="186"/>
      <c r="L244" s="186"/>
      <c r="M244" s="186"/>
      <c r="N244" s="180"/>
      <c r="O244" s="180"/>
      <c r="P244" s="180"/>
      <c r="Q244" s="180"/>
      <c r="R244" s="180"/>
      <c r="S244" s="180"/>
      <c r="T244" s="186"/>
      <c r="U244" s="186"/>
      <c r="V244" s="186"/>
      <c r="W244" s="186"/>
      <c r="X244" s="186"/>
      <c r="Y244" s="186"/>
      <c r="Z244" s="186"/>
      <c r="AA244" s="186"/>
      <c r="AB244" s="186"/>
      <c r="AC244" s="186"/>
    </row>
    <row r="245" spans="1:29" x14ac:dyDescent="0.2">
      <c r="A245" s="186"/>
      <c r="B245" s="186"/>
      <c r="C245" s="186"/>
      <c r="D245" s="186"/>
      <c r="E245" s="186"/>
      <c r="F245" s="186"/>
      <c r="G245" s="186"/>
      <c r="H245" s="186"/>
      <c r="I245" s="186"/>
      <c r="J245" s="186"/>
      <c r="K245" s="186"/>
      <c r="L245" s="186"/>
      <c r="M245" s="186"/>
      <c r="N245" s="180"/>
      <c r="O245" s="180"/>
      <c r="P245" s="180"/>
      <c r="Q245" s="180"/>
      <c r="R245" s="180"/>
      <c r="S245" s="180"/>
      <c r="T245" s="186"/>
      <c r="U245" s="186"/>
      <c r="V245" s="186"/>
      <c r="W245" s="186"/>
      <c r="X245" s="186"/>
      <c r="Y245" s="186"/>
      <c r="Z245" s="186"/>
      <c r="AA245" s="186"/>
      <c r="AB245" s="186"/>
      <c r="AC245" s="186"/>
    </row>
    <row r="246" spans="1:29" x14ac:dyDescent="0.2">
      <c r="A246" s="186"/>
      <c r="B246" s="186"/>
      <c r="C246" s="186"/>
      <c r="D246" s="186"/>
      <c r="E246" s="186"/>
      <c r="F246" s="186"/>
      <c r="G246" s="186"/>
      <c r="H246" s="186"/>
      <c r="I246" s="186"/>
      <c r="J246" s="186"/>
      <c r="K246" s="186"/>
      <c r="L246" s="186"/>
      <c r="M246" s="186"/>
      <c r="N246" s="180"/>
      <c r="O246" s="180"/>
      <c r="P246" s="180"/>
      <c r="Q246" s="180"/>
      <c r="R246" s="180"/>
      <c r="S246" s="180"/>
      <c r="T246" s="186"/>
      <c r="U246" s="186"/>
      <c r="V246" s="186"/>
      <c r="W246" s="186"/>
      <c r="X246" s="186"/>
      <c r="Y246" s="186"/>
      <c r="Z246" s="186"/>
      <c r="AA246" s="186"/>
      <c r="AB246" s="186"/>
      <c r="AC246" s="186"/>
    </row>
    <row r="247" spans="1:29" x14ac:dyDescent="0.2">
      <c r="A247" s="186"/>
      <c r="B247" s="186"/>
      <c r="C247" s="186"/>
      <c r="D247" s="186"/>
      <c r="E247" s="186"/>
      <c r="F247" s="186"/>
      <c r="G247" s="186"/>
      <c r="H247" s="186"/>
      <c r="I247" s="186"/>
      <c r="J247" s="186"/>
      <c r="K247" s="186"/>
      <c r="L247" s="186"/>
      <c r="M247" s="186"/>
      <c r="N247" s="180"/>
      <c r="O247" s="180"/>
      <c r="P247" s="180"/>
      <c r="Q247" s="180"/>
      <c r="R247" s="180"/>
      <c r="S247" s="180"/>
      <c r="T247" s="186"/>
      <c r="U247" s="186"/>
      <c r="V247" s="186"/>
      <c r="W247" s="186"/>
      <c r="X247" s="186"/>
      <c r="Y247" s="186"/>
      <c r="Z247" s="186"/>
      <c r="AA247" s="186"/>
      <c r="AB247" s="186"/>
      <c r="AC247" s="186"/>
    </row>
    <row r="248" spans="1:29" x14ac:dyDescent="0.2">
      <c r="A248" s="186"/>
      <c r="B248" s="186"/>
      <c r="C248" s="186"/>
      <c r="D248" s="186"/>
      <c r="E248" s="186"/>
      <c r="F248" s="186"/>
      <c r="G248" s="186"/>
      <c r="H248" s="186"/>
      <c r="I248" s="186"/>
      <c r="J248" s="186"/>
      <c r="K248" s="186"/>
      <c r="L248" s="186"/>
      <c r="M248" s="186"/>
      <c r="N248" s="180"/>
      <c r="O248" s="180"/>
      <c r="P248" s="180"/>
      <c r="Q248" s="180"/>
      <c r="R248" s="180"/>
      <c r="S248" s="180"/>
      <c r="T248" s="186"/>
      <c r="U248" s="186"/>
      <c r="V248" s="186"/>
      <c r="W248" s="186"/>
      <c r="X248" s="186"/>
      <c r="Y248" s="186"/>
      <c r="Z248" s="186"/>
      <c r="AA248" s="186"/>
      <c r="AB248" s="186"/>
      <c r="AC248" s="186"/>
    </row>
    <row r="249" spans="1:29" x14ac:dyDescent="0.2">
      <c r="A249" s="186"/>
      <c r="B249" s="186"/>
      <c r="C249" s="186"/>
      <c r="D249" s="186"/>
      <c r="E249" s="186"/>
      <c r="F249" s="186"/>
      <c r="G249" s="186"/>
      <c r="H249" s="186"/>
      <c r="I249" s="186"/>
      <c r="J249" s="186"/>
      <c r="K249" s="186"/>
      <c r="L249" s="186"/>
      <c r="M249" s="186"/>
      <c r="N249" s="180"/>
      <c r="O249" s="180"/>
      <c r="P249" s="180"/>
      <c r="Q249" s="180"/>
      <c r="R249" s="180"/>
      <c r="S249" s="180"/>
      <c r="T249" s="186"/>
      <c r="U249" s="186"/>
      <c r="V249" s="186"/>
      <c r="W249" s="186"/>
      <c r="X249" s="186"/>
      <c r="Y249" s="186"/>
      <c r="Z249" s="186"/>
      <c r="AA249" s="186"/>
      <c r="AB249" s="186"/>
      <c r="AC249" s="186"/>
    </row>
    <row r="250" spans="1:29" x14ac:dyDescent="0.2">
      <c r="A250" s="186"/>
      <c r="B250" s="186"/>
      <c r="C250" s="186"/>
      <c r="D250" s="186"/>
      <c r="E250" s="186"/>
      <c r="F250" s="186"/>
      <c r="G250" s="186"/>
      <c r="H250" s="186"/>
      <c r="I250" s="186"/>
      <c r="J250" s="186"/>
      <c r="K250" s="186"/>
      <c r="L250" s="186"/>
      <c r="M250" s="186"/>
      <c r="N250" s="180"/>
      <c r="O250" s="180"/>
      <c r="P250" s="180"/>
      <c r="Q250" s="180"/>
      <c r="R250" s="180"/>
      <c r="S250" s="180"/>
      <c r="T250" s="186"/>
      <c r="U250" s="186"/>
      <c r="V250" s="186"/>
      <c r="W250" s="186"/>
      <c r="X250" s="186"/>
      <c r="Y250" s="186"/>
      <c r="Z250" s="186"/>
      <c r="AA250" s="186"/>
      <c r="AB250" s="186"/>
      <c r="AC250" s="186"/>
    </row>
    <row r="251" spans="1:29" x14ac:dyDescent="0.2">
      <c r="A251" s="186"/>
      <c r="B251" s="186"/>
      <c r="C251" s="186"/>
      <c r="D251" s="186"/>
      <c r="E251" s="186"/>
      <c r="F251" s="186"/>
      <c r="G251" s="186"/>
      <c r="H251" s="186"/>
      <c r="I251" s="186"/>
      <c r="J251" s="186"/>
      <c r="K251" s="186"/>
      <c r="L251" s="186"/>
      <c r="M251" s="186"/>
      <c r="N251" s="180"/>
      <c r="O251" s="180"/>
      <c r="P251" s="180"/>
      <c r="Q251" s="180"/>
      <c r="R251" s="180"/>
      <c r="S251" s="180"/>
      <c r="T251" s="186"/>
      <c r="U251" s="186"/>
      <c r="V251" s="186"/>
      <c r="W251" s="186"/>
      <c r="X251" s="186"/>
      <c r="Y251" s="186"/>
      <c r="Z251" s="186"/>
      <c r="AA251" s="186"/>
      <c r="AB251" s="186"/>
      <c r="AC251" s="186"/>
    </row>
    <row r="252" spans="1:29" x14ac:dyDescent="0.2">
      <c r="A252" s="186"/>
      <c r="B252" s="186"/>
      <c r="C252" s="186"/>
      <c r="D252" s="186"/>
      <c r="E252" s="186"/>
      <c r="F252" s="186"/>
      <c r="G252" s="186"/>
      <c r="H252" s="186"/>
      <c r="I252" s="186"/>
      <c r="J252" s="186"/>
      <c r="K252" s="186"/>
      <c r="L252" s="186"/>
      <c r="M252" s="186"/>
      <c r="N252" s="180"/>
      <c r="O252" s="180"/>
      <c r="P252" s="180"/>
      <c r="Q252" s="180"/>
      <c r="R252" s="180"/>
      <c r="S252" s="180"/>
      <c r="T252" s="186"/>
      <c r="U252" s="186"/>
      <c r="V252" s="186"/>
      <c r="W252" s="186"/>
      <c r="X252" s="186"/>
      <c r="Y252" s="186"/>
      <c r="Z252" s="186"/>
      <c r="AA252" s="186"/>
      <c r="AB252" s="186"/>
      <c r="AC252" s="186"/>
    </row>
    <row r="253" spans="1:29" x14ac:dyDescent="0.2">
      <c r="A253" s="186"/>
      <c r="B253" s="186"/>
      <c r="C253" s="186"/>
      <c r="D253" s="186"/>
      <c r="E253" s="186"/>
      <c r="F253" s="186"/>
      <c r="G253" s="186"/>
      <c r="H253" s="186"/>
      <c r="I253" s="186"/>
      <c r="J253" s="186"/>
      <c r="K253" s="186"/>
      <c r="L253" s="186"/>
      <c r="M253" s="186"/>
      <c r="N253" s="180"/>
      <c r="O253" s="180"/>
      <c r="P253" s="180"/>
      <c r="Q253" s="180"/>
      <c r="R253" s="180"/>
      <c r="S253" s="180"/>
      <c r="T253" s="186"/>
      <c r="U253" s="186"/>
      <c r="V253" s="186"/>
      <c r="W253" s="186"/>
      <c r="X253" s="186"/>
      <c r="Y253" s="186"/>
      <c r="Z253" s="186"/>
      <c r="AA253" s="186"/>
      <c r="AB253" s="186"/>
      <c r="AC253" s="186"/>
    </row>
    <row r="254" spans="1:29" x14ac:dyDescent="0.2">
      <c r="A254" s="186"/>
      <c r="B254" s="186"/>
      <c r="C254" s="186"/>
      <c r="D254" s="186"/>
      <c r="E254" s="186"/>
      <c r="F254" s="186"/>
      <c r="G254" s="186"/>
      <c r="H254" s="186"/>
      <c r="I254" s="186"/>
      <c r="J254" s="186"/>
      <c r="K254" s="186"/>
      <c r="L254" s="186"/>
      <c r="M254" s="186"/>
      <c r="N254" s="180"/>
      <c r="O254" s="180"/>
      <c r="P254" s="180"/>
      <c r="Q254" s="180"/>
      <c r="R254" s="180"/>
      <c r="S254" s="180"/>
      <c r="T254" s="186"/>
      <c r="U254" s="186"/>
      <c r="V254" s="186"/>
      <c r="W254" s="186"/>
      <c r="X254" s="186"/>
      <c r="Y254" s="186"/>
      <c r="Z254" s="186"/>
      <c r="AA254" s="186"/>
      <c r="AB254" s="186"/>
      <c r="AC254" s="186"/>
    </row>
    <row r="255" spans="1:29" x14ac:dyDescent="0.2">
      <c r="A255" s="186"/>
      <c r="B255" s="186"/>
      <c r="C255" s="186"/>
      <c r="D255" s="186"/>
      <c r="E255" s="186"/>
      <c r="F255" s="186"/>
      <c r="G255" s="186"/>
      <c r="H255" s="186"/>
      <c r="I255" s="186"/>
      <c r="J255" s="186"/>
      <c r="K255" s="186"/>
      <c r="L255" s="186"/>
      <c r="M255" s="186"/>
      <c r="N255" s="180"/>
      <c r="O255" s="180"/>
      <c r="P255" s="180"/>
      <c r="Q255" s="180"/>
      <c r="R255" s="180"/>
      <c r="S255" s="180"/>
      <c r="T255" s="186"/>
      <c r="U255" s="186"/>
      <c r="V255" s="186"/>
      <c r="W255" s="186"/>
      <c r="X255" s="186"/>
      <c r="Y255" s="186"/>
      <c r="Z255" s="186"/>
      <c r="AA255" s="186"/>
      <c r="AB255" s="186"/>
      <c r="AC255" s="186"/>
    </row>
    <row r="256" spans="1:29" x14ac:dyDescent="0.2">
      <c r="A256" s="186"/>
      <c r="B256" s="186"/>
      <c r="C256" s="186"/>
      <c r="D256" s="186"/>
      <c r="E256" s="186"/>
      <c r="F256" s="186"/>
      <c r="G256" s="186"/>
      <c r="H256" s="186"/>
      <c r="I256" s="186"/>
      <c r="J256" s="186"/>
      <c r="K256" s="186"/>
      <c r="L256" s="186"/>
      <c r="M256" s="186"/>
      <c r="N256" s="180"/>
      <c r="O256" s="180"/>
      <c r="P256" s="180"/>
      <c r="Q256" s="180"/>
      <c r="R256" s="180"/>
      <c r="S256" s="180"/>
      <c r="T256" s="186"/>
      <c r="U256" s="186"/>
      <c r="V256" s="186"/>
      <c r="W256" s="186"/>
      <c r="X256" s="186"/>
      <c r="Y256" s="186"/>
      <c r="Z256" s="186"/>
      <c r="AA256" s="186"/>
      <c r="AB256" s="186"/>
      <c r="AC256" s="186"/>
    </row>
    <row r="257" spans="1:29" x14ac:dyDescent="0.2">
      <c r="A257" s="186"/>
      <c r="B257" s="186"/>
      <c r="C257" s="186"/>
      <c r="D257" s="186"/>
      <c r="E257" s="186"/>
      <c r="F257" s="186"/>
      <c r="G257" s="186"/>
      <c r="H257" s="186"/>
      <c r="I257" s="186"/>
      <c r="J257" s="186"/>
      <c r="K257" s="186"/>
      <c r="L257" s="186"/>
      <c r="M257" s="186"/>
      <c r="N257" s="180"/>
      <c r="O257" s="180"/>
      <c r="P257" s="180"/>
      <c r="Q257" s="180"/>
      <c r="R257" s="180"/>
      <c r="S257" s="180"/>
      <c r="T257" s="186"/>
      <c r="U257" s="186"/>
      <c r="V257" s="186"/>
      <c r="W257" s="186"/>
      <c r="X257" s="186"/>
      <c r="Y257" s="186"/>
      <c r="Z257" s="186"/>
      <c r="AA257" s="186"/>
      <c r="AB257" s="186"/>
      <c r="AC257" s="186"/>
    </row>
    <row r="258" spans="1:29" x14ac:dyDescent="0.2">
      <c r="A258" s="186"/>
      <c r="B258" s="186"/>
      <c r="C258" s="186"/>
      <c r="D258" s="186"/>
      <c r="E258" s="186"/>
      <c r="F258" s="186"/>
      <c r="G258" s="186"/>
      <c r="H258" s="186"/>
      <c r="I258" s="186"/>
      <c r="J258" s="186"/>
      <c r="K258" s="186"/>
      <c r="L258" s="186"/>
      <c r="M258" s="186"/>
      <c r="N258" s="180"/>
      <c r="O258" s="180"/>
      <c r="P258" s="180"/>
      <c r="Q258" s="180"/>
      <c r="R258" s="180"/>
      <c r="S258" s="180"/>
      <c r="T258" s="186"/>
      <c r="U258" s="186"/>
      <c r="V258" s="186"/>
      <c r="W258" s="186"/>
      <c r="X258" s="186"/>
      <c r="Y258" s="186"/>
      <c r="Z258" s="186"/>
      <c r="AA258" s="186"/>
      <c r="AB258" s="186"/>
      <c r="AC258" s="186"/>
    </row>
    <row r="259" spans="1:29" x14ac:dyDescent="0.2">
      <c r="A259" s="186"/>
      <c r="B259" s="186"/>
      <c r="C259" s="186"/>
      <c r="D259" s="186"/>
      <c r="E259" s="186"/>
      <c r="F259" s="186"/>
      <c r="G259" s="186"/>
      <c r="H259" s="186"/>
      <c r="I259" s="186"/>
      <c r="J259" s="186"/>
      <c r="K259" s="186"/>
      <c r="L259" s="186"/>
      <c r="M259" s="186"/>
      <c r="N259" s="180"/>
      <c r="O259" s="180"/>
      <c r="P259" s="180"/>
      <c r="Q259" s="180"/>
      <c r="R259" s="180"/>
      <c r="S259" s="180"/>
      <c r="T259" s="186"/>
      <c r="U259" s="186"/>
      <c r="V259" s="186"/>
      <c r="W259" s="186"/>
      <c r="X259" s="186"/>
      <c r="Y259" s="186"/>
      <c r="Z259" s="186"/>
      <c r="AA259" s="186"/>
      <c r="AB259" s="186"/>
      <c r="AC259" s="186"/>
    </row>
    <row r="260" spans="1:29" x14ac:dyDescent="0.2">
      <c r="A260" s="186"/>
      <c r="B260" s="186"/>
      <c r="C260" s="186"/>
      <c r="D260" s="186"/>
      <c r="E260" s="186"/>
      <c r="F260" s="186"/>
      <c r="G260" s="186"/>
      <c r="H260" s="186"/>
      <c r="I260" s="186"/>
      <c r="J260" s="186"/>
      <c r="K260" s="186"/>
      <c r="L260" s="186"/>
      <c r="M260" s="186"/>
      <c r="N260" s="180"/>
      <c r="O260" s="180"/>
      <c r="P260" s="180"/>
      <c r="Q260" s="180"/>
      <c r="R260" s="180"/>
      <c r="S260" s="180"/>
      <c r="T260" s="186"/>
      <c r="U260" s="186"/>
      <c r="V260" s="186"/>
      <c r="W260" s="186"/>
      <c r="X260" s="186"/>
      <c r="Y260" s="186"/>
      <c r="Z260" s="186"/>
      <c r="AA260" s="186"/>
      <c r="AB260" s="186"/>
      <c r="AC260" s="186"/>
    </row>
    <row r="261" spans="1:29" x14ac:dyDescent="0.2">
      <c r="A261" s="186"/>
      <c r="B261" s="186"/>
      <c r="C261" s="186"/>
      <c r="D261" s="186"/>
      <c r="E261" s="186"/>
      <c r="F261" s="186"/>
      <c r="G261" s="186"/>
      <c r="H261" s="186"/>
      <c r="I261" s="186"/>
      <c r="J261" s="186"/>
      <c r="K261" s="186"/>
      <c r="L261" s="186"/>
      <c r="M261" s="186"/>
      <c r="N261" s="180"/>
      <c r="O261" s="180"/>
      <c r="P261" s="180"/>
      <c r="Q261" s="180"/>
      <c r="R261" s="180"/>
      <c r="S261" s="180"/>
      <c r="T261" s="186"/>
      <c r="U261" s="186"/>
      <c r="V261" s="186"/>
      <c r="W261" s="186"/>
      <c r="X261" s="186"/>
      <c r="Y261" s="186"/>
      <c r="Z261" s="186"/>
      <c r="AA261" s="186"/>
      <c r="AB261" s="186"/>
      <c r="AC261" s="186"/>
    </row>
    <row r="262" spans="1:29" x14ac:dyDescent="0.2">
      <c r="A262" s="186"/>
      <c r="B262" s="186"/>
      <c r="C262" s="186"/>
      <c r="D262" s="186"/>
      <c r="E262" s="186"/>
      <c r="F262" s="186"/>
      <c r="G262" s="186"/>
      <c r="H262" s="186"/>
      <c r="I262" s="186"/>
      <c r="J262" s="186"/>
      <c r="K262" s="186"/>
      <c r="L262" s="186"/>
      <c r="M262" s="186"/>
      <c r="N262" s="180"/>
      <c r="O262" s="180"/>
      <c r="P262" s="180"/>
      <c r="Q262" s="180"/>
      <c r="R262" s="180"/>
      <c r="S262" s="180"/>
      <c r="T262" s="186"/>
      <c r="U262" s="186"/>
      <c r="V262" s="186"/>
      <c r="W262" s="186"/>
      <c r="X262" s="186"/>
      <c r="Y262" s="186"/>
      <c r="Z262" s="186"/>
      <c r="AA262" s="186"/>
      <c r="AB262" s="186"/>
      <c r="AC262" s="186"/>
    </row>
    <row r="263" spans="1:29" x14ac:dyDescent="0.2">
      <c r="A263" s="186"/>
      <c r="B263" s="186"/>
      <c r="C263" s="186"/>
      <c r="D263" s="186"/>
      <c r="E263" s="186"/>
      <c r="F263" s="186"/>
      <c r="G263" s="186"/>
      <c r="H263" s="186"/>
      <c r="I263" s="186"/>
      <c r="J263" s="186"/>
      <c r="K263" s="186"/>
      <c r="L263" s="186"/>
      <c r="M263" s="186"/>
      <c r="N263" s="180"/>
      <c r="O263" s="180"/>
      <c r="P263" s="180"/>
      <c r="Q263" s="180"/>
      <c r="R263" s="180"/>
      <c r="S263" s="180"/>
      <c r="T263" s="186"/>
      <c r="U263" s="186"/>
      <c r="V263" s="186"/>
      <c r="W263" s="186"/>
      <c r="X263" s="186"/>
      <c r="Y263" s="186"/>
      <c r="Z263" s="186"/>
      <c r="AA263" s="186"/>
      <c r="AB263" s="186"/>
      <c r="AC263" s="186"/>
    </row>
    <row r="264" spans="1:29" x14ac:dyDescent="0.2">
      <c r="A264" s="186"/>
      <c r="B264" s="186"/>
      <c r="C264" s="186"/>
      <c r="D264" s="186"/>
      <c r="E264" s="186"/>
      <c r="F264" s="186"/>
      <c r="G264" s="186"/>
      <c r="H264" s="186"/>
      <c r="I264" s="186"/>
      <c r="J264" s="186"/>
      <c r="K264" s="186"/>
      <c r="L264" s="186"/>
      <c r="M264" s="186"/>
      <c r="N264" s="180"/>
      <c r="O264" s="180"/>
      <c r="P264" s="180"/>
      <c r="Q264" s="180"/>
      <c r="R264" s="180"/>
      <c r="S264" s="180"/>
      <c r="T264" s="186"/>
      <c r="U264" s="186"/>
      <c r="V264" s="186"/>
      <c r="W264" s="186"/>
      <c r="X264" s="186"/>
      <c r="Y264" s="186"/>
      <c r="Z264" s="186"/>
      <c r="AA264" s="186"/>
      <c r="AB264" s="186"/>
      <c r="AC264" s="186"/>
    </row>
    <row r="265" spans="1:29" x14ac:dyDescent="0.2">
      <c r="A265" s="186"/>
      <c r="B265" s="186"/>
      <c r="C265" s="186"/>
      <c r="D265" s="186"/>
      <c r="E265" s="186"/>
      <c r="F265" s="186"/>
      <c r="G265" s="186"/>
      <c r="H265" s="186"/>
      <c r="I265" s="186"/>
      <c r="J265" s="186"/>
      <c r="K265" s="186"/>
      <c r="L265" s="186"/>
      <c r="M265" s="186"/>
      <c r="N265" s="180"/>
      <c r="O265" s="180"/>
      <c r="P265" s="180"/>
      <c r="Q265" s="180"/>
      <c r="R265" s="180"/>
      <c r="S265" s="180"/>
      <c r="T265" s="186"/>
      <c r="U265" s="186"/>
      <c r="V265" s="186"/>
      <c r="W265" s="186"/>
      <c r="X265" s="186"/>
      <c r="Y265" s="186"/>
      <c r="Z265" s="186"/>
      <c r="AA265" s="186"/>
      <c r="AB265" s="186"/>
      <c r="AC265" s="186"/>
    </row>
    <row r="266" spans="1:29" x14ac:dyDescent="0.2">
      <c r="A266" s="186"/>
      <c r="B266" s="186"/>
      <c r="C266" s="186"/>
      <c r="D266" s="186"/>
      <c r="E266" s="186"/>
      <c r="F266" s="186"/>
      <c r="G266" s="186"/>
      <c r="H266" s="186"/>
      <c r="I266" s="186"/>
      <c r="J266" s="186"/>
      <c r="K266" s="186"/>
      <c r="L266" s="186"/>
      <c r="M266" s="186"/>
      <c r="N266" s="180"/>
      <c r="O266" s="180"/>
      <c r="P266" s="180"/>
      <c r="Q266" s="180"/>
      <c r="R266" s="180"/>
      <c r="S266" s="180"/>
      <c r="T266" s="186"/>
      <c r="U266" s="186"/>
      <c r="V266" s="186"/>
      <c r="W266" s="186"/>
      <c r="X266" s="186"/>
      <c r="Y266" s="186"/>
      <c r="Z266" s="186"/>
      <c r="AA266" s="186"/>
      <c r="AB266" s="186"/>
      <c r="AC266" s="186"/>
    </row>
    <row r="267" spans="1:29" x14ac:dyDescent="0.2">
      <c r="A267" s="186"/>
      <c r="B267" s="186"/>
      <c r="C267" s="186"/>
      <c r="D267" s="186"/>
      <c r="E267" s="186"/>
      <c r="F267" s="186"/>
      <c r="G267" s="186"/>
      <c r="H267" s="186"/>
      <c r="I267" s="186"/>
      <c r="J267" s="186"/>
      <c r="K267" s="186"/>
      <c r="L267" s="186"/>
      <c r="M267" s="186"/>
      <c r="N267" s="180"/>
      <c r="O267" s="180"/>
      <c r="P267" s="180"/>
      <c r="Q267" s="180"/>
      <c r="R267" s="180"/>
      <c r="S267" s="180"/>
      <c r="T267" s="186"/>
      <c r="U267" s="186"/>
      <c r="V267" s="186"/>
      <c r="W267" s="186"/>
      <c r="X267" s="186"/>
      <c r="Y267" s="186"/>
      <c r="Z267" s="186"/>
      <c r="AA267" s="186"/>
      <c r="AB267" s="186"/>
      <c r="AC267" s="186"/>
    </row>
    <row r="268" spans="1:29" x14ac:dyDescent="0.2">
      <c r="A268" s="186"/>
      <c r="B268" s="186"/>
      <c r="C268" s="186"/>
      <c r="D268" s="186"/>
      <c r="E268" s="186"/>
      <c r="F268" s="186"/>
      <c r="G268" s="186"/>
      <c r="H268" s="186"/>
      <c r="I268" s="186"/>
      <c r="J268" s="186"/>
      <c r="K268" s="186"/>
      <c r="L268" s="186"/>
      <c r="M268" s="186"/>
      <c r="N268" s="180"/>
      <c r="O268" s="180"/>
      <c r="P268" s="180"/>
      <c r="Q268" s="180"/>
      <c r="R268" s="180"/>
      <c r="S268" s="180"/>
      <c r="T268" s="186"/>
      <c r="U268" s="186"/>
      <c r="V268" s="186"/>
      <c r="W268" s="186"/>
      <c r="X268" s="186"/>
      <c r="Y268" s="186"/>
      <c r="Z268" s="186"/>
      <c r="AA268" s="186"/>
      <c r="AB268" s="186"/>
      <c r="AC268" s="186"/>
    </row>
    <row r="269" spans="1:29" x14ac:dyDescent="0.2">
      <c r="A269" s="186"/>
      <c r="B269" s="186"/>
      <c r="C269" s="186"/>
      <c r="D269" s="186"/>
      <c r="E269" s="186"/>
      <c r="F269" s="186"/>
      <c r="G269" s="186"/>
      <c r="H269" s="186"/>
      <c r="I269" s="186"/>
      <c r="J269" s="186"/>
      <c r="K269" s="186"/>
      <c r="L269" s="186"/>
      <c r="M269" s="186"/>
      <c r="N269" s="180"/>
      <c r="O269" s="180"/>
      <c r="P269" s="180"/>
      <c r="Q269" s="180"/>
      <c r="R269" s="180"/>
      <c r="S269" s="180"/>
      <c r="T269" s="186"/>
      <c r="U269" s="186"/>
      <c r="V269" s="186"/>
      <c r="W269" s="186"/>
      <c r="X269" s="186"/>
      <c r="Y269" s="186"/>
      <c r="Z269" s="186"/>
      <c r="AA269" s="186"/>
      <c r="AB269" s="186"/>
      <c r="AC269" s="186"/>
    </row>
    <row r="270" spans="1:29" x14ac:dyDescent="0.2">
      <c r="A270" s="186"/>
      <c r="B270" s="186"/>
      <c r="C270" s="186"/>
      <c r="D270" s="186"/>
      <c r="E270" s="186"/>
      <c r="F270" s="186"/>
      <c r="G270" s="186"/>
      <c r="H270" s="186"/>
      <c r="I270" s="186"/>
      <c r="J270" s="186"/>
      <c r="K270" s="186"/>
      <c r="L270" s="186"/>
      <c r="M270" s="186"/>
      <c r="N270" s="180"/>
      <c r="O270" s="180"/>
      <c r="P270" s="180"/>
      <c r="Q270" s="180"/>
      <c r="R270" s="180"/>
      <c r="S270" s="180"/>
      <c r="T270" s="186"/>
      <c r="U270" s="186"/>
      <c r="V270" s="186"/>
      <c r="W270" s="186"/>
      <c r="X270" s="186"/>
      <c r="Y270" s="186"/>
      <c r="Z270" s="186"/>
      <c r="AA270" s="186"/>
      <c r="AB270" s="186"/>
      <c r="AC270" s="186"/>
    </row>
    <row r="271" spans="1:29" x14ac:dyDescent="0.2">
      <c r="A271" s="186"/>
      <c r="B271" s="186"/>
      <c r="C271" s="186"/>
      <c r="D271" s="186"/>
      <c r="E271" s="186"/>
      <c r="F271" s="186"/>
      <c r="G271" s="186"/>
      <c r="H271" s="186"/>
      <c r="I271" s="186"/>
      <c r="J271" s="186"/>
      <c r="K271" s="186"/>
      <c r="L271" s="186"/>
      <c r="M271" s="186"/>
      <c r="N271" s="180"/>
      <c r="O271" s="180"/>
      <c r="P271" s="180"/>
      <c r="Q271" s="180"/>
      <c r="R271" s="180"/>
      <c r="S271" s="180"/>
      <c r="T271" s="186"/>
      <c r="U271" s="186"/>
      <c r="V271" s="186"/>
      <c r="W271" s="186"/>
      <c r="X271" s="186"/>
      <c r="Y271" s="186"/>
      <c r="Z271" s="186"/>
      <c r="AA271" s="186"/>
      <c r="AB271" s="186"/>
      <c r="AC271" s="186"/>
    </row>
    <row r="272" spans="1:29" x14ac:dyDescent="0.2">
      <c r="A272" s="186"/>
      <c r="B272" s="186"/>
      <c r="C272" s="186"/>
      <c r="D272" s="186"/>
      <c r="E272" s="186"/>
      <c r="F272" s="186"/>
      <c r="G272" s="186"/>
      <c r="H272" s="186"/>
      <c r="I272" s="186"/>
      <c r="J272" s="186"/>
      <c r="K272" s="186"/>
      <c r="L272" s="186"/>
      <c r="M272" s="186"/>
      <c r="N272" s="180"/>
      <c r="O272" s="180"/>
      <c r="P272" s="180"/>
      <c r="Q272" s="180"/>
      <c r="R272" s="180"/>
      <c r="S272" s="180"/>
      <c r="T272" s="186"/>
      <c r="U272" s="186"/>
      <c r="V272" s="186"/>
      <c r="W272" s="186"/>
      <c r="X272" s="186"/>
      <c r="Y272" s="186"/>
      <c r="Z272" s="186"/>
      <c r="AA272" s="186"/>
      <c r="AB272" s="186"/>
      <c r="AC272" s="186"/>
    </row>
    <row r="273" spans="1:29" x14ac:dyDescent="0.2">
      <c r="A273" s="186"/>
      <c r="B273" s="186"/>
      <c r="C273" s="186"/>
      <c r="D273" s="186"/>
      <c r="E273" s="186"/>
      <c r="F273" s="186"/>
      <c r="G273" s="186"/>
      <c r="H273" s="186"/>
      <c r="I273" s="186"/>
      <c r="J273" s="186"/>
      <c r="K273" s="186"/>
      <c r="L273" s="186"/>
      <c r="M273" s="186"/>
      <c r="N273" s="180"/>
      <c r="O273" s="180"/>
      <c r="P273" s="180"/>
      <c r="Q273" s="180"/>
      <c r="R273" s="180"/>
      <c r="S273" s="180"/>
      <c r="T273" s="186"/>
      <c r="U273" s="186"/>
      <c r="V273" s="186"/>
      <c r="W273" s="186"/>
      <c r="X273" s="186"/>
      <c r="Y273" s="186"/>
      <c r="Z273" s="186"/>
      <c r="AA273" s="186"/>
      <c r="AB273" s="186"/>
      <c r="AC273" s="186"/>
    </row>
    <row r="274" spans="1:29" x14ac:dyDescent="0.2">
      <c r="A274" s="186"/>
      <c r="B274" s="186"/>
      <c r="C274" s="186"/>
      <c r="D274" s="186"/>
      <c r="E274" s="186"/>
      <c r="F274" s="186"/>
      <c r="G274" s="186"/>
      <c r="H274" s="186"/>
      <c r="I274" s="186"/>
      <c r="J274" s="186"/>
      <c r="K274" s="186"/>
      <c r="L274" s="186"/>
      <c r="M274" s="186"/>
      <c r="N274" s="180"/>
      <c r="O274" s="180"/>
      <c r="P274" s="180"/>
      <c r="Q274" s="180"/>
      <c r="R274" s="180"/>
      <c r="S274" s="180"/>
      <c r="T274" s="186"/>
      <c r="U274" s="186"/>
      <c r="V274" s="186"/>
      <c r="W274" s="186"/>
      <c r="X274" s="186"/>
      <c r="Y274" s="186"/>
      <c r="Z274" s="186"/>
      <c r="AA274" s="186"/>
      <c r="AB274" s="186"/>
      <c r="AC274" s="186"/>
    </row>
    <row r="275" spans="1:29" x14ac:dyDescent="0.2">
      <c r="A275" s="186"/>
      <c r="B275" s="186"/>
      <c r="C275" s="186"/>
      <c r="D275" s="186"/>
      <c r="E275" s="186"/>
      <c r="F275" s="186"/>
      <c r="G275" s="186"/>
      <c r="H275" s="186"/>
      <c r="I275" s="186"/>
      <c r="J275" s="186"/>
      <c r="K275" s="186"/>
      <c r="L275" s="186"/>
      <c r="M275" s="186"/>
      <c r="N275" s="180"/>
      <c r="O275" s="180"/>
      <c r="P275" s="180"/>
      <c r="Q275" s="180"/>
      <c r="R275" s="180"/>
      <c r="S275" s="180"/>
      <c r="T275" s="186"/>
      <c r="U275" s="186"/>
      <c r="V275" s="186"/>
      <c r="W275" s="186"/>
      <c r="X275" s="186"/>
      <c r="Y275" s="186"/>
      <c r="Z275" s="186"/>
      <c r="AA275" s="186"/>
      <c r="AB275" s="186"/>
      <c r="AC275" s="186"/>
    </row>
    <row r="276" spans="1:29" x14ac:dyDescent="0.2">
      <c r="A276" s="186"/>
      <c r="B276" s="186"/>
      <c r="C276" s="186"/>
      <c r="D276" s="186"/>
      <c r="E276" s="186"/>
      <c r="F276" s="186"/>
      <c r="G276" s="186"/>
      <c r="H276" s="186"/>
      <c r="I276" s="186"/>
      <c r="J276" s="186"/>
      <c r="K276" s="186"/>
      <c r="L276" s="186"/>
      <c r="M276" s="186"/>
      <c r="N276" s="180"/>
      <c r="O276" s="180"/>
      <c r="P276" s="180"/>
      <c r="Q276" s="180"/>
      <c r="R276" s="180"/>
      <c r="S276" s="180"/>
      <c r="T276" s="186"/>
      <c r="U276" s="186"/>
      <c r="V276" s="186"/>
      <c r="W276" s="186"/>
      <c r="X276" s="186"/>
      <c r="Y276" s="186"/>
      <c r="Z276" s="186"/>
      <c r="AA276" s="186"/>
      <c r="AB276" s="186"/>
      <c r="AC276" s="186"/>
    </row>
    <row r="277" spans="1:29" x14ac:dyDescent="0.2">
      <c r="A277" s="186"/>
      <c r="B277" s="186"/>
      <c r="C277" s="186"/>
      <c r="D277" s="186"/>
      <c r="E277" s="186"/>
      <c r="F277" s="186"/>
      <c r="G277" s="186"/>
      <c r="H277" s="186"/>
      <c r="I277" s="186"/>
      <c r="J277" s="186"/>
      <c r="K277" s="186"/>
      <c r="L277" s="186"/>
      <c r="M277" s="186"/>
      <c r="N277" s="180"/>
      <c r="O277" s="180"/>
      <c r="P277" s="180"/>
      <c r="Q277" s="180"/>
      <c r="R277" s="180"/>
      <c r="S277" s="180"/>
      <c r="T277" s="186"/>
      <c r="U277" s="186"/>
      <c r="V277" s="186"/>
      <c r="W277" s="186"/>
      <c r="X277" s="186"/>
      <c r="Y277" s="186"/>
      <c r="Z277" s="186"/>
      <c r="AA277" s="186"/>
      <c r="AB277" s="186"/>
      <c r="AC277" s="186"/>
    </row>
    <row r="278" spans="1:29" x14ac:dyDescent="0.2">
      <c r="A278" s="186"/>
      <c r="B278" s="186"/>
      <c r="C278" s="186"/>
      <c r="D278" s="186"/>
      <c r="E278" s="186"/>
      <c r="F278" s="186"/>
      <c r="G278" s="186"/>
      <c r="H278" s="186"/>
      <c r="I278" s="186"/>
      <c r="J278" s="186"/>
      <c r="K278" s="186"/>
      <c r="L278" s="186"/>
      <c r="M278" s="186"/>
      <c r="N278" s="180"/>
      <c r="O278" s="180"/>
      <c r="P278" s="180"/>
      <c r="Q278" s="180"/>
      <c r="R278" s="180"/>
      <c r="S278" s="180"/>
      <c r="T278" s="186"/>
      <c r="U278" s="186"/>
      <c r="V278" s="186"/>
      <c r="W278" s="186"/>
      <c r="X278" s="186"/>
      <c r="Y278" s="186"/>
      <c r="Z278" s="186"/>
      <c r="AA278" s="186"/>
      <c r="AB278" s="186"/>
      <c r="AC278" s="186"/>
    </row>
    <row r="279" spans="1:29" x14ac:dyDescent="0.2">
      <c r="A279" s="186"/>
      <c r="B279" s="186"/>
      <c r="C279" s="186"/>
      <c r="D279" s="186"/>
      <c r="E279" s="186"/>
      <c r="F279" s="186"/>
      <c r="G279" s="186"/>
      <c r="H279" s="186"/>
      <c r="I279" s="186"/>
      <c r="J279" s="186"/>
      <c r="K279" s="186"/>
      <c r="L279" s="186"/>
      <c r="M279" s="186"/>
      <c r="N279" s="180"/>
      <c r="O279" s="180"/>
      <c r="P279" s="180"/>
      <c r="Q279" s="180"/>
      <c r="R279" s="180"/>
      <c r="S279" s="180"/>
      <c r="T279" s="186"/>
      <c r="U279" s="186"/>
      <c r="V279" s="186"/>
      <c r="W279" s="186"/>
      <c r="X279" s="186"/>
      <c r="Y279" s="186"/>
      <c r="Z279" s="186"/>
      <c r="AA279" s="186"/>
      <c r="AB279" s="186"/>
      <c r="AC279" s="186"/>
    </row>
    <row r="280" spans="1:29" x14ac:dyDescent="0.2">
      <c r="A280" s="186"/>
      <c r="B280" s="186"/>
      <c r="C280" s="186"/>
      <c r="D280" s="186"/>
      <c r="E280" s="186"/>
      <c r="F280" s="186"/>
      <c r="G280" s="186"/>
      <c r="H280" s="186"/>
      <c r="I280" s="186"/>
      <c r="J280" s="186"/>
      <c r="K280" s="186"/>
      <c r="L280" s="186"/>
      <c r="M280" s="186"/>
      <c r="N280" s="180"/>
      <c r="O280" s="180"/>
      <c r="P280" s="180"/>
      <c r="Q280" s="180"/>
      <c r="R280" s="180"/>
      <c r="S280" s="180"/>
      <c r="T280" s="186"/>
      <c r="U280" s="186"/>
      <c r="V280" s="186"/>
      <c r="W280" s="186"/>
      <c r="X280" s="186"/>
      <c r="Y280" s="186"/>
      <c r="Z280" s="186"/>
      <c r="AA280" s="186"/>
      <c r="AB280" s="186"/>
      <c r="AC280" s="186"/>
    </row>
    <row r="281" spans="1:29" x14ac:dyDescent="0.2">
      <c r="A281" s="186"/>
      <c r="B281" s="186"/>
      <c r="C281" s="186"/>
      <c r="D281" s="186"/>
      <c r="E281" s="186"/>
      <c r="F281" s="186"/>
      <c r="G281" s="186"/>
      <c r="H281" s="186"/>
      <c r="I281" s="186"/>
      <c r="J281" s="186"/>
      <c r="K281" s="186"/>
      <c r="L281" s="186"/>
      <c r="M281" s="186"/>
      <c r="N281" s="180"/>
      <c r="O281" s="180"/>
      <c r="P281" s="180"/>
      <c r="Q281" s="180"/>
      <c r="R281" s="180"/>
      <c r="S281" s="180"/>
      <c r="T281" s="186"/>
      <c r="U281" s="186"/>
      <c r="V281" s="186"/>
      <c r="W281" s="186"/>
      <c r="X281" s="186"/>
      <c r="Y281" s="186"/>
      <c r="Z281" s="186"/>
      <c r="AA281" s="186"/>
      <c r="AB281" s="186"/>
      <c r="AC281" s="186"/>
    </row>
    <row r="282" spans="1:29" x14ac:dyDescent="0.2">
      <c r="A282" s="186"/>
      <c r="B282" s="186"/>
      <c r="C282" s="186"/>
      <c r="D282" s="186"/>
      <c r="E282" s="186"/>
      <c r="F282" s="186"/>
      <c r="G282" s="186"/>
      <c r="H282" s="186"/>
      <c r="I282" s="186"/>
      <c r="J282" s="186"/>
      <c r="K282" s="186"/>
      <c r="L282" s="186"/>
      <c r="M282" s="186"/>
      <c r="N282" s="180"/>
      <c r="O282" s="180"/>
      <c r="P282" s="180"/>
      <c r="Q282" s="180"/>
      <c r="R282" s="180"/>
      <c r="S282" s="180"/>
      <c r="T282" s="186"/>
      <c r="U282" s="186"/>
      <c r="V282" s="186"/>
      <c r="W282" s="186"/>
      <c r="X282" s="186"/>
      <c r="Y282" s="186"/>
      <c r="Z282" s="186"/>
      <c r="AA282" s="186"/>
      <c r="AB282" s="186"/>
      <c r="AC282" s="186"/>
    </row>
    <row r="283" spans="1:29" x14ac:dyDescent="0.2">
      <c r="A283" s="186"/>
      <c r="B283" s="186"/>
      <c r="C283" s="186"/>
      <c r="D283" s="186"/>
      <c r="E283" s="186"/>
      <c r="F283" s="186"/>
      <c r="G283" s="186"/>
      <c r="H283" s="186"/>
      <c r="I283" s="186"/>
      <c r="J283" s="186"/>
      <c r="K283" s="186"/>
      <c r="L283" s="186"/>
      <c r="M283" s="186"/>
      <c r="N283" s="180"/>
      <c r="O283" s="180"/>
      <c r="P283" s="180"/>
      <c r="Q283" s="180"/>
      <c r="R283" s="180"/>
      <c r="S283" s="180"/>
      <c r="T283" s="186"/>
      <c r="U283" s="186"/>
      <c r="V283" s="186"/>
      <c r="W283" s="186"/>
      <c r="X283" s="186"/>
      <c r="Y283" s="186"/>
      <c r="Z283" s="186"/>
      <c r="AA283" s="186"/>
      <c r="AB283" s="186"/>
      <c r="AC283" s="186"/>
    </row>
    <row r="284" spans="1:29" x14ac:dyDescent="0.2">
      <c r="A284" s="186"/>
      <c r="B284" s="186"/>
      <c r="C284" s="186"/>
      <c r="D284" s="186"/>
      <c r="E284" s="186"/>
      <c r="F284" s="186"/>
      <c r="G284" s="186"/>
      <c r="H284" s="186"/>
      <c r="I284" s="186"/>
      <c r="J284" s="186"/>
      <c r="K284" s="186"/>
      <c r="L284" s="186"/>
      <c r="M284" s="186"/>
      <c r="N284" s="180"/>
      <c r="O284" s="180"/>
      <c r="P284" s="180"/>
      <c r="Q284" s="180"/>
      <c r="R284" s="180"/>
      <c r="S284" s="180"/>
      <c r="T284" s="186"/>
      <c r="U284" s="186"/>
      <c r="V284" s="186"/>
      <c r="W284" s="186"/>
      <c r="X284" s="186"/>
      <c r="Y284" s="186"/>
      <c r="Z284" s="186"/>
      <c r="AA284" s="186"/>
      <c r="AB284" s="186"/>
      <c r="AC284" s="186"/>
    </row>
    <row r="285" spans="1:29" x14ac:dyDescent="0.2">
      <c r="A285" s="186"/>
      <c r="B285" s="186"/>
      <c r="C285" s="186"/>
      <c r="D285" s="186"/>
      <c r="E285" s="186"/>
      <c r="F285" s="186"/>
      <c r="G285" s="186"/>
      <c r="H285" s="186"/>
      <c r="I285" s="186"/>
      <c r="J285" s="186"/>
      <c r="K285" s="186"/>
      <c r="L285" s="186"/>
      <c r="M285" s="186"/>
      <c r="N285" s="180"/>
      <c r="O285" s="180"/>
      <c r="P285" s="180"/>
      <c r="Q285" s="180"/>
      <c r="R285" s="180"/>
      <c r="S285" s="180"/>
      <c r="T285" s="186"/>
      <c r="U285" s="186"/>
      <c r="V285" s="186"/>
      <c r="W285" s="186"/>
      <c r="X285" s="186"/>
      <c r="Y285" s="186"/>
      <c r="Z285" s="186"/>
      <c r="AA285" s="186"/>
      <c r="AB285" s="186"/>
      <c r="AC285" s="186"/>
    </row>
    <row r="286" spans="1:29" x14ac:dyDescent="0.2">
      <c r="A286" s="186"/>
      <c r="B286" s="186"/>
      <c r="C286" s="186"/>
      <c r="D286" s="186"/>
      <c r="E286" s="186"/>
      <c r="F286" s="186"/>
      <c r="G286" s="186"/>
      <c r="H286" s="186"/>
      <c r="I286" s="186"/>
      <c r="J286" s="186"/>
      <c r="K286" s="186"/>
      <c r="L286" s="186"/>
      <c r="M286" s="186"/>
      <c r="N286" s="180"/>
      <c r="O286" s="180"/>
      <c r="P286" s="180"/>
      <c r="Q286" s="180"/>
      <c r="R286" s="180"/>
      <c r="S286" s="180"/>
      <c r="T286" s="186"/>
      <c r="U286" s="186"/>
      <c r="V286" s="186"/>
      <c r="W286" s="186"/>
      <c r="X286" s="186"/>
      <c r="Y286" s="186"/>
      <c r="Z286" s="186"/>
      <c r="AA286" s="186"/>
      <c r="AB286" s="186"/>
      <c r="AC286" s="186"/>
    </row>
    <row r="287" spans="1:29" x14ac:dyDescent="0.2">
      <c r="A287" s="186"/>
      <c r="B287" s="186"/>
      <c r="C287" s="186"/>
      <c r="D287" s="186"/>
      <c r="E287" s="186"/>
      <c r="F287" s="186"/>
      <c r="G287" s="186"/>
      <c r="H287" s="186"/>
      <c r="I287" s="186"/>
      <c r="J287" s="186"/>
      <c r="K287" s="186"/>
      <c r="L287" s="186"/>
      <c r="M287" s="186"/>
      <c r="N287" s="180"/>
      <c r="O287" s="180"/>
      <c r="P287" s="180"/>
      <c r="Q287" s="180"/>
      <c r="R287" s="180"/>
      <c r="S287" s="180"/>
      <c r="T287" s="186"/>
      <c r="U287" s="186"/>
      <c r="V287" s="186"/>
      <c r="W287" s="186"/>
      <c r="X287" s="186"/>
      <c r="Y287" s="186"/>
      <c r="Z287" s="186"/>
      <c r="AA287" s="186"/>
      <c r="AB287" s="186"/>
      <c r="AC287" s="186"/>
    </row>
    <row r="288" spans="1:29" x14ac:dyDescent="0.2">
      <c r="A288" s="186"/>
      <c r="B288" s="186"/>
      <c r="C288" s="186"/>
      <c r="D288" s="186"/>
      <c r="E288" s="186"/>
      <c r="F288" s="186"/>
      <c r="G288" s="186"/>
      <c r="H288" s="186"/>
      <c r="I288" s="186"/>
      <c r="J288" s="186"/>
      <c r="K288" s="186"/>
      <c r="L288" s="186"/>
      <c r="M288" s="186"/>
      <c r="N288" s="180"/>
      <c r="O288" s="180"/>
      <c r="P288" s="180"/>
      <c r="Q288" s="180"/>
      <c r="R288" s="180"/>
      <c r="S288" s="180"/>
      <c r="T288" s="186"/>
      <c r="U288" s="186"/>
      <c r="V288" s="186"/>
      <c r="W288" s="186"/>
      <c r="X288" s="186"/>
      <c r="Y288" s="186"/>
      <c r="Z288" s="186"/>
      <c r="AA288" s="186"/>
      <c r="AB288" s="186"/>
      <c r="AC288" s="186"/>
    </row>
    <row r="289" spans="1:29" x14ac:dyDescent="0.2">
      <c r="A289" s="186"/>
      <c r="B289" s="186"/>
      <c r="C289" s="186"/>
      <c r="D289" s="186"/>
      <c r="E289" s="186"/>
      <c r="F289" s="186"/>
      <c r="G289" s="186"/>
      <c r="H289" s="186"/>
      <c r="I289" s="186"/>
      <c r="J289" s="186"/>
      <c r="K289" s="186"/>
      <c r="L289" s="186"/>
      <c r="M289" s="186"/>
      <c r="N289" s="180"/>
      <c r="O289" s="180"/>
      <c r="P289" s="180"/>
      <c r="Q289" s="180"/>
      <c r="R289" s="180"/>
      <c r="S289" s="180"/>
      <c r="T289" s="186"/>
      <c r="U289" s="186"/>
      <c r="V289" s="186"/>
      <c r="W289" s="186"/>
      <c r="X289" s="186"/>
      <c r="Y289" s="186"/>
      <c r="Z289" s="186"/>
      <c r="AA289" s="186"/>
      <c r="AB289" s="186"/>
      <c r="AC289" s="186"/>
    </row>
    <row r="290" spans="1:29" x14ac:dyDescent="0.2">
      <c r="A290" s="186"/>
      <c r="B290" s="186"/>
      <c r="C290" s="186"/>
      <c r="D290" s="186"/>
      <c r="E290" s="186"/>
      <c r="F290" s="186"/>
      <c r="G290" s="186"/>
      <c r="H290" s="186"/>
      <c r="I290" s="186"/>
      <c r="J290" s="186"/>
      <c r="K290" s="186"/>
      <c r="L290" s="186"/>
      <c r="M290" s="186"/>
      <c r="N290" s="180"/>
      <c r="O290" s="180"/>
      <c r="P290" s="180"/>
      <c r="Q290" s="180"/>
      <c r="R290" s="180"/>
      <c r="S290" s="180"/>
      <c r="T290" s="186"/>
      <c r="U290" s="186"/>
      <c r="V290" s="186"/>
      <c r="W290" s="186"/>
      <c r="X290" s="186"/>
      <c r="Y290" s="186"/>
      <c r="Z290" s="186"/>
      <c r="AA290" s="186"/>
      <c r="AB290" s="186"/>
      <c r="AC290" s="186"/>
    </row>
    <row r="291" spans="1:29" x14ac:dyDescent="0.2">
      <c r="A291" s="186"/>
      <c r="B291" s="186"/>
      <c r="C291" s="186"/>
      <c r="D291" s="186"/>
      <c r="E291" s="186"/>
      <c r="F291" s="186"/>
      <c r="G291" s="186"/>
      <c r="H291" s="186"/>
      <c r="I291" s="186"/>
      <c r="J291" s="186"/>
      <c r="K291" s="186"/>
      <c r="L291" s="186"/>
      <c r="M291" s="186"/>
      <c r="N291" s="180"/>
      <c r="O291" s="180"/>
      <c r="P291" s="180"/>
      <c r="Q291" s="180"/>
      <c r="R291" s="180"/>
      <c r="S291" s="180"/>
      <c r="T291" s="186"/>
      <c r="U291" s="186"/>
      <c r="V291" s="186"/>
      <c r="W291" s="186"/>
      <c r="X291" s="186"/>
      <c r="Y291" s="186"/>
      <c r="Z291" s="186"/>
      <c r="AA291" s="186"/>
      <c r="AB291" s="186"/>
      <c r="AC291" s="186"/>
    </row>
    <row r="292" spans="1:29" x14ac:dyDescent="0.2">
      <c r="A292" s="186"/>
      <c r="B292" s="186"/>
      <c r="C292" s="186"/>
      <c r="D292" s="186"/>
      <c r="E292" s="186"/>
      <c r="F292" s="186"/>
      <c r="G292" s="186"/>
      <c r="H292" s="186"/>
      <c r="I292" s="186"/>
      <c r="J292" s="186"/>
      <c r="K292" s="186"/>
      <c r="L292" s="186"/>
      <c r="M292" s="186"/>
      <c r="N292" s="180"/>
      <c r="O292" s="180"/>
      <c r="P292" s="180"/>
      <c r="Q292" s="180"/>
      <c r="R292" s="180"/>
      <c r="S292" s="180"/>
      <c r="T292" s="186"/>
      <c r="U292" s="186"/>
      <c r="V292" s="186"/>
      <c r="W292" s="186"/>
      <c r="X292" s="186"/>
      <c r="Y292" s="186"/>
      <c r="Z292" s="186"/>
      <c r="AA292" s="186"/>
      <c r="AB292" s="186"/>
      <c r="AC292" s="186"/>
    </row>
    <row r="293" spans="1:29" x14ac:dyDescent="0.2">
      <c r="A293" s="186"/>
      <c r="B293" s="186"/>
      <c r="C293" s="186"/>
      <c r="D293" s="186"/>
      <c r="E293" s="186"/>
      <c r="F293" s="186"/>
      <c r="G293" s="186"/>
      <c r="H293" s="186"/>
      <c r="I293" s="186"/>
      <c r="J293" s="186"/>
      <c r="K293" s="186"/>
      <c r="L293" s="186"/>
      <c r="M293" s="186"/>
      <c r="N293" s="180"/>
      <c r="O293" s="180"/>
      <c r="P293" s="180"/>
      <c r="Q293" s="180"/>
      <c r="R293" s="180"/>
      <c r="S293" s="180"/>
      <c r="T293" s="186"/>
      <c r="U293" s="186"/>
      <c r="V293" s="186"/>
      <c r="W293" s="186"/>
      <c r="X293" s="186"/>
      <c r="Y293" s="186"/>
      <c r="Z293" s="186"/>
      <c r="AA293" s="186"/>
      <c r="AB293" s="186"/>
      <c r="AC293" s="186"/>
    </row>
    <row r="294" spans="1:29" x14ac:dyDescent="0.2">
      <c r="A294" s="186"/>
      <c r="B294" s="186"/>
      <c r="C294" s="186"/>
      <c r="D294" s="186"/>
      <c r="E294" s="186"/>
      <c r="F294" s="186"/>
      <c r="G294" s="186"/>
      <c r="H294" s="186"/>
      <c r="I294" s="186"/>
      <c r="J294" s="186"/>
      <c r="K294" s="186"/>
      <c r="L294" s="186"/>
      <c r="M294" s="186"/>
      <c r="N294" s="180"/>
      <c r="O294" s="180"/>
      <c r="P294" s="180"/>
      <c r="Q294" s="180"/>
      <c r="R294" s="180"/>
      <c r="S294" s="180"/>
      <c r="T294" s="186"/>
      <c r="U294" s="186"/>
      <c r="V294" s="186"/>
      <c r="W294" s="186"/>
      <c r="X294" s="186"/>
      <c r="Y294" s="186"/>
      <c r="Z294" s="186"/>
      <c r="AA294" s="186"/>
      <c r="AB294" s="186"/>
      <c r="AC294" s="186"/>
    </row>
    <row r="295" spans="1:29" x14ac:dyDescent="0.2">
      <c r="A295" s="186"/>
      <c r="B295" s="186"/>
      <c r="C295" s="186"/>
      <c r="D295" s="186"/>
      <c r="E295" s="186"/>
      <c r="F295" s="186"/>
      <c r="G295" s="186"/>
      <c r="H295" s="186"/>
      <c r="I295" s="186"/>
      <c r="J295" s="186"/>
      <c r="K295" s="186"/>
      <c r="L295" s="186"/>
      <c r="M295" s="186"/>
      <c r="N295" s="180"/>
      <c r="O295" s="180"/>
      <c r="P295" s="180"/>
      <c r="Q295" s="180"/>
      <c r="R295" s="180"/>
      <c r="S295" s="180"/>
      <c r="T295" s="186"/>
      <c r="U295" s="186"/>
      <c r="V295" s="186"/>
      <c r="W295" s="186"/>
      <c r="X295" s="186"/>
      <c r="Y295" s="186"/>
      <c r="Z295" s="186"/>
      <c r="AA295" s="186"/>
      <c r="AB295" s="186"/>
      <c r="AC295" s="186"/>
    </row>
    <row r="296" spans="1:29" x14ac:dyDescent="0.2">
      <c r="A296" s="186"/>
      <c r="B296" s="186"/>
      <c r="C296" s="186"/>
      <c r="D296" s="186"/>
      <c r="E296" s="186"/>
      <c r="F296" s="186"/>
      <c r="G296" s="186"/>
      <c r="H296" s="186"/>
      <c r="I296" s="186"/>
      <c r="J296" s="186"/>
      <c r="K296" s="186"/>
      <c r="L296" s="186"/>
      <c r="M296" s="186"/>
      <c r="N296" s="180"/>
      <c r="O296" s="180"/>
      <c r="P296" s="180"/>
      <c r="Q296" s="180"/>
      <c r="R296" s="180"/>
      <c r="S296" s="180"/>
      <c r="T296" s="186"/>
      <c r="U296" s="186"/>
      <c r="V296" s="186"/>
      <c r="W296" s="186"/>
      <c r="X296" s="186"/>
      <c r="Y296" s="186"/>
      <c r="Z296" s="186"/>
      <c r="AA296" s="186"/>
      <c r="AB296" s="186"/>
      <c r="AC296" s="186"/>
    </row>
    <row r="297" spans="1:29" x14ac:dyDescent="0.2">
      <c r="A297" s="186"/>
      <c r="B297" s="186"/>
      <c r="C297" s="186"/>
      <c r="D297" s="186"/>
      <c r="E297" s="186"/>
      <c r="F297" s="186"/>
      <c r="G297" s="186"/>
      <c r="H297" s="186"/>
      <c r="I297" s="186"/>
      <c r="J297" s="186"/>
      <c r="K297" s="186"/>
      <c r="L297" s="186"/>
      <c r="M297" s="186"/>
      <c r="N297" s="180"/>
      <c r="O297" s="180"/>
      <c r="P297" s="180"/>
      <c r="Q297" s="180"/>
      <c r="R297" s="180"/>
      <c r="S297" s="180"/>
      <c r="T297" s="186"/>
      <c r="U297" s="186"/>
      <c r="V297" s="186"/>
      <c r="W297" s="186"/>
      <c r="X297" s="186"/>
      <c r="Y297" s="186"/>
      <c r="Z297" s="186"/>
      <c r="AA297" s="186"/>
      <c r="AB297" s="186"/>
      <c r="AC297" s="186"/>
    </row>
    <row r="298" spans="1:29" x14ac:dyDescent="0.2">
      <c r="A298" s="186"/>
      <c r="B298" s="186"/>
      <c r="C298" s="186"/>
      <c r="D298" s="186"/>
      <c r="E298" s="186"/>
      <c r="F298" s="186"/>
      <c r="G298" s="186"/>
      <c r="H298" s="186"/>
      <c r="I298" s="186"/>
      <c r="J298" s="186"/>
      <c r="K298" s="186"/>
      <c r="L298" s="186"/>
      <c r="M298" s="186"/>
      <c r="N298" s="180"/>
      <c r="O298" s="180"/>
      <c r="P298" s="180"/>
      <c r="Q298" s="180"/>
      <c r="R298" s="180"/>
      <c r="S298" s="180"/>
      <c r="T298" s="186"/>
      <c r="U298" s="186"/>
      <c r="V298" s="186"/>
      <c r="W298" s="186"/>
      <c r="X298" s="186"/>
      <c r="Y298" s="186"/>
      <c r="Z298" s="186"/>
      <c r="AA298" s="186"/>
      <c r="AB298" s="186"/>
      <c r="AC298" s="186"/>
    </row>
    <row r="299" spans="1:29" x14ac:dyDescent="0.2">
      <c r="A299" s="186"/>
      <c r="B299" s="186"/>
      <c r="C299" s="186"/>
      <c r="D299" s="186"/>
      <c r="E299" s="186"/>
      <c r="F299" s="186"/>
      <c r="G299" s="186"/>
      <c r="H299" s="186"/>
      <c r="I299" s="186"/>
      <c r="J299" s="186"/>
      <c r="K299" s="186"/>
      <c r="L299" s="186"/>
      <c r="M299" s="186"/>
      <c r="N299" s="180"/>
      <c r="O299" s="180"/>
      <c r="P299" s="180"/>
      <c r="Q299" s="180"/>
      <c r="R299" s="180"/>
      <c r="S299" s="180"/>
      <c r="T299" s="186"/>
      <c r="U299" s="186"/>
      <c r="V299" s="186"/>
      <c r="W299" s="186"/>
      <c r="X299" s="186"/>
      <c r="Y299" s="186"/>
      <c r="Z299" s="186"/>
      <c r="AA299" s="186"/>
      <c r="AB299" s="186"/>
      <c r="AC299" s="186"/>
    </row>
    <row r="300" spans="1:29" x14ac:dyDescent="0.2">
      <c r="A300" s="186"/>
      <c r="B300" s="186"/>
      <c r="C300" s="186"/>
      <c r="D300" s="186"/>
      <c r="E300" s="186"/>
      <c r="F300" s="186"/>
      <c r="G300" s="186"/>
      <c r="H300" s="186"/>
      <c r="I300" s="186"/>
      <c r="J300" s="186"/>
      <c r="K300" s="186"/>
      <c r="L300" s="186"/>
      <c r="M300" s="186"/>
      <c r="N300" s="180"/>
      <c r="O300" s="180"/>
      <c r="P300" s="180"/>
      <c r="Q300" s="180"/>
      <c r="R300" s="180"/>
      <c r="S300" s="180"/>
      <c r="T300" s="186"/>
      <c r="U300" s="186"/>
      <c r="V300" s="186"/>
      <c r="W300" s="186"/>
      <c r="X300" s="186"/>
      <c r="Y300" s="186"/>
      <c r="Z300" s="186"/>
      <c r="AA300" s="186"/>
      <c r="AB300" s="186"/>
      <c r="AC300" s="186"/>
    </row>
    <row r="301" spans="1:29" x14ac:dyDescent="0.2">
      <c r="A301" s="186"/>
      <c r="B301" s="186"/>
      <c r="C301" s="186"/>
      <c r="D301" s="186"/>
      <c r="E301" s="186"/>
      <c r="F301" s="186"/>
      <c r="G301" s="186"/>
      <c r="H301" s="186"/>
      <c r="I301" s="186"/>
      <c r="J301" s="186"/>
      <c r="K301" s="186"/>
      <c r="L301" s="186"/>
      <c r="M301" s="186"/>
      <c r="N301" s="180"/>
      <c r="O301" s="180"/>
      <c r="P301" s="180"/>
      <c r="Q301" s="180"/>
      <c r="R301" s="180"/>
      <c r="S301" s="180"/>
      <c r="T301" s="186"/>
      <c r="U301" s="186"/>
      <c r="V301" s="186"/>
      <c r="W301" s="186"/>
      <c r="X301" s="186"/>
      <c r="Y301" s="186"/>
      <c r="Z301" s="186"/>
      <c r="AA301" s="186"/>
      <c r="AB301" s="186"/>
      <c r="AC301" s="186"/>
    </row>
    <row r="302" spans="1:29" x14ac:dyDescent="0.2">
      <c r="A302" s="186"/>
      <c r="B302" s="186"/>
      <c r="C302" s="186"/>
      <c r="D302" s="186"/>
      <c r="E302" s="186"/>
      <c r="F302" s="186"/>
      <c r="G302" s="186"/>
      <c r="H302" s="186"/>
      <c r="I302" s="186"/>
      <c r="J302" s="186"/>
      <c r="K302" s="186"/>
      <c r="L302" s="186"/>
      <c r="M302" s="186"/>
      <c r="N302" s="180"/>
      <c r="O302" s="180"/>
      <c r="P302" s="180"/>
      <c r="Q302" s="180"/>
      <c r="R302" s="180"/>
      <c r="S302" s="180"/>
      <c r="T302" s="186"/>
      <c r="U302" s="186"/>
      <c r="V302" s="186"/>
      <c r="W302" s="186"/>
      <c r="X302" s="186"/>
      <c r="Y302" s="186"/>
      <c r="Z302" s="186"/>
      <c r="AA302" s="186"/>
      <c r="AB302" s="186"/>
      <c r="AC302" s="186"/>
    </row>
    <row r="303" spans="1:29" x14ac:dyDescent="0.2">
      <c r="A303" s="186"/>
      <c r="B303" s="186"/>
      <c r="C303" s="186"/>
      <c r="D303" s="186"/>
      <c r="E303" s="186"/>
      <c r="F303" s="186"/>
      <c r="G303" s="186"/>
      <c r="H303" s="186"/>
      <c r="I303" s="186"/>
      <c r="J303" s="186"/>
      <c r="K303" s="186"/>
      <c r="L303" s="186"/>
      <c r="M303" s="186"/>
      <c r="N303" s="180"/>
      <c r="O303" s="180"/>
      <c r="P303" s="180"/>
      <c r="Q303" s="180"/>
      <c r="R303" s="180"/>
      <c r="S303" s="180"/>
      <c r="T303" s="186"/>
      <c r="U303" s="186"/>
      <c r="V303" s="186"/>
      <c r="W303" s="186"/>
      <c r="X303" s="186"/>
      <c r="Y303" s="186"/>
      <c r="Z303" s="186"/>
      <c r="AA303" s="186"/>
      <c r="AB303" s="186"/>
      <c r="AC303" s="186"/>
    </row>
    <row r="304" spans="1:29" x14ac:dyDescent="0.2">
      <c r="A304" s="186"/>
      <c r="B304" s="186"/>
      <c r="C304" s="186"/>
      <c r="D304" s="186"/>
      <c r="E304" s="186"/>
      <c r="F304" s="186"/>
      <c r="G304" s="186"/>
      <c r="H304" s="186"/>
      <c r="I304" s="186"/>
      <c r="J304" s="186"/>
      <c r="K304" s="186"/>
      <c r="L304" s="186"/>
      <c r="M304" s="186"/>
      <c r="N304" s="180"/>
      <c r="O304" s="180"/>
      <c r="P304" s="180"/>
      <c r="Q304" s="180"/>
      <c r="R304" s="180"/>
      <c r="S304" s="180"/>
      <c r="T304" s="186"/>
      <c r="U304" s="186"/>
      <c r="V304" s="186"/>
      <c r="W304" s="186"/>
      <c r="X304" s="186"/>
      <c r="Y304" s="186"/>
      <c r="Z304" s="186"/>
      <c r="AA304" s="186"/>
      <c r="AB304" s="186"/>
      <c r="AC304" s="186"/>
    </row>
    <row r="305" spans="1:29" x14ac:dyDescent="0.2">
      <c r="A305" s="186"/>
      <c r="B305" s="186"/>
      <c r="C305" s="186"/>
      <c r="D305" s="186"/>
      <c r="E305" s="186"/>
      <c r="F305" s="186"/>
      <c r="G305" s="186"/>
      <c r="H305" s="186"/>
      <c r="I305" s="186"/>
      <c r="J305" s="186"/>
      <c r="K305" s="186"/>
      <c r="L305" s="186"/>
      <c r="M305" s="186"/>
      <c r="N305" s="180"/>
      <c r="O305" s="180"/>
      <c r="P305" s="180"/>
      <c r="Q305" s="180"/>
      <c r="R305" s="180"/>
      <c r="S305" s="180"/>
      <c r="T305" s="186"/>
      <c r="U305" s="186"/>
      <c r="V305" s="186"/>
      <c r="W305" s="186"/>
      <c r="X305" s="186"/>
      <c r="Y305" s="186"/>
      <c r="Z305" s="186"/>
      <c r="AA305" s="186"/>
      <c r="AB305" s="186"/>
      <c r="AC305" s="186"/>
    </row>
    <row r="306" spans="1:29" x14ac:dyDescent="0.2">
      <c r="A306" s="186"/>
      <c r="B306" s="186"/>
      <c r="C306" s="186"/>
      <c r="D306" s="186"/>
      <c r="E306" s="186"/>
      <c r="F306" s="186"/>
      <c r="G306" s="186"/>
      <c r="H306" s="186"/>
      <c r="I306" s="186"/>
      <c r="J306" s="186"/>
      <c r="K306" s="186"/>
      <c r="L306" s="186"/>
      <c r="M306" s="186"/>
      <c r="N306" s="180"/>
      <c r="O306" s="180"/>
      <c r="P306" s="180"/>
      <c r="Q306" s="180"/>
      <c r="R306" s="180"/>
      <c r="S306" s="180"/>
      <c r="T306" s="186"/>
      <c r="U306" s="186"/>
      <c r="V306" s="186"/>
      <c r="W306" s="186"/>
      <c r="X306" s="186"/>
      <c r="Y306" s="186"/>
      <c r="Z306" s="186"/>
      <c r="AA306" s="186"/>
      <c r="AB306" s="186"/>
      <c r="AC306" s="186"/>
    </row>
    <row r="307" spans="1:29" x14ac:dyDescent="0.2">
      <c r="A307" s="186"/>
      <c r="B307" s="186"/>
      <c r="C307" s="186"/>
      <c r="D307" s="186"/>
      <c r="E307" s="186"/>
      <c r="F307" s="186"/>
      <c r="G307" s="186"/>
      <c r="H307" s="186"/>
      <c r="I307" s="186"/>
      <c r="J307" s="186"/>
      <c r="K307" s="186"/>
      <c r="L307" s="186"/>
      <c r="M307" s="186"/>
      <c r="N307" s="180"/>
      <c r="O307" s="180"/>
      <c r="P307" s="180"/>
      <c r="Q307" s="180"/>
      <c r="R307" s="180"/>
      <c r="S307" s="180"/>
      <c r="T307" s="186"/>
      <c r="U307" s="186"/>
      <c r="V307" s="186"/>
      <c r="W307" s="186"/>
      <c r="X307" s="186"/>
      <c r="Y307" s="186"/>
      <c r="Z307" s="186"/>
      <c r="AA307" s="186"/>
      <c r="AB307" s="186"/>
      <c r="AC307" s="186"/>
    </row>
    <row r="308" spans="1:29" x14ac:dyDescent="0.2">
      <c r="A308" s="186"/>
      <c r="B308" s="186"/>
      <c r="C308" s="186"/>
      <c r="D308" s="186"/>
      <c r="E308" s="186"/>
      <c r="F308" s="186"/>
      <c r="G308" s="186"/>
      <c r="H308" s="186"/>
      <c r="I308" s="186"/>
      <c r="J308" s="186"/>
      <c r="K308" s="186"/>
      <c r="L308" s="186"/>
      <c r="M308" s="186"/>
      <c r="N308" s="180"/>
      <c r="O308" s="180"/>
      <c r="P308" s="180"/>
      <c r="Q308" s="180"/>
      <c r="R308" s="180"/>
      <c r="S308" s="180"/>
      <c r="T308" s="186"/>
      <c r="U308" s="186"/>
      <c r="V308" s="186"/>
      <c r="W308" s="186"/>
      <c r="X308" s="186"/>
      <c r="Y308" s="186"/>
      <c r="Z308" s="186"/>
      <c r="AA308" s="186"/>
      <c r="AB308" s="186"/>
      <c r="AC308" s="186"/>
    </row>
    <row r="309" spans="1:29" x14ac:dyDescent="0.2">
      <c r="A309" s="186"/>
      <c r="B309" s="186"/>
      <c r="C309" s="186"/>
      <c r="D309" s="186"/>
      <c r="E309" s="186"/>
      <c r="F309" s="186"/>
      <c r="G309" s="186"/>
      <c r="H309" s="186"/>
      <c r="I309" s="186"/>
      <c r="J309" s="186"/>
      <c r="K309" s="186"/>
      <c r="L309" s="186"/>
      <c r="M309" s="186"/>
      <c r="N309" s="180"/>
      <c r="O309" s="180"/>
      <c r="P309" s="180"/>
      <c r="Q309" s="180"/>
      <c r="R309" s="180"/>
      <c r="S309" s="180"/>
      <c r="T309" s="186"/>
      <c r="U309" s="186"/>
      <c r="V309" s="186"/>
      <c r="W309" s="186"/>
      <c r="X309" s="186"/>
      <c r="Y309" s="186"/>
      <c r="Z309" s="186"/>
      <c r="AA309" s="186"/>
      <c r="AB309" s="186"/>
      <c r="AC309" s="186"/>
    </row>
    <row r="310" spans="1:29" x14ac:dyDescent="0.2">
      <c r="A310" s="186"/>
      <c r="B310" s="186"/>
      <c r="C310" s="186"/>
      <c r="D310" s="186"/>
      <c r="E310" s="186"/>
      <c r="F310" s="186"/>
      <c r="G310" s="186"/>
      <c r="H310" s="186"/>
      <c r="I310" s="186"/>
      <c r="J310" s="186"/>
      <c r="K310" s="186"/>
      <c r="L310" s="186"/>
      <c r="M310" s="186"/>
      <c r="N310" s="180"/>
      <c r="O310" s="180"/>
      <c r="P310" s="180"/>
      <c r="Q310" s="180"/>
      <c r="R310" s="180"/>
      <c r="S310" s="180"/>
      <c r="T310" s="186"/>
      <c r="U310" s="186"/>
      <c r="V310" s="186"/>
      <c r="W310" s="186"/>
      <c r="X310" s="186"/>
      <c r="Y310" s="186"/>
      <c r="Z310" s="186"/>
      <c r="AA310" s="186"/>
      <c r="AB310" s="186"/>
      <c r="AC310" s="186"/>
    </row>
    <row r="311" spans="1:29" x14ac:dyDescent="0.2">
      <c r="A311" s="186"/>
      <c r="B311" s="186"/>
      <c r="C311" s="186"/>
      <c r="D311" s="186"/>
      <c r="E311" s="186"/>
      <c r="F311" s="186"/>
      <c r="G311" s="186"/>
      <c r="H311" s="186"/>
      <c r="I311" s="186"/>
      <c r="J311" s="186"/>
      <c r="K311" s="186"/>
      <c r="L311" s="186"/>
      <c r="M311" s="186"/>
      <c r="N311" s="180"/>
      <c r="O311" s="180"/>
      <c r="P311" s="180"/>
      <c r="Q311" s="180"/>
      <c r="R311" s="180"/>
      <c r="S311" s="180"/>
      <c r="T311" s="186"/>
      <c r="U311" s="186"/>
      <c r="V311" s="186"/>
      <c r="W311" s="186"/>
      <c r="X311" s="186"/>
      <c r="Y311" s="186"/>
      <c r="Z311" s="186"/>
      <c r="AA311" s="186"/>
      <c r="AB311" s="186"/>
      <c r="AC311" s="186"/>
    </row>
    <row r="312" spans="1:29" x14ac:dyDescent="0.2">
      <c r="A312" s="186"/>
      <c r="B312" s="186"/>
      <c r="C312" s="186"/>
      <c r="D312" s="186"/>
      <c r="E312" s="186"/>
      <c r="F312" s="186"/>
      <c r="G312" s="186"/>
      <c r="H312" s="186"/>
      <c r="I312" s="186"/>
      <c r="J312" s="186"/>
      <c r="K312" s="186"/>
      <c r="L312" s="186"/>
      <c r="M312" s="186"/>
      <c r="N312" s="180"/>
      <c r="O312" s="180"/>
      <c r="P312" s="180"/>
      <c r="Q312" s="180"/>
      <c r="R312" s="180"/>
      <c r="S312" s="180"/>
      <c r="T312" s="186"/>
      <c r="U312" s="186"/>
      <c r="V312" s="186"/>
      <c r="W312" s="186"/>
      <c r="X312" s="186"/>
      <c r="Y312" s="186"/>
      <c r="Z312" s="186"/>
      <c r="AA312" s="186"/>
      <c r="AB312" s="186"/>
      <c r="AC312" s="186"/>
    </row>
    <row r="313" spans="1:29" x14ac:dyDescent="0.2">
      <c r="A313" s="186"/>
      <c r="B313" s="186"/>
      <c r="C313" s="186"/>
      <c r="D313" s="186"/>
      <c r="E313" s="186"/>
      <c r="F313" s="186"/>
      <c r="G313" s="186"/>
      <c r="H313" s="186"/>
      <c r="I313" s="186"/>
      <c r="J313" s="186"/>
      <c r="K313" s="186"/>
      <c r="L313" s="186"/>
      <c r="M313" s="186"/>
      <c r="N313" s="180"/>
      <c r="O313" s="180"/>
      <c r="P313" s="180"/>
      <c r="Q313" s="180"/>
      <c r="R313" s="180"/>
      <c r="S313" s="180"/>
      <c r="T313" s="186"/>
      <c r="U313" s="186"/>
      <c r="V313" s="186"/>
      <c r="W313" s="186"/>
      <c r="X313" s="186"/>
      <c r="Y313" s="186"/>
      <c r="Z313" s="186"/>
      <c r="AA313" s="186"/>
      <c r="AB313" s="186"/>
      <c r="AC313" s="186"/>
    </row>
    <row r="314" spans="1:29" x14ac:dyDescent="0.2">
      <c r="A314" s="186"/>
      <c r="B314" s="186"/>
      <c r="C314" s="186"/>
      <c r="D314" s="186"/>
      <c r="E314" s="186"/>
      <c r="F314" s="186"/>
      <c r="G314" s="186"/>
      <c r="H314" s="186"/>
      <c r="I314" s="186"/>
      <c r="J314" s="186"/>
      <c r="K314" s="186"/>
      <c r="L314" s="186"/>
      <c r="M314" s="186"/>
      <c r="N314" s="180"/>
      <c r="O314" s="180"/>
      <c r="P314" s="180"/>
      <c r="Q314" s="180"/>
      <c r="R314" s="180"/>
      <c r="S314" s="180"/>
      <c r="T314" s="186"/>
      <c r="U314" s="186"/>
      <c r="V314" s="186"/>
      <c r="W314" s="186"/>
      <c r="X314" s="186"/>
      <c r="Y314" s="186"/>
      <c r="Z314" s="186"/>
      <c r="AA314" s="186"/>
      <c r="AB314" s="186"/>
      <c r="AC314" s="186"/>
    </row>
    <row r="315" spans="1:29" x14ac:dyDescent="0.2">
      <c r="A315" s="186"/>
      <c r="B315" s="186"/>
      <c r="C315" s="186"/>
      <c r="D315" s="186"/>
      <c r="E315" s="186"/>
      <c r="F315" s="186"/>
      <c r="G315" s="186"/>
      <c r="H315" s="186"/>
      <c r="I315" s="186"/>
      <c r="J315" s="186"/>
      <c r="K315" s="186"/>
      <c r="L315" s="186"/>
      <c r="M315" s="186"/>
      <c r="N315" s="180"/>
      <c r="O315" s="180"/>
      <c r="P315" s="180"/>
      <c r="Q315" s="180"/>
      <c r="R315" s="180"/>
      <c r="S315" s="180"/>
      <c r="T315" s="186"/>
      <c r="U315" s="186"/>
      <c r="V315" s="186"/>
      <c r="W315" s="186"/>
      <c r="X315" s="186"/>
      <c r="Y315" s="186"/>
      <c r="Z315" s="186"/>
      <c r="AA315" s="186"/>
      <c r="AB315" s="186"/>
      <c r="AC315" s="186"/>
    </row>
    <row r="316" spans="1:29" x14ac:dyDescent="0.2">
      <c r="A316" s="186"/>
      <c r="B316" s="186"/>
      <c r="C316" s="186"/>
      <c r="D316" s="186"/>
      <c r="E316" s="186"/>
      <c r="F316" s="186"/>
      <c r="G316" s="186"/>
      <c r="H316" s="186"/>
      <c r="I316" s="186"/>
      <c r="J316" s="186"/>
      <c r="K316" s="186"/>
      <c r="L316" s="186"/>
      <c r="M316" s="186"/>
      <c r="N316" s="180"/>
      <c r="O316" s="180"/>
      <c r="P316" s="180"/>
      <c r="Q316" s="180"/>
      <c r="R316" s="180"/>
      <c r="S316" s="180"/>
      <c r="T316" s="186"/>
      <c r="U316" s="186"/>
      <c r="V316" s="186"/>
      <c r="W316" s="186"/>
      <c r="X316" s="186"/>
      <c r="Y316" s="186"/>
      <c r="Z316" s="186"/>
      <c r="AA316" s="186"/>
      <c r="AB316" s="186"/>
      <c r="AC316" s="186"/>
    </row>
    <row r="317" spans="1:29" x14ac:dyDescent="0.2">
      <c r="A317" s="186"/>
      <c r="B317" s="186"/>
      <c r="C317" s="186"/>
      <c r="D317" s="186"/>
      <c r="E317" s="186"/>
      <c r="F317" s="186"/>
      <c r="G317" s="186"/>
      <c r="H317" s="186"/>
      <c r="I317" s="186"/>
      <c r="J317" s="186"/>
      <c r="K317" s="186"/>
      <c r="L317" s="186"/>
      <c r="M317" s="186"/>
      <c r="N317" s="180"/>
      <c r="O317" s="180"/>
      <c r="P317" s="180"/>
      <c r="Q317" s="180"/>
      <c r="R317" s="180"/>
      <c r="S317" s="180"/>
      <c r="T317" s="186"/>
      <c r="U317" s="186"/>
      <c r="V317" s="186"/>
      <c r="W317" s="186"/>
      <c r="X317" s="186"/>
      <c r="Y317" s="186"/>
      <c r="Z317" s="186"/>
      <c r="AA317" s="186"/>
      <c r="AB317" s="186"/>
      <c r="AC317" s="186"/>
    </row>
    <row r="318" spans="1:29" x14ac:dyDescent="0.2">
      <c r="A318" s="186"/>
      <c r="B318" s="186"/>
      <c r="C318" s="186"/>
      <c r="D318" s="186"/>
      <c r="E318" s="186"/>
      <c r="F318" s="186"/>
      <c r="G318" s="186"/>
      <c r="H318" s="186"/>
      <c r="I318" s="186"/>
      <c r="J318" s="186"/>
      <c r="K318" s="186"/>
      <c r="L318" s="186"/>
      <c r="M318" s="186"/>
      <c r="N318" s="180"/>
      <c r="O318" s="180"/>
      <c r="P318" s="180"/>
      <c r="Q318" s="180"/>
      <c r="R318" s="180"/>
      <c r="S318" s="180"/>
      <c r="T318" s="186"/>
      <c r="U318" s="186"/>
      <c r="V318" s="186"/>
      <c r="W318" s="186"/>
      <c r="X318" s="186"/>
      <c r="Y318" s="186"/>
      <c r="Z318" s="186"/>
      <c r="AA318" s="186"/>
      <c r="AB318" s="186"/>
      <c r="AC318" s="186"/>
    </row>
    <row r="319" spans="1:29" x14ac:dyDescent="0.2">
      <c r="A319" s="186"/>
      <c r="B319" s="186"/>
      <c r="C319" s="186"/>
      <c r="D319" s="186"/>
      <c r="E319" s="186"/>
      <c r="F319" s="186"/>
      <c r="G319" s="186"/>
      <c r="H319" s="186"/>
      <c r="I319" s="186"/>
      <c r="J319" s="186"/>
      <c r="K319" s="186"/>
      <c r="L319" s="186"/>
      <c r="M319" s="186"/>
      <c r="N319" s="180"/>
      <c r="O319" s="180"/>
      <c r="P319" s="180"/>
      <c r="Q319" s="180"/>
      <c r="R319" s="180"/>
      <c r="S319" s="180"/>
      <c r="T319" s="186"/>
      <c r="U319" s="186"/>
      <c r="V319" s="186"/>
      <c r="W319" s="186"/>
      <c r="X319" s="186"/>
      <c r="Y319" s="186"/>
      <c r="Z319" s="186"/>
      <c r="AA319" s="186"/>
      <c r="AB319" s="186"/>
      <c r="AC319" s="186"/>
    </row>
    <row r="320" spans="1:29" x14ac:dyDescent="0.2">
      <c r="A320" s="186"/>
      <c r="B320" s="186"/>
      <c r="C320" s="186"/>
      <c r="D320" s="186"/>
      <c r="E320" s="186"/>
      <c r="F320" s="186"/>
      <c r="G320" s="186"/>
      <c r="H320" s="186"/>
      <c r="I320" s="186"/>
      <c r="J320" s="186"/>
      <c r="K320" s="186"/>
      <c r="L320" s="186"/>
      <c r="M320" s="186"/>
      <c r="N320" s="180"/>
      <c r="O320" s="180"/>
      <c r="P320" s="180"/>
      <c r="Q320" s="180"/>
      <c r="R320" s="180"/>
      <c r="S320" s="180"/>
      <c r="T320" s="186"/>
      <c r="U320" s="186"/>
      <c r="V320" s="186"/>
      <c r="W320" s="186"/>
      <c r="X320" s="186"/>
      <c r="Y320" s="186"/>
      <c r="Z320" s="186"/>
      <c r="AA320" s="186"/>
      <c r="AB320" s="186"/>
      <c r="AC320" s="186"/>
    </row>
    <row r="321" spans="1:29" x14ac:dyDescent="0.2">
      <c r="A321" s="186"/>
      <c r="B321" s="186"/>
      <c r="C321" s="186"/>
      <c r="D321" s="186"/>
      <c r="E321" s="186"/>
      <c r="F321" s="186"/>
      <c r="G321" s="186"/>
      <c r="H321" s="186"/>
      <c r="I321" s="186"/>
      <c r="J321" s="186"/>
      <c r="K321" s="186"/>
      <c r="L321" s="186"/>
      <c r="M321" s="186"/>
      <c r="N321" s="180"/>
      <c r="O321" s="180"/>
      <c r="P321" s="180"/>
      <c r="Q321" s="180"/>
      <c r="R321" s="180"/>
      <c r="S321" s="180"/>
      <c r="T321" s="186"/>
      <c r="U321" s="186"/>
      <c r="V321" s="186"/>
      <c r="W321" s="186"/>
      <c r="X321" s="186"/>
      <c r="Y321" s="186"/>
      <c r="Z321" s="186"/>
      <c r="AA321" s="186"/>
      <c r="AB321" s="186"/>
      <c r="AC321" s="186"/>
    </row>
    <row r="322" spans="1:29" x14ac:dyDescent="0.2">
      <c r="A322" s="186"/>
      <c r="B322" s="186"/>
      <c r="C322" s="186"/>
      <c r="D322" s="186"/>
      <c r="E322" s="186"/>
      <c r="F322" s="186"/>
      <c r="G322" s="186"/>
      <c r="H322" s="186"/>
      <c r="I322" s="186"/>
      <c r="J322" s="186"/>
      <c r="K322" s="186"/>
      <c r="L322" s="186"/>
      <c r="M322" s="186"/>
      <c r="N322" s="180"/>
      <c r="O322" s="180"/>
      <c r="P322" s="180"/>
      <c r="Q322" s="180"/>
      <c r="R322" s="180"/>
      <c r="S322" s="180"/>
      <c r="T322" s="186"/>
      <c r="U322" s="186"/>
      <c r="V322" s="186"/>
      <c r="W322" s="186"/>
      <c r="X322" s="186"/>
      <c r="Y322" s="186"/>
      <c r="Z322" s="186"/>
      <c r="AA322" s="186"/>
      <c r="AB322" s="186"/>
      <c r="AC322" s="186"/>
    </row>
    <row r="323" spans="1:29" x14ac:dyDescent="0.2">
      <c r="A323" s="186"/>
      <c r="B323" s="186"/>
      <c r="C323" s="186"/>
      <c r="D323" s="186"/>
      <c r="E323" s="186"/>
      <c r="F323" s="186"/>
      <c r="G323" s="186"/>
      <c r="H323" s="186"/>
      <c r="I323" s="186"/>
      <c r="J323" s="186"/>
      <c r="K323" s="186"/>
      <c r="L323" s="186"/>
      <c r="M323" s="186"/>
      <c r="N323" s="180"/>
      <c r="O323" s="180"/>
      <c r="P323" s="180"/>
      <c r="Q323" s="180"/>
      <c r="R323" s="180"/>
      <c r="S323" s="180"/>
      <c r="T323" s="186"/>
      <c r="U323" s="186"/>
      <c r="V323" s="186"/>
      <c r="W323" s="186"/>
      <c r="X323" s="186"/>
      <c r="Y323" s="186"/>
      <c r="Z323" s="186"/>
      <c r="AA323" s="186"/>
      <c r="AB323" s="186"/>
      <c r="AC323" s="186"/>
    </row>
    <row r="324" spans="1:29" x14ac:dyDescent="0.2">
      <c r="A324" s="186"/>
      <c r="B324" s="186"/>
      <c r="C324" s="186"/>
      <c r="D324" s="186"/>
      <c r="E324" s="186"/>
      <c r="F324" s="186"/>
      <c r="G324" s="186"/>
      <c r="H324" s="186"/>
      <c r="I324" s="186"/>
      <c r="J324" s="186"/>
      <c r="K324" s="186"/>
      <c r="L324" s="186"/>
      <c r="M324" s="186"/>
      <c r="N324" s="180"/>
      <c r="O324" s="180"/>
      <c r="P324" s="180"/>
      <c r="Q324" s="180"/>
      <c r="R324" s="180"/>
      <c r="S324" s="180"/>
      <c r="T324" s="186"/>
      <c r="U324" s="186"/>
      <c r="V324" s="186"/>
      <c r="W324" s="186"/>
      <c r="X324" s="186"/>
      <c r="Y324" s="186"/>
      <c r="Z324" s="186"/>
      <c r="AA324" s="186"/>
      <c r="AB324" s="186"/>
      <c r="AC324" s="186"/>
    </row>
    <row r="325" spans="1:29" x14ac:dyDescent="0.2">
      <c r="A325" s="186"/>
      <c r="B325" s="186"/>
      <c r="C325" s="186"/>
      <c r="D325" s="186"/>
      <c r="E325" s="186"/>
      <c r="F325" s="186"/>
      <c r="G325" s="186"/>
      <c r="H325" s="186"/>
      <c r="I325" s="186"/>
      <c r="J325" s="186"/>
      <c r="K325" s="186"/>
      <c r="L325" s="186"/>
      <c r="M325" s="186"/>
      <c r="N325" s="180"/>
      <c r="O325" s="180"/>
      <c r="P325" s="180"/>
      <c r="Q325" s="180"/>
      <c r="R325" s="180"/>
      <c r="S325" s="180"/>
      <c r="T325" s="186"/>
      <c r="U325" s="186"/>
      <c r="V325" s="186"/>
      <c r="W325" s="186"/>
      <c r="X325" s="186"/>
      <c r="Y325" s="186"/>
      <c r="Z325" s="186"/>
      <c r="AA325" s="186"/>
      <c r="AB325" s="186"/>
      <c r="AC325" s="186"/>
    </row>
    <row r="326" spans="1:29" x14ac:dyDescent="0.2">
      <c r="A326" s="186"/>
      <c r="B326" s="186"/>
      <c r="C326" s="186"/>
      <c r="D326" s="186"/>
      <c r="E326" s="186"/>
      <c r="F326" s="186"/>
      <c r="G326" s="186"/>
      <c r="H326" s="186"/>
      <c r="I326" s="186"/>
      <c r="J326" s="186"/>
      <c r="K326" s="186"/>
      <c r="L326" s="186"/>
      <c r="M326" s="186"/>
      <c r="N326" s="180"/>
      <c r="O326" s="180"/>
      <c r="P326" s="180"/>
      <c r="Q326" s="180"/>
      <c r="R326" s="180"/>
      <c r="S326" s="180"/>
      <c r="T326" s="186"/>
      <c r="U326" s="186"/>
      <c r="V326" s="186"/>
      <c r="W326" s="186"/>
      <c r="X326" s="186"/>
      <c r="Y326" s="186"/>
      <c r="Z326" s="186"/>
      <c r="AA326" s="186"/>
      <c r="AB326" s="186"/>
      <c r="AC326" s="186"/>
    </row>
    <row r="327" spans="1:29" x14ac:dyDescent="0.2">
      <c r="A327" s="186"/>
      <c r="B327" s="186"/>
      <c r="C327" s="186"/>
      <c r="D327" s="186"/>
      <c r="E327" s="186"/>
      <c r="F327" s="186"/>
      <c r="G327" s="186"/>
      <c r="H327" s="186"/>
      <c r="I327" s="186"/>
      <c r="J327" s="186"/>
      <c r="K327" s="186"/>
      <c r="L327" s="186"/>
      <c r="M327" s="186"/>
      <c r="N327" s="180"/>
      <c r="O327" s="180"/>
      <c r="P327" s="180"/>
      <c r="Q327" s="180"/>
      <c r="R327" s="180"/>
      <c r="S327" s="180"/>
      <c r="T327" s="186"/>
      <c r="U327" s="186"/>
      <c r="V327" s="186"/>
      <c r="W327" s="186"/>
      <c r="X327" s="186"/>
      <c r="Y327" s="186"/>
      <c r="Z327" s="186"/>
      <c r="AA327" s="186"/>
      <c r="AB327" s="186"/>
      <c r="AC327" s="186"/>
    </row>
    <row r="328" spans="1:29" x14ac:dyDescent="0.2">
      <c r="A328" s="186"/>
      <c r="B328" s="186"/>
      <c r="C328" s="186"/>
      <c r="D328" s="186"/>
      <c r="E328" s="186"/>
      <c r="F328" s="186"/>
      <c r="G328" s="186"/>
      <c r="H328" s="186"/>
      <c r="I328" s="186"/>
      <c r="J328" s="186"/>
      <c r="K328" s="186"/>
      <c r="L328" s="186"/>
      <c r="M328" s="186"/>
      <c r="N328" s="180"/>
      <c r="O328" s="180"/>
      <c r="P328" s="180"/>
      <c r="Q328" s="180"/>
      <c r="R328" s="180"/>
      <c r="S328" s="180"/>
      <c r="T328" s="186"/>
      <c r="U328" s="186"/>
      <c r="V328" s="186"/>
      <c r="W328" s="186"/>
      <c r="X328" s="186"/>
      <c r="Y328" s="186"/>
      <c r="Z328" s="186"/>
      <c r="AA328" s="186"/>
      <c r="AB328" s="186"/>
      <c r="AC328" s="186"/>
    </row>
    <row r="329" spans="1:29" x14ac:dyDescent="0.2">
      <c r="A329" s="186"/>
      <c r="B329" s="186"/>
      <c r="C329" s="186"/>
      <c r="D329" s="186"/>
      <c r="E329" s="186"/>
      <c r="F329" s="186"/>
      <c r="G329" s="186"/>
      <c r="H329" s="186"/>
      <c r="I329" s="186"/>
      <c r="J329" s="186"/>
      <c r="K329" s="186"/>
      <c r="L329" s="186"/>
      <c r="M329" s="186"/>
      <c r="N329" s="180"/>
      <c r="O329" s="180"/>
      <c r="P329" s="180"/>
      <c r="Q329" s="180"/>
      <c r="R329" s="180"/>
      <c r="S329" s="180"/>
      <c r="T329" s="186"/>
      <c r="U329" s="186"/>
      <c r="V329" s="186"/>
      <c r="W329" s="186"/>
      <c r="X329" s="186"/>
      <c r="Y329" s="186"/>
      <c r="Z329" s="186"/>
      <c r="AA329" s="186"/>
      <c r="AB329" s="186"/>
      <c r="AC329" s="186"/>
    </row>
    <row r="330" spans="1:29" x14ac:dyDescent="0.2">
      <c r="A330" s="186"/>
      <c r="B330" s="186"/>
      <c r="C330" s="186"/>
      <c r="D330" s="186"/>
      <c r="E330" s="186"/>
      <c r="F330" s="186"/>
      <c r="G330" s="186"/>
      <c r="H330" s="186"/>
      <c r="I330" s="186"/>
      <c r="J330" s="186"/>
      <c r="K330" s="186"/>
      <c r="L330" s="186"/>
      <c r="M330" s="186"/>
      <c r="N330" s="180"/>
      <c r="O330" s="180"/>
      <c r="P330" s="180"/>
      <c r="Q330" s="180"/>
      <c r="R330" s="180"/>
      <c r="S330" s="180"/>
      <c r="T330" s="186"/>
      <c r="U330" s="186"/>
      <c r="V330" s="186"/>
      <c r="W330" s="186"/>
      <c r="X330" s="186"/>
      <c r="Y330" s="186"/>
      <c r="Z330" s="186"/>
      <c r="AA330" s="186"/>
      <c r="AB330" s="186"/>
      <c r="AC330" s="186"/>
    </row>
    <row r="331" spans="1:29" x14ac:dyDescent="0.2">
      <c r="A331" s="186"/>
      <c r="B331" s="186"/>
      <c r="C331" s="186"/>
      <c r="D331" s="186"/>
      <c r="E331" s="186"/>
      <c r="F331" s="186"/>
      <c r="G331" s="186"/>
      <c r="H331" s="186"/>
      <c r="I331" s="186"/>
      <c r="J331" s="186"/>
      <c r="K331" s="186"/>
      <c r="L331" s="186"/>
      <c r="M331" s="186"/>
      <c r="N331" s="180"/>
      <c r="O331" s="180"/>
      <c r="P331" s="180"/>
      <c r="Q331" s="180"/>
      <c r="R331" s="180"/>
      <c r="S331" s="180"/>
      <c r="T331" s="186"/>
      <c r="U331" s="186"/>
      <c r="V331" s="186"/>
      <c r="W331" s="186"/>
      <c r="X331" s="186"/>
      <c r="Y331" s="186"/>
      <c r="Z331" s="186"/>
      <c r="AA331" s="186"/>
      <c r="AB331" s="186"/>
      <c r="AC331" s="186"/>
    </row>
    <row r="332" spans="1:29" x14ac:dyDescent="0.2">
      <c r="A332" s="186"/>
      <c r="B332" s="186"/>
      <c r="C332" s="186"/>
      <c r="D332" s="186"/>
      <c r="E332" s="186"/>
      <c r="F332" s="186"/>
      <c r="G332" s="186"/>
      <c r="H332" s="186"/>
      <c r="I332" s="186"/>
      <c r="J332" s="186"/>
      <c r="K332" s="186"/>
      <c r="L332" s="186"/>
      <c r="M332" s="186"/>
      <c r="N332" s="180"/>
      <c r="O332" s="180"/>
      <c r="P332" s="180"/>
      <c r="Q332" s="180"/>
      <c r="R332" s="180"/>
      <c r="S332" s="180"/>
      <c r="T332" s="186"/>
      <c r="U332" s="186"/>
      <c r="V332" s="186"/>
      <c r="W332" s="186"/>
      <c r="X332" s="186"/>
      <c r="Y332" s="186"/>
      <c r="Z332" s="186"/>
      <c r="AA332" s="186"/>
      <c r="AB332" s="186"/>
      <c r="AC332" s="186"/>
    </row>
    <row r="333" spans="1:29" x14ac:dyDescent="0.2">
      <c r="A333" s="186"/>
      <c r="B333" s="186"/>
      <c r="C333" s="186"/>
      <c r="D333" s="186"/>
      <c r="E333" s="186"/>
      <c r="F333" s="186"/>
      <c r="G333" s="186"/>
      <c r="H333" s="186"/>
      <c r="I333" s="186"/>
      <c r="J333" s="186"/>
      <c r="K333" s="186"/>
      <c r="L333" s="186"/>
      <c r="M333" s="186"/>
      <c r="N333" s="180"/>
      <c r="O333" s="180"/>
      <c r="P333" s="180"/>
      <c r="Q333" s="180"/>
      <c r="R333" s="180"/>
      <c r="S333" s="180"/>
      <c r="T333" s="186"/>
      <c r="U333" s="186"/>
      <c r="V333" s="186"/>
      <c r="W333" s="186"/>
      <c r="X333" s="186"/>
      <c r="Y333" s="186"/>
      <c r="Z333" s="186"/>
      <c r="AA333" s="186"/>
      <c r="AB333" s="186"/>
      <c r="AC333" s="186"/>
    </row>
    <row r="334" spans="1:29" x14ac:dyDescent="0.2">
      <c r="A334" s="186"/>
      <c r="B334" s="186"/>
      <c r="C334" s="186"/>
      <c r="D334" s="186"/>
      <c r="E334" s="186"/>
      <c r="F334" s="186"/>
      <c r="G334" s="186"/>
      <c r="H334" s="186"/>
      <c r="I334" s="186"/>
      <c r="J334" s="186"/>
      <c r="K334" s="186"/>
      <c r="L334" s="186"/>
      <c r="M334" s="186"/>
      <c r="N334" s="180"/>
      <c r="O334" s="180"/>
      <c r="P334" s="180"/>
      <c r="Q334" s="180"/>
      <c r="R334" s="180"/>
      <c r="S334" s="180"/>
      <c r="T334" s="186"/>
      <c r="U334" s="186"/>
      <c r="V334" s="186"/>
      <c r="W334" s="186"/>
      <c r="X334" s="186"/>
      <c r="Y334" s="186"/>
      <c r="Z334" s="186"/>
      <c r="AA334" s="186"/>
      <c r="AB334" s="186"/>
      <c r="AC334" s="186"/>
    </row>
    <row r="335" spans="1:29" x14ac:dyDescent="0.2">
      <c r="A335" s="186"/>
      <c r="B335" s="186"/>
      <c r="C335" s="186"/>
      <c r="D335" s="186"/>
      <c r="E335" s="186"/>
      <c r="F335" s="186"/>
      <c r="G335" s="186"/>
      <c r="H335" s="186"/>
      <c r="I335" s="186"/>
      <c r="J335" s="186"/>
      <c r="K335" s="186"/>
      <c r="L335" s="186"/>
      <c r="M335" s="186"/>
      <c r="N335" s="180"/>
      <c r="O335" s="180"/>
      <c r="P335" s="180"/>
      <c r="Q335" s="180"/>
      <c r="R335" s="180"/>
      <c r="S335" s="180"/>
      <c r="T335" s="186"/>
      <c r="U335" s="186"/>
      <c r="V335" s="186"/>
      <c r="W335" s="186"/>
      <c r="X335" s="186"/>
      <c r="Y335" s="186"/>
      <c r="Z335" s="186"/>
      <c r="AA335" s="186"/>
      <c r="AB335" s="186"/>
      <c r="AC335" s="186"/>
    </row>
    <row r="336" spans="1:29" x14ac:dyDescent="0.2">
      <c r="A336" s="186"/>
      <c r="B336" s="186"/>
      <c r="C336" s="186"/>
      <c r="D336" s="186"/>
      <c r="E336" s="186"/>
      <c r="F336" s="186"/>
      <c r="G336" s="186"/>
      <c r="H336" s="186"/>
      <c r="I336" s="186"/>
      <c r="J336" s="186"/>
      <c r="K336" s="186"/>
      <c r="L336" s="186"/>
      <c r="M336" s="186"/>
      <c r="N336" s="180"/>
      <c r="O336" s="180"/>
      <c r="P336" s="180"/>
      <c r="Q336" s="180"/>
      <c r="R336" s="180"/>
      <c r="S336" s="180"/>
      <c r="T336" s="186"/>
      <c r="U336" s="186"/>
      <c r="V336" s="186"/>
      <c r="W336" s="186"/>
      <c r="X336" s="186"/>
      <c r="Y336" s="186"/>
      <c r="Z336" s="186"/>
      <c r="AA336" s="186"/>
      <c r="AB336" s="186"/>
      <c r="AC336" s="186"/>
    </row>
    <row r="337" spans="1:29" x14ac:dyDescent="0.2">
      <c r="A337" s="186"/>
      <c r="B337" s="186"/>
      <c r="C337" s="186"/>
      <c r="D337" s="186"/>
      <c r="E337" s="186"/>
      <c r="F337" s="186"/>
      <c r="G337" s="186"/>
      <c r="H337" s="186"/>
      <c r="I337" s="186"/>
      <c r="J337" s="186"/>
      <c r="K337" s="186"/>
      <c r="L337" s="186"/>
      <c r="M337" s="186"/>
      <c r="N337" s="180"/>
      <c r="O337" s="180"/>
      <c r="P337" s="180"/>
      <c r="Q337" s="180"/>
      <c r="R337" s="180"/>
      <c r="S337" s="180"/>
      <c r="T337" s="186"/>
      <c r="U337" s="186"/>
      <c r="V337" s="186"/>
      <c r="W337" s="186"/>
      <c r="X337" s="186"/>
      <c r="Y337" s="186"/>
      <c r="Z337" s="186"/>
      <c r="AA337" s="186"/>
      <c r="AB337" s="186"/>
      <c r="AC337" s="186"/>
    </row>
    <row r="338" spans="1:29" x14ac:dyDescent="0.2">
      <c r="A338" s="186"/>
      <c r="B338" s="186"/>
      <c r="C338" s="186"/>
      <c r="D338" s="186"/>
      <c r="E338" s="186"/>
      <c r="F338" s="186"/>
      <c r="G338" s="186"/>
      <c r="H338" s="186"/>
      <c r="I338" s="186"/>
      <c r="J338" s="186"/>
      <c r="K338" s="186"/>
      <c r="L338" s="186"/>
      <c r="M338" s="186"/>
      <c r="N338" s="180"/>
      <c r="O338" s="180"/>
      <c r="P338" s="180"/>
      <c r="Q338" s="180"/>
      <c r="R338" s="180"/>
      <c r="S338" s="180"/>
      <c r="T338" s="186"/>
      <c r="U338" s="186"/>
      <c r="V338" s="186"/>
      <c r="W338" s="186"/>
      <c r="X338" s="186"/>
      <c r="Y338" s="186"/>
      <c r="Z338" s="186"/>
      <c r="AA338" s="186"/>
      <c r="AB338" s="186"/>
      <c r="AC338" s="186"/>
    </row>
    <row r="339" spans="1:29" x14ac:dyDescent="0.2">
      <c r="A339" s="186"/>
      <c r="B339" s="186"/>
      <c r="C339" s="186"/>
      <c r="D339" s="186"/>
      <c r="E339" s="186"/>
      <c r="F339" s="186"/>
      <c r="G339" s="186"/>
      <c r="H339" s="186"/>
      <c r="I339" s="186"/>
      <c r="J339" s="186"/>
      <c r="K339" s="186"/>
      <c r="L339" s="186"/>
      <c r="M339" s="186"/>
      <c r="N339" s="180"/>
      <c r="O339" s="180"/>
      <c r="P339" s="180"/>
      <c r="Q339" s="180"/>
      <c r="R339" s="180"/>
      <c r="S339" s="180"/>
      <c r="T339" s="186"/>
      <c r="U339" s="186"/>
      <c r="V339" s="186"/>
      <c r="W339" s="186"/>
      <c r="X339" s="186"/>
      <c r="Y339" s="186"/>
      <c r="Z339" s="186"/>
      <c r="AA339" s="186"/>
      <c r="AB339" s="186"/>
      <c r="AC339" s="186"/>
    </row>
    <row r="340" spans="1:29" x14ac:dyDescent="0.2">
      <c r="A340" s="186"/>
      <c r="B340" s="186"/>
      <c r="C340" s="186"/>
      <c r="D340" s="186"/>
      <c r="E340" s="186"/>
      <c r="F340" s="186"/>
      <c r="G340" s="186"/>
      <c r="H340" s="186"/>
      <c r="I340" s="186"/>
      <c r="J340" s="186"/>
      <c r="K340" s="186"/>
      <c r="L340" s="186"/>
      <c r="M340" s="186"/>
      <c r="N340" s="180"/>
      <c r="O340" s="180"/>
      <c r="P340" s="180"/>
      <c r="Q340" s="180"/>
      <c r="R340" s="180"/>
      <c r="S340" s="180"/>
      <c r="T340" s="186"/>
      <c r="U340" s="186"/>
      <c r="V340" s="186"/>
      <c r="W340" s="186"/>
      <c r="X340" s="186"/>
      <c r="Y340" s="186"/>
      <c r="Z340" s="186"/>
      <c r="AA340" s="186"/>
      <c r="AB340" s="186"/>
      <c r="AC340" s="186"/>
    </row>
    <row r="341" spans="1:29" x14ac:dyDescent="0.2">
      <c r="A341" s="186"/>
      <c r="B341" s="186"/>
      <c r="C341" s="186"/>
      <c r="D341" s="186"/>
      <c r="E341" s="186"/>
      <c r="F341" s="186"/>
      <c r="G341" s="186"/>
      <c r="H341" s="186"/>
      <c r="I341" s="186"/>
      <c r="J341" s="186"/>
      <c r="K341" s="186"/>
      <c r="L341" s="186"/>
      <c r="M341" s="186"/>
      <c r="N341" s="180"/>
      <c r="O341" s="180"/>
      <c r="P341" s="180"/>
      <c r="Q341" s="180"/>
      <c r="R341" s="180"/>
      <c r="S341" s="180"/>
      <c r="T341" s="186"/>
      <c r="U341" s="186"/>
      <c r="V341" s="186"/>
      <c r="W341" s="186"/>
      <c r="X341" s="186"/>
      <c r="Y341" s="186"/>
      <c r="Z341" s="186"/>
      <c r="AA341" s="186"/>
      <c r="AB341" s="186"/>
      <c r="AC341" s="186"/>
    </row>
    <row r="342" spans="1:29" x14ac:dyDescent="0.2">
      <c r="A342" s="186"/>
      <c r="B342" s="186"/>
      <c r="C342" s="186"/>
      <c r="D342" s="186"/>
      <c r="E342" s="186"/>
      <c r="F342" s="186"/>
      <c r="G342" s="186"/>
      <c r="H342" s="186"/>
      <c r="I342" s="186"/>
      <c r="J342" s="186"/>
      <c r="K342" s="186"/>
      <c r="L342" s="186"/>
      <c r="M342" s="186"/>
      <c r="N342" s="180"/>
      <c r="O342" s="180"/>
      <c r="P342" s="180"/>
      <c r="Q342" s="180"/>
      <c r="R342" s="180"/>
      <c r="S342" s="180"/>
      <c r="T342" s="186"/>
      <c r="U342" s="186"/>
      <c r="V342" s="186"/>
      <c r="W342" s="186"/>
      <c r="X342" s="186"/>
      <c r="Y342" s="186"/>
      <c r="Z342" s="186"/>
      <c r="AA342" s="186"/>
      <c r="AB342" s="186"/>
      <c r="AC342" s="186"/>
    </row>
    <row r="343" spans="1:29" x14ac:dyDescent="0.2">
      <c r="A343" s="186"/>
      <c r="B343" s="186"/>
      <c r="C343" s="186"/>
      <c r="D343" s="186"/>
      <c r="E343" s="186"/>
      <c r="F343" s="186"/>
      <c r="G343" s="186"/>
      <c r="H343" s="186"/>
      <c r="I343" s="186"/>
      <c r="J343" s="186"/>
      <c r="K343" s="186"/>
      <c r="L343" s="186"/>
      <c r="M343" s="186"/>
      <c r="N343" s="180"/>
      <c r="O343" s="180"/>
      <c r="P343" s="180"/>
      <c r="Q343" s="180"/>
      <c r="R343" s="180"/>
      <c r="S343" s="180"/>
      <c r="T343" s="186"/>
      <c r="U343" s="186"/>
      <c r="V343" s="186"/>
      <c r="W343" s="186"/>
      <c r="X343" s="186"/>
      <c r="Y343" s="186"/>
      <c r="Z343" s="186"/>
      <c r="AA343" s="186"/>
      <c r="AB343" s="186"/>
      <c r="AC343" s="186"/>
    </row>
    <row r="344" spans="1:29" x14ac:dyDescent="0.2">
      <c r="A344" s="186"/>
      <c r="B344" s="186"/>
      <c r="C344" s="186"/>
      <c r="D344" s="186"/>
      <c r="E344" s="186"/>
      <c r="F344" s="186"/>
      <c r="G344" s="186"/>
      <c r="H344" s="186"/>
      <c r="I344" s="186"/>
      <c r="J344" s="186"/>
      <c r="K344" s="186"/>
      <c r="L344" s="186"/>
      <c r="M344" s="186"/>
      <c r="N344" s="180"/>
      <c r="O344" s="180"/>
      <c r="P344" s="180"/>
      <c r="Q344" s="180"/>
      <c r="R344" s="180"/>
      <c r="S344" s="180"/>
      <c r="T344" s="186"/>
      <c r="U344" s="186"/>
      <c r="V344" s="186"/>
      <c r="W344" s="186"/>
      <c r="X344" s="186"/>
      <c r="Y344" s="186"/>
      <c r="Z344" s="186"/>
      <c r="AA344" s="186"/>
      <c r="AB344" s="186"/>
      <c r="AC344" s="186"/>
    </row>
    <row r="345" spans="1:29" x14ac:dyDescent="0.2">
      <c r="A345" s="186"/>
      <c r="B345" s="186"/>
      <c r="C345" s="186"/>
      <c r="D345" s="186"/>
      <c r="E345" s="186"/>
      <c r="F345" s="186"/>
      <c r="G345" s="186"/>
      <c r="H345" s="186"/>
      <c r="I345" s="186"/>
      <c r="J345" s="186"/>
      <c r="K345" s="186"/>
      <c r="L345" s="186"/>
      <c r="M345" s="186"/>
      <c r="N345" s="180"/>
      <c r="O345" s="180"/>
      <c r="P345" s="180"/>
      <c r="Q345" s="180"/>
      <c r="R345" s="180"/>
      <c r="S345" s="180"/>
      <c r="T345" s="186"/>
      <c r="U345" s="186"/>
      <c r="V345" s="186"/>
      <c r="W345" s="186"/>
      <c r="X345" s="186"/>
      <c r="Y345" s="186"/>
      <c r="Z345" s="186"/>
      <c r="AA345" s="186"/>
      <c r="AB345" s="186"/>
      <c r="AC345" s="186"/>
    </row>
    <row r="346" spans="1:29" x14ac:dyDescent="0.2">
      <c r="A346" s="186"/>
      <c r="B346" s="186"/>
      <c r="C346" s="186"/>
      <c r="D346" s="186"/>
      <c r="E346" s="186"/>
      <c r="F346" s="186"/>
      <c r="G346" s="186"/>
      <c r="H346" s="186"/>
      <c r="I346" s="186"/>
      <c r="J346" s="186"/>
      <c r="K346" s="186"/>
      <c r="L346" s="186"/>
      <c r="M346" s="186"/>
      <c r="N346" s="180"/>
      <c r="O346" s="180"/>
      <c r="P346" s="180"/>
      <c r="Q346" s="180"/>
      <c r="R346" s="180"/>
      <c r="S346" s="180"/>
      <c r="T346" s="186"/>
      <c r="U346" s="186"/>
      <c r="V346" s="186"/>
      <c r="W346" s="186"/>
      <c r="X346" s="186"/>
      <c r="Y346" s="186"/>
      <c r="Z346" s="186"/>
      <c r="AA346" s="186"/>
      <c r="AB346" s="186"/>
      <c r="AC346" s="186"/>
    </row>
    <row r="347" spans="1:29" x14ac:dyDescent="0.2">
      <c r="A347" s="186"/>
      <c r="B347" s="186"/>
      <c r="C347" s="186"/>
      <c r="D347" s="186"/>
      <c r="E347" s="186"/>
      <c r="F347" s="186"/>
      <c r="G347" s="186"/>
      <c r="H347" s="186"/>
      <c r="I347" s="186"/>
      <c r="J347" s="186"/>
      <c r="K347" s="186"/>
      <c r="L347" s="186"/>
      <c r="M347" s="186"/>
      <c r="N347" s="180"/>
      <c r="O347" s="180"/>
      <c r="P347" s="180"/>
      <c r="Q347" s="180"/>
      <c r="R347" s="180"/>
      <c r="S347" s="180"/>
      <c r="T347" s="186"/>
      <c r="U347" s="186"/>
      <c r="V347" s="186"/>
      <c r="W347" s="186"/>
      <c r="X347" s="186"/>
      <c r="Y347" s="186"/>
      <c r="Z347" s="186"/>
      <c r="AA347" s="186"/>
      <c r="AB347" s="186"/>
      <c r="AC347" s="186"/>
    </row>
    <row r="348" spans="1:29" x14ac:dyDescent="0.2">
      <c r="A348" s="186"/>
      <c r="B348" s="186"/>
      <c r="C348" s="186"/>
      <c r="D348" s="186"/>
      <c r="E348" s="186"/>
      <c r="F348" s="186"/>
      <c r="G348" s="186"/>
      <c r="H348" s="186"/>
      <c r="I348" s="186"/>
      <c r="J348" s="186"/>
      <c r="K348" s="186"/>
      <c r="L348" s="186"/>
      <c r="M348" s="186"/>
      <c r="N348" s="180"/>
      <c r="O348" s="180"/>
      <c r="P348" s="180"/>
      <c r="Q348" s="180"/>
      <c r="R348" s="180"/>
      <c r="S348" s="180"/>
      <c r="T348" s="186"/>
      <c r="U348" s="186"/>
      <c r="V348" s="186"/>
      <c r="W348" s="186"/>
      <c r="X348" s="186"/>
      <c r="Y348" s="186"/>
      <c r="Z348" s="186"/>
      <c r="AA348" s="186"/>
      <c r="AB348" s="186"/>
      <c r="AC348" s="186"/>
    </row>
    <row r="349" spans="1:29" x14ac:dyDescent="0.2">
      <c r="A349" s="186"/>
      <c r="B349" s="186"/>
      <c r="C349" s="186"/>
      <c r="D349" s="186"/>
      <c r="E349" s="186"/>
      <c r="F349" s="186"/>
      <c r="G349" s="186"/>
      <c r="H349" s="186"/>
      <c r="I349" s="186"/>
      <c r="J349" s="186"/>
      <c r="K349" s="186"/>
      <c r="L349" s="186"/>
      <c r="M349" s="186"/>
      <c r="N349" s="180"/>
      <c r="O349" s="180"/>
      <c r="P349" s="180"/>
      <c r="Q349" s="180"/>
      <c r="R349" s="180"/>
      <c r="S349" s="180"/>
      <c r="T349" s="186"/>
      <c r="U349" s="186"/>
      <c r="V349" s="186"/>
      <c r="W349" s="186"/>
      <c r="X349" s="186"/>
      <c r="Y349" s="186"/>
      <c r="Z349" s="186"/>
      <c r="AA349" s="186"/>
      <c r="AB349" s="186"/>
      <c r="AC349" s="186"/>
    </row>
    <row r="350" spans="1:29" x14ac:dyDescent="0.2">
      <c r="A350" s="186"/>
      <c r="B350" s="186"/>
      <c r="C350" s="186"/>
      <c r="D350" s="186"/>
      <c r="E350" s="186"/>
      <c r="F350" s="186"/>
      <c r="G350" s="186"/>
      <c r="H350" s="186"/>
      <c r="I350" s="186"/>
      <c r="J350" s="186"/>
      <c r="K350" s="186"/>
      <c r="L350" s="186"/>
      <c r="M350" s="186"/>
      <c r="N350" s="180"/>
      <c r="O350" s="180"/>
      <c r="P350" s="180"/>
      <c r="Q350" s="180"/>
      <c r="R350" s="180"/>
      <c r="S350" s="180"/>
      <c r="T350" s="186"/>
      <c r="U350" s="186"/>
      <c r="V350" s="186"/>
      <c r="W350" s="186"/>
      <c r="X350" s="186"/>
      <c r="Y350" s="186"/>
      <c r="Z350" s="186"/>
      <c r="AA350" s="186"/>
      <c r="AB350" s="186"/>
      <c r="AC350" s="186"/>
    </row>
    <row r="351" spans="1:29" x14ac:dyDescent="0.2">
      <c r="A351" s="186"/>
      <c r="B351" s="186"/>
      <c r="C351" s="186"/>
      <c r="D351" s="186"/>
      <c r="E351" s="186"/>
      <c r="F351" s="186"/>
      <c r="G351" s="186"/>
      <c r="H351" s="186"/>
      <c r="I351" s="186"/>
      <c r="J351" s="186"/>
      <c r="K351" s="186"/>
      <c r="L351" s="186"/>
      <c r="M351" s="186"/>
      <c r="N351" s="180"/>
      <c r="O351" s="180"/>
      <c r="P351" s="180"/>
      <c r="Q351" s="180"/>
      <c r="R351" s="180"/>
      <c r="S351" s="180"/>
      <c r="T351" s="186"/>
      <c r="U351" s="186"/>
      <c r="V351" s="186"/>
      <c r="W351" s="186"/>
      <c r="X351" s="186"/>
      <c r="Y351" s="186"/>
      <c r="Z351" s="186"/>
      <c r="AA351" s="186"/>
      <c r="AB351" s="186"/>
      <c r="AC351" s="186"/>
    </row>
    <row r="352" spans="1:29" x14ac:dyDescent="0.2">
      <c r="A352" s="186"/>
      <c r="B352" s="186"/>
      <c r="C352" s="186"/>
      <c r="D352" s="186"/>
      <c r="E352" s="186"/>
      <c r="F352" s="186"/>
      <c r="G352" s="186"/>
      <c r="H352" s="186"/>
      <c r="I352" s="186"/>
      <c r="J352" s="186"/>
      <c r="K352" s="186"/>
      <c r="L352" s="186"/>
      <c r="M352" s="186"/>
      <c r="N352" s="180"/>
      <c r="O352" s="180"/>
      <c r="P352" s="180"/>
      <c r="Q352" s="180"/>
      <c r="R352" s="180"/>
      <c r="S352" s="180"/>
      <c r="T352" s="186"/>
      <c r="U352" s="186"/>
      <c r="V352" s="186"/>
      <c r="W352" s="186"/>
      <c r="X352" s="186"/>
      <c r="Y352" s="186"/>
      <c r="Z352" s="186"/>
      <c r="AA352" s="186"/>
      <c r="AB352" s="186"/>
      <c r="AC352" s="186"/>
    </row>
    <row r="353" spans="1:29" x14ac:dyDescent="0.2">
      <c r="A353" s="186"/>
      <c r="B353" s="186"/>
      <c r="C353" s="186"/>
      <c r="D353" s="186"/>
      <c r="E353" s="186"/>
      <c r="F353" s="186"/>
      <c r="G353" s="186"/>
      <c r="H353" s="186"/>
      <c r="I353" s="186"/>
      <c r="J353" s="186"/>
      <c r="K353" s="186"/>
      <c r="L353" s="186"/>
      <c r="M353" s="186"/>
      <c r="N353" s="180"/>
      <c r="O353" s="180"/>
      <c r="P353" s="180"/>
      <c r="Q353" s="180"/>
      <c r="R353" s="180"/>
      <c r="S353" s="180"/>
      <c r="T353" s="186"/>
      <c r="U353" s="186"/>
      <c r="V353" s="186"/>
      <c r="W353" s="186"/>
      <c r="X353" s="186"/>
      <c r="Y353" s="186"/>
      <c r="Z353" s="186"/>
      <c r="AA353" s="186"/>
      <c r="AB353" s="186"/>
      <c r="AC353" s="186"/>
    </row>
    <row r="354" spans="1:29" x14ac:dyDescent="0.2">
      <c r="A354" s="186"/>
      <c r="B354" s="186"/>
      <c r="C354" s="186"/>
      <c r="D354" s="186"/>
      <c r="E354" s="186"/>
      <c r="F354" s="186"/>
      <c r="G354" s="186"/>
      <c r="H354" s="186"/>
      <c r="I354" s="186"/>
      <c r="J354" s="186"/>
      <c r="K354" s="186"/>
      <c r="L354" s="186"/>
      <c r="M354" s="186"/>
      <c r="N354" s="180"/>
      <c r="O354" s="180"/>
      <c r="P354" s="180"/>
      <c r="Q354" s="180"/>
      <c r="R354" s="180"/>
      <c r="S354" s="180"/>
      <c r="T354" s="186"/>
      <c r="U354" s="186"/>
      <c r="V354" s="186"/>
      <c r="W354" s="186"/>
      <c r="X354" s="186"/>
      <c r="Y354" s="186"/>
      <c r="Z354" s="186"/>
      <c r="AA354" s="186"/>
      <c r="AB354" s="186"/>
      <c r="AC354" s="186"/>
    </row>
    <row r="355" spans="1:29" x14ac:dyDescent="0.2">
      <c r="A355" s="186"/>
      <c r="B355" s="186"/>
      <c r="C355" s="186"/>
      <c r="D355" s="186"/>
      <c r="E355" s="186"/>
      <c r="F355" s="186"/>
      <c r="G355" s="186"/>
      <c r="H355" s="186"/>
      <c r="I355" s="186"/>
      <c r="J355" s="186"/>
      <c r="K355" s="186"/>
      <c r="L355" s="186"/>
      <c r="M355" s="186"/>
      <c r="N355" s="180"/>
      <c r="O355" s="180"/>
      <c r="P355" s="180"/>
      <c r="Q355" s="180"/>
      <c r="R355" s="180"/>
      <c r="S355" s="180"/>
      <c r="T355" s="186"/>
      <c r="U355" s="186"/>
      <c r="V355" s="186"/>
      <c r="W355" s="186"/>
      <c r="X355" s="186"/>
      <c r="Y355" s="186"/>
      <c r="Z355" s="186"/>
      <c r="AA355" s="186"/>
      <c r="AB355" s="186"/>
      <c r="AC355" s="186"/>
    </row>
    <row r="356" spans="1:29" x14ac:dyDescent="0.2">
      <c r="A356" s="186"/>
      <c r="B356" s="186"/>
      <c r="C356" s="186"/>
      <c r="D356" s="186"/>
      <c r="E356" s="186"/>
      <c r="F356" s="186"/>
      <c r="G356" s="186"/>
      <c r="H356" s="186"/>
      <c r="I356" s="186"/>
      <c r="J356" s="186"/>
      <c r="K356" s="186"/>
      <c r="L356" s="186"/>
      <c r="M356" s="186"/>
      <c r="N356" s="180"/>
      <c r="O356" s="180"/>
      <c r="P356" s="180"/>
      <c r="Q356" s="180"/>
      <c r="R356" s="180"/>
      <c r="S356" s="180"/>
      <c r="T356" s="186"/>
      <c r="U356" s="186"/>
      <c r="V356" s="186"/>
      <c r="W356" s="186"/>
      <c r="X356" s="186"/>
      <c r="Y356" s="186"/>
      <c r="Z356" s="186"/>
      <c r="AA356" s="186"/>
      <c r="AB356" s="186"/>
      <c r="AC356" s="186"/>
    </row>
    <row r="357" spans="1:29" x14ac:dyDescent="0.2">
      <c r="A357" s="186"/>
      <c r="B357" s="186"/>
      <c r="C357" s="186"/>
      <c r="D357" s="186"/>
      <c r="E357" s="186"/>
      <c r="F357" s="186"/>
      <c r="G357" s="186"/>
      <c r="H357" s="186"/>
      <c r="I357" s="186"/>
      <c r="J357" s="186"/>
      <c r="K357" s="186"/>
      <c r="L357" s="186"/>
      <c r="M357" s="186"/>
      <c r="N357" s="180"/>
      <c r="O357" s="180"/>
      <c r="P357" s="180"/>
      <c r="Q357" s="180"/>
      <c r="R357" s="180"/>
      <c r="S357" s="180"/>
      <c r="T357" s="186"/>
      <c r="U357" s="186"/>
      <c r="V357" s="186"/>
      <c r="W357" s="186"/>
      <c r="X357" s="186"/>
      <c r="Y357" s="186"/>
      <c r="Z357" s="186"/>
      <c r="AA357" s="186"/>
      <c r="AB357" s="186"/>
      <c r="AC357" s="186"/>
    </row>
    <row r="358" spans="1:29" x14ac:dyDescent="0.2">
      <c r="A358" s="186"/>
      <c r="B358" s="186"/>
      <c r="C358" s="186"/>
      <c r="D358" s="186"/>
      <c r="E358" s="186"/>
      <c r="F358" s="186"/>
      <c r="G358" s="186"/>
      <c r="H358" s="186"/>
      <c r="I358" s="186"/>
      <c r="J358" s="186"/>
      <c r="K358" s="186"/>
      <c r="L358" s="186"/>
      <c r="M358" s="186"/>
      <c r="N358" s="180"/>
      <c r="O358" s="180"/>
      <c r="P358" s="180"/>
      <c r="Q358" s="180"/>
      <c r="R358" s="180"/>
      <c r="S358" s="180"/>
      <c r="T358" s="186"/>
      <c r="U358" s="186"/>
      <c r="V358" s="186"/>
      <c r="W358" s="186"/>
      <c r="X358" s="186"/>
      <c r="Y358" s="186"/>
      <c r="Z358" s="186"/>
      <c r="AA358" s="186"/>
      <c r="AB358" s="186"/>
      <c r="AC358" s="186"/>
    </row>
    <row r="359" spans="1:29" x14ac:dyDescent="0.2">
      <c r="A359" s="186"/>
      <c r="B359" s="186"/>
      <c r="C359" s="186"/>
      <c r="D359" s="186"/>
      <c r="E359" s="186"/>
      <c r="F359" s="186"/>
      <c r="G359" s="186"/>
      <c r="H359" s="186"/>
      <c r="I359" s="186"/>
      <c r="J359" s="186"/>
      <c r="K359" s="186"/>
      <c r="L359" s="186"/>
      <c r="M359" s="186"/>
      <c r="N359" s="180"/>
      <c r="O359" s="180"/>
      <c r="P359" s="180"/>
      <c r="Q359" s="180"/>
      <c r="R359" s="180"/>
      <c r="S359" s="180"/>
      <c r="T359" s="186"/>
      <c r="U359" s="186"/>
      <c r="V359" s="186"/>
      <c r="W359" s="186"/>
      <c r="X359" s="186"/>
      <c r="Y359" s="186"/>
      <c r="Z359" s="186"/>
      <c r="AA359" s="186"/>
      <c r="AB359" s="186"/>
      <c r="AC359" s="186"/>
    </row>
    <row r="360" spans="1:29" x14ac:dyDescent="0.2">
      <c r="A360" s="186"/>
      <c r="B360" s="186"/>
      <c r="C360" s="186"/>
      <c r="D360" s="186"/>
      <c r="E360" s="186"/>
      <c r="F360" s="186"/>
      <c r="G360" s="186"/>
      <c r="H360" s="186"/>
      <c r="I360" s="186"/>
      <c r="J360" s="186"/>
      <c r="K360" s="186"/>
      <c r="L360" s="186"/>
      <c r="M360" s="186"/>
      <c r="N360" s="180"/>
      <c r="O360" s="180"/>
      <c r="P360" s="180"/>
      <c r="Q360" s="180"/>
      <c r="R360" s="180"/>
      <c r="S360" s="180"/>
      <c r="T360" s="186"/>
      <c r="U360" s="186"/>
      <c r="V360" s="186"/>
      <c r="W360" s="186"/>
      <c r="X360" s="186"/>
      <c r="Y360" s="186"/>
      <c r="Z360" s="186"/>
      <c r="AA360" s="186"/>
      <c r="AB360" s="186"/>
      <c r="AC360" s="186"/>
    </row>
    <row r="361" spans="1:29" x14ac:dyDescent="0.2">
      <c r="A361" s="186"/>
      <c r="B361" s="186"/>
      <c r="C361" s="186"/>
      <c r="D361" s="186"/>
      <c r="E361" s="186"/>
      <c r="F361" s="186"/>
      <c r="G361" s="186"/>
      <c r="H361" s="186"/>
      <c r="I361" s="186"/>
      <c r="J361" s="186"/>
      <c r="K361" s="186"/>
      <c r="L361" s="186"/>
      <c r="M361" s="186"/>
      <c r="N361" s="180"/>
      <c r="O361" s="180"/>
      <c r="P361" s="180"/>
      <c r="Q361" s="180"/>
      <c r="R361" s="180"/>
      <c r="S361" s="180"/>
      <c r="T361" s="186"/>
      <c r="U361" s="186"/>
      <c r="V361" s="186"/>
      <c r="W361" s="186"/>
      <c r="X361" s="186"/>
      <c r="Y361" s="186"/>
      <c r="Z361" s="186"/>
      <c r="AA361" s="186"/>
      <c r="AB361" s="186"/>
      <c r="AC361" s="186"/>
    </row>
    <row r="362" spans="1:29" x14ac:dyDescent="0.2">
      <c r="A362" s="186"/>
      <c r="B362" s="186"/>
      <c r="C362" s="186"/>
      <c r="D362" s="186"/>
      <c r="E362" s="186"/>
      <c r="F362" s="186"/>
      <c r="G362" s="186"/>
      <c r="H362" s="186"/>
      <c r="I362" s="186"/>
      <c r="J362" s="186"/>
      <c r="K362" s="186"/>
      <c r="L362" s="186"/>
      <c r="M362" s="186"/>
      <c r="N362" s="180"/>
      <c r="O362" s="180"/>
      <c r="P362" s="180"/>
      <c r="Q362" s="180"/>
      <c r="R362" s="180"/>
      <c r="S362" s="180"/>
      <c r="T362" s="186"/>
      <c r="U362" s="186"/>
      <c r="V362" s="186"/>
      <c r="W362" s="186"/>
      <c r="X362" s="186"/>
      <c r="Y362" s="186"/>
      <c r="Z362" s="186"/>
      <c r="AA362" s="186"/>
      <c r="AB362" s="186"/>
      <c r="AC362" s="186"/>
    </row>
    <row r="363" spans="1:29" x14ac:dyDescent="0.2">
      <c r="A363" s="186"/>
      <c r="B363" s="186"/>
      <c r="C363" s="186"/>
      <c r="D363" s="186"/>
      <c r="E363" s="186"/>
      <c r="F363" s="186"/>
      <c r="G363" s="186"/>
      <c r="H363" s="186"/>
      <c r="I363" s="186"/>
      <c r="J363" s="186"/>
      <c r="K363" s="186"/>
      <c r="L363" s="186"/>
      <c r="M363" s="186"/>
      <c r="N363" s="180"/>
      <c r="O363" s="180"/>
      <c r="P363" s="180"/>
      <c r="Q363" s="180"/>
      <c r="R363" s="180"/>
      <c r="S363" s="180"/>
      <c r="T363" s="186"/>
      <c r="U363" s="186"/>
      <c r="V363" s="186"/>
      <c r="W363" s="186"/>
      <c r="X363" s="186"/>
      <c r="Y363" s="186"/>
      <c r="Z363" s="186"/>
      <c r="AA363" s="186"/>
      <c r="AB363" s="186"/>
      <c r="AC363" s="186"/>
    </row>
    <row r="364" spans="1:29" x14ac:dyDescent="0.2">
      <c r="A364" s="186"/>
      <c r="B364" s="186"/>
      <c r="C364" s="186"/>
      <c r="D364" s="186"/>
      <c r="E364" s="186"/>
      <c r="F364" s="186"/>
      <c r="G364" s="186"/>
      <c r="H364" s="186"/>
      <c r="I364" s="186"/>
      <c r="J364" s="186"/>
      <c r="K364" s="186"/>
      <c r="L364" s="186"/>
      <c r="M364" s="186"/>
      <c r="N364" s="180"/>
      <c r="O364" s="180"/>
      <c r="P364" s="180"/>
      <c r="Q364" s="180"/>
      <c r="R364" s="180"/>
      <c r="S364" s="180"/>
      <c r="T364" s="186"/>
      <c r="U364" s="186"/>
      <c r="V364" s="186"/>
      <c r="W364" s="186"/>
      <c r="X364" s="186"/>
      <c r="Y364" s="186"/>
      <c r="Z364" s="186"/>
      <c r="AA364" s="186"/>
      <c r="AB364" s="186"/>
      <c r="AC364" s="186"/>
    </row>
    <row r="365" spans="1:29" x14ac:dyDescent="0.2">
      <c r="A365" s="186"/>
      <c r="B365" s="186"/>
      <c r="C365" s="186"/>
      <c r="D365" s="186"/>
      <c r="E365" s="186"/>
      <c r="F365" s="186"/>
      <c r="G365" s="186"/>
      <c r="H365" s="186"/>
      <c r="I365" s="186"/>
      <c r="J365" s="186"/>
      <c r="K365" s="186"/>
      <c r="L365" s="186"/>
      <c r="M365" s="186"/>
      <c r="N365" s="180"/>
      <c r="O365" s="180"/>
      <c r="P365" s="180"/>
      <c r="Q365" s="180"/>
      <c r="R365" s="180"/>
      <c r="S365" s="180"/>
      <c r="T365" s="186"/>
      <c r="U365" s="186"/>
      <c r="V365" s="186"/>
      <c r="W365" s="186"/>
      <c r="X365" s="186"/>
      <c r="Y365" s="186"/>
      <c r="Z365" s="186"/>
      <c r="AA365" s="186"/>
      <c r="AB365" s="186"/>
      <c r="AC365" s="186"/>
    </row>
    <row r="366" spans="1:29" x14ac:dyDescent="0.2">
      <c r="A366" s="186"/>
      <c r="B366" s="186"/>
      <c r="C366" s="186"/>
      <c r="D366" s="186"/>
      <c r="E366" s="186"/>
      <c r="F366" s="186"/>
      <c r="G366" s="186"/>
      <c r="H366" s="186"/>
      <c r="I366" s="186"/>
      <c r="J366" s="186"/>
      <c r="K366" s="186"/>
      <c r="L366" s="186"/>
      <c r="M366" s="186"/>
      <c r="N366" s="180"/>
      <c r="O366" s="180"/>
      <c r="P366" s="180"/>
      <c r="Q366" s="180"/>
      <c r="R366" s="180"/>
      <c r="S366" s="180"/>
      <c r="T366" s="186"/>
      <c r="U366" s="186"/>
      <c r="V366" s="186"/>
      <c r="W366" s="186"/>
      <c r="X366" s="186"/>
      <c r="Y366" s="186"/>
      <c r="Z366" s="186"/>
      <c r="AA366" s="186"/>
      <c r="AB366" s="186"/>
      <c r="AC366" s="186"/>
    </row>
    <row r="367" spans="1:29" x14ac:dyDescent="0.2">
      <c r="A367" s="186"/>
      <c r="B367" s="186"/>
      <c r="C367" s="186"/>
      <c r="D367" s="186"/>
      <c r="E367" s="186"/>
      <c r="F367" s="186"/>
      <c r="G367" s="186"/>
      <c r="H367" s="186"/>
      <c r="I367" s="186"/>
      <c r="J367" s="186"/>
      <c r="K367" s="186"/>
      <c r="L367" s="186"/>
      <c r="M367" s="186"/>
      <c r="N367" s="180"/>
      <c r="O367" s="180"/>
      <c r="P367" s="180"/>
      <c r="Q367" s="180"/>
      <c r="R367" s="180"/>
      <c r="S367" s="180"/>
      <c r="T367" s="186"/>
      <c r="U367" s="186"/>
      <c r="V367" s="186"/>
      <c r="W367" s="186"/>
      <c r="X367" s="186"/>
      <c r="Y367" s="186"/>
      <c r="Z367" s="186"/>
      <c r="AA367" s="186"/>
      <c r="AB367" s="186"/>
      <c r="AC367" s="186"/>
    </row>
    <row r="368" spans="1:29" x14ac:dyDescent="0.2">
      <c r="A368" s="186"/>
      <c r="B368" s="186"/>
      <c r="C368" s="186"/>
      <c r="D368" s="186"/>
      <c r="E368" s="186"/>
      <c r="F368" s="186"/>
      <c r="G368" s="186"/>
      <c r="H368" s="186"/>
      <c r="I368" s="186"/>
      <c r="J368" s="186"/>
      <c r="K368" s="186"/>
      <c r="L368" s="186"/>
      <c r="M368" s="186"/>
      <c r="N368" s="180"/>
      <c r="O368" s="180"/>
      <c r="P368" s="180"/>
      <c r="Q368" s="180"/>
      <c r="R368" s="180"/>
      <c r="S368" s="180"/>
      <c r="T368" s="186"/>
      <c r="U368" s="186"/>
      <c r="V368" s="186"/>
      <c r="W368" s="186"/>
      <c r="X368" s="186"/>
      <c r="Y368" s="186"/>
      <c r="Z368" s="186"/>
      <c r="AA368" s="186"/>
      <c r="AB368" s="186"/>
      <c r="AC368" s="186"/>
    </row>
    <row r="369" spans="1:29" x14ac:dyDescent="0.2">
      <c r="A369" s="186"/>
      <c r="B369" s="186"/>
      <c r="C369" s="186"/>
      <c r="D369" s="186"/>
      <c r="E369" s="186"/>
      <c r="F369" s="186"/>
      <c r="G369" s="186"/>
      <c r="H369" s="186"/>
      <c r="I369" s="186"/>
      <c r="J369" s="186"/>
      <c r="K369" s="186"/>
      <c r="L369" s="186"/>
      <c r="M369" s="186"/>
      <c r="N369" s="180"/>
      <c r="O369" s="180"/>
      <c r="P369" s="180"/>
      <c r="Q369" s="180"/>
      <c r="R369" s="180"/>
      <c r="S369" s="180"/>
      <c r="T369" s="186"/>
      <c r="U369" s="186"/>
      <c r="V369" s="186"/>
      <c r="W369" s="186"/>
      <c r="X369" s="186"/>
      <c r="Y369" s="186"/>
      <c r="Z369" s="186"/>
      <c r="AA369" s="186"/>
      <c r="AB369" s="186"/>
      <c r="AC369" s="186"/>
    </row>
    <row r="370" spans="1:29" x14ac:dyDescent="0.2">
      <c r="A370" s="186"/>
      <c r="B370" s="186"/>
      <c r="C370" s="186"/>
      <c r="D370" s="186"/>
      <c r="E370" s="186"/>
      <c r="F370" s="186"/>
      <c r="G370" s="186"/>
      <c r="H370" s="186"/>
      <c r="I370" s="186"/>
      <c r="J370" s="186"/>
      <c r="K370" s="186"/>
      <c r="L370" s="186"/>
      <c r="M370" s="186"/>
      <c r="N370" s="180"/>
      <c r="O370" s="180"/>
      <c r="P370" s="180"/>
      <c r="Q370" s="180"/>
      <c r="R370" s="180"/>
      <c r="S370" s="180"/>
      <c r="T370" s="186"/>
      <c r="U370" s="186"/>
      <c r="V370" s="186"/>
      <c r="W370" s="186"/>
      <c r="X370" s="186"/>
      <c r="Y370" s="186"/>
      <c r="Z370" s="186"/>
      <c r="AA370" s="186"/>
      <c r="AB370" s="186"/>
      <c r="AC370" s="186"/>
    </row>
    <row r="371" spans="1:29" x14ac:dyDescent="0.2">
      <c r="A371" s="186"/>
      <c r="B371" s="186"/>
      <c r="C371" s="186"/>
      <c r="D371" s="186"/>
      <c r="E371" s="186"/>
      <c r="F371" s="186"/>
      <c r="G371" s="186"/>
      <c r="H371" s="186"/>
      <c r="I371" s="186"/>
      <c r="J371" s="186"/>
      <c r="K371" s="186"/>
      <c r="L371" s="186"/>
      <c r="M371" s="186"/>
      <c r="N371" s="180"/>
      <c r="O371" s="180"/>
      <c r="P371" s="180"/>
      <c r="Q371" s="180"/>
      <c r="R371" s="180"/>
      <c r="S371" s="180"/>
      <c r="T371" s="186"/>
      <c r="U371" s="186"/>
      <c r="V371" s="186"/>
      <c r="W371" s="186"/>
      <c r="X371" s="186"/>
      <c r="Y371" s="186"/>
      <c r="Z371" s="186"/>
      <c r="AA371" s="186"/>
      <c r="AB371" s="186"/>
      <c r="AC371" s="186"/>
    </row>
    <row r="372" spans="1:29" x14ac:dyDescent="0.2">
      <c r="A372" s="186"/>
      <c r="B372" s="186"/>
      <c r="C372" s="186"/>
      <c r="D372" s="186"/>
      <c r="E372" s="186"/>
      <c r="F372" s="186"/>
      <c r="G372" s="186"/>
      <c r="H372" s="186"/>
      <c r="I372" s="186"/>
      <c r="J372" s="186"/>
      <c r="K372" s="186"/>
      <c r="L372" s="186"/>
      <c r="M372" s="186"/>
      <c r="N372" s="180"/>
      <c r="O372" s="180"/>
      <c r="P372" s="180"/>
      <c r="Q372" s="180"/>
      <c r="R372" s="180"/>
      <c r="S372" s="180"/>
      <c r="T372" s="186"/>
      <c r="U372" s="186"/>
      <c r="V372" s="186"/>
      <c r="W372" s="186"/>
      <c r="X372" s="186"/>
      <c r="Y372" s="186"/>
      <c r="Z372" s="186"/>
      <c r="AA372" s="186"/>
      <c r="AB372" s="186"/>
      <c r="AC372" s="186"/>
    </row>
    <row r="373" spans="1:29" x14ac:dyDescent="0.2">
      <c r="A373" s="186"/>
      <c r="B373" s="186"/>
      <c r="C373" s="186"/>
      <c r="D373" s="186"/>
      <c r="E373" s="186"/>
      <c r="F373" s="186"/>
      <c r="G373" s="186"/>
      <c r="H373" s="186"/>
      <c r="I373" s="186"/>
      <c r="J373" s="186"/>
      <c r="K373" s="186"/>
      <c r="L373" s="186"/>
      <c r="M373" s="186"/>
      <c r="N373" s="180"/>
      <c r="O373" s="180"/>
      <c r="P373" s="180"/>
      <c r="Q373" s="180"/>
      <c r="R373" s="180"/>
      <c r="S373" s="180"/>
      <c r="T373" s="186"/>
      <c r="U373" s="186"/>
      <c r="V373" s="186"/>
      <c r="W373" s="186"/>
      <c r="X373" s="186"/>
      <c r="Y373" s="186"/>
      <c r="Z373" s="186"/>
      <c r="AA373" s="186"/>
      <c r="AB373" s="186"/>
      <c r="AC373" s="186"/>
    </row>
    <row r="374" spans="1:29" x14ac:dyDescent="0.2">
      <c r="A374" s="186"/>
      <c r="B374" s="186"/>
      <c r="C374" s="186"/>
      <c r="D374" s="186"/>
      <c r="E374" s="186"/>
      <c r="F374" s="186"/>
      <c r="G374" s="186"/>
      <c r="H374" s="186"/>
      <c r="I374" s="186"/>
      <c r="J374" s="186"/>
      <c r="K374" s="186"/>
      <c r="L374" s="186"/>
      <c r="M374" s="186"/>
      <c r="N374" s="180"/>
      <c r="O374" s="180"/>
      <c r="P374" s="180"/>
      <c r="Q374" s="180"/>
      <c r="R374" s="180"/>
      <c r="S374" s="180"/>
      <c r="T374" s="186"/>
      <c r="U374" s="186"/>
      <c r="V374" s="186"/>
      <c r="W374" s="186"/>
      <c r="X374" s="186"/>
      <c r="Y374" s="186"/>
      <c r="Z374" s="186"/>
      <c r="AA374" s="186"/>
      <c r="AB374" s="186"/>
      <c r="AC374" s="186"/>
    </row>
    <row r="375" spans="1:29" x14ac:dyDescent="0.2">
      <c r="A375" s="186"/>
      <c r="B375" s="186"/>
      <c r="C375" s="186"/>
      <c r="D375" s="186"/>
      <c r="E375" s="186"/>
      <c r="F375" s="186"/>
      <c r="G375" s="186"/>
      <c r="H375" s="186"/>
      <c r="I375" s="186"/>
      <c r="J375" s="186"/>
      <c r="K375" s="186"/>
      <c r="L375" s="186"/>
      <c r="M375" s="186"/>
      <c r="N375" s="180"/>
      <c r="O375" s="180"/>
      <c r="P375" s="180"/>
      <c r="Q375" s="180"/>
      <c r="R375" s="180"/>
      <c r="S375" s="180"/>
      <c r="T375" s="186"/>
      <c r="U375" s="186"/>
      <c r="V375" s="186"/>
      <c r="W375" s="186"/>
      <c r="X375" s="186"/>
      <c r="Y375" s="186"/>
      <c r="Z375" s="186"/>
      <c r="AA375" s="186"/>
      <c r="AB375" s="186"/>
      <c r="AC375" s="186"/>
    </row>
    <row r="376" spans="1:29" x14ac:dyDescent="0.2">
      <c r="A376" s="186"/>
      <c r="B376" s="186"/>
      <c r="C376" s="186"/>
      <c r="D376" s="186"/>
      <c r="E376" s="186"/>
      <c r="F376" s="186"/>
      <c r="G376" s="186"/>
      <c r="H376" s="186"/>
      <c r="I376" s="186"/>
      <c r="J376" s="186"/>
      <c r="K376" s="186"/>
      <c r="L376" s="186"/>
      <c r="M376" s="186"/>
      <c r="N376" s="180"/>
      <c r="O376" s="180"/>
      <c r="P376" s="180"/>
      <c r="Q376" s="180"/>
      <c r="R376" s="180"/>
      <c r="S376" s="180"/>
      <c r="T376" s="186"/>
      <c r="U376" s="186"/>
      <c r="V376" s="186"/>
      <c r="W376" s="186"/>
      <c r="X376" s="186"/>
      <c r="Y376" s="186"/>
      <c r="Z376" s="186"/>
      <c r="AA376" s="186"/>
      <c r="AB376" s="186"/>
      <c r="AC376" s="186"/>
    </row>
    <row r="377" spans="1:29" x14ac:dyDescent="0.2">
      <c r="A377" s="186"/>
      <c r="B377" s="186"/>
      <c r="C377" s="186"/>
      <c r="D377" s="186"/>
      <c r="E377" s="186"/>
      <c r="F377" s="186"/>
      <c r="G377" s="186"/>
      <c r="H377" s="186"/>
      <c r="I377" s="186"/>
      <c r="J377" s="186"/>
      <c r="K377" s="186"/>
      <c r="L377" s="186"/>
      <c r="M377" s="186"/>
      <c r="N377" s="180"/>
      <c r="O377" s="180"/>
      <c r="P377" s="180"/>
      <c r="Q377" s="180"/>
      <c r="R377" s="180"/>
      <c r="S377" s="180"/>
      <c r="T377" s="186"/>
      <c r="U377" s="186"/>
      <c r="V377" s="186"/>
      <c r="W377" s="186"/>
      <c r="X377" s="186"/>
      <c r="Y377" s="186"/>
      <c r="Z377" s="186"/>
      <c r="AA377" s="186"/>
      <c r="AB377" s="186"/>
      <c r="AC377" s="186"/>
    </row>
    <row r="378" spans="1:29" x14ac:dyDescent="0.2">
      <c r="A378" s="186"/>
      <c r="B378" s="186"/>
      <c r="C378" s="186"/>
      <c r="D378" s="186"/>
      <c r="E378" s="186"/>
      <c r="F378" s="186"/>
      <c r="G378" s="186"/>
      <c r="H378" s="186"/>
      <c r="I378" s="186"/>
      <c r="J378" s="186"/>
      <c r="K378" s="186"/>
      <c r="L378" s="186"/>
      <c r="M378" s="186"/>
      <c r="N378" s="180"/>
      <c r="O378" s="180"/>
      <c r="P378" s="180"/>
      <c r="Q378" s="180"/>
      <c r="R378" s="180"/>
      <c r="S378" s="180"/>
      <c r="T378" s="186"/>
      <c r="U378" s="186"/>
      <c r="V378" s="186"/>
      <c r="W378" s="186"/>
      <c r="X378" s="186"/>
      <c r="Y378" s="186"/>
      <c r="Z378" s="186"/>
      <c r="AA378" s="186"/>
      <c r="AB378" s="186"/>
      <c r="AC378" s="186"/>
    </row>
    <row r="379" spans="1:29" x14ac:dyDescent="0.2">
      <c r="A379" s="186"/>
      <c r="B379" s="186"/>
      <c r="C379" s="186"/>
      <c r="D379" s="186"/>
      <c r="E379" s="186"/>
      <c r="F379" s="186"/>
      <c r="G379" s="186"/>
      <c r="H379" s="186"/>
      <c r="I379" s="186"/>
      <c r="J379" s="186"/>
      <c r="K379" s="186"/>
      <c r="L379" s="186"/>
      <c r="M379" s="186"/>
      <c r="N379" s="180"/>
      <c r="O379" s="180"/>
      <c r="P379" s="180"/>
      <c r="Q379" s="180"/>
      <c r="R379" s="180"/>
      <c r="S379" s="180"/>
      <c r="T379" s="186"/>
      <c r="U379" s="186"/>
      <c r="V379" s="186"/>
      <c r="W379" s="186"/>
      <c r="X379" s="186"/>
      <c r="Y379" s="186"/>
      <c r="Z379" s="186"/>
      <c r="AA379" s="186"/>
      <c r="AB379" s="186"/>
      <c r="AC379" s="186"/>
    </row>
    <row r="380" spans="1:29" x14ac:dyDescent="0.2">
      <c r="A380" s="186"/>
      <c r="B380" s="186"/>
      <c r="C380" s="186"/>
      <c r="D380" s="186"/>
      <c r="E380" s="186"/>
      <c r="F380" s="186"/>
      <c r="G380" s="186"/>
      <c r="H380" s="186"/>
      <c r="I380" s="186"/>
      <c r="J380" s="186"/>
      <c r="K380" s="186"/>
      <c r="L380" s="186"/>
      <c r="M380" s="186"/>
      <c r="N380" s="180"/>
      <c r="O380" s="180"/>
      <c r="P380" s="180"/>
      <c r="Q380" s="180"/>
      <c r="R380" s="180"/>
      <c r="S380" s="180"/>
      <c r="T380" s="186"/>
      <c r="U380" s="186"/>
      <c r="V380" s="186"/>
      <c r="W380" s="186"/>
      <c r="X380" s="186"/>
      <c r="Y380" s="186"/>
      <c r="Z380" s="186"/>
      <c r="AA380" s="186"/>
      <c r="AB380" s="186"/>
      <c r="AC380" s="186"/>
    </row>
    <row r="381" spans="1:29" x14ac:dyDescent="0.2">
      <c r="A381" s="186"/>
      <c r="B381" s="186"/>
      <c r="C381" s="186"/>
      <c r="D381" s="186"/>
      <c r="E381" s="186"/>
      <c r="F381" s="186"/>
      <c r="G381" s="186"/>
      <c r="H381" s="186"/>
      <c r="I381" s="186"/>
      <c r="J381" s="186"/>
      <c r="K381" s="186"/>
      <c r="L381" s="186"/>
      <c r="M381" s="186"/>
      <c r="N381" s="180"/>
      <c r="O381" s="180"/>
      <c r="P381" s="180"/>
      <c r="Q381" s="180"/>
      <c r="R381" s="180"/>
      <c r="S381" s="180"/>
      <c r="T381" s="186"/>
      <c r="U381" s="186"/>
      <c r="V381" s="186"/>
      <c r="W381" s="186"/>
      <c r="X381" s="186"/>
      <c r="Y381" s="186"/>
      <c r="Z381" s="186"/>
      <c r="AA381" s="186"/>
      <c r="AB381" s="186"/>
      <c r="AC381" s="186"/>
    </row>
    <row r="382" spans="1:29" x14ac:dyDescent="0.2">
      <c r="A382" s="186"/>
      <c r="B382" s="186"/>
      <c r="C382" s="186"/>
      <c r="D382" s="186"/>
      <c r="E382" s="186"/>
      <c r="F382" s="186"/>
      <c r="G382" s="186"/>
      <c r="H382" s="186"/>
      <c r="I382" s="186"/>
      <c r="J382" s="186"/>
      <c r="K382" s="186"/>
      <c r="L382" s="186"/>
      <c r="M382" s="186"/>
      <c r="N382" s="180"/>
      <c r="O382" s="180"/>
      <c r="P382" s="180"/>
      <c r="Q382" s="180"/>
      <c r="R382" s="180"/>
      <c r="S382" s="180"/>
      <c r="T382" s="186"/>
      <c r="U382" s="186"/>
      <c r="V382" s="186"/>
      <c r="W382" s="186"/>
      <c r="X382" s="186"/>
      <c r="Y382" s="186"/>
      <c r="Z382" s="186"/>
      <c r="AA382" s="186"/>
      <c r="AB382" s="186"/>
      <c r="AC382" s="186"/>
    </row>
    <row r="383" spans="1:29" x14ac:dyDescent="0.2">
      <c r="A383" s="186"/>
      <c r="B383" s="186"/>
      <c r="C383" s="186"/>
      <c r="D383" s="186"/>
      <c r="E383" s="186"/>
      <c r="F383" s="186"/>
      <c r="G383" s="186"/>
      <c r="H383" s="186"/>
      <c r="I383" s="186"/>
      <c r="J383" s="186"/>
      <c r="K383" s="186"/>
      <c r="L383" s="186"/>
      <c r="M383" s="186"/>
      <c r="N383" s="180"/>
      <c r="O383" s="180"/>
      <c r="P383" s="180"/>
      <c r="Q383" s="180"/>
      <c r="R383" s="180"/>
      <c r="S383" s="180"/>
      <c r="T383" s="186"/>
      <c r="U383" s="186"/>
      <c r="V383" s="186"/>
      <c r="W383" s="186"/>
      <c r="X383" s="186"/>
      <c r="Y383" s="186"/>
      <c r="Z383" s="186"/>
      <c r="AA383" s="186"/>
      <c r="AB383" s="186"/>
      <c r="AC383" s="186"/>
    </row>
    <row r="384" spans="1:29" x14ac:dyDescent="0.2">
      <c r="A384" s="186"/>
      <c r="B384" s="186"/>
      <c r="C384" s="186"/>
      <c r="D384" s="186"/>
      <c r="E384" s="186"/>
      <c r="F384" s="186"/>
      <c r="G384" s="186"/>
      <c r="H384" s="186"/>
      <c r="I384" s="186"/>
      <c r="J384" s="186"/>
      <c r="K384" s="186"/>
      <c r="L384" s="186"/>
      <c r="M384" s="186"/>
      <c r="N384" s="180"/>
      <c r="O384" s="180"/>
      <c r="P384" s="180"/>
      <c r="Q384" s="180"/>
      <c r="R384" s="180"/>
      <c r="S384" s="180"/>
      <c r="T384" s="186"/>
      <c r="U384" s="186"/>
      <c r="V384" s="186"/>
      <c r="W384" s="186"/>
      <c r="X384" s="186"/>
      <c r="Y384" s="186"/>
      <c r="Z384" s="186"/>
      <c r="AA384" s="186"/>
      <c r="AB384" s="186"/>
      <c r="AC384" s="186"/>
    </row>
    <row r="385" spans="1:29" x14ac:dyDescent="0.2">
      <c r="A385" s="186"/>
      <c r="B385" s="186"/>
      <c r="C385" s="186"/>
      <c r="D385" s="186"/>
      <c r="E385" s="186"/>
      <c r="F385" s="186"/>
      <c r="G385" s="186"/>
      <c r="H385" s="186"/>
      <c r="I385" s="186"/>
      <c r="J385" s="186"/>
      <c r="K385" s="186"/>
      <c r="L385" s="186"/>
      <c r="M385" s="186"/>
      <c r="N385" s="180"/>
      <c r="O385" s="180"/>
      <c r="P385" s="180"/>
      <c r="Q385" s="180"/>
      <c r="R385" s="180"/>
      <c r="S385" s="180"/>
      <c r="T385" s="186"/>
      <c r="U385" s="186"/>
      <c r="V385" s="186"/>
      <c r="W385" s="186"/>
      <c r="X385" s="186"/>
      <c r="Y385" s="186"/>
      <c r="Z385" s="186"/>
      <c r="AA385" s="186"/>
      <c r="AB385" s="186"/>
      <c r="AC385" s="186"/>
    </row>
    <row r="386" spans="1:29" x14ac:dyDescent="0.2">
      <c r="A386" s="186"/>
      <c r="B386" s="186"/>
      <c r="C386" s="186"/>
      <c r="D386" s="186"/>
      <c r="E386" s="186"/>
      <c r="F386" s="186"/>
      <c r="G386" s="186"/>
      <c r="H386" s="186"/>
      <c r="I386" s="186"/>
      <c r="J386" s="186"/>
      <c r="K386" s="186"/>
      <c r="L386" s="186"/>
      <c r="M386" s="186"/>
      <c r="N386" s="180"/>
      <c r="O386" s="180"/>
      <c r="P386" s="180"/>
      <c r="Q386" s="180"/>
      <c r="R386" s="180"/>
      <c r="S386" s="180"/>
      <c r="T386" s="186"/>
      <c r="U386" s="186"/>
      <c r="V386" s="186"/>
      <c r="W386" s="186"/>
      <c r="X386" s="186"/>
      <c r="Y386" s="186"/>
      <c r="Z386" s="186"/>
      <c r="AA386" s="186"/>
      <c r="AB386" s="186"/>
      <c r="AC386" s="186"/>
    </row>
    <row r="387" spans="1:29" x14ac:dyDescent="0.2">
      <c r="A387" s="186"/>
      <c r="B387" s="186"/>
      <c r="C387" s="186"/>
      <c r="D387" s="186"/>
      <c r="E387" s="186"/>
      <c r="F387" s="186"/>
      <c r="G387" s="186"/>
      <c r="H387" s="186"/>
      <c r="I387" s="186"/>
      <c r="J387" s="186"/>
      <c r="K387" s="186"/>
      <c r="L387" s="186"/>
      <c r="M387" s="186"/>
      <c r="N387" s="180"/>
      <c r="O387" s="180"/>
      <c r="P387" s="180"/>
      <c r="Q387" s="180"/>
      <c r="R387" s="180"/>
      <c r="S387" s="180"/>
      <c r="T387" s="186"/>
      <c r="U387" s="186"/>
      <c r="V387" s="186"/>
      <c r="W387" s="186"/>
      <c r="X387" s="186"/>
      <c r="Y387" s="186"/>
      <c r="Z387" s="186"/>
      <c r="AA387" s="186"/>
      <c r="AB387" s="186"/>
      <c r="AC387" s="186"/>
    </row>
    <row r="388" spans="1:29" x14ac:dyDescent="0.2">
      <c r="A388" s="186"/>
      <c r="B388" s="186"/>
      <c r="C388" s="186"/>
      <c r="D388" s="186"/>
      <c r="E388" s="186"/>
      <c r="F388" s="186"/>
      <c r="G388" s="186"/>
      <c r="H388" s="186"/>
      <c r="I388" s="186"/>
      <c r="J388" s="186"/>
      <c r="K388" s="186"/>
      <c r="L388" s="186"/>
      <c r="M388" s="186"/>
      <c r="N388" s="180"/>
      <c r="O388" s="180"/>
      <c r="P388" s="180"/>
      <c r="Q388" s="180"/>
      <c r="R388" s="180"/>
      <c r="S388" s="180"/>
      <c r="T388" s="186"/>
      <c r="U388" s="186"/>
      <c r="V388" s="186"/>
      <c r="W388" s="186"/>
      <c r="X388" s="186"/>
      <c r="Y388" s="186"/>
      <c r="Z388" s="186"/>
      <c r="AA388" s="186"/>
      <c r="AB388" s="186"/>
      <c r="AC388" s="186"/>
    </row>
    <row r="389" spans="1:29" x14ac:dyDescent="0.2">
      <c r="A389" s="186"/>
      <c r="B389" s="186"/>
      <c r="C389" s="186"/>
      <c r="D389" s="186"/>
      <c r="E389" s="186"/>
      <c r="F389" s="186"/>
      <c r="G389" s="186"/>
      <c r="H389" s="186"/>
      <c r="I389" s="186"/>
      <c r="J389" s="186"/>
      <c r="K389" s="186"/>
      <c r="L389" s="186"/>
      <c r="M389" s="186"/>
      <c r="N389" s="180"/>
      <c r="O389" s="180"/>
      <c r="P389" s="180"/>
      <c r="Q389" s="180"/>
      <c r="R389" s="180"/>
      <c r="S389" s="180"/>
      <c r="T389" s="186"/>
      <c r="U389" s="186"/>
      <c r="V389" s="186"/>
      <c r="W389" s="186"/>
      <c r="X389" s="186"/>
      <c r="Y389" s="186"/>
      <c r="Z389" s="186"/>
      <c r="AA389" s="186"/>
      <c r="AB389" s="186"/>
      <c r="AC389" s="186"/>
    </row>
    <row r="390" spans="1:29" x14ac:dyDescent="0.2">
      <c r="A390" s="186"/>
      <c r="B390" s="186"/>
      <c r="C390" s="186"/>
      <c r="D390" s="186"/>
      <c r="E390" s="186"/>
      <c r="F390" s="186"/>
      <c r="G390" s="186"/>
      <c r="H390" s="186"/>
      <c r="I390" s="186"/>
      <c r="J390" s="186"/>
      <c r="K390" s="186"/>
      <c r="L390" s="186"/>
      <c r="M390" s="186"/>
      <c r="N390" s="180"/>
      <c r="O390" s="180"/>
      <c r="P390" s="180"/>
      <c r="Q390" s="180"/>
      <c r="R390" s="180"/>
      <c r="S390" s="180"/>
      <c r="T390" s="186"/>
      <c r="U390" s="186"/>
      <c r="V390" s="186"/>
      <c r="W390" s="186"/>
      <c r="X390" s="186"/>
      <c r="Y390" s="186"/>
      <c r="Z390" s="186"/>
      <c r="AA390" s="186"/>
      <c r="AB390" s="186"/>
      <c r="AC390" s="186"/>
    </row>
    <row r="391" spans="1:29" x14ac:dyDescent="0.2">
      <c r="A391" s="186"/>
      <c r="B391" s="186"/>
      <c r="C391" s="186"/>
      <c r="D391" s="186"/>
      <c r="E391" s="186"/>
      <c r="F391" s="186"/>
      <c r="G391" s="186"/>
      <c r="H391" s="186"/>
      <c r="I391" s="186"/>
      <c r="J391" s="186"/>
      <c r="K391" s="186"/>
      <c r="L391" s="186"/>
      <c r="M391" s="186"/>
      <c r="N391" s="180"/>
      <c r="O391" s="180"/>
      <c r="P391" s="180"/>
      <c r="Q391" s="180"/>
      <c r="R391" s="180"/>
      <c r="S391" s="180"/>
      <c r="T391" s="186"/>
      <c r="U391" s="186"/>
      <c r="V391" s="186"/>
      <c r="W391" s="186"/>
      <c r="X391" s="186"/>
      <c r="Y391" s="186"/>
      <c r="Z391" s="186"/>
      <c r="AA391" s="186"/>
      <c r="AB391" s="186"/>
      <c r="AC391" s="186"/>
    </row>
    <row r="392" spans="1:29" x14ac:dyDescent="0.2">
      <c r="A392" s="186"/>
      <c r="B392" s="186"/>
      <c r="C392" s="186"/>
      <c r="D392" s="186"/>
      <c r="E392" s="186"/>
      <c r="F392" s="186"/>
      <c r="G392" s="186"/>
      <c r="H392" s="186"/>
      <c r="I392" s="186"/>
      <c r="J392" s="186"/>
      <c r="K392" s="186"/>
      <c r="L392" s="186"/>
      <c r="M392" s="186"/>
      <c r="N392" s="180"/>
      <c r="O392" s="180"/>
      <c r="P392" s="180"/>
      <c r="Q392" s="180"/>
      <c r="R392" s="180"/>
      <c r="S392" s="180"/>
      <c r="T392" s="186"/>
      <c r="U392" s="186"/>
      <c r="V392" s="186"/>
      <c r="W392" s="186"/>
      <c r="X392" s="186"/>
      <c r="Y392" s="186"/>
      <c r="Z392" s="186"/>
      <c r="AA392" s="186"/>
      <c r="AB392" s="186"/>
      <c r="AC392" s="186"/>
    </row>
    <row r="393" spans="1:29" x14ac:dyDescent="0.2">
      <c r="A393" s="186"/>
      <c r="B393" s="186"/>
      <c r="C393" s="186"/>
      <c r="D393" s="186"/>
      <c r="E393" s="186"/>
      <c r="F393" s="186"/>
      <c r="G393" s="186"/>
      <c r="H393" s="186"/>
      <c r="I393" s="186"/>
      <c r="J393" s="186"/>
      <c r="K393" s="186"/>
      <c r="L393" s="186"/>
      <c r="M393" s="186"/>
      <c r="N393" s="180"/>
      <c r="O393" s="180"/>
      <c r="P393" s="180"/>
      <c r="Q393" s="180"/>
      <c r="R393" s="180"/>
      <c r="S393" s="180"/>
      <c r="T393" s="186"/>
      <c r="U393" s="186"/>
      <c r="V393" s="186"/>
      <c r="W393" s="186"/>
      <c r="X393" s="186"/>
      <c r="Y393" s="186"/>
      <c r="Z393" s="186"/>
      <c r="AA393" s="186"/>
      <c r="AB393" s="186"/>
      <c r="AC393" s="186"/>
    </row>
    <row r="394" spans="1:29" x14ac:dyDescent="0.2">
      <c r="A394" s="186"/>
      <c r="B394" s="186"/>
      <c r="C394" s="186"/>
      <c r="D394" s="186"/>
      <c r="E394" s="186"/>
      <c r="F394" s="186"/>
      <c r="G394" s="186"/>
      <c r="H394" s="186"/>
      <c r="I394" s="186"/>
      <c r="J394" s="186"/>
      <c r="K394" s="186"/>
      <c r="L394" s="186"/>
      <c r="M394" s="186"/>
      <c r="N394" s="180"/>
      <c r="O394" s="180"/>
      <c r="P394" s="180"/>
      <c r="Q394" s="180"/>
      <c r="R394" s="180"/>
      <c r="S394" s="180"/>
      <c r="T394" s="186"/>
      <c r="U394" s="186"/>
      <c r="V394" s="186"/>
      <c r="W394" s="186"/>
      <c r="X394" s="186"/>
      <c r="Y394" s="186"/>
      <c r="Z394" s="186"/>
      <c r="AA394" s="186"/>
      <c r="AB394" s="186"/>
      <c r="AC394" s="186"/>
    </row>
    <row r="395" spans="1:29" x14ac:dyDescent="0.2">
      <c r="A395" s="186"/>
      <c r="B395" s="186"/>
      <c r="C395" s="186"/>
      <c r="D395" s="186"/>
      <c r="E395" s="186"/>
      <c r="F395" s="186"/>
      <c r="G395" s="186"/>
      <c r="H395" s="186"/>
      <c r="I395" s="186"/>
      <c r="J395" s="186"/>
      <c r="K395" s="186"/>
      <c r="L395" s="186"/>
      <c r="M395" s="186"/>
      <c r="N395" s="180"/>
      <c r="O395" s="180"/>
      <c r="P395" s="180"/>
      <c r="Q395" s="180"/>
      <c r="R395" s="180"/>
      <c r="S395" s="180"/>
      <c r="T395" s="186"/>
      <c r="U395" s="186"/>
      <c r="V395" s="186"/>
      <c r="W395" s="186"/>
      <c r="X395" s="186"/>
      <c r="Y395" s="186"/>
      <c r="Z395" s="186"/>
      <c r="AA395" s="186"/>
      <c r="AB395" s="186"/>
      <c r="AC395" s="186"/>
    </row>
    <row r="396" spans="1:29" x14ac:dyDescent="0.2">
      <c r="A396" s="186"/>
      <c r="B396" s="186"/>
      <c r="C396" s="186"/>
      <c r="D396" s="186"/>
      <c r="E396" s="186"/>
      <c r="F396" s="186"/>
      <c r="G396" s="186"/>
      <c r="H396" s="186"/>
      <c r="I396" s="186"/>
      <c r="J396" s="186"/>
      <c r="K396" s="186"/>
      <c r="L396" s="186"/>
      <c r="M396" s="186"/>
      <c r="N396" s="180"/>
      <c r="O396" s="180"/>
      <c r="P396" s="180"/>
      <c r="Q396" s="180"/>
      <c r="R396" s="180"/>
      <c r="S396" s="180"/>
      <c r="T396" s="186"/>
      <c r="U396" s="186"/>
      <c r="V396" s="186"/>
      <c r="W396" s="186"/>
      <c r="X396" s="186"/>
      <c r="Y396" s="186"/>
      <c r="Z396" s="186"/>
      <c r="AA396" s="186"/>
      <c r="AB396" s="186"/>
      <c r="AC396" s="186"/>
    </row>
    <row r="397" spans="1:29" x14ac:dyDescent="0.2">
      <c r="A397" s="186"/>
      <c r="B397" s="186"/>
      <c r="C397" s="186"/>
      <c r="D397" s="186"/>
      <c r="E397" s="186"/>
      <c r="F397" s="186"/>
      <c r="G397" s="186"/>
      <c r="H397" s="186"/>
      <c r="I397" s="186"/>
      <c r="J397" s="186"/>
      <c r="K397" s="186"/>
      <c r="L397" s="186"/>
      <c r="M397" s="186"/>
      <c r="N397" s="180"/>
      <c r="O397" s="180"/>
      <c r="P397" s="180"/>
      <c r="Q397" s="180"/>
      <c r="R397" s="180"/>
      <c r="S397" s="180"/>
      <c r="T397" s="186"/>
      <c r="U397" s="186"/>
      <c r="V397" s="186"/>
      <c r="W397" s="186"/>
      <c r="X397" s="186"/>
      <c r="Y397" s="186"/>
      <c r="Z397" s="186"/>
      <c r="AA397" s="186"/>
      <c r="AB397" s="186"/>
      <c r="AC397" s="186"/>
    </row>
    <row r="398" spans="1:29" x14ac:dyDescent="0.2">
      <c r="A398" s="186"/>
      <c r="B398" s="186"/>
      <c r="C398" s="186"/>
      <c r="D398" s="186"/>
      <c r="E398" s="186"/>
      <c r="F398" s="186"/>
      <c r="G398" s="186"/>
      <c r="H398" s="186"/>
      <c r="I398" s="186"/>
      <c r="J398" s="186"/>
      <c r="K398" s="186"/>
      <c r="L398" s="186"/>
      <c r="M398" s="186"/>
      <c r="N398" s="180"/>
      <c r="O398" s="180"/>
      <c r="P398" s="180"/>
      <c r="Q398" s="180"/>
      <c r="R398" s="180"/>
      <c r="S398" s="180"/>
      <c r="T398" s="186"/>
      <c r="U398" s="186"/>
      <c r="V398" s="186"/>
      <c r="W398" s="186"/>
      <c r="X398" s="186"/>
      <c r="Y398" s="186"/>
      <c r="Z398" s="186"/>
      <c r="AA398" s="186"/>
      <c r="AB398" s="186"/>
      <c r="AC398" s="186"/>
    </row>
    <row r="399" spans="1:29" x14ac:dyDescent="0.2">
      <c r="A399" s="186"/>
      <c r="B399" s="186"/>
      <c r="C399" s="186"/>
      <c r="D399" s="186"/>
      <c r="E399" s="186"/>
      <c r="F399" s="186"/>
      <c r="G399" s="186"/>
      <c r="H399" s="186"/>
      <c r="I399" s="186"/>
      <c r="J399" s="186"/>
      <c r="K399" s="186"/>
      <c r="L399" s="186"/>
      <c r="M399" s="186"/>
      <c r="N399" s="180"/>
      <c r="O399" s="180"/>
      <c r="P399" s="180"/>
      <c r="Q399" s="180"/>
      <c r="R399" s="180"/>
      <c r="S399" s="180"/>
      <c r="T399" s="186"/>
      <c r="U399" s="186"/>
      <c r="V399" s="186"/>
      <c r="W399" s="186"/>
      <c r="X399" s="186"/>
      <c r="Y399" s="186"/>
      <c r="Z399" s="186"/>
      <c r="AA399" s="186"/>
      <c r="AB399" s="186"/>
      <c r="AC399" s="186"/>
    </row>
    <row r="400" spans="1:29" x14ac:dyDescent="0.2">
      <c r="A400" s="186"/>
      <c r="B400" s="186"/>
      <c r="C400" s="186"/>
      <c r="D400" s="186"/>
      <c r="E400" s="186"/>
      <c r="F400" s="186"/>
      <c r="G400" s="186"/>
      <c r="H400" s="186"/>
      <c r="I400" s="186"/>
      <c r="J400" s="186"/>
      <c r="K400" s="186"/>
      <c r="L400" s="186"/>
      <c r="M400" s="186"/>
      <c r="N400" s="180"/>
      <c r="O400" s="180"/>
      <c r="P400" s="180"/>
      <c r="Q400" s="180"/>
      <c r="R400" s="180"/>
      <c r="S400" s="180"/>
      <c r="T400" s="186"/>
      <c r="U400" s="186"/>
      <c r="V400" s="186"/>
      <c r="W400" s="186"/>
      <c r="X400" s="186"/>
      <c r="Y400" s="186"/>
      <c r="Z400" s="186"/>
      <c r="AA400" s="186"/>
      <c r="AB400" s="186"/>
      <c r="AC400" s="186"/>
    </row>
    <row r="401" spans="1:29" x14ac:dyDescent="0.2">
      <c r="A401" s="186"/>
      <c r="B401" s="186"/>
      <c r="C401" s="186"/>
      <c r="D401" s="186"/>
      <c r="E401" s="186"/>
      <c r="F401" s="186"/>
      <c r="G401" s="186"/>
      <c r="H401" s="186"/>
      <c r="I401" s="186"/>
      <c r="J401" s="186"/>
      <c r="K401" s="186"/>
      <c r="L401" s="186"/>
      <c r="M401" s="186"/>
      <c r="N401" s="180"/>
      <c r="O401" s="180"/>
      <c r="P401" s="180"/>
      <c r="Q401" s="180"/>
      <c r="R401" s="180"/>
      <c r="S401" s="180"/>
      <c r="T401" s="186"/>
      <c r="U401" s="186"/>
      <c r="V401" s="186"/>
      <c r="W401" s="186"/>
      <c r="X401" s="186"/>
      <c r="Y401" s="186"/>
      <c r="Z401" s="186"/>
      <c r="AA401" s="186"/>
      <c r="AB401" s="186"/>
      <c r="AC401" s="186"/>
    </row>
    <row r="402" spans="1:29" x14ac:dyDescent="0.2">
      <c r="A402" s="186"/>
      <c r="B402" s="186"/>
      <c r="C402" s="186"/>
      <c r="D402" s="186"/>
      <c r="E402" s="186"/>
      <c r="F402" s="186"/>
      <c r="G402" s="186"/>
      <c r="H402" s="186"/>
      <c r="I402" s="186"/>
      <c r="J402" s="186"/>
      <c r="K402" s="186"/>
      <c r="L402" s="186"/>
      <c r="M402" s="186"/>
      <c r="N402" s="180"/>
      <c r="O402" s="180"/>
      <c r="P402" s="180"/>
      <c r="Q402" s="180"/>
      <c r="R402" s="180"/>
      <c r="S402" s="180"/>
      <c r="T402" s="186"/>
      <c r="U402" s="186"/>
      <c r="V402" s="186"/>
      <c r="W402" s="186"/>
      <c r="X402" s="186"/>
      <c r="Y402" s="186"/>
      <c r="Z402" s="186"/>
      <c r="AA402" s="186"/>
      <c r="AB402" s="186"/>
      <c r="AC402" s="186"/>
    </row>
    <row r="403" spans="1:29" x14ac:dyDescent="0.2">
      <c r="A403" s="186"/>
      <c r="B403" s="186"/>
      <c r="C403" s="186"/>
      <c r="D403" s="186"/>
      <c r="E403" s="186"/>
      <c r="F403" s="186"/>
      <c r="G403" s="186"/>
      <c r="H403" s="186"/>
      <c r="I403" s="186"/>
      <c r="J403" s="186"/>
      <c r="K403" s="186"/>
      <c r="L403" s="186"/>
      <c r="M403" s="186"/>
      <c r="N403" s="180"/>
      <c r="O403" s="180"/>
      <c r="P403" s="180"/>
      <c r="Q403" s="180"/>
      <c r="R403" s="180"/>
      <c r="S403" s="180"/>
      <c r="T403" s="186"/>
      <c r="U403" s="186"/>
      <c r="V403" s="186"/>
      <c r="W403" s="186"/>
      <c r="X403" s="186"/>
      <c r="Y403" s="186"/>
      <c r="Z403" s="186"/>
      <c r="AA403" s="186"/>
      <c r="AB403" s="186"/>
      <c r="AC403" s="186"/>
    </row>
    <row r="404" spans="1:29" x14ac:dyDescent="0.2">
      <c r="A404" s="186"/>
      <c r="B404" s="186"/>
      <c r="C404" s="186"/>
      <c r="D404" s="186"/>
      <c r="E404" s="186"/>
      <c r="F404" s="186"/>
      <c r="G404" s="186"/>
      <c r="H404" s="186"/>
      <c r="I404" s="186"/>
      <c r="J404" s="186"/>
      <c r="K404" s="186"/>
      <c r="L404" s="186"/>
      <c r="M404" s="186"/>
      <c r="N404" s="180"/>
      <c r="O404" s="180"/>
      <c r="P404" s="180"/>
      <c r="Q404" s="180"/>
      <c r="R404" s="180"/>
      <c r="S404" s="180"/>
      <c r="T404" s="186"/>
      <c r="U404" s="186"/>
      <c r="V404" s="186"/>
      <c r="W404" s="186"/>
      <c r="X404" s="186"/>
      <c r="Y404" s="186"/>
      <c r="Z404" s="186"/>
      <c r="AA404" s="186"/>
      <c r="AB404" s="186"/>
      <c r="AC404" s="186"/>
    </row>
    <row r="405" spans="1:29" x14ac:dyDescent="0.2">
      <c r="A405" s="186"/>
      <c r="B405" s="186"/>
      <c r="C405" s="186"/>
      <c r="D405" s="186"/>
      <c r="E405" s="186"/>
      <c r="F405" s="186"/>
      <c r="G405" s="186"/>
      <c r="H405" s="186"/>
      <c r="I405" s="186"/>
      <c r="J405" s="186"/>
      <c r="K405" s="186"/>
      <c r="L405" s="186"/>
      <c r="M405" s="186"/>
      <c r="N405" s="180"/>
      <c r="O405" s="180"/>
      <c r="P405" s="180"/>
      <c r="Q405" s="180"/>
      <c r="R405" s="180"/>
      <c r="S405" s="180"/>
      <c r="T405" s="186"/>
      <c r="U405" s="186"/>
      <c r="V405" s="186"/>
      <c r="W405" s="186"/>
      <c r="X405" s="186"/>
      <c r="Y405" s="186"/>
      <c r="Z405" s="186"/>
      <c r="AA405" s="186"/>
      <c r="AB405" s="186"/>
      <c r="AC405" s="186"/>
    </row>
    <row r="406" spans="1:29" x14ac:dyDescent="0.2">
      <c r="A406" s="186"/>
      <c r="B406" s="186"/>
      <c r="C406" s="186"/>
      <c r="D406" s="186"/>
      <c r="E406" s="186"/>
      <c r="F406" s="186"/>
      <c r="G406" s="186"/>
      <c r="H406" s="186"/>
      <c r="I406" s="186"/>
      <c r="J406" s="186"/>
      <c r="K406" s="186"/>
      <c r="L406" s="186"/>
      <c r="M406" s="186"/>
      <c r="N406" s="180"/>
      <c r="O406" s="180"/>
      <c r="P406" s="180"/>
      <c r="Q406" s="180"/>
      <c r="R406" s="180"/>
      <c r="S406" s="180"/>
      <c r="T406" s="186"/>
      <c r="U406" s="186"/>
      <c r="V406" s="186"/>
      <c r="W406" s="186"/>
      <c r="X406" s="186"/>
      <c r="Y406" s="186"/>
      <c r="Z406" s="186"/>
      <c r="AA406" s="186"/>
      <c r="AB406" s="186"/>
      <c r="AC406" s="186"/>
    </row>
    <row r="407" spans="1:29" x14ac:dyDescent="0.2">
      <c r="A407" s="186"/>
      <c r="B407" s="186"/>
      <c r="C407" s="186"/>
      <c r="D407" s="186"/>
      <c r="E407" s="186"/>
      <c r="F407" s="186"/>
      <c r="G407" s="186"/>
      <c r="H407" s="186"/>
      <c r="I407" s="186"/>
      <c r="J407" s="186"/>
      <c r="K407" s="186"/>
      <c r="L407" s="186"/>
      <c r="M407" s="186"/>
      <c r="N407" s="180"/>
      <c r="O407" s="180"/>
      <c r="P407" s="180"/>
      <c r="Q407" s="180"/>
      <c r="R407" s="180"/>
      <c r="S407" s="180"/>
      <c r="T407" s="186"/>
      <c r="U407" s="186"/>
      <c r="V407" s="186"/>
      <c r="W407" s="186"/>
      <c r="X407" s="186"/>
      <c r="Y407" s="186"/>
      <c r="Z407" s="186"/>
      <c r="AA407" s="186"/>
      <c r="AB407" s="186"/>
      <c r="AC407" s="186"/>
    </row>
    <row r="408" spans="1:29" x14ac:dyDescent="0.2">
      <c r="A408" s="186"/>
      <c r="B408" s="186"/>
      <c r="C408" s="186"/>
      <c r="D408" s="186"/>
      <c r="E408" s="186"/>
      <c r="F408" s="186"/>
      <c r="G408" s="186"/>
      <c r="H408" s="186"/>
      <c r="I408" s="186"/>
      <c r="J408" s="186"/>
      <c r="K408" s="186"/>
      <c r="L408" s="186"/>
      <c r="M408" s="186"/>
      <c r="N408" s="180"/>
      <c r="O408" s="180"/>
      <c r="P408" s="180"/>
      <c r="Q408" s="180"/>
      <c r="R408" s="180"/>
      <c r="S408" s="180"/>
      <c r="T408" s="186"/>
      <c r="U408" s="186"/>
      <c r="V408" s="186"/>
      <c r="W408" s="186"/>
      <c r="X408" s="186"/>
      <c r="Y408" s="186"/>
      <c r="Z408" s="186"/>
      <c r="AA408" s="186"/>
      <c r="AB408" s="186"/>
      <c r="AC408" s="186"/>
    </row>
    <row r="409" spans="1:29" x14ac:dyDescent="0.2">
      <c r="A409" s="186"/>
      <c r="B409" s="186"/>
      <c r="C409" s="186"/>
      <c r="D409" s="186"/>
      <c r="E409" s="186"/>
      <c r="F409" s="186"/>
      <c r="G409" s="186"/>
      <c r="H409" s="186"/>
      <c r="I409" s="186"/>
      <c r="J409" s="186"/>
      <c r="K409" s="186"/>
      <c r="L409" s="186"/>
      <c r="M409" s="186"/>
      <c r="N409" s="180"/>
      <c r="O409" s="180"/>
      <c r="P409" s="180"/>
      <c r="Q409" s="180"/>
      <c r="R409" s="180"/>
      <c r="S409" s="180"/>
      <c r="T409" s="186"/>
      <c r="U409" s="186"/>
      <c r="V409" s="186"/>
      <c r="W409" s="186"/>
      <c r="X409" s="186"/>
      <c r="Y409" s="186"/>
      <c r="Z409" s="186"/>
      <c r="AA409" s="186"/>
      <c r="AB409" s="186"/>
      <c r="AC409" s="186"/>
    </row>
    <row r="410" spans="1:29" x14ac:dyDescent="0.2">
      <c r="A410" s="186"/>
      <c r="B410" s="186"/>
      <c r="C410" s="186"/>
      <c r="D410" s="186"/>
      <c r="E410" s="186"/>
      <c r="F410" s="186"/>
      <c r="G410" s="186"/>
      <c r="H410" s="186"/>
      <c r="I410" s="186"/>
      <c r="J410" s="186"/>
      <c r="K410" s="186"/>
      <c r="L410" s="186"/>
      <c r="M410" s="186"/>
      <c r="N410" s="180"/>
      <c r="O410" s="180"/>
      <c r="P410" s="180"/>
      <c r="Q410" s="180"/>
      <c r="R410" s="180"/>
      <c r="S410" s="180"/>
      <c r="T410" s="186"/>
      <c r="U410" s="186"/>
      <c r="V410" s="186"/>
      <c r="W410" s="186"/>
      <c r="X410" s="186"/>
      <c r="Y410" s="186"/>
      <c r="Z410" s="186"/>
      <c r="AA410" s="186"/>
      <c r="AB410" s="186"/>
      <c r="AC410" s="186"/>
    </row>
    <row r="411" spans="1:29" x14ac:dyDescent="0.2">
      <c r="A411" s="186"/>
      <c r="B411" s="186"/>
      <c r="C411" s="186"/>
      <c r="D411" s="186"/>
      <c r="E411" s="186"/>
      <c r="F411" s="186"/>
      <c r="G411" s="186"/>
      <c r="H411" s="186"/>
      <c r="I411" s="186"/>
      <c r="J411" s="186"/>
      <c r="K411" s="186"/>
      <c r="L411" s="186"/>
      <c r="M411" s="186"/>
      <c r="N411" s="180"/>
      <c r="O411" s="180"/>
      <c r="P411" s="180"/>
      <c r="Q411" s="180"/>
      <c r="R411" s="180"/>
      <c r="S411" s="180"/>
      <c r="T411" s="186"/>
      <c r="U411" s="186"/>
      <c r="V411" s="186"/>
      <c r="W411" s="186"/>
      <c r="X411" s="186"/>
      <c r="Y411" s="186"/>
      <c r="Z411" s="186"/>
      <c r="AA411" s="186"/>
      <c r="AB411" s="186"/>
      <c r="AC411" s="186"/>
    </row>
    <row r="412" spans="1:29" x14ac:dyDescent="0.2">
      <c r="A412" s="186"/>
      <c r="B412" s="186"/>
      <c r="C412" s="186"/>
      <c r="D412" s="186"/>
      <c r="E412" s="186"/>
      <c r="F412" s="186"/>
      <c r="G412" s="186"/>
      <c r="H412" s="186"/>
      <c r="I412" s="186"/>
      <c r="J412" s="186"/>
      <c r="K412" s="186"/>
      <c r="L412" s="186"/>
      <c r="M412" s="186"/>
      <c r="N412" s="180"/>
      <c r="O412" s="180"/>
      <c r="P412" s="180"/>
      <c r="Q412" s="180"/>
      <c r="R412" s="180"/>
      <c r="S412" s="180"/>
      <c r="T412" s="186"/>
      <c r="U412" s="186"/>
      <c r="V412" s="186"/>
      <c r="W412" s="186"/>
      <c r="X412" s="186"/>
      <c r="Y412" s="186"/>
      <c r="Z412" s="186"/>
      <c r="AA412" s="186"/>
      <c r="AB412" s="186"/>
      <c r="AC412" s="186"/>
    </row>
    <row r="413" spans="1:29" x14ac:dyDescent="0.2">
      <c r="A413" s="186"/>
      <c r="B413" s="186"/>
      <c r="C413" s="186"/>
      <c r="D413" s="186"/>
      <c r="E413" s="186"/>
      <c r="F413" s="186"/>
      <c r="G413" s="186"/>
      <c r="H413" s="186"/>
      <c r="I413" s="186"/>
      <c r="J413" s="186"/>
      <c r="K413" s="186"/>
      <c r="L413" s="186"/>
      <c r="M413" s="186"/>
      <c r="N413" s="180"/>
      <c r="O413" s="180"/>
      <c r="P413" s="180"/>
      <c r="Q413" s="180"/>
      <c r="R413" s="180"/>
      <c r="S413" s="180"/>
      <c r="T413" s="186"/>
      <c r="U413" s="186"/>
      <c r="V413" s="186"/>
      <c r="W413" s="186"/>
      <c r="X413" s="186"/>
      <c r="Y413" s="186"/>
      <c r="Z413" s="186"/>
      <c r="AA413" s="186"/>
      <c r="AB413" s="186"/>
      <c r="AC413" s="186"/>
    </row>
    <row r="414" spans="1:29" x14ac:dyDescent="0.2">
      <c r="A414" s="186"/>
      <c r="B414" s="186"/>
      <c r="C414" s="186"/>
      <c r="D414" s="186"/>
      <c r="E414" s="186"/>
      <c r="F414" s="186"/>
      <c r="G414" s="186"/>
      <c r="H414" s="186"/>
      <c r="I414" s="186"/>
      <c r="J414" s="186"/>
      <c r="K414" s="186"/>
      <c r="L414" s="186"/>
      <c r="M414" s="186"/>
      <c r="N414" s="180"/>
      <c r="O414" s="180"/>
      <c r="P414" s="180"/>
      <c r="Q414" s="180"/>
      <c r="R414" s="180"/>
      <c r="S414" s="180"/>
      <c r="T414" s="186"/>
      <c r="U414" s="186"/>
      <c r="V414" s="186"/>
      <c r="W414" s="186"/>
      <c r="X414" s="186"/>
      <c r="Y414" s="186"/>
      <c r="Z414" s="186"/>
      <c r="AA414" s="186"/>
      <c r="AB414" s="186"/>
      <c r="AC414" s="186"/>
    </row>
    <row r="415" spans="1:29" x14ac:dyDescent="0.2">
      <c r="A415" s="186"/>
      <c r="B415" s="186"/>
      <c r="C415" s="186"/>
      <c r="D415" s="186"/>
      <c r="E415" s="186"/>
      <c r="F415" s="186"/>
      <c r="G415" s="186"/>
      <c r="H415" s="186"/>
      <c r="I415" s="186"/>
      <c r="J415" s="186"/>
      <c r="K415" s="186"/>
      <c r="L415" s="186"/>
      <c r="M415" s="186"/>
      <c r="N415" s="180"/>
      <c r="O415" s="180"/>
      <c r="P415" s="180"/>
      <c r="Q415" s="180"/>
      <c r="R415" s="180"/>
      <c r="S415" s="180"/>
      <c r="T415" s="186"/>
      <c r="U415" s="186"/>
      <c r="V415" s="186"/>
      <c r="W415" s="186"/>
      <c r="X415" s="186"/>
      <c r="Y415" s="186"/>
      <c r="Z415" s="186"/>
      <c r="AA415" s="186"/>
      <c r="AB415" s="186"/>
      <c r="AC415" s="186"/>
    </row>
    <row r="416" spans="1:29" x14ac:dyDescent="0.2">
      <c r="A416" s="186"/>
      <c r="B416" s="186"/>
      <c r="C416" s="186"/>
      <c r="D416" s="186"/>
      <c r="E416" s="186"/>
      <c r="F416" s="186"/>
      <c r="G416" s="186"/>
      <c r="H416" s="186"/>
      <c r="I416" s="186"/>
      <c r="J416" s="186"/>
      <c r="K416" s="186"/>
      <c r="L416" s="186"/>
      <c r="M416" s="186"/>
      <c r="N416" s="180"/>
      <c r="O416" s="180"/>
      <c r="P416" s="180"/>
      <c r="Q416" s="180"/>
      <c r="R416" s="180"/>
      <c r="S416" s="180"/>
      <c r="T416" s="186"/>
      <c r="U416" s="186"/>
      <c r="V416" s="186"/>
      <c r="W416" s="186"/>
      <c r="X416" s="186"/>
      <c r="Y416" s="186"/>
      <c r="Z416" s="186"/>
      <c r="AA416" s="186"/>
      <c r="AB416" s="186"/>
      <c r="AC416" s="186"/>
    </row>
    <row r="417" spans="1:29" x14ac:dyDescent="0.2">
      <c r="A417" s="186"/>
      <c r="B417" s="186"/>
      <c r="C417" s="186"/>
      <c r="D417" s="186"/>
      <c r="E417" s="186"/>
      <c r="F417" s="186"/>
      <c r="G417" s="186"/>
      <c r="H417" s="186"/>
      <c r="I417" s="186"/>
      <c r="J417" s="186"/>
      <c r="K417" s="186"/>
      <c r="L417" s="186"/>
      <c r="M417" s="186"/>
      <c r="N417" s="180"/>
      <c r="O417" s="180"/>
      <c r="P417" s="180"/>
      <c r="Q417" s="180"/>
      <c r="R417" s="180"/>
      <c r="S417" s="180"/>
      <c r="T417" s="186"/>
      <c r="U417" s="186"/>
      <c r="V417" s="186"/>
      <c r="W417" s="186"/>
      <c r="X417" s="186"/>
      <c r="Y417" s="186"/>
      <c r="Z417" s="186"/>
      <c r="AA417" s="186"/>
      <c r="AB417" s="186"/>
      <c r="AC417" s="186"/>
    </row>
    <row r="418" spans="1:29" x14ac:dyDescent="0.2">
      <c r="A418" s="186"/>
      <c r="B418" s="186"/>
      <c r="C418" s="186"/>
      <c r="D418" s="186"/>
      <c r="E418" s="186"/>
      <c r="F418" s="186"/>
      <c r="G418" s="186"/>
      <c r="H418" s="186"/>
      <c r="I418" s="186"/>
      <c r="J418" s="186"/>
      <c r="K418" s="186"/>
      <c r="L418" s="186"/>
      <c r="M418" s="186"/>
      <c r="N418" s="180"/>
      <c r="O418" s="180"/>
      <c r="P418" s="180"/>
      <c r="Q418" s="180"/>
      <c r="R418" s="180"/>
      <c r="S418" s="180"/>
      <c r="T418" s="186"/>
      <c r="U418" s="186"/>
      <c r="V418" s="186"/>
      <c r="W418" s="186"/>
      <c r="X418" s="186"/>
      <c r="Y418" s="186"/>
      <c r="Z418" s="186"/>
      <c r="AA418" s="186"/>
      <c r="AB418" s="186"/>
      <c r="AC418" s="186"/>
    </row>
    <row r="419" spans="1:29" x14ac:dyDescent="0.2">
      <c r="A419" s="186"/>
      <c r="B419" s="186"/>
      <c r="C419" s="186"/>
      <c r="D419" s="186"/>
      <c r="E419" s="186"/>
      <c r="F419" s="186"/>
      <c r="G419" s="186"/>
      <c r="H419" s="186"/>
      <c r="I419" s="186"/>
      <c r="J419" s="186"/>
      <c r="K419" s="186"/>
      <c r="L419" s="186"/>
      <c r="M419" s="186"/>
      <c r="N419" s="180"/>
      <c r="O419" s="180"/>
      <c r="P419" s="180"/>
      <c r="Q419" s="180"/>
      <c r="R419" s="180"/>
      <c r="S419" s="180"/>
      <c r="T419" s="186"/>
      <c r="U419" s="186"/>
      <c r="V419" s="186"/>
      <c r="W419" s="186"/>
      <c r="X419" s="186"/>
      <c r="Y419" s="186"/>
      <c r="Z419" s="186"/>
      <c r="AA419" s="186"/>
      <c r="AB419" s="186"/>
      <c r="AC419" s="186"/>
    </row>
    <row r="420" spans="1:29" x14ac:dyDescent="0.2">
      <c r="A420" s="186"/>
      <c r="B420" s="186"/>
      <c r="C420" s="186"/>
      <c r="D420" s="186"/>
      <c r="E420" s="186"/>
      <c r="F420" s="186"/>
      <c r="G420" s="186"/>
      <c r="H420" s="186"/>
      <c r="I420" s="186"/>
      <c r="J420" s="186"/>
      <c r="K420" s="186"/>
      <c r="L420" s="186"/>
      <c r="M420" s="186"/>
      <c r="N420" s="180"/>
      <c r="O420" s="180"/>
      <c r="P420" s="180"/>
      <c r="Q420" s="180"/>
      <c r="R420" s="180"/>
      <c r="S420" s="180"/>
      <c r="T420" s="186"/>
      <c r="U420" s="186"/>
      <c r="V420" s="186"/>
      <c r="W420" s="186"/>
      <c r="X420" s="186"/>
      <c r="Y420" s="186"/>
      <c r="Z420" s="186"/>
      <c r="AA420" s="186"/>
      <c r="AB420" s="186"/>
      <c r="AC420" s="186"/>
    </row>
    <row r="421" spans="1:29" x14ac:dyDescent="0.2">
      <c r="A421" s="186"/>
      <c r="B421" s="186"/>
      <c r="C421" s="186"/>
      <c r="D421" s="186"/>
      <c r="E421" s="186"/>
      <c r="F421" s="186"/>
      <c r="G421" s="186"/>
      <c r="H421" s="186"/>
      <c r="I421" s="186"/>
      <c r="J421" s="186"/>
      <c r="K421" s="186"/>
      <c r="L421" s="186"/>
      <c r="M421" s="186"/>
      <c r="N421" s="180"/>
      <c r="O421" s="180"/>
      <c r="P421" s="180"/>
      <c r="Q421" s="180"/>
      <c r="R421" s="180"/>
      <c r="S421" s="180"/>
      <c r="T421" s="186"/>
      <c r="U421" s="186"/>
      <c r="V421" s="186"/>
      <c r="W421" s="186"/>
      <c r="X421" s="186"/>
      <c r="Y421" s="186"/>
      <c r="Z421" s="186"/>
      <c r="AA421" s="186"/>
      <c r="AB421" s="186"/>
      <c r="AC421" s="186"/>
    </row>
    <row r="422" spans="1:29" x14ac:dyDescent="0.2">
      <c r="A422" s="186"/>
      <c r="B422" s="186"/>
      <c r="C422" s="186"/>
      <c r="D422" s="186"/>
      <c r="E422" s="186"/>
      <c r="F422" s="186"/>
      <c r="G422" s="186"/>
      <c r="H422" s="186"/>
      <c r="I422" s="186"/>
      <c r="J422" s="186"/>
      <c r="K422" s="186"/>
      <c r="L422" s="186"/>
      <c r="M422" s="186"/>
      <c r="N422" s="180"/>
      <c r="O422" s="180"/>
      <c r="P422" s="180"/>
      <c r="Q422" s="180"/>
      <c r="R422" s="180"/>
      <c r="S422" s="180"/>
      <c r="T422" s="186"/>
      <c r="U422" s="186"/>
      <c r="V422" s="186"/>
      <c r="W422" s="186"/>
      <c r="X422" s="186"/>
      <c r="Y422" s="186"/>
      <c r="Z422" s="186"/>
      <c r="AA422" s="186"/>
      <c r="AB422" s="186"/>
      <c r="AC422" s="186"/>
    </row>
    <row r="423" spans="1:29" x14ac:dyDescent="0.2">
      <c r="A423" s="186"/>
      <c r="B423" s="186"/>
      <c r="C423" s="186"/>
      <c r="D423" s="186"/>
      <c r="E423" s="186"/>
      <c r="F423" s="186"/>
      <c r="G423" s="186"/>
      <c r="H423" s="186"/>
      <c r="I423" s="186"/>
      <c r="J423" s="186"/>
      <c r="K423" s="186"/>
      <c r="L423" s="186"/>
      <c r="M423" s="186"/>
      <c r="N423" s="180"/>
      <c r="O423" s="180"/>
      <c r="P423" s="180"/>
      <c r="Q423" s="180"/>
      <c r="R423" s="180"/>
      <c r="S423" s="180"/>
      <c r="T423" s="186"/>
      <c r="U423" s="186"/>
      <c r="V423" s="186"/>
      <c r="W423" s="186"/>
      <c r="X423" s="186"/>
      <c r="Y423" s="186"/>
      <c r="Z423" s="186"/>
      <c r="AA423" s="186"/>
      <c r="AB423" s="186"/>
      <c r="AC423" s="186"/>
    </row>
    <row r="424" spans="1:29" x14ac:dyDescent="0.2">
      <c r="A424" s="186"/>
      <c r="B424" s="186"/>
      <c r="C424" s="186"/>
      <c r="D424" s="186"/>
      <c r="E424" s="186"/>
      <c r="F424" s="186"/>
      <c r="G424" s="186"/>
      <c r="H424" s="186"/>
      <c r="I424" s="186"/>
      <c r="J424" s="186"/>
      <c r="K424" s="186"/>
      <c r="L424" s="186"/>
      <c r="M424" s="186"/>
      <c r="N424" s="180"/>
      <c r="O424" s="180"/>
      <c r="P424" s="180"/>
      <c r="Q424" s="180"/>
      <c r="R424" s="180"/>
      <c r="S424" s="180"/>
      <c r="T424" s="186"/>
      <c r="U424" s="186"/>
      <c r="V424" s="186"/>
      <c r="W424" s="186"/>
      <c r="X424" s="186"/>
      <c r="Y424" s="186"/>
      <c r="Z424" s="186"/>
      <c r="AA424" s="186"/>
      <c r="AB424" s="186"/>
      <c r="AC424" s="186"/>
    </row>
    <row r="425" spans="1:29" x14ac:dyDescent="0.2">
      <c r="A425" s="186"/>
      <c r="B425" s="186"/>
      <c r="C425" s="186"/>
      <c r="D425" s="186"/>
      <c r="E425" s="186"/>
      <c r="F425" s="186"/>
      <c r="G425" s="186"/>
      <c r="H425" s="186"/>
      <c r="I425" s="186"/>
      <c r="J425" s="186"/>
      <c r="K425" s="186"/>
      <c r="L425" s="186"/>
      <c r="M425" s="186"/>
      <c r="N425" s="180"/>
      <c r="O425" s="180"/>
      <c r="P425" s="180"/>
      <c r="Q425" s="180"/>
      <c r="R425" s="180"/>
      <c r="S425" s="180"/>
      <c r="T425" s="186"/>
      <c r="U425" s="186"/>
      <c r="V425" s="186"/>
      <c r="W425" s="186"/>
      <c r="X425" s="186"/>
      <c r="Y425" s="186"/>
      <c r="Z425" s="186"/>
      <c r="AA425" s="186"/>
      <c r="AB425" s="186"/>
      <c r="AC425" s="186"/>
    </row>
    <row r="426" spans="1:29" x14ac:dyDescent="0.2">
      <c r="A426" s="186"/>
      <c r="B426" s="186"/>
      <c r="C426" s="186"/>
      <c r="D426" s="186"/>
      <c r="E426" s="186"/>
      <c r="F426" s="186"/>
      <c r="G426" s="186"/>
      <c r="H426" s="186"/>
      <c r="I426" s="186"/>
      <c r="J426" s="186"/>
      <c r="K426" s="186"/>
      <c r="L426" s="186"/>
      <c r="M426" s="186"/>
      <c r="N426" s="180"/>
      <c r="O426" s="180"/>
      <c r="P426" s="180"/>
      <c r="Q426" s="180"/>
      <c r="R426" s="180"/>
      <c r="S426" s="180"/>
      <c r="T426" s="186"/>
      <c r="U426" s="186"/>
      <c r="V426" s="186"/>
      <c r="W426" s="186"/>
      <c r="X426" s="186"/>
      <c r="Y426" s="186"/>
      <c r="Z426" s="186"/>
      <c r="AA426" s="186"/>
      <c r="AB426" s="186"/>
      <c r="AC426" s="186"/>
    </row>
    <row r="427" spans="1:29" x14ac:dyDescent="0.2">
      <c r="A427" s="186"/>
      <c r="B427" s="186"/>
      <c r="C427" s="186"/>
      <c r="D427" s="186"/>
      <c r="E427" s="186"/>
      <c r="F427" s="186"/>
      <c r="G427" s="186"/>
      <c r="H427" s="186"/>
      <c r="I427" s="186"/>
      <c r="J427" s="186"/>
      <c r="K427" s="186"/>
      <c r="L427" s="186"/>
      <c r="M427" s="186"/>
      <c r="N427" s="180"/>
      <c r="O427" s="180"/>
      <c r="P427" s="180"/>
      <c r="Q427" s="180"/>
      <c r="R427" s="180"/>
      <c r="S427" s="180"/>
      <c r="T427" s="186"/>
      <c r="U427" s="186"/>
      <c r="V427" s="186"/>
      <c r="W427" s="186"/>
      <c r="X427" s="186"/>
      <c r="Y427" s="186"/>
      <c r="Z427" s="186"/>
      <c r="AA427" s="186"/>
      <c r="AB427" s="186"/>
      <c r="AC427" s="186"/>
    </row>
    <row r="428" spans="1:29" x14ac:dyDescent="0.2">
      <c r="A428" s="186"/>
      <c r="B428" s="186"/>
      <c r="C428" s="186"/>
      <c r="D428" s="186"/>
      <c r="E428" s="186"/>
      <c r="F428" s="186"/>
      <c r="G428" s="186"/>
      <c r="H428" s="186"/>
      <c r="I428" s="186"/>
      <c r="J428" s="186"/>
      <c r="K428" s="186"/>
      <c r="L428" s="186"/>
      <c r="M428" s="186"/>
      <c r="N428" s="180"/>
      <c r="O428" s="180"/>
      <c r="P428" s="180"/>
      <c r="Q428" s="180"/>
      <c r="R428" s="180"/>
      <c r="S428" s="180"/>
      <c r="T428" s="186"/>
      <c r="U428" s="186"/>
      <c r="V428" s="186"/>
      <c r="W428" s="186"/>
      <c r="X428" s="186"/>
      <c r="Y428" s="186"/>
      <c r="Z428" s="186"/>
      <c r="AA428" s="186"/>
      <c r="AB428" s="186"/>
      <c r="AC428" s="186"/>
    </row>
    <row r="429" spans="1:29" x14ac:dyDescent="0.2">
      <c r="A429" s="186"/>
      <c r="B429" s="186"/>
      <c r="C429" s="186"/>
      <c r="D429" s="186"/>
      <c r="E429" s="186"/>
      <c r="F429" s="186"/>
      <c r="G429" s="186"/>
      <c r="H429" s="186"/>
      <c r="I429" s="186"/>
      <c r="J429" s="186"/>
      <c r="K429" s="186"/>
      <c r="L429" s="186"/>
      <c r="M429" s="186"/>
      <c r="N429" s="180"/>
      <c r="O429" s="180"/>
      <c r="P429" s="180"/>
      <c r="Q429" s="180"/>
      <c r="R429" s="180"/>
      <c r="S429" s="180"/>
      <c r="T429" s="186"/>
      <c r="U429" s="186"/>
      <c r="V429" s="186"/>
      <c r="W429" s="186"/>
      <c r="X429" s="186"/>
      <c r="Y429" s="186"/>
      <c r="Z429" s="186"/>
      <c r="AA429" s="186"/>
      <c r="AB429" s="186"/>
      <c r="AC429" s="186"/>
    </row>
    <row r="430" spans="1:29" x14ac:dyDescent="0.2">
      <c r="A430" s="186"/>
      <c r="B430" s="186"/>
      <c r="C430" s="186"/>
      <c r="D430" s="186"/>
      <c r="E430" s="186"/>
      <c r="F430" s="186"/>
      <c r="G430" s="186"/>
      <c r="H430" s="186"/>
      <c r="I430" s="186"/>
      <c r="J430" s="186"/>
      <c r="K430" s="186"/>
      <c r="L430" s="186"/>
      <c r="M430" s="186"/>
      <c r="N430" s="180"/>
      <c r="O430" s="180"/>
      <c r="P430" s="180"/>
      <c r="Q430" s="180"/>
      <c r="R430" s="180"/>
      <c r="S430" s="180"/>
      <c r="T430" s="186"/>
      <c r="U430" s="186"/>
      <c r="V430" s="186"/>
      <c r="W430" s="186"/>
      <c r="X430" s="186"/>
      <c r="Y430" s="186"/>
      <c r="Z430" s="186"/>
      <c r="AA430" s="186"/>
      <c r="AB430" s="186"/>
      <c r="AC430" s="186"/>
    </row>
    <row r="431" spans="1:29" x14ac:dyDescent="0.2">
      <c r="A431" s="186"/>
      <c r="B431" s="186"/>
      <c r="C431" s="186"/>
      <c r="D431" s="186"/>
      <c r="E431" s="186"/>
      <c r="F431" s="186"/>
      <c r="G431" s="186"/>
      <c r="H431" s="186"/>
      <c r="I431" s="186"/>
      <c r="J431" s="186"/>
      <c r="K431" s="186"/>
      <c r="L431" s="186"/>
      <c r="M431" s="186"/>
      <c r="N431" s="180"/>
      <c r="O431" s="180"/>
      <c r="P431" s="180"/>
      <c r="Q431" s="180"/>
      <c r="R431" s="180"/>
      <c r="S431" s="180"/>
      <c r="T431" s="186"/>
      <c r="U431" s="186"/>
      <c r="V431" s="186"/>
      <c r="W431" s="186"/>
      <c r="X431" s="186"/>
      <c r="Y431" s="186"/>
      <c r="Z431" s="186"/>
      <c r="AA431" s="186"/>
      <c r="AB431" s="186"/>
      <c r="AC431" s="186"/>
    </row>
    <row r="432" spans="1:29" x14ac:dyDescent="0.2">
      <c r="A432" s="186"/>
      <c r="B432" s="186"/>
      <c r="C432" s="186"/>
      <c r="D432" s="186"/>
      <c r="E432" s="186"/>
      <c r="F432" s="186"/>
      <c r="G432" s="186"/>
      <c r="H432" s="186"/>
      <c r="I432" s="186"/>
      <c r="J432" s="186"/>
      <c r="K432" s="186"/>
      <c r="L432" s="186"/>
      <c r="M432" s="186"/>
      <c r="N432" s="180"/>
      <c r="O432" s="180"/>
      <c r="P432" s="180"/>
      <c r="Q432" s="180"/>
      <c r="R432" s="180"/>
      <c r="S432" s="180"/>
      <c r="T432" s="186"/>
      <c r="U432" s="186"/>
      <c r="V432" s="186"/>
      <c r="W432" s="186"/>
      <c r="X432" s="186"/>
      <c r="Y432" s="186"/>
      <c r="Z432" s="186"/>
      <c r="AA432" s="186"/>
      <c r="AB432" s="186"/>
      <c r="AC432" s="186"/>
    </row>
    <row r="433" spans="1:29" x14ac:dyDescent="0.2">
      <c r="A433" s="186"/>
      <c r="B433" s="186"/>
      <c r="C433" s="186"/>
      <c r="D433" s="186"/>
      <c r="E433" s="186"/>
      <c r="F433" s="186"/>
      <c r="G433" s="186"/>
      <c r="H433" s="186"/>
      <c r="I433" s="186"/>
      <c r="J433" s="186"/>
      <c r="K433" s="186"/>
      <c r="L433" s="186"/>
      <c r="M433" s="186"/>
      <c r="N433" s="180"/>
      <c r="O433" s="180"/>
      <c r="P433" s="180"/>
      <c r="Q433" s="180"/>
      <c r="R433" s="180"/>
      <c r="S433" s="180"/>
      <c r="T433" s="186"/>
      <c r="U433" s="186"/>
      <c r="V433" s="186"/>
      <c r="W433" s="186"/>
      <c r="X433" s="186"/>
      <c r="Y433" s="186"/>
      <c r="Z433" s="186"/>
      <c r="AA433" s="186"/>
      <c r="AB433" s="186"/>
      <c r="AC433" s="186"/>
    </row>
    <row r="434" spans="1:29" x14ac:dyDescent="0.2">
      <c r="A434" s="186"/>
      <c r="B434" s="186"/>
      <c r="C434" s="186"/>
      <c r="D434" s="186"/>
      <c r="E434" s="186"/>
      <c r="F434" s="186"/>
      <c r="G434" s="186"/>
      <c r="H434" s="186"/>
      <c r="I434" s="186"/>
      <c r="J434" s="186"/>
      <c r="K434" s="186"/>
      <c r="L434" s="186"/>
      <c r="M434" s="186"/>
      <c r="N434" s="180"/>
      <c r="O434" s="180"/>
      <c r="P434" s="180"/>
      <c r="Q434" s="180"/>
      <c r="R434" s="180"/>
      <c r="S434" s="180"/>
      <c r="T434" s="186"/>
      <c r="U434" s="186"/>
      <c r="V434" s="186"/>
      <c r="W434" s="186"/>
      <c r="X434" s="186"/>
      <c r="Y434" s="186"/>
      <c r="Z434" s="186"/>
      <c r="AA434" s="186"/>
      <c r="AB434" s="186"/>
      <c r="AC434" s="186"/>
    </row>
    <row r="435" spans="1:29" x14ac:dyDescent="0.2">
      <c r="A435" s="186"/>
      <c r="B435" s="186"/>
      <c r="C435" s="186"/>
      <c r="D435" s="186"/>
      <c r="E435" s="186"/>
      <c r="F435" s="186"/>
      <c r="G435" s="186"/>
      <c r="H435" s="186"/>
      <c r="I435" s="186"/>
      <c r="J435" s="186"/>
      <c r="K435" s="186"/>
      <c r="L435" s="186"/>
      <c r="M435" s="186"/>
      <c r="N435" s="180"/>
      <c r="O435" s="180"/>
      <c r="P435" s="180"/>
      <c r="Q435" s="180"/>
      <c r="R435" s="180"/>
      <c r="S435" s="180"/>
      <c r="T435" s="186"/>
      <c r="U435" s="186"/>
      <c r="V435" s="186"/>
      <c r="W435" s="186"/>
      <c r="X435" s="186"/>
      <c r="Y435" s="186"/>
      <c r="Z435" s="186"/>
      <c r="AA435" s="186"/>
      <c r="AB435" s="186"/>
      <c r="AC435" s="186"/>
    </row>
    <row r="436" spans="1:29" x14ac:dyDescent="0.2">
      <c r="A436" s="186"/>
      <c r="B436" s="186"/>
      <c r="C436" s="186"/>
      <c r="D436" s="186"/>
      <c r="E436" s="186"/>
      <c r="F436" s="186"/>
      <c r="G436" s="186"/>
      <c r="H436" s="186"/>
      <c r="I436" s="186"/>
      <c r="J436" s="186"/>
      <c r="K436" s="186"/>
      <c r="L436" s="186"/>
      <c r="M436" s="186"/>
      <c r="N436" s="180"/>
      <c r="O436" s="180"/>
      <c r="P436" s="180"/>
      <c r="Q436" s="180"/>
      <c r="R436" s="180"/>
      <c r="S436" s="180"/>
      <c r="T436" s="186"/>
      <c r="U436" s="186"/>
      <c r="V436" s="186"/>
      <c r="W436" s="186"/>
      <c r="X436" s="186"/>
      <c r="Y436" s="186"/>
      <c r="Z436" s="186"/>
      <c r="AA436" s="186"/>
      <c r="AB436" s="186"/>
      <c r="AC436" s="186"/>
    </row>
    <row r="437" spans="1:29" x14ac:dyDescent="0.2">
      <c r="A437" s="186"/>
      <c r="B437" s="186"/>
      <c r="C437" s="186"/>
      <c r="D437" s="186"/>
      <c r="E437" s="186"/>
      <c r="F437" s="186"/>
      <c r="G437" s="186"/>
      <c r="H437" s="186"/>
      <c r="I437" s="186"/>
      <c r="J437" s="186"/>
      <c r="K437" s="186"/>
      <c r="L437" s="186"/>
      <c r="M437" s="186"/>
      <c r="N437" s="180"/>
      <c r="O437" s="180"/>
      <c r="P437" s="180"/>
      <c r="Q437" s="180"/>
      <c r="R437" s="180"/>
      <c r="S437" s="180"/>
      <c r="T437" s="186"/>
      <c r="U437" s="186"/>
      <c r="V437" s="186"/>
      <c r="W437" s="186"/>
      <c r="X437" s="186"/>
      <c r="Y437" s="186"/>
      <c r="Z437" s="186"/>
      <c r="AA437" s="186"/>
      <c r="AB437" s="186"/>
      <c r="AC437" s="186"/>
    </row>
    <row r="438" spans="1:29" x14ac:dyDescent="0.2">
      <c r="A438" s="186"/>
      <c r="B438" s="186"/>
      <c r="C438" s="186"/>
      <c r="D438" s="186"/>
      <c r="E438" s="186"/>
      <c r="F438" s="186"/>
      <c r="G438" s="186"/>
      <c r="H438" s="186"/>
      <c r="I438" s="186"/>
      <c r="J438" s="186"/>
      <c r="K438" s="186"/>
      <c r="L438" s="186"/>
      <c r="M438" s="186"/>
      <c r="N438" s="180"/>
      <c r="O438" s="180"/>
      <c r="P438" s="180"/>
      <c r="Q438" s="180"/>
      <c r="R438" s="180"/>
      <c r="S438" s="180"/>
      <c r="T438" s="186"/>
      <c r="U438" s="186"/>
      <c r="V438" s="186"/>
      <c r="W438" s="186"/>
      <c r="X438" s="186"/>
      <c r="Y438" s="186"/>
      <c r="Z438" s="186"/>
      <c r="AA438" s="186"/>
      <c r="AB438" s="186"/>
      <c r="AC438" s="186"/>
    </row>
    <row r="439" spans="1:29" x14ac:dyDescent="0.2">
      <c r="A439" s="186"/>
      <c r="B439" s="186"/>
      <c r="C439" s="186"/>
      <c r="D439" s="186"/>
      <c r="E439" s="186"/>
      <c r="F439" s="186"/>
      <c r="G439" s="186"/>
      <c r="H439" s="186"/>
      <c r="I439" s="186"/>
      <c r="J439" s="186"/>
      <c r="K439" s="186"/>
      <c r="L439" s="186"/>
      <c r="M439" s="186"/>
      <c r="N439" s="180"/>
      <c r="O439" s="180"/>
      <c r="P439" s="180"/>
      <c r="Q439" s="180"/>
      <c r="R439" s="180"/>
      <c r="S439" s="180"/>
      <c r="T439" s="186"/>
      <c r="U439" s="186"/>
      <c r="V439" s="186"/>
      <c r="W439" s="186"/>
      <c r="X439" s="186"/>
      <c r="Y439" s="186"/>
      <c r="Z439" s="186"/>
      <c r="AA439" s="186"/>
      <c r="AB439" s="186"/>
      <c r="AC439" s="186"/>
    </row>
    <row r="440" spans="1:29" x14ac:dyDescent="0.2">
      <c r="A440" s="186"/>
      <c r="B440" s="186"/>
      <c r="C440" s="186"/>
      <c r="D440" s="186"/>
      <c r="E440" s="186"/>
      <c r="F440" s="186"/>
      <c r="G440" s="186"/>
      <c r="H440" s="186"/>
      <c r="I440" s="186"/>
      <c r="J440" s="186"/>
      <c r="K440" s="186"/>
      <c r="L440" s="186"/>
      <c r="M440" s="186"/>
      <c r="N440" s="180"/>
      <c r="O440" s="180"/>
      <c r="P440" s="180"/>
      <c r="Q440" s="180"/>
      <c r="R440" s="180"/>
      <c r="S440" s="180"/>
      <c r="T440" s="186"/>
      <c r="U440" s="186"/>
      <c r="V440" s="186"/>
      <c r="W440" s="186"/>
      <c r="X440" s="186"/>
      <c r="Y440" s="186"/>
      <c r="Z440" s="186"/>
      <c r="AA440" s="186"/>
      <c r="AB440" s="186"/>
      <c r="AC440" s="186"/>
    </row>
    <row r="441" spans="1:29" x14ac:dyDescent="0.2">
      <c r="A441" s="186"/>
      <c r="B441" s="186"/>
      <c r="C441" s="186"/>
      <c r="D441" s="186"/>
      <c r="E441" s="186"/>
      <c r="F441" s="186"/>
      <c r="G441" s="186"/>
      <c r="H441" s="186"/>
      <c r="I441" s="186"/>
      <c r="J441" s="186"/>
      <c r="K441" s="186"/>
      <c r="L441" s="186"/>
      <c r="M441" s="186"/>
      <c r="N441" s="180"/>
      <c r="O441" s="180"/>
      <c r="P441" s="180"/>
      <c r="Q441" s="180"/>
      <c r="R441" s="180"/>
      <c r="S441" s="180"/>
      <c r="T441" s="186"/>
      <c r="U441" s="186"/>
      <c r="V441" s="186"/>
      <c r="W441" s="186"/>
      <c r="X441" s="186"/>
      <c r="Y441" s="186"/>
      <c r="Z441" s="186"/>
      <c r="AA441" s="186"/>
      <c r="AB441" s="186"/>
      <c r="AC441" s="186"/>
    </row>
    <row r="442" spans="1:29" x14ac:dyDescent="0.2">
      <c r="A442" s="186"/>
      <c r="B442" s="186"/>
      <c r="C442" s="186"/>
      <c r="D442" s="186"/>
      <c r="E442" s="186"/>
      <c r="F442" s="186"/>
      <c r="G442" s="186"/>
      <c r="H442" s="186"/>
      <c r="I442" s="186"/>
      <c r="J442" s="186"/>
      <c r="K442" s="186"/>
      <c r="L442" s="186"/>
      <c r="M442" s="186"/>
      <c r="N442" s="180"/>
      <c r="O442" s="180"/>
      <c r="P442" s="180"/>
      <c r="Q442" s="180"/>
      <c r="R442" s="180"/>
      <c r="S442" s="180"/>
      <c r="T442" s="186"/>
      <c r="U442" s="186"/>
      <c r="V442" s="186"/>
      <c r="W442" s="186"/>
      <c r="X442" s="186"/>
      <c r="Y442" s="186"/>
      <c r="Z442" s="186"/>
      <c r="AA442" s="186"/>
      <c r="AB442" s="186"/>
      <c r="AC442" s="186"/>
    </row>
    <row r="443" spans="1:29" x14ac:dyDescent="0.2">
      <c r="A443" s="186"/>
      <c r="B443" s="186"/>
      <c r="C443" s="186"/>
      <c r="D443" s="186"/>
      <c r="E443" s="186"/>
      <c r="F443" s="186"/>
      <c r="G443" s="186"/>
      <c r="H443" s="186"/>
      <c r="I443" s="186"/>
      <c r="J443" s="186"/>
      <c r="K443" s="186"/>
      <c r="L443" s="186"/>
      <c r="M443" s="186"/>
      <c r="N443" s="180"/>
      <c r="O443" s="180"/>
      <c r="P443" s="180"/>
      <c r="Q443" s="180"/>
      <c r="R443" s="180"/>
      <c r="S443" s="180"/>
      <c r="T443" s="186"/>
      <c r="U443" s="186"/>
      <c r="V443" s="186"/>
      <c r="W443" s="186"/>
      <c r="X443" s="186"/>
      <c r="Y443" s="186"/>
      <c r="Z443" s="186"/>
      <c r="AA443" s="186"/>
      <c r="AB443" s="186"/>
      <c r="AC443" s="186"/>
    </row>
    <row r="444" spans="1:29" x14ac:dyDescent="0.2">
      <c r="A444" s="186"/>
      <c r="B444" s="186"/>
      <c r="C444" s="186"/>
      <c r="D444" s="186"/>
      <c r="E444" s="186"/>
      <c r="F444" s="186"/>
      <c r="G444" s="186"/>
      <c r="H444" s="186"/>
      <c r="I444" s="186"/>
      <c r="J444" s="186"/>
      <c r="K444" s="186"/>
      <c r="L444" s="186"/>
      <c r="M444" s="186"/>
      <c r="N444" s="180"/>
      <c r="O444" s="180"/>
      <c r="P444" s="180"/>
      <c r="Q444" s="180"/>
      <c r="R444" s="180"/>
      <c r="S444" s="180"/>
      <c r="T444" s="186"/>
      <c r="U444" s="186"/>
      <c r="V444" s="186"/>
      <c r="W444" s="186"/>
      <c r="X444" s="186"/>
      <c r="Y444" s="186"/>
      <c r="Z444" s="186"/>
      <c r="AA444" s="186"/>
      <c r="AB444" s="186"/>
      <c r="AC444" s="186"/>
    </row>
    <row r="445" spans="1:29" x14ac:dyDescent="0.2">
      <c r="A445" s="186"/>
      <c r="B445" s="186"/>
      <c r="C445" s="186"/>
      <c r="D445" s="186"/>
      <c r="E445" s="186"/>
      <c r="F445" s="186"/>
      <c r="G445" s="186"/>
      <c r="H445" s="186"/>
      <c r="I445" s="186"/>
      <c r="J445" s="186"/>
      <c r="K445" s="186"/>
      <c r="L445" s="186"/>
      <c r="M445" s="186"/>
      <c r="N445" s="180"/>
      <c r="O445" s="180"/>
      <c r="P445" s="180"/>
      <c r="Q445" s="180"/>
      <c r="R445" s="180"/>
      <c r="S445" s="180"/>
      <c r="T445" s="186"/>
      <c r="U445" s="186"/>
      <c r="V445" s="186"/>
      <c r="W445" s="186"/>
      <c r="X445" s="186"/>
      <c r="Y445" s="186"/>
      <c r="Z445" s="186"/>
      <c r="AA445" s="186"/>
      <c r="AB445" s="186"/>
      <c r="AC445" s="186"/>
    </row>
    <row r="446" spans="1:29" x14ac:dyDescent="0.2">
      <c r="A446" s="186"/>
      <c r="B446" s="186"/>
      <c r="C446" s="186"/>
      <c r="D446" s="186"/>
      <c r="E446" s="186"/>
      <c r="F446" s="186"/>
      <c r="G446" s="186"/>
      <c r="H446" s="186"/>
      <c r="I446" s="186"/>
      <c r="J446" s="186"/>
      <c r="K446" s="186"/>
      <c r="L446" s="186"/>
      <c r="M446" s="186"/>
      <c r="N446" s="180"/>
      <c r="O446" s="180"/>
      <c r="P446" s="180"/>
      <c r="Q446" s="180"/>
      <c r="R446" s="180"/>
      <c r="S446" s="180"/>
      <c r="T446" s="186"/>
      <c r="U446" s="186"/>
      <c r="V446" s="186"/>
      <c r="W446" s="186"/>
      <c r="X446" s="186"/>
      <c r="Y446" s="186"/>
      <c r="Z446" s="186"/>
      <c r="AA446" s="186"/>
      <c r="AB446" s="186"/>
      <c r="AC446" s="186"/>
    </row>
    <row r="447" spans="1:29" x14ac:dyDescent="0.2">
      <c r="A447" s="186"/>
      <c r="B447" s="186"/>
      <c r="C447" s="186"/>
      <c r="D447" s="186"/>
      <c r="E447" s="186"/>
      <c r="F447" s="186"/>
      <c r="G447" s="186"/>
      <c r="H447" s="186"/>
      <c r="I447" s="186"/>
      <c r="J447" s="186"/>
      <c r="K447" s="186"/>
      <c r="L447" s="186"/>
      <c r="M447" s="186"/>
      <c r="N447" s="180"/>
      <c r="O447" s="180"/>
      <c r="P447" s="180"/>
      <c r="Q447" s="180"/>
      <c r="R447" s="180"/>
      <c r="S447" s="180"/>
      <c r="T447" s="186"/>
      <c r="U447" s="186"/>
      <c r="V447" s="186"/>
      <c r="W447" s="186"/>
      <c r="X447" s="186"/>
      <c r="Y447" s="186"/>
      <c r="Z447" s="186"/>
      <c r="AA447" s="186"/>
      <c r="AB447" s="186"/>
      <c r="AC447" s="186"/>
    </row>
    <row r="448" spans="1:29" x14ac:dyDescent="0.2">
      <c r="A448" s="186"/>
      <c r="B448" s="186"/>
      <c r="C448" s="186"/>
      <c r="D448" s="186"/>
      <c r="E448" s="186"/>
      <c r="F448" s="186"/>
      <c r="G448" s="186"/>
      <c r="H448" s="186"/>
      <c r="I448" s="186"/>
      <c r="J448" s="186"/>
      <c r="K448" s="186"/>
      <c r="L448" s="186"/>
      <c r="M448" s="186"/>
      <c r="N448" s="180"/>
      <c r="O448" s="180"/>
      <c r="P448" s="180"/>
      <c r="Q448" s="180"/>
      <c r="R448" s="180"/>
      <c r="S448" s="180"/>
      <c r="T448" s="186"/>
      <c r="U448" s="186"/>
      <c r="V448" s="186"/>
      <c r="W448" s="186"/>
      <c r="X448" s="186"/>
      <c r="Y448" s="186"/>
      <c r="Z448" s="186"/>
      <c r="AA448" s="186"/>
      <c r="AB448" s="186"/>
      <c r="AC448" s="186"/>
    </row>
    <row r="449" spans="1:29" x14ac:dyDescent="0.2">
      <c r="A449" s="186"/>
      <c r="B449" s="186"/>
      <c r="C449" s="186"/>
      <c r="D449" s="186"/>
      <c r="E449" s="186"/>
      <c r="F449" s="186"/>
      <c r="G449" s="186"/>
      <c r="H449" s="186"/>
      <c r="I449" s="186"/>
      <c r="J449" s="186"/>
      <c r="K449" s="186"/>
      <c r="L449" s="186"/>
      <c r="M449" s="186"/>
      <c r="N449" s="180"/>
      <c r="O449" s="180"/>
      <c r="P449" s="180"/>
      <c r="Q449" s="180"/>
      <c r="R449" s="180"/>
      <c r="S449" s="180"/>
      <c r="T449" s="186"/>
      <c r="U449" s="186"/>
      <c r="V449" s="186"/>
      <c r="W449" s="186"/>
      <c r="X449" s="186"/>
      <c r="Y449" s="186"/>
      <c r="Z449" s="186"/>
      <c r="AA449" s="186"/>
      <c r="AB449" s="186"/>
      <c r="AC449" s="186"/>
    </row>
    <row r="450" spans="1:29" x14ac:dyDescent="0.2">
      <c r="A450" s="186"/>
      <c r="B450" s="186"/>
      <c r="C450" s="186"/>
      <c r="D450" s="186"/>
      <c r="E450" s="186"/>
      <c r="F450" s="186"/>
      <c r="G450" s="186"/>
      <c r="H450" s="186"/>
      <c r="I450" s="186"/>
      <c r="J450" s="186"/>
      <c r="K450" s="186"/>
      <c r="L450" s="186"/>
      <c r="M450" s="186"/>
      <c r="N450" s="180"/>
      <c r="O450" s="180"/>
      <c r="P450" s="180"/>
      <c r="Q450" s="180"/>
      <c r="R450" s="180"/>
      <c r="S450" s="180"/>
      <c r="T450" s="186"/>
      <c r="U450" s="186"/>
      <c r="V450" s="186"/>
      <c r="W450" s="186"/>
      <c r="X450" s="186"/>
      <c r="Y450" s="186"/>
      <c r="Z450" s="186"/>
      <c r="AA450" s="186"/>
      <c r="AB450" s="186"/>
      <c r="AC450" s="186"/>
    </row>
    <row r="451" spans="1:29" x14ac:dyDescent="0.2">
      <c r="A451" s="186"/>
      <c r="B451" s="186"/>
      <c r="C451" s="186"/>
      <c r="D451" s="186"/>
      <c r="E451" s="186"/>
      <c r="F451" s="186"/>
      <c r="G451" s="186"/>
      <c r="H451" s="186"/>
      <c r="I451" s="186"/>
      <c r="J451" s="186"/>
      <c r="K451" s="186"/>
      <c r="L451" s="186"/>
      <c r="M451" s="186"/>
      <c r="N451" s="180"/>
      <c r="O451" s="180"/>
      <c r="P451" s="180"/>
      <c r="Q451" s="180"/>
      <c r="R451" s="180"/>
      <c r="S451" s="180"/>
      <c r="T451" s="186"/>
      <c r="U451" s="186"/>
      <c r="V451" s="186"/>
      <c r="W451" s="186"/>
      <c r="X451" s="186"/>
      <c r="Y451" s="186"/>
      <c r="Z451" s="186"/>
      <c r="AA451" s="186"/>
      <c r="AB451" s="186"/>
      <c r="AC451" s="186"/>
    </row>
    <row r="452" spans="1:29" x14ac:dyDescent="0.2">
      <c r="A452" s="186"/>
      <c r="B452" s="186"/>
      <c r="C452" s="186"/>
      <c r="D452" s="186"/>
      <c r="E452" s="186"/>
      <c r="F452" s="186"/>
      <c r="G452" s="186"/>
      <c r="H452" s="186"/>
      <c r="I452" s="186"/>
      <c r="J452" s="186"/>
      <c r="K452" s="186"/>
      <c r="L452" s="186"/>
      <c r="M452" s="186"/>
      <c r="N452" s="180"/>
      <c r="O452" s="180"/>
      <c r="P452" s="180"/>
      <c r="Q452" s="180"/>
      <c r="R452" s="180"/>
      <c r="S452" s="180"/>
      <c r="T452" s="186"/>
      <c r="U452" s="186"/>
      <c r="V452" s="186"/>
      <c r="W452" s="186"/>
      <c r="X452" s="186"/>
      <c r="Y452" s="186"/>
      <c r="Z452" s="186"/>
      <c r="AA452" s="186"/>
      <c r="AB452" s="186"/>
      <c r="AC452" s="186"/>
    </row>
    <row r="453" spans="1:29" x14ac:dyDescent="0.2">
      <c r="A453" s="186"/>
      <c r="B453" s="186"/>
      <c r="C453" s="186"/>
      <c r="D453" s="186"/>
      <c r="E453" s="186"/>
      <c r="F453" s="186"/>
      <c r="G453" s="186"/>
      <c r="H453" s="186"/>
      <c r="I453" s="186"/>
      <c r="J453" s="186"/>
      <c r="K453" s="186"/>
      <c r="L453" s="186"/>
      <c r="M453" s="186"/>
      <c r="N453" s="180"/>
      <c r="O453" s="180"/>
      <c r="P453" s="180"/>
      <c r="Q453" s="180"/>
      <c r="R453" s="180"/>
      <c r="S453" s="180"/>
      <c r="T453" s="186"/>
      <c r="U453" s="186"/>
      <c r="V453" s="186"/>
      <c r="W453" s="186"/>
      <c r="X453" s="186"/>
      <c r="Y453" s="186"/>
      <c r="Z453" s="186"/>
      <c r="AA453" s="186"/>
      <c r="AB453" s="186"/>
      <c r="AC453" s="186"/>
    </row>
    <row r="454" spans="1:29" x14ac:dyDescent="0.2">
      <c r="A454" s="186"/>
      <c r="B454" s="186"/>
      <c r="C454" s="186"/>
      <c r="D454" s="186"/>
      <c r="E454" s="186"/>
      <c r="F454" s="186"/>
      <c r="G454" s="186"/>
      <c r="H454" s="186"/>
      <c r="I454" s="186"/>
      <c r="J454" s="186"/>
      <c r="K454" s="186"/>
      <c r="L454" s="186"/>
      <c r="M454" s="186"/>
      <c r="N454" s="180"/>
      <c r="O454" s="180"/>
      <c r="P454" s="180"/>
      <c r="Q454" s="180"/>
      <c r="R454" s="180"/>
      <c r="S454" s="180"/>
      <c r="T454" s="186"/>
      <c r="U454" s="186"/>
      <c r="V454" s="186"/>
      <c r="W454" s="186"/>
      <c r="X454" s="186"/>
      <c r="Y454" s="186"/>
      <c r="Z454" s="186"/>
      <c r="AA454" s="186"/>
      <c r="AB454" s="186"/>
      <c r="AC454" s="186"/>
    </row>
    <row r="455" spans="1:29" x14ac:dyDescent="0.2">
      <c r="A455" s="186"/>
      <c r="B455" s="186"/>
      <c r="C455" s="186"/>
      <c r="D455" s="186"/>
      <c r="E455" s="186"/>
      <c r="F455" s="186"/>
      <c r="G455" s="186"/>
      <c r="H455" s="186"/>
      <c r="I455" s="186"/>
      <c r="J455" s="186"/>
      <c r="K455" s="186"/>
      <c r="L455" s="186"/>
      <c r="M455" s="186"/>
      <c r="N455" s="180"/>
      <c r="O455" s="180"/>
      <c r="P455" s="180"/>
      <c r="Q455" s="180"/>
      <c r="R455" s="180"/>
      <c r="S455" s="180"/>
      <c r="T455" s="186"/>
      <c r="U455" s="186"/>
      <c r="V455" s="186"/>
      <c r="W455" s="186"/>
      <c r="X455" s="186"/>
      <c r="Y455" s="186"/>
      <c r="Z455" s="186"/>
      <c r="AA455" s="186"/>
      <c r="AB455" s="186"/>
      <c r="AC455" s="186"/>
    </row>
    <row r="456" spans="1:29" x14ac:dyDescent="0.2">
      <c r="A456" s="186"/>
      <c r="B456" s="186"/>
      <c r="C456" s="186"/>
      <c r="D456" s="186"/>
      <c r="E456" s="186"/>
      <c r="F456" s="186"/>
      <c r="G456" s="186"/>
      <c r="H456" s="186"/>
      <c r="I456" s="186"/>
      <c r="J456" s="186"/>
      <c r="K456" s="186"/>
      <c r="L456" s="186"/>
      <c r="M456" s="186"/>
      <c r="N456" s="180"/>
      <c r="O456" s="180"/>
      <c r="P456" s="180"/>
      <c r="Q456" s="180"/>
      <c r="R456" s="180"/>
      <c r="S456" s="180"/>
      <c r="T456" s="186"/>
      <c r="U456" s="186"/>
      <c r="V456" s="186"/>
      <c r="W456" s="186"/>
      <c r="X456" s="186"/>
      <c r="Y456" s="186"/>
      <c r="Z456" s="186"/>
      <c r="AA456" s="186"/>
      <c r="AB456" s="186"/>
      <c r="AC456" s="186"/>
    </row>
    <row r="457" spans="1:29" x14ac:dyDescent="0.2">
      <c r="A457" s="186"/>
      <c r="B457" s="186"/>
      <c r="C457" s="186"/>
      <c r="D457" s="186"/>
      <c r="E457" s="186"/>
      <c r="F457" s="186"/>
      <c r="G457" s="186"/>
      <c r="H457" s="186"/>
      <c r="I457" s="186"/>
      <c r="J457" s="186"/>
      <c r="K457" s="186"/>
      <c r="L457" s="186"/>
      <c r="M457" s="186"/>
      <c r="N457" s="180"/>
      <c r="O457" s="180"/>
      <c r="P457" s="180"/>
      <c r="Q457" s="180"/>
      <c r="R457" s="180"/>
      <c r="S457" s="180"/>
      <c r="T457" s="186"/>
      <c r="U457" s="186"/>
      <c r="V457" s="186"/>
      <c r="W457" s="186"/>
      <c r="X457" s="186"/>
      <c r="Y457" s="186"/>
      <c r="Z457" s="186"/>
      <c r="AA457" s="186"/>
      <c r="AB457" s="186"/>
      <c r="AC457" s="186"/>
    </row>
    <row r="458" spans="1:29" x14ac:dyDescent="0.2">
      <c r="A458" s="186"/>
      <c r="B458" s="186"/>
      <c r="C458" s="186"/>
      <c r="D458" s="186"/>
      <c r="E458" s="186"/>
      <c r="F458" s="186"/>
      <c r="G458" s="186"/>
      <c r="H458" s="186"/>
      <c r="I458" s="186"/>
      <c r="J458" s="186"/>
      <c r="K458" s="186"/>
      <c r="L458" s="186"/>
      <c r="M458" s="186"/>
      <c r="N458" s="180"/>
      <c r="O458" s="180"/>
      <c r="P458" s="180"/>
      <c r="Q458" s="180"/>
      <c r="R458" s="180"/>
      <c r="S458" s="180"/>
      <c r="T458" s="186"/>
      <c r="U458" s="186"/>
      <c r="V458" s="186"/>
      <c r="W458" s="186"/>
      <c r="X458" s="186"/>
      <c r="Y458" s="186"/>
      <c r="Z458" s="186"/>
      <c r="AA458" s="186"/>
      <c r="AB458" s="186"/>
      <c r="AC458" s="186"/>
    </row>
    <row r="459" spans="1:29" x14ac:dyDescent="0.2">
      <c r="A459" s="186"/>
      <c r="B459" s="186"/>
      <c r="C459" s="186"/>
      <c r="D459" s="186"/>
      <c r="E459" s="186"/>
      <c r="F459" s="186"/>
      <c r="G459" s="186"/>
      <c r="H459" s="186"/>
      <c r="I459" s="186"/>
      <c r="J459" s="186"/>
      <c r="K459" s="186"/>
      <c r="L459" s="186"/>
      <c r="M459" s="186"/>
      <c r="N459" s="180"/>
      <c r="O459" s="180"/>
      <c r="P459" s="180"/>
      <c r="Q459" s="180"/>
      <c r="R459" s="180"/>
      <c r="S459" s="180"/>
      <c r="T459" s="186"/>
      <c r="U459" s="186"/>
      <c r="V459" s="186"/>
      <c r="W459" s="186"/>
      <c r="X459" s="186"/>
      <c r="Y459" s="186"/>
      <c r="Z459" s="186"/>
      <c r="AA459" s="186"/>
      <c r="AB459" s="186"/>
      <c r="AC459" s="186"/>
    </row>
    <row r="460" spans="1:29" x14ac:dyDescent="0.2">
      <c r="A460" s="186"/>
      <c r="B460" s="186"/>
      <c r="C460" s="186"/>
      <c r="D460" s="186"/>
      <c r="E460" s="186"/>
      <c r="F460" s="186"/>
      <c r="G460" s="186"/>
      <c r="H460" s="186"/>
      <c r="I460" s="186"/>
      <c r="J460" s="186"/>
      <c r="K460" s="186"/>
      <c r="L460" s="186"/>
      <c r="M460" s="186"/>
      <c r="N460" s="180"/>
      <c r="O460" s="180"/>
      <c r="P460" s="180"/>
      <c r="Q460" s="180"/>
      <c r="R460" s="180"/>
      <c r="S460" s="180"/>
      <c r="T460" s="186"/>
      <c r="U460" s="186"/>
      <c r="V460" s="186"/>
      <c r="W460" s="186"/>
      <c r="X460" s="186"/>
      <c r="Y460" s="186"/>
      <c r="Z460" s="186"/>
      <c r="AA460" s="186"/>
      <c r="AB460" s="186"/>
      <c r="AC460" s="186"/>
    </row>
    <row r="461" spans="1:29" x14ac:dyDescent="0.2">
      <c r="A461" s="186"/>
      <c r="B461" s="186"/>
      <c r="C461" s="186"/>
      <c r="D461" s="186"/>
      <c r="E461" s="186"/>
      <c r="F461" s="186"/>
      <c r="G461" s="186"/>
      <c r="H461" s="186"/>
      <c r="I461" s="186"/>
      <c r="J461" s="186"/>
      <c r="K461" s="186"/>
      <c r="L461" s="186"/>
      <c r="M461" s="186"/>
      <c r="N461" s="180"/>
      <c r="O461" s="180"/>
      <c r="P461" s="180"/>
      <c r="Q461" s="180"/>
      <c r="R461" s="180"/>
      <c r="S461" s="180"/>
      <c r="T461" s="186"/>
      <c r="U461" s="186"/>
      <c r="V461" s="186"/>
      <c r="W461" s="186"/>
      <c r="X461" s="186"/>
      <c r="Y461" s="186"/>
      <c r="Z461" s="186"/>
      <c r="AA461" s="186"/>
      <c r="AB461" s="186"/>
      <c r="AC461" s="186"/>
    </row>
    <row r="462" spans="1:29" x14ac:dyDescent="0.2">
      <c r="A462" s="186"/>
      <c r="B462" s="186"/>
      <c r="C462" s="186"/>
      <c r="D462" s="186"/>
      <c r="E462" s="186"/>
      <c r="F462" s="186"/>
      <c r="G462" s="186"/>
      <c r="H462" s="186"/>
      <c r="I462" s="186"/>
      <c r="J462" s="186"/>
      <c r="K462" s="186"/>
      <c r="L462" s="186"/>
      <c r="M462" s="186"/>
      <c r="N462" s="180"/>
      <c r="O462" s="180"/>
      <c r="P462" s="180"/>
      <c r="Q462" s="180"/>
      <c r="R462" s="180"/>
      <c r="S462" s="180"/>
      <c r="T462" s="186"/>
      <c r="U462" s="186"/>
      <c r="V462" s="186"/>
      <c r="W462" s="186"/>
      <c r="X462" s="186"/>
      <c r="Y462" s="186"/>
      <c r="Z462" s="186"/>
      <c r="AA462" s="186"/>
      <c r="AB462" s="186"/>
      <c r="AC462" s="186"/>
    </row>
    <row r="463" spans="1:29" x14ac:dyDescent="0.2">
      <c r="A463" s="186"/>
      <c r="B463" s="186"/>
      <c r="C463" s="186"/>
      <c r="D463" s="186"/>
      <c r="E463" s="186"/>
      <c r="F463" s="186"/>
      <c r="G463" s="186"/>
      <c r="H463" s="186"/>
      <c r="I463" s="186"/>
      <c r="J463" s="186"/>
      <c r="K463" s="186"/>
      <c r="L463" s="186"/>
      <c r="M463" s="186"/>
      <c r="N463" s="180"/>
      <c r="O463" s="180"/>
      <c r="P463" s="180"/>
      <c r="Q463" s="180"/>
      <c r="R463" s="180"/>
      <c r="S463" s="180"/>
      <c r="T463" s="186"/>
      <c r="U463" s="186"/>
      <c r="V463" s="186"/>
      <c r="W463" s="186"/>
      <c r="X463" s="186"/>
      <c r="Y463" s="186"/>
      <c r="Z463" s="186"/>
      <c r="AA463" s="186"/>
      <c r="AB463" s="186"/>
      <c r="AC463" s="186"/>
    </row>
    <row r="464" spans="1:29" x14ac:dyDescent="0.2">
      <c r="A464" s="186"/>
      <c r="B464" s="186"/>
      <c r="C464" s="186"/>
      <c r="D464" s="186"/>
      <c r="E464" s="186"/>
      <c r="F464" s="186"/>
      <c r="G464" s="186"/>
      <c r="H464" s="186"/>
      <c r="I464" s="186"/>
      <c r="J464" s="186"/>
      <c r="K464" s="186"/>
      <c r="L464" s="186"/>
      <c r="M464" s="186"/>
      <c r="N464" s="180"/>
      <c r="O464" s="180"/>
      <c r="P464" s="180"/>
      <c r="Q464" s="180"/>
      <c r="R464" s="180"/>
      <c r="S464" s="180"/>
      <c r="T464" s="186"/>
      <c r="U464" s="186"/>
      <c r="V464" s="186"/>
      <c r="W464" s="186"/>
      <c r="X464" s="186"/>
      <c r="Y464" s="186"/>
      <c r="Z464" s="186"/>
      <c r="AA464" s="186"/>
      <c r="AB464" s="186"/>
      <c r="AC464" s="186"/>
    </row>
    <row r="465" spans="1:29" x14ac:dyDescent="0.2">
      <c r="A465" s="186"/>
      <c r="B465" s="186"/>
      <c r="C465" s="186"/>
      <c r="D465" s="186"/>
      <c r="E465" s="186"/>
      <c r="F465" s="186"/>
      <c r="G465" s="186"/>
      <c r="H465" s="186"/>
      <c r="I465" s="186"/>
      <c r="J465" s="186"/>
      <c r="K465" s="186"/>
      <c r="L465" s="186"/>
      <c r="M465" s="186"/>
      <c r="N465" s="180"/>
      <c r="O465" s="180"/>
      <c r="P465" s="180"/>
      <c r="Q465" s="180"/>
      <c r="R465" s="180"/>
      <c r="S465" s="180"/>
      <c r="T465" s="186"/>
      <c r="U465" s="186"/>
      <c r="V465" s="186"/>
      <c r="W465" s="186"/>
      <c r="X465" s="186"/>
      <c r="Y465" s="186"/>
      <c r="Z465" s="186"/>
      <c r="AA465" s="186"/>
      <c r="AB465" s="186"/>
      <c r="AC465" s="186"/>
    </row>
    <row r="466" spans="1:29" x14ac:dyDescent="0.2">
      <c r="A466" s="186"/>
      <c r="B466" s="186"/>
      <c r="C466" s="186"/>
      <c r="D466" s="186"/>
      <c r="E466" s="186"/>
      <c r="F466" s="186"/>
      <c r="G466" s="186"/>
      <c r="H466" s="186"/>
      <c r="I466" s="186"/>
      <c r="J466" s="186"/>
      <c r="K466" s="186"/>
      <c r="L466" s="186"/>
      <c r="M466" s="186"/>
      <c r="N466" s="180"/>
      <c r="O466" s="180"/>
      <c r="P466" s="180"/>
      <c r="Q466" s="180"/>
      <c r="R466" s="180"/>
      <c r="S466" s="180"/>
      <c r="T466" s="186"/>
      <c r="U466" s="186"/>
      <c r="V466" s="186"/>
      <c r="W466" s="186"/>
      <c r="X466" s="186"/>
      <c r="Y466" s="186"/>
      <c r="Z466" s="186"/>
      <c r="AA466" s="186"/>
      <c r="AB466" s="186"/>
      <c r="AC466" s="186"/>
    </row>
    <row r="467" spans="1:29" x14ac:dyDescent="0.2">
      <c r="A467" s="186"/>
      <c r="B467" s="186"/>
      <c r="C467" s="186"/>
      <c r="D467" s="186"/>
      <c r="E467" s="186"/>
      <c r="F467" s="186"/>
      <c r="G467" s="186"/>
      <c r="H467" s="186"/>
      <c r="I467" s="186"/>
      <c r="J467" s="186"/>
      <c r="K467" s="186"/>
      <c r="L467" s="186"/>
      <c r="M467" s="186"/>
      <c r="N467" s="180"/>
      <c r="O467" s="180"/>
      <c r="P467" s="180"/>
      <c r="Q467" s="180"/>
      <c r="R467" s="180"/>
      <c r="S467" s="180"/>
      <c r="T467" s="186"/>
      <c r="U467" s="186"/>
      <c r="V467" s="186"/>
      <c r="W467" s="186"/>
      <c r="X467" s="186"/>
      <c r="Y467" s="186"/>
      <c r="Z467" s="186"/>
      <c r="AA467" s="186"/>
      <c r="AB467" s="186"/>
      <c r="AC467" s="186"/>
    </row>
    <row r="468" spans="1:29" x14ac:dyDescent="0.2">
      <c r="A468" s="186"/>
      <c r="B468" s="186"/>
      <c r="C468" s="186"/>
      <c r="D468" s="186"/>
      <c r="E468" s="186"/>
      <c r="F468" s="186"/>
      <c r="G468" s="186"/>
      <c r="H468" s="186"/>
      <c r="I468" s="186"/>
      <c r="J468" s="186"/>
      <c r="K468" s="186"/>
      <c r="L468" s="186"/>
      <c r="M468" s="186"/>
      <c r="N468" s="180"/>
      <c r="O468" s="180"/>
      <c r="P468" s="180"/>
      <c r="Q468" s="180"/>
      <c r="R468" s="180"/>
      <c r="S468" s="180"/>
      <c r="T468" s="186"/>
      <c r="U468" s="186"/>
      <c r="V468" s="186"/>
      <c r="W468" s="186"/>
      <c r="X468" s="186"/>
      <c r="Y468" s="186"/>
      <c r="Z468" s="186"/>
      <c r="AA468" s="186"/>
      <c r="AB468" s="186"/>
      <c r="AC468" s="186"/>
    </row>
    <row r="469" spans="1:29" x14ac:dyDescent="0.2">
      <c r="A469" s="186"/>
      <c r="B469" s="186"/>
      <c r="C469" s="186"/>
      <c r="D469" s="186"/>
      <c r="E469" s="186"/>
      <c r="F469" s="186"/>
      <c r="G469" s="186"/>
      <c r="H469" s="186"/>
      <c r="I469" s="186"/>
      <c r="J469" s="186"/>
      <c r="K469" s="186"/>
      <c r="L469" s="186"/>
      <c r="M469" s="186"/>
      <c r="N469" s="180"/>
      <c r="O469" s="180"/>
      <c r="P469" s="180"/>
      <c r="Q469" s="180"/>
      <c r="R469" s="180"/>
      <c r="S469" s="180"/>
      <c r="T469" s="186"/>
      <c r="U469" s="186"/>
      <c r="V469" s="186"/>
      <c r="W469" s="186"/>
      <c r="X469" s="186"/>
      <c r="Y469" s="186"/>
      <c r="Z469" s="186"/>
      <c r="AA469" s="186"/>
      <c r="AB469" s="186"/>
      <c r="AC469" s="186"/>
    </row>
    <row r="470" spans="1:29" x14ac:dyDescent="0.2">
      <c r="A470" s="186"/>
      <c r="B470" s="186"/>
      <c r="C470" s="186"/>
      <c r="D470" s="186"/>
      <c r="E470" s="186"/>
      <c r="F470" s="186"/>
      <c r="G470" s="186"/>
      <c r="H470" s="186"/>
      <c r="I470" s="186"/>
      <c r="J470" s="186"/>
      <c r="K470" s="186"/>
      <c r="L470" s="186"/>
      <c r="M470" s="186"/>
      <c r="N470" s="180"/>
      <c r="O470" s="180"/>
      <c r="P470" s="180"/>
      <c r="Q470" s="180"/>
      <c r="R470" s="180"/>
      <c r="S470" s="180"/>
      <c r="T470" s="186"/>
      <c r="U470" s="186"/>
      <c r="V470" s="186"/>
      <c r="W470" s="186"/>
      <c r="X470" s="186"/>
      <c r="Y470" s="186"/>
      <c r="Z470" s="186"/>
      <c r="AA470" s="186"/>
      <c r="AB470" s="186"/>
      <c r="AC470" s="186"/>
    </row>
    <row r="471" spans="1:29" x14ac:dyDescent="0.2">
      <c r="A471" s="186"/>
      <c r="B471" s="186"/>
      <c r="C471" s="186"/>
      <c r="D471" s="186"/>
      <c r="E471" s="186"/>
      <c r="F471" s="186"/>
      <c r="G471" s="186"/>
      <c r="H471" s="186"/>
      <c r="I471" s="186"/>
      <c r="J471" s="186"/>
      <c r="K471" s="186"/>
      <c r="L471" s="186"/>
      <c r="M471" s="186"/>
      <c r="N471" s="180"/>
      <c r="O471" s="180"/>
      <c r="P471" s="180"/>
      <c r="Q471" s="180"/>
      <c r="R471" s="180"/>
      <c r="S471" s="180"/>
      <c r="T471" s="186"/>
      <c r="U471" s="186"/>
      <c r="V471" s="186"/>
      <c r="W471" s="186"/>
      <c r="X471" s="186"/>
      <c r="Y471" s="186"/>
      <c r="Z471" s="186"/>
      <c r="AA471" s="186"/>
      <c r="AB471" s="186"/>
      <c r="AC471" s="186"/>
    </row>
    <row r="472" spans="1:29" x14ac:dyDescent="0.2">
      <c r="A472" s="186"/>
      <c r="B472" s="186"/>
      <c r="C472" s="186"/>
      <c r="D472" s="186"/>
      <c r="E472" s="186"/>
      <c r="F472" s="186"/>
      <c r="G472" s="186"/>
      <c r="H472" s="186"/>
      <c r="I472" s="186"/>
      <c r="J472" s="186"/>
      <c r="K472" s="186"/>
      <c r="L472" s="186"/>
      <c r="M472" s="186"/>
      <c r="N472" s="180"/>
      <c r="O472" s="180"/>
      <c r="P472" s="180"/>
      <c r="Q472" s="180"/>
      <c r="R472" s="180"/>
      <c r="S472" s="180"/>
      <c r="T472" s="186"/>
      <c r="U472" s="186"/>
      <c r="V472" s="186"/>
      <c r="W472" s="186"/>
      <c r="X472" s="186"/>
      <c r="Y472" s="186"/>
      <c r="Z472" s="186"/>
      <c r="AA472" s="186"/>
      <c r="AB472" s="186"/>
      <c r="AC472" s="186"/>
    </row>
    <row r="473" spans="1:29" x14ac:dyDescent="0.2">
      <c r="A473" s="186"/>
      <c r="B473" s="186"/>
      <c r="C473" s="186"/>
      <c r="D473" s="186"/>
      <c r="E473" s="186"/>
      <c r="F473" s="186"/>
      <c r="G473" s="186"/>
      <c r="H473" s="186"/>
      <c r="I473" s="186"/>
      <c r="J473" s="186"/>
      <c r="K473" s="186"/>
      <c r="L473" s="186"/>
      <c r="M473" s="186"/>
      <c r="N473" s="180"/>
      <c r="O473" s="180"/>
      <c r="P473" s="180"/>
      <c r="Q473" s="180"/>
      <c r="R473" s="180"/>
      <c r="S473" s="180"/>
      <c r="T473" s="186"/>
      <c r="U473" s="186"/>
      <c r="V473" s="186"/>
      <c r="W473" s="186"/>
      <c r="X473" s="186"/>
      <c r="Y473" s="186"/>
      <c r="Z473" s="186"/>
      <c r="AA473" s="186"/>
      <c r="AB473" s="186"/>
      <c r="AC473" s="186"/>
    </row>
    <row r="474" spans="1:29" x14ac:dyDescent="0.2">
      <c r="A474" s="186"/>
      <c r="B474" s="186"/>
      <c r="C474" s="186"/>
      <c r="D474" s="186"/>
      <c r="E474" s="186"/>
      <c r="F474" s="186"/>
      <c r="G474" s="186"/>
      <c r="H474" s="186"/>
      <c r="I474" s="186"/>
      <c r="J474" s="186"/>
      <c r="K474" s="186"/>
      <c r="L474" s="186"/>
      <c r="M474" s="186"/>
      <c r="N474" s="180"/>
      <c r="O474" s="180"/>
      <c r="P474" s="180"/>
      <c r="Q474" s="180"/>
      <c r="R474" s="180"/>
      <c r="S474" s="180"/>
      <c r="T474" s="186"/>
      <c r="U474" s="186"/>
      <c r="V474" s="186"/>
      <c r="W474" s="186"/>
      <c r="X474" s="186"/>
      <c r="Y474" s="186"/>
      <c r="Z474" s="186"/>
      <c r="AA474" s="186"/>
      <c r="AB474" s="186"/>
      <c r="AC474" s="186"/>
    </row>
    <row r="475" spans="1:29" x14ac:dyDescent="0.2">
      <c r="A475" s="186"/>
      <c r="B475" s="186"/>
      <c r="C475" s="186"/>
      <c r="D475" s="186"/>
      <c r="E475" s="186"/>
      <c r="F475" s="186"/>
      <c r="G475" s="186"/>
      <c r="H475" s="186"/>
      <c r="I475" s="186"/>
      <c r="J475" s="186"/>
      <c r="K475" s="186"/>
      <c r="L475" s="186"/>
      <c r="M475" s="186"/>
      <c r="N475" s="180"/>
      <c r="O475" s="180"/>
      <c r="P475" s="180"/>
      <c r="Q475" s="180"/>
      <c r="R475" s="180"/>
      <c r="S475" s="180"/>
      <c r="T475" s="186"/>
      <c r="U475" s="186"/>
      <c r="V475" s="186"/>
      <c r="W475" s="186"/>
      <c r="X475" s="186"/>
      <c r="Y475" s="186"/>
      <c r="Z475" s="186"/>
      <c r="AA475" s="186"/>
      <c r="AB475" s="186"/>
      <c r="AC475" s="186"/>
    </row>
    <row r="476" spans="1:29" x14ac:dyDescent="0.2">
      <c r="A476" s="186"/>
      <c r="B476" s="186"/>
      <c r="C476" s="186"/>
      <c r="D476" s="186"/>
      <c r="E476" s="186"/>
      <c r="F476" s="186"/>
      <c r="G476" s="186"/>
      <c r="H476" s="186"/>
      <c r="I476" s="186"/>
      <c r="J476" s="186"/>
      <c r="K476" s="186"/>
      <c r="L476" s="186"/>
      <c r="M476" s="186"/>
      <c r="N476" s="180"/>
      <c r="O476" s="180"/>
      <c r="P476" s="180"/>
      <c r="Q476" s="180"/>
      <c r="R476" s="180"/>
      <c r="S476" s="180"/>
      <c r="T476" s="186"/>
      <c r="U476" s="186"/>
      <c r="V476" s="186"/>
      <c r="W476" s="186"/>
      <c r="X476" s="186"/>
      <c r="Y476" s="186"/>
      <c r="Z476" s="186"/>
      <c r="AA476" s="186"/>
      <c r="AB476" s="186"/>
      <c r="AC476" s="186"/>
    </row>
    <row r="477" spans="1:29" x14ac:dyDescent="0.2">
      <c r="A477" s="186"/>
      <c r="B477" s="186"/>
      <c r="C477" s="186"/>
      <c r="D477" s="186"/>
      <c r="E477" s="186"/>
      <c r="F477" s="186"/>
      <c r="G477" s="186"/>
      <c r="H477" s="186"/>
      <c r="I477" s="186"/>
      <c r="J477" s="186"/>
      <c r="K477" s="186"/>
      <c r="L477" s="186"/>
      <c r="M477" s="186"/>
      <c r="N477" s="180"/>
      <c r="O477" s="180"/>
      <c r="P477" s="180"/>
      <c r="Q477" s="180"/>
      <c r="R477" s="180"/>
      <c r="S477" s="180"/>
      <c r="T477" s="186"/>
      <c r="U477" s="186"/>
      <c r="V477" s="186"/>
      <c r="W477" s="186"/>
      <c r="X477" s="186"/>
      <c r="Y477" s="186"/>
      <c r="Z477" s="186"/>
      <c r="AA477" s="186"/>
      <c r="AB477" s="186"/>
      <c r="AC477" s="186"/>
    </row>
    <row r="478" spans="1:29" x14ac:dyDescent="0.2">
      <c r="A478" s="186"/>
      <c r="B478" s="186"/>
      <c r="C478" s="186"/>
      <c r="D478" s="186"/>
      <c r="E478" s="186"/>
      <c r="F478" s="186"/>
      <c r="G478" s="186"/>
      <c r="H478" s="186"/>
      <c r="I478" s="186"/>
      <c r="J478" s="186"/>
      <c r="K478" s="186"/>
      <c r="L478" s="186"/>
      <c r="M478" s="186"/>
      <c r="N478" s="180"/>
      <c r="O478" s="180"/>
      <c r="P478" s="180"/>
      <c r="Q478" s="180"/>
      <c r="R478" s="180"/>
      <c r="S478" s="180"/>
      <c r="T478" s="186"/>
      <c r="U478" s="186"/>
      <c r="V478" s="186"/>
      <c r="W478" s="186"/>
      <c r="X478" s="186"/>
      <c r="Y478" s="186"/>
      <c r="Z478" s="186"/>
      <c r="AA478" s="186"/>
      <c r="AB478" s="186"/>
      <c r="AC478" s="186"/>
    </row>
    <row r="479" spans="1:29" x14ac:dyDescent="0.2">
      <c r="A479" s="186"/>
      <c r="B479" s="186"/>
      <c r="C479" s="186"/>
      <c r="D479" s="186"/>
      <c r="E479" s="186"/>
      <c r="F479" s="186"/>
      <c r="G479" s="186"/>
      <c r="H479" s="186"/>
      <c r="I479" s="186"/>
      <c r="J479" s="186"/>
      <c r="K479" s="186"/>
      <c r="L479" s="186"/>
      <c r="M479" s="186"/>
      <c r="N479" s="180"/>
      <c r="O479" s="180"/>
      <c r="P479" s="180"/>
      <c r="Q479" s="180"/>
      <c r="R479" s="180"/>
      <c r="S479" s="180"/>
      <c r="T479" s="186"/>
      <c r="U479" s="186"/>
      <c r="V479" s="186"/>
      <c r="W479" s="186"/>
      <c r="X479" s="186"/>
      <c r="Y479" s="186"/>
      <c r="Z479" s="186"/>
      <c r="AA479" s="186"/>
      <c r="AB479" s="186"/>
      <c r="AC479" s="186"/>
    </row>
    <row r="480" spans="1:29" x14ac:dyDescent="0.2">
      <c r="A480" s="186"/>
      <c r="B480" s="186"/>
      <c r="C480" s="186"/>
      <c r="D480" s="186"/>
      <c r="E480" s="186"/>
      <c r="F480" s="186"/>
      <c r="G480" s="186"/>
      <c r="H480" s="186"/>
      <c r="I480" s="186"/>
      <c r="J480" s="186"/>
      <c r="K480" s="186"/>
      <c r="L480" s="186"/>
      <c r="M480" s="186"/>
      <c r="N480" s="180"/>
      <c r="O480" s="180"/>
      <c r="P480" s="180"/>
      <c r="Q480" s="180"/>
      <c r="R480" s="180"/>
      <c r="S480" s="180"/>
      <c r="T480" s="186"/>
      <c r="U480" s="186"/>
      <c r="V480" s="186"/>
      <c r="W480" s="186"/>
      <c r="X480" s="186"/>
      <c r="Y480" s="186"/>
      <c r="Z480" s="186"/>
      <c r="AA480" s="186"/>
      <c r="AB480" s="186"/>
      <c r="AC480" s="186"/>
    </row>
    <row r="481" spans="1:29" x14ac:dyDescent="0.2">
      <c r="A481" s="186"/>
      <c r="B481" s="186"/>
      <c r="C481" s="186"/>
      <c r="D481" s="186"/>
      <c r="E481" s="186"/>
      <c r="F481" s="186"/>
      <c r="G481" s="186"/>
      <c r="H481" s="186"/>
      <c r="I481" s="186"/>
      <c r="J481" s="186"/>
      <c r="K481" s="186"/>
      <c r="L481" s="186"/>
      <c r="M481" s="186"/>
      <c r="N481" s="180"/>
      <c r="O481" s="180"/>
      <c r="P481" s="180"/>
      <c r="Q481" s="180"/>
      <c r="R481" s="180"/>
      <c r="S481" s="180"/>
      <c r="T481" s="186"/>
      <c r="U481" s="186"/>
      <c r="V481" s="186"/>
      <c r="W481" s="186"/>
      <c r="X481" s="186"/>
      <c r="Y481" s="186"/>
      <c r="Z481" s="186"/>
      <c r="AA481" s="186"/>
      <c r="AB481" s="186"/>
      <c r="AC481" s="186"/>
    </row>
    <row r="482" spans="1:29" x14ac:dyDescent="0.2">
      <c r="A482" s="186"/>
      <c r="B482" s="186"/>
      <c r="C482" s="186"/>
      <c r="D482" s="186"/>
      <c r="E482" s="186"/>
      <c r="F482" s="186"/>
      <c r="G482" s="186"/>
      <c r="H482" s="186"/>
      <c r="I482" s="186"/>
      <c r="J482" s="186"/>
      <c r="K482" s="186"/>
      <c r="L482" s="186"/>
      <c r="M482" s="186"/>
      <c r="N482" s="180"/>
      <c r="O482" s="180"/>
      <c r="P482" s="180"/>
      <c r="Q482" s="180"/>
      <c r="R482" s="180"/>
      <c r="S482" s="180"/>
      <c r="T482" s="186"/>
      <c r="U482" s="186"/>
      <c r="V482" s="186"/>
      <c r="W482" s="186"/>
      <c r="X482" s="186"/>
      <c r="Y482" s="186"/>
      <c r="Z482" s="186"/>
      <c r="AA482" s="186"/>
      <c r="AB482" s="186"/>
      <c r="AC482" s="186"/>
    </row>
    <row r="483" spans="1:29" x14ac:dyDescent="0.2">
      <c r="A483" s="186"/>
      <c r="B483" s="186"/>
      <c r="C483" s="186"/>
      <c r="D483" s="186"/>
      <c r="E483" s="186"/>
      <c r="F483" s="186"/>
      <c r="G483" s="186"/>
      <c r="H483" s="186"/>
      <c r="I483" s="186"/>
      <c r="J483" s="186"/>
      <c r="K483" s="186"/>
      <c r="L483" s="186"/>
      <c r="M483" s="186"/>
      <c r="N483" s="180"/>
      <c r="O483" s="180"/>
      <c r="P483" s="180"/>
      <c r="Q483" s="180"/>
      <c r="R483" s="180"/>
      <c r="S483" s="180"/>
      <c r="T483" s="186"/>
      <c r="U483" s="186"/>
      <c r="V483" s="186"/>
      <c r="W483" s="186"/>
      <c r="X483" s="186"/>
      <c r="Y483" s="186"/>
      <c r="Z483" s="186"/>
      <c r="AA483" s="186"/>
      <c r="AB483" s="186"/>
      <c r="AC483" s="186"/>
    </row>
    <row r="484" spans="1:29" x14ac:dyDescent="0.2">
      <c r="A484" s="186"/>
      <c r="B484" s="186"/>
      <c r="C484" s="186"/>
      <c r="D484" s="186"/>
      <c r="E484" s="186"/>
      <c r="F484" s="186"/>
      <c r="G484" s="186"/>
      <c r="H484" s="186"/>
      <c r="I484" s="186"/>
      <c r="J484" s="186"/>
      <c r="K484" s="186"/>
      <c r="L484" s="186"/>
      <c r="M484" s="186"/>
      <c r="N484" s="180"/>
      <c r="O484" s="180"/>
      <c r="P484" s="180"/>
      <c r="Q484" s="180"/>
      <c r="R484" s="180"/>
      <c r="S484" s="180"/>
      <c r="T484" s="186"/>
      <c r="U484" s="186"/>
      <c r="V484" s="186"/>
      <c r="W484" s="186"/>
      <c r="X484" s="186"/>
      <c r="Y484" s="186"/>
      <c r="Z484" s="186"/>
      <c r="AA484" s="186"/>
      <c r="AB484" s="186"/>
      <c r="AC484" s="186"/>
    </row>
    <row r="485" spans="1:29" x14ac:dyDescent="0.2">
      <c r="A485" s="186"/>
      <c r="B485" s="186"/>
      <c r="C485" s="186"/>
      <c r="D485" s="186"/>
      <c r="E485" s="186"/>
      <c r="F485" s="186"/>
      <c r="G485" s="186"/>
      <c r="H485" s="186"/>
      <c r="I485" s="186"/>
      <c r="J485" s="186"/>
      <c r="K485" s="186"/>
      <c r="L485" s="186"/>
      <c r="M485" s="186"/>
      <c r="N485" s="180"/>
      <c r="O485" s="180"/>
      <c r="P485" s="180"/>
      <c r="Q485" s="180"/>
      <c r="R485" s="180"/>
      <c r="S485" s="180"/>
      <c r="T485" s="186"/>
      <c r="U485" s="186"/>
      <c r="V485" s="186"/>
      <c r="W485" s="186"/>
      <c r="X485" s="186"/>
      <c r="Y485" s="186"/>
      <c r="Z485" s="186"/>
      <c r="AA485" s="186"/>
      <c r="AB485" s="186"/>
      <c r="AC485" s="186"/>
    </row>
    <row r="486" spans="1:29" x14ac:dyDescent="0.2">
      <c r="A486" s="186"/>
      <c r="B486" s="186"/>
      <c r="C486" s="186"/>
      <c r="D486" s="186"/>
      <c r="E486" s="186"/>
      <c r="F486" s="186"/>
      <c r="G486" s="186"/>
      <c r="H486" s="186"/>
      <c r="I486" s="186"/>
      <c r="J486" s="186"/>
      <c r="K486" s="186"/>
      <c r="L486" s="186"/>
      <c r="M486" s="186"/>
      <c r="N486" s="180"/>
      <c r="O486" s="180"/>
      <c r="P486" s="180"/>
      <c r="Q486" s="180"/>
      <c r="R486" s="180"/>
      <c r="S486" s="180"/>
      <c r="T486" s="186"/>
      <c r="U486" s="186"/>
      <c r="V486" s="186"/>
      <c r="W486" s="186"/>
      <c r="X486" s="186"/>
      <c r="Y486" s="186"/>
      <c r="Z486" s="186"/>
      <c r="AA486" s="186"/>
      <c r="AB486" s="186"/>
      <c r="AC486" s="186"/>
    </row>
    <row r="487" spans="1:29" x14ac:dyDescent="0.2">
      <c r="A487" s="186"/>
      <c r="B487" s="186"/>
      <c r="C487" s="186"/>
      <c r="D487" s="186"/>
      <c r="E487" s="186"/>
      <c r="F487" s="186"/>
      <c r="G487" s="186"/>
      <c r="H487" s="186"/>
      <c r="I487" s="186"/>
      <c r="J487" s="186"/>
      <c r="K487" s="186"/>
      <c r="L487" s="186"/>
      <c r="M487" s="186"/>
      <c r="N487" s="180"/>
      <c r="O487" s="180"/>
      <c r="P487" s="180"/>
      <c r="Q487" s="180"/>
      <c r="R487" s="180"/>
      <c r="S487" s="180"/>
      <c r="T487" s="186"/>
      <c r="U487" s="186"/>
      <c r="V487" s="186"/>
      <c r="W487" s="186"/>
      <c r="X487" s="186"/>
      <c r="Y487" s="186"/>
      <c r="Z487" s="186"/>
      <c r="AA487" s="186"/>
      <c r="AB487" s="186"/>
      <c r="AC487" s="186"/>
    </row>
    <row r="488" spans="1:29" x14ac:dyDescent="0.2">
      <c r="A488" s="186"/>
      <c r="B488" s="186"/>
      <c r="C488" s="186"/>
      <c r="D488" s="186"/>
      <c r="E488" s="186"/>
      <c r="F488" s="186"/>
      <c r="G488" s="186"/>
      <c r="H488" s="186"/>
      <c r="I488" s="186"/>
      <c r="J488" s="186"/>
      <c r="K488" s="186"/>
      <c r="L488" s="186"/>
      <c r="M488" s="186"/>
      <c r="N488" s="180"/>
      <c r="O488" s="180"/>
      <c r="P488" s="180"/>
      <c r="Q488" s="180"/>
      <c r="R488" s="180"/>
      <c r="S488" s="180"/>
      <c r="T488" s="186"/>
      <c r="U488" s="186"/>
      <c r="V488" s="186"/>
      <c r="W488" s="186"/>
      <c r="X488" s="186"/>
      <c r="Y488" s="186"/>
      <c r="Z488" s="186"/>
      <c r="AA488" s="186"/>
      <c r="AB488" s="186"/>
      <c r="AC488" s="186"/>
    </row>
    <row r="489" spans="1:29" x14ac:dyDescent="0.2">
      <c r="A489" s="186"/>
      <c r="B489" s="186"/>
      <c r="C489" s="186"/>
      <c r="D489" s="186"/>
      <c r="E489" s="186"/>
      <c r="F489" s="186"/>
      <c r="G489" s="186"/>
      <c r="H489" s="186"/>
      <c r="I489" s="186"/>
      <c r="J489" s="186"/>
      <c r="K489" s="186"/>
      <c r="L489" s="186"/>
      <c r="M489" s="186"/>
      <c r="N489" s="180"/>
      <c r="O489" s="180"/>
      <c r="P489" s="180"/>
      <c r="Q489" s="180"/>
      <c r="R489" s="180"/>
      <c r="S489" s="180"/>
      <c r="T489" s="186"/>
      <c r="U489" s="186"/>
      <c r="V489" s="186"/>
      <c r="W489" s="186"/>
      <c r="X489" s="186"/>
      <c r="Y489" s="186"/>
      <c r="Z489" s="186"/>
      <c r="AA489" s="186"/>
      <c r="AB489" s="186"/>
      <c r="AC489" s="186"/>
    </row>
    <row r="490" spans="1:29" x14ac:dyDescent="0.2">
      <c r="A490" s="186"/>
      <c r="B490" s="186"/>
      <c r="C490" s="186"/>
      <c r="D490" s="186"/>
      <c r="E490" s="186"/>
      <c r="F490" s="186"/>
      <c r="G490" s="186"/>
      <c r="H490" s="186"/>
      <c r="I490" s="186"/>
      <c r="J490" s="186"/>
      <c r="K490" s="186"/>
      <c r="L490" s="186"/>
      <c r="M490" s="186"/>
      <c r="N490" s="180"/>
      <c r="O490" s="180"/>
      <c r="P490" s="180"/>
      <c r="Q490" s="180"/>
      <c r="R490" s="180"/>
      <c r="S490" s="180"/>
      <c r="T490" s="186"/>
      <c r="U490" s="186"/>
      <c r="V490" s="186"/>
      <c r="W490" s="186"/>
      <c r="X490" s="186"/>
      <c r="Y490" s="186"/>
      <c r="Z490" s="186"/>
      <c r="AA490" s="186"/>
      <c r="AB490" s="186"/>
      <c r="AC490" s="186"/>
    </row>
    <row r="491" spans="1:29" x14ac:dyDescent="0.2">
      <c r="A491" s="186"/>
      <c r="B491" s="186"/>
      <c r="C491" s="186"/>
      <c r="D491" s="186"/>
      <c r="E491" s="186"/>
      <c r="F491" s="186"/>
      <c r="G491" s="186"/>
      <c r="H491" s="186"/>
      <c r="I491" s="186"/>
      <c r="J491" s="186"/>
      <c r="K491" s="186"/>
      <c r="L491" s="186"/>
      <c r="M491" s="186"/>
      <c r="N491" s="180"/>
      <c r="O491" s="180"/>
      <c r="P491" s="180"/>
      <c r="Q491" s="180"/>
      <c r="R491" s="180"/>
      <c r="S491" s="180"/>
      <c r="T491" s="186"/>
      <c r="U491" s="186"/>
      <c r="V491" s="186"/>
      <c r="W491" s="186"/>
      <c r="X491" s="186"/>
      <c r="Y491" s="186"/>
      <c r="Z491" s="186"/>
      <c r="AA491" s="186"/>
      <c r="AB491" s="186"/>
      <c r="AC491" s="186"/>
    </row>
    <row r="492" spans="1:29" x14ac:dyDescent="0.2">
      <c r="A492" s="186"/>
      <c r="B492" s="186"/>
      <c r="C492" s="186"/>
      <c r="D492" s="186"/>
      <c r="E492" s="186"/>
      <c r="F492" s="186"/>
      <c r="G492" s="186"/>
      <c r="H492" s="186"/>
      <c r="I492" s="186"/>
      <c r="J492" s="186"/>
      <c r="K492" s="186"/>
      <c r="L492" s="186"/>
      <c r="M492" s="186"/>
      <c r="N492" s="180"/>
      <c r="O492" s="180"/>
      <c r="P492" s="180"/>
      <c r="Q492" s="180"/>
      <c r="R492" s="180"/>
      <c r="S492" s="180"/>
      <c r="T492" s="186"/>
      <c r="U492" s="186"/>
      <c r="V492" s="186"/>
      <c r="W492" s="186"/>
      <c r="X492" s="186"/>
      <c r="Y492" s="186"/>
      <c r="Z492" s="186"/>
      <c r="AA492" s="186"/>
      <c r="AB492" s="186"/>
      <c r="AC492" s="186"/>
    </row>
    <row r="493" spans="1:29" x14ac:dyDescent="0.2">
      <c r="A493" s="186"/>
      <c r="B493" s="186"/>
      <c r="C493" s="186"/>
      <c r="D493" s="186"/>
      <c r="E493" s="186"/>
      <c r="F493" s="186"/>
      <c r="G493" s="186"/>
      <c r="H493" s="186"/>
      <c r="I493" s="186"/>
      <c r="J493" s="186"/>
      <c r="K493" s="186"/>
      <c r="L493" s="186"/>
      <c r="M493" s="186"/>
      <c r="N493" s="180"/>
      <c r="O493" s="180"/>
      <c r="P493" s="180"/>
      <c r="Q493" s="180"/>
      <c r="R493" s="180"/>
      <c r="S493" s="180"/>
      <c r="T493" s="186"/>
      <c r="U493" s="186"/>
      <c r="V493" s="186"/>
      <c r="W493" s="186"/>
      <c r="X493" s="186"/>
      <c r="Y493" s="186"/>
      <c r="Z493" s="186"/>
      <c r="AA493" s="186"/>
      <c r="AB493" s="186"/>
      <c r="AC493" s="186"/>
    </row>
    <row r="494" spans="1:29" x14ac:dyDescent="0.2">
      <c r="A494" s="186"/>
      <c r="B494" s="186"/>
      <c r="C494" s="186"/>
      <c r="D494" s="186"/>
      <c r="E494" s="186"/>
      <c r="F494" s="186"/>
      <c r="G494" s="186"/>
      <c r="H494" s="186"/>
      <c r="I494" s="186"/>
      <c r="J494" s="186"/>
      <c r="K494" s="186"/>
      <c r="L494" s="186"/>
      <c r="M494" s="186"/>
      <c r="N494" s="180"/>
      <c r="O494" s="180"/>
      <c r="P494" s="180"/>
      <c r="Q494" s="180"/>
      <c r="R494" s="180"/>
      <c r="S494" s="180"/>
      <c r="T494" s="186"/>
      <c r="U494" s="186"/>
      <c r="V494" s="186"/>
      <c r="W494" s="186"/>
      <c r="X494" s="186"/>
      <c r="Y494" s="186"/>
      <c r="Z494" s="186"/>
      <c r="AA494" s="186"/>
      <c r="AB494" s="186"/>
      <c r="AC494" s="186"/>
    </row>
    <row r="495" spans="1:29" x14ac:dyDescent="0.2">
      <c r="A495" s="186"/>
      <c r="B495" s="186"/>
      <c r="C495" s="186"/>
      <c r="D495" s="186"/>
      <c r="E495" s="186"/>
      <c r="F495" s="186"/>
      <c r="G495" s="186"/>
      <c r="H495" s="186"/>
      <c r="I495" s="186"/>
      <c r="J495" s="186"/>
      <c r="K495" s="186"/>
      <c r="L495" s="186"/>
      <c r="M495" s="186"/>
      <c r="N495" s="180"/>
      <c r="O495" s="180"/>
      <c r="P495" s="180"/>
      <c r="Q495" s="180"/>
      <c r="R495" s="180"/>
      <c r="S495" s="180"/>
      <c r="T495" s="186"/>
      <c r="U495" s="186"/>
      <c r="V495" s="186"/>
      <c r="W495" s="186"/>
      <c r="X495" s="186"/>
      <c r="Y495" s="186"/>
      <c r="Z495" s="186"/>
      <c r="AA495" s="186"/>
      <c r="AB495" s="186"/>
      <c r="AC495" s="186"/>
    </row>
    <row r="496" spans="1:29" x14ac:dyDescent="0.2">
      <c r="A496" s="186"/>
      <c r="B496" s="186"/>
      <c r="C496" s="186"/>
      <c r="D496" s="186"/>
      <c r="E496" s="186"/>
      <c r="F496" s="186"/>
      <c r="G496" s="186"/>
      <c r="H496" s="186"/>
      <c r="I496" s="186"/>
      <c r="J496" s="186"/>
      <c r="K496" s="186"/>
      <c r="L496" s="186"/>
      <c r="M496" s="186"/>
      <c r="N496" s="180"/>
      <c r="O496" s="180"/>
      <c r="P496" s="180"/>
      <c r="Q496" s="180"/>
      <c r="R496" s="180"/>
      <c r="S496" s="180"/>
      <c r="T496" s="186"/>
      <c r="U496" s="186"/>
      <c r="V496" s="186"/>
      <c r="W496" s="186"/>
      <c r="X496" s="186"/>
      <c r="Y496" s="186"/>
      <c r="Z496" s="186"/>
      <c r="AA496" s="186"/>
      <c r="AB496" s="186"/>
      <c r="AC496" s="186"/>
    </row>
    <row r="497" spans="1:29" x14ac:dyDescent="0.2">
      <c r="A497" s="186"/>
      <c r="B497" s="186"/>
      <c r="C497" s="186"/>
      <c r="D497" s="186"/>
      <c r="E497" s="186"/>
      <c r="F497" s="186"/>
      <c r="G497" s="186"/>
      <c r="H497" s="186"/>
      <c r="I497" s="186"/>
      <c r="J497" s="186"/>
      <c r="K497" s="186"/>
      <c r="L497" s="186"/>
      <c r="M497" s="186"/>
      <c r="N497" s="180"/>
      <c r="O497" s="180"/>
      <c r="P497" s="180"/>
      <c r="Q497" s="180"/>
      <c r="R497" s="180"/>
      <c r="S497" s="180"/>
      <c r="T497" s="186"/>
      <c r="U497" s="186"/>
      <c r="V497" s="186"/>
      <c r="W497" s="186"/>
      <c r="X497" s="186"/>
      <c r="Y497" s="186"/>
      <c r="Z497" s="186"/>
      <c r="AA497" s="186"/>
      <c r="AB497" s="186"/>
      <c r="AC497" s="186"/>
    </row>
    <row r="498" spans="1:29" x14ac:dyDescent="0.2">
      <c r="A498" s="186"/>
      <c r="B498" s="186"/>
      <c r="C498" s="186"/>
      <c r="D498" s="186"/>
      <c r="E498" s="186"/>
      <c r="F498" s="186"/>
      <c r="G498" s="186"/>
      <c r="H498" s="186"/>
      <c r="I498" s="186"/>
      <c r="J498" s="186"/>
      <c r="K498" s="186"/>
      <c r="L498" s="186"/>
      <c r="M498" s="186"/>
      <c r="N498" s="180"/>
      <c r="O498" s="180"/>
      <c r="P498" s="180"/>
      <c r="Q498" s="180"/>
      <c r="R498" s="180"/>
      <c r="S498" s="180"/>
      <c r="T498" s="186"/>
      <c r="U498" s="186"/>
      <c r="V498" s="186"/>
      <c r="W498" s="186"/>
      <c r="X498" s="186"/>
      <c r="Y498" s="186"/>
      <c r="Z498" s="186"/>
      <c r="AA498" s="186"/>
      <c r="AB498" s="186"/>
      <c r="AC498" s="186"/>
    </row>
    <row r="499" spans="1:29" x14ac:dyDescent="0.2">
      <c r="A499" s="186"/>
      <c r="B499" s="186"/>
      <c r="C499" s="186"/>
      <c r="D499" s="186"/>
      <c r="E499" s="186"/>
      <c r="F499" s="186"/>
      <c r="G499" s="186"/>
      <c r="H499" s="186"/>
      <c r="I499" s="186"/>
      <c r="J499" s="186"/>
      <c r="K499" s="186"/>
      <c r="L499" s="186"/>
      <c r="M499" s="186"/>
      <c r="N499" s="180"/>
      <c r="O499" s="180"/>
      <c r="P499" s="180"/>
      <c r="Q499" s="180"/>
      <c r="R499" s="180"/>
      <c r="S499" s="180"/>
      <c r="T499" s="186"/>
      <c r="U499" s="186"/>
      <c r="V499" s="186"/>
      <c r="W499" s="186"/>
      <c r="X499" s="186"/>
      <c r="Y499" s="186"/>
      <c r="Z499" s="186"/>
      <c r="AA499" s="186"/>
      <c r="AB499" s="186"/>
      <c r="AC499" s="186"/>
    </row>
    <row r="500" spans="1:29" x14ac:dyDescent="0.2">
      <c r="A500" s="186"/>
      <c r="B500" s="186"/>
      <c r="C500" s="186"/>
      <c r="D500" s="186"/>
      <c r="E500" s="186"/>
      <c r="F500" s="186"/>
      <c r="G500" s="186"/>
      <c r="H500" s="186"/>
      <c r="I500" s="186"/>
      <c r="J500" s="186"/>
      <c r="K500" s="186"/>
      <c r="L500" s="186"/>
      <c r="M500" s="186"/>
      <c r="N500" s="180"/>
      <c r="O500" s="180"/>
      <c r="P500" s="180"/>
      <c r="Q500" s="180"/>
      <c r="R500" s="180"/>
      <c r="S500" s="180"/>
      <c r="T500" s="186"/>
      <c r="U500" s="186"/>
      <c r="V500" s="186"/>
      <c r="W500" s="186"/>
      <c r="X500" s="186"/>
      <c r="Y500" s="186"/>
      <c r="Z500" s="186"/>
      <c r="AA500" s="186"/>
      <c r="AB500" s="186"/>
      <c r="AC500" s="186"/>
    </row>
    <row r="501" spans="1:29" x14ac:dyDescent="0.2">
      <c r="A501" s="186"/>
      <c r="B501" s="186"/>
      <c r="C501" s="186"/>
      <c r="D501" s="186"/>
      <c r="E501" s="186"/>
      <c r="F501" s="186"/>
      <c r="G501" s="186"/>
      <c r="H501" s="186"/>
      <c r="I501" s="186"/>
      <c r="J501" s="186"/>
      <c r="K501" s="186"/>
      <c r="L501" s="186"/>
      <c r="M501" s="186"/>
      <c r="N501" s="180"/>
      <c r="O501" s="180"/>
      <c r="P501" s="180"/>
      <c r="Q501" s="180"/>
      <c r="R501" s="180"/>
      <c r="S501" s="180"/>
      <c r="T501" s="186"/>
      <c r="U501" s="186"/>
      <c r="V501" s="186"/>
      <c r="W501" s="186"/>
      <c r="X501" s="186"/>
      <c r="Y501" s="186"/>
      <c r="Z501" s="186"/>
      <c r="AA501" s="186"/>
      <c r="AB501" s="186"/>
      <c r="AC501" s="186"/>
    </row>
    <row r="502" spans="1:29" x14ac:dyDescent="0.2">
      <c r="A502" s="186"/>
      <c r="B502" s="186"/>
      <c r="C502" s="186"/>
      <c r="D502" s="186"/>
      <c r="E502" s="186"/>
      <c r="F502" s="186"/>
      <c r="G502" s="186"/>
      <c r="H502" s="186"/>
      <c r="I502" s="186"/>
      <c r="J502" s="186"/>
      <c r="K502" s="186"/>
      <c r="L502" s="186"/>
      <c r="M502" s="186"/>
      <c r="N502" s="180"/>
      <c r="O502" s="180"/>
      <c r="P502" s="180"/>
      <c r="Q502" s="180"/>
      <c r="R502" s="180"/>
      <c r="S502" s="180"/>
      <c r="T502" s="186"/>
      <c r="U502" s="186"/>
      <c r="V502" s="186"/>
      <c r="W502" s="186"/>
      <c r="X502" s="186"/>
      <c r="Y502" s="186"/>
      <c r="Z502" s="186"/>
      <c r="AA502" s="186"/>
      <c r="AB502" s="186"/>
      <c r="AC502" s="186"/>
    </row>
    <row r="503" spans="1:29" x14ac:dyDescent="0.2">
      <c r="A503" s="186"/>
      <c r="B503" s="186"/>
      <c r="C503" s="186"/>
      <c r="D503" s="186"/>
      <c r="E503" s="186"/>
      <c r="F503" s="186"/>
      <c r="G503" s="186"/>
      <c r="H503" s="186"/>
      <c r="I503" s="186"/>
      <c r="J503" s="186"/>
      <c r="K503" s="186"/>
      <c r="L503" s="186"/>
      <c r="M503" s="186"/>
      <c r="N503" s="180"/>
      <c r="O503" s="180"/>
      <c r="P503" s="180"/>
      <c r="Q503" s="180"/>
      <c r="R503" s="180"/>
      <c r="S503" s="180"/>
      <c r="T503" s="186"/>
      <c r="U503" s="186"/>
      <c r="V503" s="186"/>
      <c r="W503" s="186"/>
      <c r="X503" s="186"/>
      <c r="Y503" s="186"/>
      <c r="Z503" s="186"/>
      <c r="AA503" s="186"/>
      <c r="AB503" s="186"/>
      <c r="AC503" s="186"/>
    </row>
    <row r="504" spans="1:29" x14ac:dyDescent="0.2">
      <c r="A504" s="186"/>
      <c r="B504" s="186"/>
      <c r="C504" s="186"/>
      <c r="D504" s="186"/>
      <c r="E504" s="186"/>
      <c r="F504" s="186"/>
      <c r="G504" s="186"/>
      <c r="H504" s="186"/>
      <c r="I504" s="186"/>
      <c r="J504" s="186"/>
      <c r="K504" s="186"/>
      <c r="L504" s="186"/>
      <c r="M504" s="186"/>
      <c r="N504" s="180"/>
      <c r="O504" s="180"/>
      <c r="P504" s="180"/>
      <c r="Q504" s="180"/>
      <c r="R504" s="180"/>
      <c r="S504" s="180"/>
      <c r="T504" s="186"/>
      <c r="U504" s="186"/>
      <c r="V504" s="186"/>
      <c r="W504" s="186"/>
      <c r="X504" s="186"/>
      <c r="Y504" s="186"/>
      <c r="Z504" s="186"/>
      <c r="AA504" s="186"/>
      <c r="AB504" s="186"/>
      <c r="AC504" s="186"/>
    </row>
    <row r="505" spans="1:29" x14ac:dyDescent="0.2">
      <c r="A505" s="186"/>
      <c r="B505" s="186"/>
      <c r="C505" s="186"/>
      <c r="D505" s="186"/>
      <c r="E505" s="186"/>
      <c r="F505" s="186"/>
      <c r="G505" s="186"/>
      <c r="H505" s="186"/>
      <c r="I505" s="186"/>
      <c r="J505" s="186"/>
      <c r="K505" s="186"/>
      <c r="L505" s="186"/>
      <c r="M505" s="186"/>
      <c r="N505" s="180"/>
      <c r="O505" s="180"/>
      <c r="P505" s="180"/>
      <c r="Q505" s="180"/>
      <c r="R505" s="180"/>
      <c r="S505" s="180"/>
      <c r="T505" s="186"/>
      <c r="U505" s="186"/>
      <c r="V505" s="186"/>
      <c r="W505" s="186"/>
      <c r="X505" s="186"/>
      <c r="Y505" s="186"/>
      <c r="Z505" s="186"/>
      <c r="AA505" s="186"/>
      <c r="AB505" s="186"/>
      <c r="AC505" s="186"/>
    </row>
    <row r="506" spans="1:29" x14ac:dyDescent="0.2">
      <c r="A506" s="186"/>
      <c r="B506" s="186"/>
      <c r="C506" s="186"/>
      <c r="D506" s="186"/>
      <c r="E506" s="186"/>
      <c r="F506" s="186"/>
      <c r="G506" s="186"/>
      <c r="H506" s="186"/>
      <c r="I506" s="186"/>
      <c r="J506" s="186"/>
      <c r="K506" s="186"/>
      <c r="L506" s="186"/>
      <c r="M506" s="186"/>
      <c r="N506" s="180"/>
      <c r="O506" s="180"/>
      <c r="P506" s="180"/>
      <c r="Q506" s="180"/>
      <c r="R506" s="180"/>
      <c r="S506" s="180"/>
      <c r="T506" s="186"/>
      <c r="U506" s="186"/>
      <c r="V506" s="186"/>
      <c r="W506" s="186"/>
      <c r="X506" s="186"/>
      <c r="Y506" s="186"/>
      <c r="Z506" s="186"/>
      <c r="AA506" s="186"/>
      <c r="AB506" s="186"/>
      <c r="AC506" s="186"/>
    </row>
    <row r="507" spans="1:29" x14ac:dyDescent="0.2">
      <c r="A507" s="186"/>
      <c r="B507" s="186"/>
      <c r="C507" s="186"/>
      <c r="D507" s="186"/>
      <c r="E507" s="186"/>
      <c r="F507" s="186"/>
      <c r="G507" s="186"/>
      <c r="H507" s="186"/>
      <c r="I507" s="186"/>
      <c r="J507" s="186"/>
      <c r="K507" s="186"/>
      <c r="L507" s="186"/>
      <c r="M507" s="186"/>
      <c r="N507" s="180"/>
      <c r="O507" s="180"/>
      <c r="P507" s="180"/>
      <c r="Q507" s="180"/>
      <c r="R507" s="180"/>
      <c r="S507" s="180"/>
      <c r="T507" s="186"/>
      <c r="U507" s="186"/>
      <c r="V507" s="186"/>
      <c r="W507" s="186"/>
      <c r="X507" s="186"/>
      <c r="Y507" s="186"/>
      <c r="Z507" s="186"/>
      <c r="AA507" s="186"/>
      <c r="AB507" s="186"/>
      <c r="AC507" s="186"/>
    </row>
    <row r="508" spans="1:29" x14ac:dyDescent="0.2">
      <c r="A508" s="186"/>
      <c r="B508" s="186"/>
      <c r="C508" s="186"/>
      <c r="D508" s="186"/>
      <c r="E508" s="186"/>
      <c r="F508" s="186"/>
      <c r="G508" s="186"/>
      <c r="H508" s="186"/>
      <c r="I508" s="186"/>
      <c r="J508" s="186"/>
      <c r="K508" s="186"/>
      <c r="L508" s="186"/>
      <c r="M508" s="186"/>
      <c r="N508" s="180"/>
      <c r="O508" s="180"/>
      <c r="P508" s="180"/>
      <c r="Q508" s="180"/>
      <c r="R508" s="180"/>
      <c r="S508" s="180"/>
      <c r="T508" s="186"/>
      <c r="U508" s="186"/>
      <c r="V508" s="186"/>
      <c r="W508" s="186"/>
      <c r="X508" s="186"/>
      <c r="Y508" s="186"/>
      <c r="Z508" s="186"/>
      <c r="AA508" s="186"/>
      <c r="AB508" s="186"/>
      <c r="AC508" s="186"/>
    </row>
    <row r="509" spans="1:29" x14ac:dyDescent="0.2">
      <c r="A509" s="186"/>
      <c r="B509" s="186"/>
      <c r="C509" s="186"/>
      <c r="D509" s="186"/>
      <c r="E509" s="186"/>
      <c r="F509" s="186"/>
      <c r="G509" s="186"/>
      <c r="H509" s="186"/>
      <c r="I509" s="186"/>
      <c r="J509" s="186"/>
      <c r="K509" s="186"/>
      <c r="L509" s="186"/>
      <c r="M509" s="186"/>
      <c r="N509" s="180"/>
      <c r="O509" s="180"/>
      <c r="P509" s="180"/>
      <c r="Q509" s="180"/>
      <c r="R509" s="180"/>
      <c r="S509" s="180"/>
      <c r="T509" s="186"/>
      <c r="U509" s="186"/>
      <c r="V509" s="186"/>
      <c r="W509" s="186"/>
      <c r="X509" s="186"/>
      <c r="Y509" s="186"/>
      <c r="Z509" s="186"/>
      <c r="AA509" s="186"/>
      <c r="AB509" s="186"/>
      <c r="AC509" s="186"/>
    </row>
    <row r="510" spans="1:29" x14ac:dyDescent="0.2">
      <c r="A510" s="186"/>
      <c r="B510" s="186"/>
      <c r="C510" s="186"/>
      <c r="D510" s="186"/>
      <c r="E510" s="186"/>
      <c r="F510" s="186"/>
      <c r="G510" s="186"/>
      <c r="H510" s="186"/>
      <c r="I510" s="186"/>
      <c r="J510" s="186"/>
      <c r="K510" s="186"/>
      <c r="L510" s="186"/>
      <c r="M510" s="186"/>
      <c r="N510" s="180"/>
      <c r="O510" s="180"/>
      <c r="P510" s="180"/>
      <c r="Q510" s="180"/>
      <c r="R510" s="180"/>
      <c r="S510" s="180"/>
      <c r="T510" s="186"/>
      <c r="U510" s="186"/>
      <c r="V510" s="186"/>
      <c r="W510" s="186"/>
      <c r="X510" s="186"/>
      <c r="Y510" s="186"/>
      <c r="Z510" s="186"/>
      <c r="AA510" s="186"/>
      <c r="AB510" s="186"/>
      <c r="AC510" s="186"/>
    </row>
    <row r="511" spans="1:29" x14ac:dyDescent="0.2">
      <c r="A511" s="186"/>
      <c r="B511" s="186"/>
      <c r="C511" s="186"/>
      <c r="D511" s="186"/>
      <c r="E511" s="186"/>
      <c r="F511" s="186"/>
      <c r="G511" s="186"/>
      <c r="H511" s="186"/>
      <c r="I511" s="186"/>
      <c r="J511" s="186"/>
      <c r="K511" s="186"/>
      <c r="L511" s="186"/>
      <c r="M511" s="186"/>
      <c r="N511" s="180"/>
      <c r="O511" s="180"/>
      <c r="P511" s="180"/>
      <c r="Q511" s="180"/>
      <c r="R511" s="180"/>
      <c r="S511" s="180"/>
      <c r="T511" s="186"/>
      <c r="U511" s="186"/>
      <c r="V511" s="186"/>
      <c r="W511" s="186"/>
      <c r="X511" s="186"/>
      <c r="Y511" s="186"/>
      <c r="Z511" s="186"/>
      <c r="AA511" s="186"/>
      <c r="AB511" s="186"/>
      <c r="AC511" s="186"/>
    </row>
    <row r="512" spans="1:29" x14ac:dyDescent="0.2">
      <c r="A512" s="186"/>
      <c r="B512" s="186"/>
      <c r="C512" s="186"/>
      <c r="D512" s="186"/>
      <c r="E512" s="186"/>
      <c r="F512" s="186"/>
      <c r="G512" s="186"/>
      <c r="H512" s="186"/>
      <c r="I512" s="186"/>
      <c r="J512" s="186"/>
      <c r="K512" s="186"/>
      <c r="L512" s="186"/>
      <c r="M512" s="186"/>
      <c r="N512" s="180"/>
      <c r="O512" s="180"/>
      <c r="P512" s="180"/>
      <c r="Q512" s="180"/>
      <c r="R512" s="180"/>
      <c r="S512" s="180"/>
      <c r="T512" s="186"/>
      <c r="U512" s="186"/>
      <c r="V512" s="186"/>
      <c r="W512" s="186"/>
      <c r="X512" s="186"/>
      <c r="Y512" s="186"/>
      <c r="Z512" s="186"/>
      <c r="AA512" s="186"/>
      <c r="AB512" s="186"/>
      <c r="AC512" s="186"/>
    </row>
    <row r="513" spans="1:29" x14ac:dyDescent="0.2">
      <c r="A513" s="186"/>
      <c r="B513" s="186"/>
      <c r="C513" s="186"/>
      <c r="D513" s="186"/>
      <c r="E513" s="186"/>
      <c r="F513" s="186"/>
      <c r="G513" s="186"/>
      <c r="H513" s="186"/>
      <c r="I513" s="186"/>
      <c r="J513" s="186"/>
      <c r="K513" s="186"/>
      <c r="L513" s="186"/>
      <c r="M513" s="186"/>
      <c r="N513" s="180"/>
      <c r="O513" s="180"/>
      <c r="P513" s="180"/>
      <c r="Q513" s="180"/>
      <c r="R513" s="180"/>
      <c r="S513" s="180"/>
      <c r="T513" s="186"/>
      <c r="U513" s="186"/>
      <c r="V513" s="186"/>
      <c r="W513" s="186"/>
      <c r="X513" s="186"/>
      <c r="Y513" s="186"/>
      <c r="Z513" s="186"/>
      <c r="AA513" s="186"/>
      <c r="AB513" s="186"/>
      <c r="AC513" s="186"/>
    </row>
    <row r="514" spans="1:29" x14ac:dyDescent="0.2">
      <c r="A514" s="186"/>
      <c r="B514" s="186"/>
      <c r="C514" s="186"/>
      <c r="D514" s="186"/>
      <c r="E514" s="186"/>
      <c r="F514" s="186"/>
      <c r="G514" s="186"/>
      <c r="H514" s="186"/>
      <c r="I514" s="186"/>
      <c r="J514" s="186"/>
      <c r="K514" s="186"/>
      <c r="L514" s="186"/>
      <c r="M514" s="186"/>
      <c r="N514" s="180"/>
      <c r="O514" s="180"/>
      <c r="P514" s="180"/>
      <c r="Q514" s="180"/>
      <c r="R514" s="180"/>
      <c r="S514" s="180"/>
      <c r="T514" s="186"/>
      <c r="U514" s="186"/>
      <c r="V514" s="186"/>
      <c r="W514" s="186"/>
      <c r="X514" s="186"/>
      <c r="Y514" s="186"/>
      <c r="Z514" s="186"/>
      <c r="AA514" s="186"/>
      <c r="AB514" s="186"/>
      <c r="AC514" s="186"/>
    </row>
    <row r="515" spans="1:29" x14ac:dyDescent="0.2">
      <c r="A515" s="186"/>
      <c r="B515" s="186"/>
      <c r="C515" s="186"/>
      <c r="D515" s="186"/>
      <c r="E515" s="186"/>
      <c r="F515" s="186"/>
      <c r="G515" s="186"/>
      <c r="H515" s="186"/>
      <c r="I515" s="186"/>
      <c r="J515" s="186"/>
      <c r="K515" s="186"/>
      <c r="L515" s="186"/>
      <c r="M515" s="186"/>
      <c r="N515" s="180"/>
      <c r="O515" s="180"/>
      <c r="P515" s="180"/>
      <c r="Q515" s="180"/>
      <c r="R515" s="180"/>
      <c r="S515" s="180"/>
      <c r="T515" s="186"/>
      <c r="U515" s="186"/>
      <c r="V515" s="186"/>
      <c r="W515" s="186"/>
      <c r="X515" s="186"/>
      <c r="Y515" s="186"/>
      <c r="Z515" s="186"/>
      <c r="AA515" s="186"/>
      <c r="AB515" s="186"/>
      <c r="AC515" s="186"/>
    </row>
    <row r="516" spans="1:29" x14ac:dyDescent="0.2">
      <c r="A516" s="186"/>
      <c r="B516" s="186"/>
      <c r="C516" s="186"/>
      <c r="D516" s="186"/>
      <c r="E516" s="186"/>
      <c r="F516" s="186"/>
      <c r="G516" s="186"/>
      <c r="H516" s="186"/>
      <c r="I516" s="186"/>
      <c r="J516" s="186"/>
      <c r="K516" s="186"/>
      <c r="L516" s="186"/>
      <c r="M516" s="186"/>
      <c r="N516" s="180"/>
      <c r="O516" s="180"/>
      <c r="P516" s="180"/>
      <c r="Q516" s="180"/>
      <c r="R516" s="180"/>
      <c r="S516" s="180"/>
      <c r="T516" s="186"/>
      <c r="U516" s="186"/>
      <c r="V516" s="186"/>
      <c r="W516" s="186"/>
      <c r="X516" s="186"/>
      <c r="Y516" s="186"/>
      <c r="Z516" s="186"/>
      <c r="AA516" s="186"/>
      <c r="AB516" s="186"/>
      <c r="AC516" s="186"/>
    </row>
    <row r="517" spans="1:29" x14ac:dyDescent="0.2">
      <c r="A517" s="186"/>
      <c r="B517" s="186"/>
      <c r="C517" s="186"/>
      <c r="D517" s="186"/>
      <c r="E517" s="186"/>
      <c r="F517" s="186"/>
      <c r="G517" s="186"/>
      <c r="H517" s="186"/>
      <c r="I517" s="186"/>
      <c r="J517" s="186"/>
      <c r="K517" s="186"/>
      <c r="L517" s="186"/>
      <c r="M517" s="186"/>
      <c r="N517" s="180"/>
      <c r="O517" s="180"/>
      <c r="P517" s="180"/>
      <c r="Q517" s="180"/>
      <c r="R517" s="180"/>
      <c r="S517" s="180"/>
      <c r="T517" s="186"/>
      <c r="U517" s="186"/>
      <c r="V517" s="186"/>
      <c r="W517" s="186"/>
      <c r="X517" s="186"/>
      <c r="Y517" s="186"/>
      <c r="Z517" s="186"/>
      <c r="AA517" s="186"/>
      <c r="AB517" s="186"/>
      <c r="AC517" s="186"/>
    </row>
    <row r="518" spans="1:29" x14ac:dyDescent="0.2">
      <c r="A518" s="186"/>
      <c r="B518" s="186"/>
      <c r="C518" s="186"/>
      <c r="D518" s="186"/>
      <c r="E518" s="186"/>
      <c r="F518" s="186"/>
      <c r="G518" s="186"/>
      <c r="H518" s="186"/>
      <c r="I518" s="186"/>
      <c r="J518" s="186"/>
      <c r="K518" s="186"/>
      <c r="L518" s="186"/>
      <c r="M518" s="186"/>
      <c r="N518" s="180"/>
      <c r="O518" s="180"/>
      <c r="P518" s="180"/>
      <c r="Q518" s="180"/>
      <c r="R518" s="180"/>
      <c r="S518" s="180"/>
      <c r="T518" s="186"/>
      <c r="U518" s="186"/>
      <c r="V518" s="186"/>
      <c r="W518" s="186"/>
      <c r="X518" s="186"/>
      <c r="Y518" s="186"/>
      <c r="Z518" s="186"/>
      <c r="AA518" s="186"/>
      <c r="AB518" s="186"/>
      <c r="AC518" s="186"/>
    </row>
    <row r="519" spans="1:29" x14ac:dyDescent="0.2">
      <c r="A519" s="186"/>
      <c r="B519" s="186"/>
      <c r="C519" s="186"/>
      <c r="D519" s="186"/>
      <c r="E519" s="186"/>
      <c r="F519" s="186"/>
      <c r="G519" s="186"/>
      <c r="H519" s="186"/>
      <c r="I519" s="186"/>
      <c r="J519" s="186"/>
      <c r="K519" s="186"/>
      <c r="L519" s="186"/>
      <c r="M519" s="186"/>
      <c r="N519" s="180"/>
      <c r="O519" s="180"/>
      <c r="P519" s="180"/>
      <c r="Q519" s="180"/>
      <c r="R519" s="180"/>
      <c r="S519" s="180"/>
      <c r="T519" s="186"/>
      <c r="U519" s="186"/>
      <c r="V519" s="186"/>
      <c r="W519" s="186"/>
      <c r="X519" s="186"/>
      <c r="Y519" s="186"/>
      <c r="Z519" s="186"/>
      <c r="AA519" s="186"/>
      <c r="AB519" s="186"/>
      <c r="AC519" s="186"/>
    </row>
    <row r="520" spans="1:29" x14ac:dyDescent="0.2">
      <c r="A520" s="186"/>
      <c r="B520" s="186"/>
      <c r="C520" s="186"/>
      <c r="D520" s="186"/>
      <c r="E520" s="186"/>
      <c r="F520" s="186"/>
      <c r="G520" s="186"/>
      <c r="H520" s="186"/>
      <c r="I520" s="186"/>
      <c r="J520" s="186"/>
      <c r="K520" s="186"/>
      <c r="L520" s="186"/>
      <c r="M520" s="186"/>
      <c r="N520" s="180"/>
      <c r="O520" s="180"/>
      <c r="P520" s="180"/>
      <c r="Q520" s="180"/>
      <c r="R520" s="180"/>
      <c r="S520" s="180"/>
      <c r="T520" s="186"/>
      <c r="U520" s="186"/>
      <c r="V520" s="186"/>
      <c r="W520" s="186"/>
      <c r="X520" s="186"/>
      <c r="Y520" s="186"/>
      <c r="Z520" s="186"/>
      <c r="AA520" s="186"/>
      <c r="AB520" s="186"/>
      <c r="AC520" s="186"/>
    </row>
    <row r="521" spans="1:29" x14ac:dyDescent="0.2">
      <c r="A521" s="186"/>
      <c r="B521" s="186"/>
      <c r="C521" s="186"/>
      <c r="D521" s="186"/>
      <c r="E521" s="186"/>
      <c r="F521" s="186"/>
      <c r="G521" s="186"/>
      <c r="H521" s="186"/>
      <c r="I521" s="186"/>
      <c r="J521" s="186"/>
      <c r="K521" s="186"/>
      <c r="L521" s="186"/>
      <c r="M521" s="186"/>
      <c r="N521" s="180"/>
      <c r="O521" s="180"/>
      <c r="P521" s="180"/>
      <c r="Q521" s="180"/>
      <c r="R521" s="180"/>
      <c r="S521" s="180"/>
      <c r="T521" s="186"/>
      <c r="U521" s="186"/>
      <c r="V521" s="186"/>
      <c r="W521" s="186"/>
      <c r="X521" s="186"/>
      <c r="Y521" s="186"/>
      <c r="Z521" s="186"/>
      <c r="AA521" s="186"/>
      <c r="AB521" s="186"/>
      <c r="AC521" s="186"/>
    </row>
    <row r="522" spans="1:29" x14ac:dyDescent="0.2">
      <c r="A522" s="186"/>
      <c r="B522" s="186"/>
      <c r="C522" s="186"/>
      <c r="D522" s="186"/>
      <c r="E522" s="186"/>
      <c r="F522" s="186"/>
      <c r="G522" s="186"/>
      <c r="H522" s="186"/>
      <c r="I522" s="186"/>
      <c r="J522" s="186"/>
      <c r="K522" s="186"/>
      <c r="L522" s="186"/>
      <c r="M522" s="186"/>
      <c r="N522" s="180"/>
      <c r="O522" s="180"/>
      <c r="P522" s="180"/>
      <c r="Q522" s="180"/>
      <c r="R522" s="180"/>
      <c r="S522" s="180"/>
      <c r="T522" s="186"/>
      <c r="U522" s="186"/>
      <c r="V522" s="186"/>
      <c r="W522" s="186"/>
      <c r="X522" s="186"/>
      <c r="Y522" s="186"/>
      <c r="Z522" s="186"/>
      <c r="AA522" s="186"/>
      <c r="AB522" s="186"/>
      <c r="AC522" s="186"/>
    </row>
    <row r="523" spans="1:29" x14ac:dyDescent="0.2">
      <c r="A523" s="186"/>
      <c r="B523" s="186"/>
      <c r="C523" s="186"/>
      <c r="D523" s="186"/>
      <c r="E523" s="186"/>
      <c r="F523" s="186"/>
      <c r="G523" s="186"/>
      <c r="H523" s="186"/>
      <c r="I523" s="186"/>
      <c r="J523" s="186"/>
      <c r="K523" s="186"/>
      <c r="L523" s="186"/>
      <c r="M523" s="186"/>
      <c r="N523" s="180"/>
      <c r="O523" s="180"/>
      <c r="P523" s="180"/>
      <c r="Q523" s="180"/>
      <c r="R523" s="180"/>
      <c r="S523" s="180"/>
      <c r="T523" s="186"/>
      <c r="U523" s="186"/>
      <c r="V523" s="186"/>
      <c r="W523" s="186"/>
      <c r="X523" s="186"/>
      <c r="Y523" s="186"/>
      <c r="Z523" s="186"/>
      <c r="AA523" s="186"/>
      <c r="AB523" s="186"/>
      <c r="AC523" s="186"/>
    </row>
    <row r="524" spans="1:29" x14ac:dyDescent="0.2">
      <c r="A524" s="186"/>
      <c r="B524" s="186"/>
      <c r="C524" s="186"/>
      <c r="D524" s="186"/>
      <c r="E524" s="186"/>
      <c r="F524" s="186"/>
      <c r="G524" s="186"/>
      <c r="H524" s="186"/>
      <c r="I524" s="186"/>
      <c r="J524" s="186"/>
      <c r="K524" s="186"/>
      <c r="L524" s="186"/>
      <c r="M524" s="186"/>
      <c r="N524" s="180"/>
      <c r="O524" s="180"/>
      <c r="P524" s="180"/>
      <c r="Q524" s="180"/>
      <c r="R524" s="180"/>
      <c r="S524" s="180"/>
      <c r="T524" s="186"/>
      <c r="U524" s="186"/>
      <c r="V524" s="186"/>
      <c r="W524" s="186"/>
      <c r="X524" s="186"/>
      <c r="Y524" s="186"/>
      <c r="Z524" s="186"/>
      <c r="AA524" s="186"/>
      <c r="AB524" s="186"/>
      <c r="AC524" s="186"/>
    </row>
    <row r="525" spans="1:29" x14ac:dyDescent="0.2">
      <c r="A525" s="186"/>
      <c r="B525" s="186"/>
      <c r="C525" s="186"/>
      <c r="D525" s="186"/>
      <c r="E525" s="186"/>
      <c r="F525" s="186"/>
      <c r="G525" s="186"/>
      <c r="H525" s="186"/>
      <c r="I525" s="186"/>
      <c r="J525" s="186"/>
      <c r="K525" s="186"/>
      <c r="L525" s="186"/>
      <c r="M525" s="186"/>
      <c r="N525" s="180"/>
      <c r="O525" s="180"/>
      <c r="P525" s="180"/>
      <c r="Q525" s="180"/>
      <c r="R525" s="180"/>
      <c r="S525" s="180"/>
      <c r="T525" s="186"/>
      <c r="U525" s="186"/>
      <c r="V525" s="186"/>
      <c r="W525" s="186"/>
      <c r="X525" s="186"/>
      <c r="Y525" s="186"/>
      <c r="Z525" s="186"/>
      <c r="AA525" s="186"/>
      <c r="AB525" s="186"/>
      <c r="AC525" s="186"/>
    </row>
    <row r="526" spans="1:29" x14ac:dyDescent="0.2">
      <c r="A526" s="186"/>
      <c r="B526" s="186"/>
      <c r="C526" s="186"/>
      <c r="D526" s="186"/>
      <c r="E526" s="186"/>
      <c r="F526" s="186"/>
      <c r="G526" s="186"/>
      <c r="H526" s="186"/>
      <c r="I526" s="186"/>
      <c r="J526" s="186"/>
      <c r="K526" s="186"/>
      <c r="L526" s="186"/>
      <c r="M526" s="186"/>
      <c r="N526" s="180"/>
      <c r="O526" s="180"/>
      <c r="P526" s="180"/>
      <c r="Q526" s="180"/>
      <c r="R526" s="180"/>
      <c r="S526" s="180"/>
      <c r="T526" s="186"/>
      <c r="U526" s="186"/>
      <c r="V526" s="186"/>
      <c r="W526" s="186"/>
      <c r="X526" s="186"/>
      <c r="Y526" s="186"/>
      <c r="Z526" s="186"/>
      <c r="AA526" s="186"/>
      <c r="AB526" s="186"/>
      <c r="AC526" s="186"/>
    </row>
    <row r="527" spans="1:29" x14ac:dyDescent="0.2">
      <c r="A527" s="186"/>
      <c r="B527" s="186"/>
      <c r="C527" s="186"/>
      <c r="D527" s="186"/>
      <c r="E527" s="186"/>
      <c r="F527" s="186"/>
      <c r="G527" s="186"/>
      <c r="H527" s="186"/>
      <c r="I527" s="186"/>
      <c r="J527" s="186"/>
      <c r="K527" s="186"/>
      <c r="L527" s="186"/>
      <c r="M527" s="186"/>
      <c r="N527" s="180"/>
      <c r="O527" s="180"/>
      <c r="P527" s="180"/>
      <c r="Q527" s="180"/>
      <c r="R527" s="180"/>
      <c r="S527" s="180"/>
      <c r="T527" s="186"/>
      <c r="U527" s="186"/>
      <c r="V527" s="186"/>
      <c r="W527" s="186"/>
      <c r="X527" s="186"/>
      <c r="Y527" s="186"/>
      <c r="Z527" s="186"/>
      <c r="AA527" s="186"/>
      <c r="AB527" s="186"/>
      <c r="AC527" s="186"/>
    </row>
    <row r="528" spans="1:29" x14ac:dyDescent="0.2">
      <c r="A528" s="186"/>
      <c r="B528" s="186"/>
      <c r="C528" s="186"/>
      <c r="D528" s="186"/>
      <c r="E528" s="186"/>
      <c r="F528" s="186"/>
      <c r="G528" s="186"/>
      <c r="H528" s="186"/>
      <c r="I528" s="186"/>
      <c r="J528" s="186"/>
      <c r="K528" s="186"/>
      <c r="L528" s="186"/>
      <c r="M528" s="186"/>
      <c r="N528" s="180"/>
      <c r="O528" s="180"/>
      <c r="P528" s="180"/>
      <c r="Q528" s="180"/>
      <c r="R528" s="180"/>
      <c r="S528" s="180"/>
      <c r="T528" s="186"/>
      <c r="U528" s="186"/>
      <c r="V528" s="186"/>
      <c r="W528" s="186"/>
      <c r="X528" s="186"/>
      <c r="Y528" s="186"/>
      <c r="Z528" s="186"/>
      <c r="AA528" s="186"/>
      <c r="AB528" s="186"/>
      <c r="AC528" s="186"/>
    </row>
    <row r="529" spans="1:29" x14ac:dyDescent="0.2">
      <c r="A529" s="186"/>
      <c r="B529" s="186"/>
      <c r="C529" s="186"/>
      <c r="D529" s="186"/>
      <c r="E529" s="186"/>
      <c r="F529" s="186"/>
      <c r="G529" s="186"/>
      <c r="H529" s="186"/>
      <c r="I529" s="186"/>
      <c r="J529" s="186"/>
      <c r="K529" s="186"/>
      <c r="L529" s="186"/>
      <c r="M529" s="186"/>
      <c r="N529" s="180"/>
      <c r="O529" s="180"/>
      <c r="P529" s="180"/>
      <c r="Q529" s="180"/>
      <c r="R529" s="180"/>
      <c r="S529" s="180"/>
      <c r="T529" s="186"/>
      <c r="U529" s="186"/>
      <c r="V529" s="186"/>
      <c r="W529" s="186"/>
      <c r="X529" s="186"/>
      <c r="Y529" s="186"/>
      <c r="Z529" s="186"/>
      <c r="AA529" s="186"/>
      <c r="AB529" s="186"/>
      <c r="AC529" s="186"/>
    </row>
    <row r="530" spans="1:29" x14ac:dyDescent="0.2">
      <c r="A530" s="186"/>
      <c r="B530" s="186"/>
      <c r="C530" s="186"/>
      <c r="D530" s="186"/>
      <c r="E530" s="186"/>
      <c r="F530" s="186"/>
      <c r="G530" s="186"/>
      <c r="H530" s="186"/>
      <c r="I530" s="186"/>
      <c r="J530" s="186"/>
      <c r="K530" s="186"/>
      <c r="L530" s="186"/>
      <c r="M530" s="186"/>
      <c r="N530" s="180"/>
      <c r="O530" s="180"/>
      <c r="P530" s="180"/>
      <c r="Q530" s="180"/>
      <c r="R530" s="180"/>
      <c r="S530" s="180"/>
      <c r="T530" s="186"/>
      <c r="U530" s="186"/>
      <c r="V530" s="186"/>
      <c r="W530" s="186"/>
      <c r="X530" s="186"/>
      <c r="Y530" s="186"/>
      <c r="Z530" s="186"/>
      <c r="AA530" s="186"/>
      <c r="AB530" s="186"/>
      <c r="AC530" s="186"/>
    </row>
    <row r="531" spans="1:29" x14ac:dyDescent="0.2">
      <c r="A531" s="186"/>
      <c r="B531" s="186"/>
      <c r="C531" s="186"/>
      <c r="D531" s="186"/>
      <c r="E531" s="186"/>
      <c r="F531" s="186"/>
      <c r="G531" s="186"/>
      <c r="H531" s="186"/>
      <c r="I531" s="186"/>
      <c r="J531" s="186"/>
      <c r="K531" s="186"/>
      <c r="L531" s="186"/>
      <c r="M531" s="186"/>
      <c r="N531" s="180"/>
      <c r="O531" s="180"/>
      <c r="P531" s="180"/>
      <c r="Q531" s="180"/>
      <c r="R531" s="180"/>
      <c r="S531" s="180"/>
      <c r="T531" s="186"/>
      <c r="U531" s="186"/>
      <c r="V531" s="186"/>
      <c r="W531" s="186"/>
      <c r="X531" s="186"/>
      <c r="Y531" s="186"/>
      <c r="Z531" s="186"/>
      <c r="AA531" s="186"/>
      <c r="AB531" s="186"/>
      <c r="AC531" s="186"/>
    </row>
    <row r="532" spans="1:29" x14ac:dyDescent="0.2">
      <c r="A532" s="186"/>
      <c r="B532" s="186"/>
      <c r="C532" s="186"/>
      <c r="D532" s="186"/>
      <c r="E532" s="186"/>
      <c r="F532" s="186"/>
      <c r="G532" s="186"/>
      <c r="H532" s="186"/>
      <c r="I532" s="186"/>
      <c r="J532" s="186"/>
      <c r="K532" s="186"/>
      <c r="L532" s="186"/>
      <c r="M532" s="186"/>
      <c r="N532" s="180"/>
      <c r="O532" s="180"/>
      <c r="P532" s="180"/>
      <c r="Q532" s="180"/>
      <c r="R532" s="180"/>
      <c r="S532" s="180"/>
      <c r="T532" s="186"/>
      <c r="U532" s="186"/>
      <c r="V532" s="186"/>
      <c r="W532" s="186"/>
      <c r="X532" s="186"/>
      <c r="Y532" s="186"/>
      <c r="Z532" s="186"/>
      <c r="AA532" s="186"/>
      <c r="AB532" s="186"/>
      <c r="AC532" s="186"/>
    </row>
    <row r="533" spans="1:29" x14ac:dyDescent="0.2">
      <c r="A533" s="186"/>
      <c r="B533" s="186"/>
      <c r="C533" s="186"/>
      <c r="D533" s="186"/>
      <c r="E533" s="186"/>
      <c r="F533" s="186"/>
      <c r="G533" s="186"/>
      <c r="H533" s="186"/>
      <c r="I533" s="186"/>
      <c r="J533" s="186"/>
      <c r="K533" s="186"/>
      <c r="L533" s="186"/>
      <c r="M533" s="186"/>
      <c r="N533" s="180"/>
      <c r="O533" s="180"/>
      <c r="P533" s="180"/>
      <c r="Q533" s="180"/>
      <c r="R533" s="180"/>
      <c r="S533" s="180"/>
      <c r="T533" s="186"/>
      <c r="U533" s="186"/>
      <c r="V533" s="186"/>
      <c r="W533" s="186"/>
      <c r="X533" s="186"/>
      <c r="Y533" s="186"/>
      <c r="Z533" s="186"/>
      <c r="AA533" s="186"/>
      <c r="AB533" s="186"/>
      <c r="AC533" s="186"/>
    </row>
    <row r="534" spans="1:29" x14ac:dyDescent="0.2">
      <c r="A534" s="186"/>
      <c r="B534" s="186"/>
      <c r="C534" s="186"/>
      <c r="D534" s="186"/>
      <c r="E534" s="186"/>
      <c r="F534" s="186"/>
      <c r="G534" s="186"/>
      <c r="H534" s="186"/>
      <c r="I534" s="186"/>
      <c r="J534" s="186"/>
      <c r="K534" s="186"/>
      <c r="L534" s="186"/>
      <c r="M534" s="186"/>
      <c r="N534" s="180"/>
      <c r="O534" s="180"/>
      <c r="P534" s="180"/>
      <c r="Q534" s="180"/>
      <c r="R534" s="180"/>
      <c r="S534" s="180"/>
      <c r="T534" s="186"/>
      <c r="U534" s="186"/>
      <c r="V534" s="186"/>
      <c r="W534" s="186"/>
      <c r="X534" s="186"/>
      <c r="Y534" s="186"/>
      <c r="Z534" s="186"/>
      <c r="AA534" s="186"/>
      <c r="AB534" s="186"/>
      <c r="AC534" s="186"/>
    </row>
    <row r="535" spans="1:29" x14ac:dyDescent="0.2">
      <c r="A535" s="186"/>
      <c r="B535" s="186"/>
      <c r="C535" s="186"/>
      <c r="D535" s="186"/>
      <c r="E535" s="186"/>
      <c r="F535" s="186"/>
      <c r="G535" s="186"/>
      <c r="H535" s="186"/>
      <c r="I535" s="186"/>
      <c r="J535" s="186"/>
      <c r="K535" s="186"/>
      <c r="L535" s="186"/>
      <c r="M535" s="186"/>
      <c r="N535" s="180"/>
      <c r="O535" s="180"/>
      <c r="P535" s="180"/>
      <c r="Q535" s="180"/>
      <c r="R535" s="180"/>
      <c r="S535" s="180"/>
      <c r="T535" s="186"/>
      <c r="U535" s="186"/>
      <c r="V535" s="186"/>
      <c r="W535" s="186"/>
      <c r="X535" s="186"/>
      <c r="Y535" s="186"/>
      <c r="Z535" s="186"/>
      <c r="AA535" s="186"/>
      <c r="AB535" s="186"/>
      <c r="AC535" s="186"/>
    </row>
    <row r="536" spans="1:29" x14ac:dyDescent="0.2">
      <c r="A536" s="186"/>
      <c r="B536" s="186"/>
      <c r="C536" s="186"/>
      <c r="D536" s="186"/>
      <c r="E536" s="186"/>
      <c r="F536" s="186"/>
      <c r="G536" s="186"/>
      <c r="H536" s="186"/>
      <c r="I536" s="186"/>
      <c r="J536" s="186"/>
      <c r="K536" s="186"/>
      <c r="L536" s="186"/>
      <c r="M536" s="186"/>
      <c r="N536" s="180"/>
      <c r="O536" s="180"/>
      <c r="P536" s="180"/>
      <c r="Q536" s="180"/>
      <c r="R536" s="180"/>
      <c r="S536" s="180"/>
      <c r="T536" s="186"/>
      <c r="U536" s="186"/>
      <c r="V536" s="186"/>
      <c r="W536" s="186"/>
      <c r="X536" s="186"/>
      <c r="Y536" s="186"/>
      <c r="Z536" s="186"/>
      <c r="AA536" s="186"/>
      <c r="AB536" s="186"/>
      <c r="AC536" s="186"/>
    </row>
    <row r="537" spans="1:29" x14ac:dyDescent="0.2">
      <c r="A537" s="186"/>
      <c r="B537" s="186"/>
      <c r="C537" s="186"/>
      <c r="D537" s="186"/>
      <c r="E537" s="186"/>
      <c r="F537" s="186"/>
      <c r="G537" s="186"/>
      <c r="H537" s="186"/>
      <c r="I537" s="186"/>
      <c r="J537" s="186"/>
      <c r="K537" s="186"/>
      <c r="L537" s="186"/>
      <c r="M537" s="186"/>
      <c r="N537" s="180"/>
      <c r="O537" s="180"/>
      <c r="P537" s="180"/>
      <c r="Q537" s="180"/>
      <c r="R537" s="180"/>
      <c r="S537" s="180"/>
      <c r="T537" s="186"/>
      <c r="U537" s="186"/>
      <c r="V537" s="186"/>
      <c r="W537" s="186"/>
      <c r="X537" s="186"/>
      <c r="Y537" s="186"/>
      <c r="Z537" s="186"/>
      <c r="AA537" s="186"/>
      <c r="AB537" s="186"/>
      <c r="AC537" s="186"/>
    </row>
    <row r="538" spans="1:29" x14ac:dyDescent="0.2">
      <c r="A538" s="186"/>
      <c r="B538" s="186"/>
      <c r="C538" s="186"/>
      <c r="D538" s="186"/>
      <c r="E538" s="186"/>
      <c r="F538" s="186"/>
      <c r="G538" s="186"/>
      <c r="H538" s="186"/>
      <c r="I538" s="186"/>
      <c r="J538" s="186"/>
      <c r="K538" s="186"/>
      <c r="L538" s="186"/>
      <c r="M538" s="186"/>
      <c r="N538" s="180"/>
      <c r="O538" s="180"/>
      <c r="P538" s="180"/>
      <c r="Q538" s="180"/>
      <c r="R538" s="180"/>
      <c r="S538" s="180"/>
      <c r="T538" s="186"/>
      <c r="U538" s="186"/>
      <c r="V538" s="186"/>
      <c r="W538" s="186"/>
      <c r="X538" s="186"/>
      <c r="Y538" s="186"/>
      <c r="Z538" s="186"/>
      <c r="AA538" s="186"/>
      <c r="AB538" s="186"/>
      <c r="AC538" s="186"/>
    </row>
    <row r="539" spans="1:29" x14ac:dyDescent="0.2">
      <c r="A539" s="186"/>
      <c r="B539" s="186"/>
      <c r="C539" s="186"/>
      <c r="D539" s="186"/>
      <c r="E539" s="186"/>
      <c r="F539" s="186"/>
      <c r="G539" s="186"/>
      <c r="H539" s="186"/>
      <c r="I539" s="186"/>
      <c r="J539" s="186"/>
      <c r="K539" s="186"/>
      <c r="L539" s="186"/>
      <c r="M539" s="186"/>
      <c r="N539" s="180"/>
      <c r="O539" s="180"/>
      <c r="P539" s="180"/>
      <c r="Q539" s="180"/>
      <c r="R539" s="180"/>
      <c r="S539" s="180"/>
      <c r="T539" s="186"/>
      <c r="U539" s="186"/>
      <c r="V539" s="186"/>
      <c r="W539" s="186"/>
      <c r="X539" s="186"/>
      <c r="Y539" s="186"/>
      <c r="Z539" s="186"/>
      <c r="AA539" s="186"/>
      <c r="AB539" s="186"/>
      <c r="AC539" s="186"/>
    </row>
    <row r="540" spans="1:29" x14ac:dyDescent="0.2">
      <c r="A540" s="186"/>
      <c r="B540" s="186"/>
      <c r="C540" s="186"/>
      <c r="D540" s="186"/>
      <c r="E540" s="186"/>
      <c r="F540" s="186"/>
      <c r="G540" s="186"/>
      <c r="H540" s="186"/>
      <c r="I540" s="186"/>
      <c r="J540" s="186"/>
      <c r="K540" s="186"/>
      <c r="L540" s="186"/>
      <c r="M540" s="186"/>
      <c r="N540" s="180"/>
      <c r="O540" s="180"/>
      <c r="P540" s="180"/>
      <c r="Q540" s="180"/>
      <c r="R540" s="180"/>
      <c r="S540" s="180"/>
      <c r="T540" s="186"/>
      <c r="U540" s="186"/>
      <c r="V540" s="186"/>
      <c r="W540" s="186"/>
      <c r="X540" s="186"/>
      <c r="Y540" s="186"/>
      <c r="Z540" s="186"/>
      <c r="AA540" s="186"/>
      <c r="AB540" s="186"/>
      <c r="AC540" s="186"/>
    </row>
    <row r="541" spans="1:29" x14ac:dyDescent="0.2">
      <c r="A541" s="186"/>
      <c r="B541" s="186"/>
      <c r="C541" s="186"/>
      <c r="D541" s="186"/>
      <c r="E541" s="186"/>
      <c r="F541" s="186"/>
      <c r="G541" s="186"/>
      <c r="H541" s="186"/>
      <c r="I541" s="186"/>
      <c r="J541" s="186"/>
      <c r="K541" s="186"/>
      <c r="L541" s="186"/>
      <c r="M541" s="186"/>
      <c r="N541" s="180"/>
      <c r="O541" s="180"/>
      <c r="P541" s="180"/>
      <c r="Q541" s="180"/>
      <c r="R541" s="180"/>
      <c r="S541" s="180"/>
      <c r="T541" s="186"/>
      <c r="U541" s="186"/>
      <c r="V541" s="186"/>
      <c r="W541" s="186"/>
      <c r="X541" s="186"/>
      <c r="Y541" s="186"/>
      <c r="Z541" s="186"/>
      <c r="AA541" s="186"/>
      <c r="AB541" s="186"/>
      <c r="AC541" s="186"/>
    </row>
    <row r="542" spans="1:29" x14ac:dyDescent="0.2">
      <c r="A542" s="186"/>
      <c r="B542" s="186"/>
      <c r="C542" s="186"/>
      <c r="D542" s="186"/>
      <c r="E542" s="186"/>
      <c r="F542" s="186"/>
      <c r="G542" s="186"/>
      <c r="H542" s="186"/>
      <c r="I542" s="186"/>
      <c r="J542" s="186"/>
      <c r="K542" s="186"/>
      <c r="L542" s="186"/>
      <c r="M542" s="186"/>
      <c r="N542" s="180"/>
      <c r="O542" s="180"/>
      <c r="P542" s="180"/>
      <c r="Q542" s="180"/>
      <c r="R542" s="180"/>
      <c r="S542" s="180"/>
      <c r="T542" s="186"/>
      <c r="U542" s="186"/>
      <c r="V542" s="186"/>
      <c r="W542" s="186"/>
      <c r="X542" s="186"/>
      <c r="Y542" s="186"/>
      <c r="Z542" s="186"/>
      <c r="AA542" s="186"/>
      <c r="AB542" s="186"/>
      <c r="AC542" s="186"/>
    </row>
    <row r="543" spans="1:29" x14ac:dyDescent="0.2">
      <c r="A543" s="186"/>
      <c r="B543" s="186"/>
      <c r="C543" s="186"/>
      <c r="D543" s="186"/>
      <c r="E543" s="186"/>
      <c r="F543" s="186"/>
      <c r="G543" s="186"/>
      <c r="H543" s="186"/>
      <c r="I543" s="186"/>
      <c r="J543" s="186"/>
      <c r="K543" s="186"/>
      <c r="L543" s="186"/>
      <c r="M543" s="186"/>
      <c r="N543" s="180"/>
      <c r="O543" s="180"/>
      <c r="P543" s="180"/>
      <c r="Q543" s="180"/>
      <c r="R543" s="180"/>
      <c r="S543" s="180"/>
      <c r="T543" s="186"/>
      <c r="U543" s="186"/>
      <c r="V543" s="186"/>
      <c r="W543" s="186"/>
      <c r="X543" s="186"/>
      <c r="Y543" s="186"/>
      <c r="Z543" s="186"/>
      <c r="AA543" s="186"/>
      <c r="AB543" s="186"/>
      <c r="AC543" s="186"/>
    </row>
    <row r="544" spans="1:29" x14ac:dyDescent="0.2">
      <c r="A544" s="186"/>
      <c r="B544" s="186"/>
      <c r="C544" s="186"/>
      <c r="D544" s="186"/>
      <c r="E544" s="186"/>
      <c r="F544" s="186"/>
      <c r="G544" s="186"/>
      <c r="H544" s="186"/>
      <c r="I544" s="186"/>
      <c r="J544" s="186"/>
      <c r="K544" s="186"/>
      <c r="L544" s="186"/>
      <c r="M544" s="186"/>
      <c r="N544" s="180"/>
      <c r="O544" s="180"/>
      <c r="P544" s="180"/>
      <c r="Q544" s="180"/>
      <c r="R544" s="180"/>
      <c r="S544" s="180"/>
      <c r="T544" s="186"/>
      <c r="U544" s="186"/>
      <c r="V544" s="186"/>
      <c r="W544" s="186"/>
      <c r="X544" s="186"/>
      <c r="Y544" s="186"/>
      <c r="Z544" s="186"/>
      <c r="AA544" s="186"/>
      <c r="AB544" s="186"/>
      <c r="AC544" s="186"/>
    </row>
    <row r="545" spans="1:29" x14ac:dyDescent="0.2">
      <c r="A545" s="186"/>
      <c r="B545" s="186"/>
      <c r="C545" s="186"/>
      <c r="D545" s="186"/>
      <c r="E545" s="186"/>
      <c r="F545" s="186"/>
      <c r="G545" s="186"/>
      <c r="H545" s="186"/>
      <c r="I545" s="186"/>
      <c r="J545" s="186"/>
      <c r="K545" s="186"/>
      <c r="L545" s="186"/>
      <c r="M545" s="186"/>
      <c r="N545" s="180"/>
      <c r="O545" s="180"/>
      <c r="P545" s="180"/>
      <c r="Q545" s="180"/>
      <c r="R545" s="180"/>
      <c r="S545" s="180"/>
      <c r="T545" s="186"/>
      <c r="U545" s="186"/>
      <c r="V545" s="186"/>
      <c r="W545" s="186"/>
      <c r="X545" s="186"/>
      <c r="Y545" s="186"/>
      <c r="Z545" s="186"/>
      <c r="AA545" s="186"/>
      <c r="AB545" s="186"/>
      <c r="AC545" s="186"/>
    </row>
    <row r="546" spans="1:29" x14ac:dyDescent="0.2">
      <c r="A546" s="186"/>
      <c r="B546" s="186"/>
      <c r="C546" s="186"/>
      <c r="D546" s="186"/>
      <c r="E546" s="186"/>
      <c r="F546" s="186"/>
      <c r="G546" s="186"/>
      <c r="H546" s="186"/>
      <c r="I546" s="186"/>
      <c r="J546" s="186"/>
      <c r="K546" s="186"/>
      <c r="L546" s="186"/>
      <c r="M546" s="186"/>
      <c r="N546" s="180"/>
      <c r="O546" s="180"/>
      <c r="P546" s="180"/>
      <c r="Q546" s="180"/>
      <c r="R546" s="180"/>
      <c r="S546" s="180"/>
      <c r="T546" s="186"/>
      <c r="U546" s="186"/>
      <c r="V546" s="186"/>
      <c r="W546" s="186"/>
      <c r="X546" s="186"/>
      <c r="Y546" s="186"/>
      <c r="Z546" s="186"/>
      <c r="AA546" s="186"/>
      <c r="AB546" s="186"/>
      <c r="AC546" s="186"/>
    </row>
    <row r="547" spans="1:29" x14ac:dyDescent="0.2">
      <c r="A547" s="186"/>
      <c r="B547" s="186"/>
      <c r="C547" s="186"/>
      <c r="D547" s="186"/>
      <c r="E547" s="186"/>
      <c r="F547" s="186"/>
      <c r="G547" s="186"/>
      <c r="H547" s="186"/>
      <c r="I547" s="186"/>
      <c r="J547" s="186"/>
      <c r="K547" s="186"/>
      <c r="L547" s="186"/>
      <c r="M547" s="186"/>
      <c r="N547" s="180"/>
      <c r="O547" s="180"/>
      <c r="P547" s="180"/>
      <c r="Q547" s="180"/>
      <c r="R547" s="180"/>
      <c r="S547" s="180"/>
      <c r="T547" s="186"/>
      <c r="U547" s="186"/>
      <c r="V547" s="186"/>
      <c r="W547" s="186"/>
      <c r="X547" s="186"/>
      <c r="Y547" s="186"/>
      <c r="Z547" s="186"/>
      <c r="AA547" s="186"/>
      <c r="AB547" s="186"/>
      <c r="AC547" s="186"/>
    </row>
    <row r="548" spans="1:29" x14ac:dyDescent="0.2">
      <c r="A548" s="186"/>
      <c r="B548" s="186"/>
      <c r="C548" s="186"/>
      <c r="D548" s="186"/>
      <c r="E548" s="186"/>
      <c r="F548" s="186"/>
      <c r="G548" s="186"/>
      <c r="H548" s="186"/>
      <c r="I548" s="186"/>
      <c r="J548" s="186"/>
      <c r="K548" s="186"/>
      <c r="L548" s="186"/>
      <c r="M548" s="186"/>
      <c r="N548" s="180"/>
      <c r="O548" s="180"/>
      <c r="P548" s="180"/>
      <c r="Q548" s="180"/>
      <c r="R548" s="180"/>
      <c r="S548" s="180"/>
      <c r="T548" s="186"/>
      <c r="U548" s="186"/>
      <c r="V548" s="186"/>
      <c r="W548" s="186"/>
      <c r="X548" s="186"/>
      <c r="Y548" s="186"/>
      <c r="Z548" s="186"/>
      <c r="AA548" s="186"/>
      <c r="AB548" s="186"/>
      <c r="AC548" s="186"/>
    </row>
    <row r="549" spans="1:29" x14ac:dyDescent="0.2">
      <c r="A549" s="186"/>
      <c r="B549" s="186"/>
      <c r="C549" s="186"/>
      <c r="D549" s="186"/>
      <c r="E549" s="186"/>
      <c r="F549" s="186"/>
      <c r="G549" s="186"/>
      <c r="H549" s="186"/>
      <c r="I549" s="186"/>
      <c r="J549" s="186"/>
      <c r="K549" s="186"/>
      <c r="L549" s="186"/>
      <c r="M549" s="186"/>
      <c r="N549" s="180"/>
      <c r="O549" s="180"/>
      <c r="P549" s="180"/>
      <c r="Q549" s="180"/>
      <c r="R549" s="180"/>
      <c r="S549" s="180"/>
      <c r="T549" s="186"/>
      <c r="U549" s="186"/>
      <c r="V549" s="186"/>
      <c r="W549" s="186"/>
      <c r="X549" s="186"/>
      <c r="Y549" s="186"/>
      <c r="Z549" s="186"/>
      <c r="AA549" s="186"/>
      <c r="AB549" s="186"/>
      <c r="AC549" s="186"/>
    </row>
    <row r="550" spans="1:29" x14ac:dyDescent="0.2">
      <c r="A550" s="186"/>
      <c r="B550" s="186"/>
      <c r="C550" s="186"/>
      <c r="D550" s="186"/>
      <c r="E550" s="186"/>
      <c r="F550" s="186"/>
      <c r="G550" s="186"/>
      <c r="H550" s="186"/>
      <c r="I550" s="186"/>
      <c r="J550" s="186"/>
      <c r="K550" s="186"/>
      <c r="L550" s="186"/>
      <c r="M550" s="186"/>
      <c r="N550" s="180"/>
      <c r="O550" s="180"/>
      <c r="P550" s="180"/>
      <c r="Q550" s="180"/>
      <c r="R550" s="180"/>
      <c r="S550" s="180"/>
      <c r="T550" s="186"/>
      <c r="U550" s="186"/>
      <c r="V550" s="186"/>
      <c r="W550" s="186"/>
      <c r="X550" s="186"/>
      <c r="Y550" s="186"/>
      <c r="Z550" s="186"/>
      <c r="AA550" s="186"/>
      <c r="AB550" s="186"/>
      <c r="AC550" s="186"/>
    </row>
    <row r="551" spans="1:29" x14ac:dyDescent="0.2">
      <c r="A551" s="186"/>
      <c r="B551" s="186"/>
      <c r="C551" s="186"/>
      <c r="D551" s="186"/>
      <c r="E551" s="186"/>
      <c r="F551" s="186"/>
      <c r="G551" s="186"/>
      <c r="H551" s="186"/>
      <c r="I551" s="186"/>
      <c r="J551" s="186"/>
      <c r="K551" s="186"/>
      <c r="L551" s="186"/>
      <c r="M551" s="186"/>
      <c r="N551" s="180"/>
      <c r="O551" s="180"/>
      <c r="P551" s="180"/>
      <c r="Q551" s="180"/>
      <c r="R551" s="180"/>
      <c r="S551" s="180"/>
      <c r="T551" s="186"/>
      <c r="U551" s="186"/>
      <c r="V551" s="186"/>
      <c r="W551" s="186"/>
      <c r="X551" s="186"/>
      <c r="Y551" s="186"/>
      <c r="Z551" s="186"/>
      <c r="AA551" s="186"/>
      <c r="AB551" s="186"/>
      <c r="AC551" s="186"/>
    </row>
    <row r="552" spans="1:29" x14ac:dyDescent="0.2">
      <c r="A552" s="186"/>
      <c r="B552" s="186"/>
      <c r="C552" s="186"/>
      <c r="D552" s="186"/>
      <c r="E552" s="186"/>
      <c r="F552" s="186"/>
      <c r="G552" s="186"/>
      <c r="H552" s="186"/>
      <c r="I552" s="186"/>
      <c r="J552" s="186"/>
      <c r="K552" s="186"/>
      <c r="L552" s="186"/>
      <c r="M552" s="186"/>
      <c r="N552" s="180"/>
      <c r="O552" s="180"/>
      <c r="P552" s="180"/>
      <c r="Q552" s="180"/>
      <c r="R552" s="180"/>
      <c r="S552" s="180"/>
      <c r="T552" s="186"/>
      <c r="U552" s="186"/>
      <c r="V552" s="186"/>
      <c r="W552" s="186"/>
      <c r="X552" s="186"/>
      <c r="Y552" s="186"/>
      <c r="Z552" s="186"/>
      <c r="AA552" s="186"/>
      <c r="AB552" s="186"/>
      <c r="AC552" s="186"/>
    </row>
    <row r="553" spans="1:29" x14ac:dyDescent="0.2">
      <c r="A553" s="186"/>
      <c r="B553" s="186"/>
      <c r="C553" s="186"/>
      <c r="D553" s="186"/>
      <c r="E553" s="186"/>
      <c r="F553" s="186"/>
      <c r="G553" s="186"/>
      <c r="H553" s="186"/>
      <c r="I553" s="186"/>
      <c r="J553" s="186"/>
      <c r="K553" s="186"/>
      <c r="L553" s="186"/>
      <c r="M553" s="186"/>
      <c r="N553" s="180"/>
      <c r="O553" s="180"/>
      <c r="P553" s="180"/>
      <c r="Q553" s="180"/>
      <c r="R553" s="180"/>
      <c r="S553" s="180"/>
      <c r="T553" s="186"/>
      <c r="U553" s="186"/>
      <c r="V553" s="186"/>
      <c r="W553" s="186"/>
      <c r="X553" s="186"/>
      <c r="Y553" s="186"/>
      <c r="Z553" s="186"/>
      <c r="AA553" s="186"/>
      <c r="AB553" s="186"/>
      <c r="AC553" s="186"/>
    </row>
    <row r="554" spans="1:29" x14ac:dyDescent="0.2">
      <c r="A554" s="186"/>
      <c r="B554" s="186"/>
      <c r="C554" s="186"/>
      <c r="D554" s="186"/>
      <c r="E554" s="186"/>
      <c r="F554" s="186"/>
      <c r="G554" s="186"/>
      <c r="H554" s="186"/>
      <c r="I554" s="186"/>
      <c r="J554" s="186"/>
      <c r="K554" s="186"/>
      <c r="L554" s="186"/>
      <c r="M554" s="186"/>
      <c r="N554" s="180"/>
      <c r="O554" s="180"/>
      <c r="P554" s="180"/>
      <c r="Q554" s="180"/>
      <c r="R554" s="180"/>
      <c r="S554" s="180"/>
      <c r="T554" s="186"/>
      <c r="U554" s="186"/>
      <c r="V554" s="186"/>
      <c r="W554" s="186"/>
      <c r="X554" s="186"/>
      <c r="Y554" s="186"/>
      <c r="Z554" s="186"/>
      <c r="AA554" s="186"/>
      <c r="AB554" s="186"/>
      <c r="AC554" s="186"/>
    </row>
    <row r="555" spans="1:29" x14ac:dyDescent="0.2">
      <c r="A555" s="186"/>
      <c r="B555" s="186"/>
      <c r="C555" s="186"/>
      <c r="D555" s="186"/>
      <c r="E555" s="186"/>
      <c r="F555" s="186"/>
      <c r="G555" s="186"/>
      <c r="H555" s="186"/>
      <c r="I555" s="186"/>
      <c r="J555" s="186"/>
      <c r="K555" s="186"/>
      <c r="L555" s="186"/>
      <c r="M555" s="186"/>
      <c r="N555" s="180"/>
      <c r="O555" s="180"/>
      <c r="P555" s="180"/>
      <c r="Q555" s="180"/>
      <c r="R555" s="180"/>
      <c r="S555" s="180"/>
      <c r="T555" s="186"/>
      <c r="U555" s="186"/>
      <c r="V555" s="186"/>
      <c r="W555" s="186"/>
      <c r="X555" s="186"/>
      <c r="Y555" s="186"/>
      <c r="Z555" s="186"/>
      <c r="AA555" s="186"/>
      <c r="AB555" s="186"/>
      <c r="AC555" s="186"/>
    </row>
    <row r="556" spans="1:29" x14ac:dyDescent="0.2">
      <c r="A556" s="186"/>
      <c r="B556" s="186"/>
      <c r="C556" s="186"/>
      <c r="D556" s="186"/>
      <c r="E556" s="186"/>
      <c r="F556" s="186"/>
      <c r="G556" s="186"/>
      <c r="H556" s="186"/>
      <c r="I556" s="186"/>
      <c r="J556" s="186"/>
      <c r="K556" s="186"/>
      <c r="L556" s="186"/>
      <c r="M556" s="186"/>
      <c r="N556" s="180"/>
      <c r="O556" s="180"/>
      <c r="P556" s="180"/>
      <c r="Q556" s="180"/>
      <c r="R556" s="180"/>
      <c r="S556" s="180"/>
      <c r="T556" s="186"/>
      <c r="U556" s="186"/>
      <c r="V556" s="186"/>
      <c r="W556" s="186"/>
      <c r="X556" s="186"/>
      <c r="Y556" s="186"/>
      <c r="Z556" s="186"/>
      <c r="AA556" s="186"/>
      <c r="AB556" s="186"/>
      <c r="AC556" s="186"/>
    </row>
    <row r="557" spans="1:29" x14ac:dyDescent="0.2">
      <c r="A557" s="186"/>
      <c r="B557" s="186"/>
      <c r="C557" s="186"/>
      <c r="D557" s="186"/>
      <c r="E557" s="186"/>
      <c r="F557" s="186"/>
      <c r="G557" s="186"/>
      <c r="H557" s="186"/>
      <c r="I557" s="186"/>
      <c r="J557" s="186"/>
      <c r="K557" s="186"/>
      <c r="L557" s="186"/>
      <c r="M557" s="186"/>
      <c r="N557" s="180"/>
      <c r="O557" s="180"/>
      <c r="P557" s="180"/>
      <c r="Q557" s="180"/>
      <c r="R557" s="180"/>
      <c r="S557" s="180"/>
      <c r="T557" s="186"/>
      <c r="U557" s="186"/>
      <c r="V557" s="186"/>
      <c r="W557" s="186"/>
      <c r="X557" s="186"/>
      <c r="Y557" s="186"/>
      <c r="Z557" s="186"/>
      <c r="AA557" s="186"/>
      <c r="AB557" s="186"/>
      <c r="AC557" s="186"/>
    </row>
    <row r="558" spans="1:29" x14ac:dyDescent="0.2">
      <c r="A558" s="186"/>
      <c r="B558" s="186"/>
      <c r="C558" s="186"/>
      <c r="D558" s="186"/>
      <c r="E558" s="186"/>
      <c r="F558" s="186"/>
      <c r="G558" s="186"/>
      <c r="H558" s="186"/>
      <c r="I558" s="186"/>
      <c r="J558" s="186"/>
      <c r="K558" s="186"/>
      <c r="L558" s="186"/>
      <c r="M558" s="186"/>
      <c r="N558" s="180"/>
      <c r="O558" s="180"/>
      <c r="P558" s="180"/>
      <c r="Q558" s="180"/>
      <c r="R558" s="180"/>
      <c r="S558" s="180"/>
      <c r="T558" s="186"/>
      <c r="U558" s="186"/>
      <c r="V558" s="186"/>
      <c r="W558" s="186"/>
      <c r="X558" s="186"/>
      <c r="Y558" s="186"/>
      <c r="Z558" s="186"/>
      <c r="AA558" s="186"/>
      <c r="AB558" s="186"/>
      <c r="AC558" s="186"/>
    </row>
    <row r="559" spans="1:29" x14ac:dyDescent="0.2">
      <c r="A559" s="186"/>
      <c r="B559" s="186"/>
      <c r="C559" s="186"/>
      <c r="D559" s="186"/>
      <c r="E559" s="186"/>
      <c r="F559" s="186"/>
      <c r="G559" s="186"/>
      <c r="H559" s="186"/>
      <c r="I559" s="186"/>
      <c r="J559" s="186"/>
      <c r="K559" s="186"/>
      <c r="L559" s="186"/>
      <c r="M559" s="186"/>
      <c r="N559" s="180"/>
      <c r="O559" s="180"/>
      <c r="P559" s="180"/>
      <c r="Q559" s="180"/>
      <c r="R559" s="180"/>
      <c r="S559" s="180"/>
      <c r="T559" s="186"/>
      <c r="U559" s="186"/>
      <c r="V559" s="186"/>
      <c r="W559" s="186"/>
      <c r="X559" s="186"/>
      <c r="Y559" s="186"/>
      <c r="Z559" s="186"/>
      <c r="AA559" s="186"/>
      <c r="AB559" s="186"/>
      <c r="AC559" s="186"/>
    </row>
    <row r="560" spans="1:29" x14ac:dyDescent="0.2">
      <c r="A560" s="186"/>
      <c r="B560" s="186"/>
      <c r="C560" s="186"/>
      <c r="D560" s="186"/>
      <c r="E560" s="186"/>
      <c r="F560" s="186"/>
      <c r="G560" s="186"/>
      <c r="H560" s="186"/>
      <c r="I560" s="186"/>
      <c r="J560" s="186"/>
      <c r="K560" s="186"/>
      <c r="L560" s="186"/>
      <c r="M560" s="186"/>
      <c r="N560" s="180"/>
      <c r="O560" s="180"/>
      <c r="P560" s="180"/>
      <c r="Q560" s="180"/>
      <c r="R560" s="180"/>
      <c r="S560" s="180"/>
      <c r="T560" s="186"/>
      <c r="U560" s="186"/>
      <c r="V560" s="186"/>
      <c r="W560" s="186"/>
      <c r="X560" s="186"/>
      <c r="Y560" s="186"/>
      <c r="Z560" s="186"/>
      <c r="AA560" s="186"/>
      <c r="AB560" s="186"/>
      <c r="AC560" s="186"/>
    </row>
    <row r="561" spans="1:29" x14ac:dyDescent="0.2">
      <c r="A561" s="186"/>
      <c r="B561" s="186"/>
      <c r="C561" s="186"/>
      <c r="D561" s="186"/>
      <c r="E561" s="186"/>
      <c r="F561" s="186"/>
      <c r="G561" s="186"/>
      <c r="H561" s="186"/>
      <c r="I561" s="186"/>
      <c r="J561" s="186"/>
      <c r="K561" s="186"/>
      <c r="L561" s="186"/>
      <c r="M561" s="186"/>
      <c r="N561" s="180"/>
      <c r="O561" s="180"/>
      <c r="P561" s="180"/>
      <c r="Q561" s="180"/>
      <c r="R561" s="180"/>
      <c r="S561" s="180"/>
      <c r="T561" s="186"/>
      <c r="U561" s="186"/>
      <c r="V561" s="186"/>
      <c r="W561" s="186"/>
      <c r="X561" s="186"/>
      <c r="Y561" s="186"/>
      <c r="Z561" s="186"/>
      <c r="AA561" s="186"/>
      <c r="AB561" s="186"/>
      <c r="AC561" s="186"/>
    </row>
    <row r="562" spans="1:29" x14ac:dyDescent="0.2">
      <c r="A562" s="186"/>
      <c r="B562" s="186"/>
      <c r="C562" s="186"/>
      <c r="D562" s="186"/>
      <c r="E562" s="186"/>
      <c r="F562" s="186"/>
      <c r="G562" s="186"/>
      <c r="H562" s="186"/>
      <c r="I562" s="186"/>
      <c r="J562" s="186"/>
      <c r="K562" s="186"/>
      <c r="L562" s="186"/>
      <c r="M562" s="186"/>
      <c r="N562" s="180"/>
      <c r="O562" s="180"/>
      <c r="P562" s="180"/>
      <c r="Q562" s="180"/>
      <c r="R562" s="180"/>
      <c r="S562" s="180"/>
      <c r="T562" s="186"/>
      <c r="U562" s="186"/>
      <c r="V562" s="186"/>
      <c r="W562" s="186"/>
      <c r="X562" s="186"/>
      <c r="Y562" s="186"/>
      <c r="Z562" s="186"/>
      <c r="AA562" s="186"/>
      <c r="AB562" s="186"/>
      <c r="AC562" s="186"/>
    </row>
    <row r="563" spans="1:29" x14ac:dyDescent="0.2">
      <c r="A563" s="186"/>
      <c r="B563" s="186"/>
      <c r="C563" s="186"/>
      <c r="D563" s="186"/>
      <c r="E563" s="186"/>
      <c r="F563" s="186"/>
      <c r="G563" s="186"/>
      <c r="H563" s="186"/>
      <c r="I563" s="186"/>
      <c r="J563" s="186"/>
      <c r="K563" s="186"/>
      <c r="L563" s="186"/>
      <c r="M563" s="186"/>
      <c r="N563" s="180"/>
      <c r="O563" s="180"/>
      <c r="P563" s="180"/>
      <c r="Q563" s="180"/>
      <c r="R563" s="180"/>
      <c r="S563" s="180"/>
      <c r="T563" s="186"/>
      <c r="U563" s="186"/>
      <c r="V563" s="186"/>
      <c r="W563" s="186"/>
      <c r="X563" s="186"/>
      <c r="Y563" s="186"/>
      <c r="Z563" s="186"/>
      <c r="AA563" s="186"/>
      <c r="AB563" s="186"/>
      <c r="AC563" s="186"/>
    </row>
    <row r="564" spans="1:29" x14ac:dyDescent="0.2">
      <c r="A564" s="186"/>
      <c r="B564" s="186"/>
      <c r="C564" s="186"/>
      <c r="D564" s="186"/>
      <c r="E564" s="186"/>
      <c r="F564" s="186"/>
      <c r="G564" s="186"/>
      <c r="H564" s="186"/>
      <c r="I564" s="186"/>
      <c r="J564" s="186"/>
      <c r="K564" s="186"/>
      <c r="L564" s="186"/>
      <c r="M564" s="186"/>
      <c r="N564" s="180"/>
      <c r="O564" s="180"/>
      <c r="P564" s="180"/>
      <c r="Q564" s="180"/>
      <c r="R564" s="180"/>
      <c r="S564" s="180"/>
      <c r="T564" s="186"/>
      <c r="U564" s="186"/>
      <c r="V564" s="186"/>
      <c r="W564" s="186"/>
      <c r="X564" s="186"/>
      <c r="Y564" s="186"/>
      <c r="Z564" s="186"/>
      <c r="AA564" s="186"/>
      <c r="AB564" s="186"/>
      <c r="AC564" s="186"/>
    </row>
    <row r="565" spans="1:29" x14ac:dyDescent="0.2">
      <c r="A565" s="186"/>
      <c r="B565" s="186"/>
      <c r="C565" s="186"/>
      <c r="D565" s="186"/>
      <c r="E565" s="186"/>
      <c r="F565" s="186"/>
      <c r="G565" s="186"/>
      <c r="H565" s="186"/>
      <c r="I565" s="186"/>
      <c r="J565" s="186"/>
      <c r="K565" s="186"/>
      <c r="L565" s="186"/>
      <c r="M565" s="186"/>
      <c r="N565" s="180"/>
      <c r="O565" s="180"/>
      <c r="P565" s="180"/>
      <c r="Q565" s="180"/>
      <c r="R565" s="180"/>
      <c r="S565" s="180"/>
      <c r="T565" s="186"/>
      <c r="U565" s="186"/>
      <c r="V565" s="186"/>
      <c r="W565" s="186"/>
      <c r="X565" s="186"/>
      <c r="Y565" s="186"/>
      <c r="Z565" s="186"/>
      <c r="AA565" s="186"/>
      <c r="AB565" s="186"/>
      <c r="AC565" s="186"/>
    </row>
    <row r="566" spans="1:29" x14ac:dyDescent="0.2">
      <c r="A566" s="186"/>
      <c r="B566" s="186"/>
      <c r="C566" s="186"/>
      <c r="D566" s="186"/>
      <c r="E566" s="186"/>
      <c r="F566" s="186"/>
      <c r="G566" s="186"/>
      <c r="H566" s="186"/>
      <c r="I566" s="186"/>
      <c r="J566" s="186"/>
      <c r="K566" s="186"/>
      <c r="L566" s="186"/>
      <c r="M566" s="186"/>
      <c r="N566" s="180"/>
      <c r="O566" s="180"/>
      <c r="P566" s="180"/>
      <c r="Q566" s="180"/>
      <c r="R566" s="180"/>
      <c r="S566" s="180"/>
      <c r="T566" s="186"/>
      <c r="U566" s="186"/>
      <c r="V566" s="186"/>
      <c r="W566" s="186"/>
      <c r="X566" s="186"/>
      <c r="Y566" s="186"/>
      <c r="Z566" s="186"/>
      <c r="AA566" s="186"/>
      <c r="AB566" s="186"/>
      <c r="AC566" s="186"/>
    </row>
    <row r="567" spans="1:29" x14ac:dyDescent="0.2">
      <c r="A567" s="186"/>
      <c r="B567" s="186"/>
      <c r="C567" s="186"/>
      <c r="D567" s="186"/>
      <c r="E567" s="186"/>
      <c r="F567" s="186"/>
      <c r="G567" s="186"/>
      <c r="H567" s="186"/>
      <c r="I567" s="186"/>
      <c r="J567" s="186"/>
      <c r="K567" s="186"/>
      <c r="L567" s="186"/>
      <c r="M567" s="186"/>
      <c r="N567" s="180"/>
      <c r="O567" s="180"/>
      <c r="P567" s="180"/>
      <c r="Q567" s="180"/>
      <c r="R567" s="180"/>
      <c r="S567" s="180"/>
      <c r="T567" s="186"/>
      <c r="U567" s="186"/>
      <c r="V567" s="186"/>
      <c r="W567" s="186"/>
      <c r="X567" s="186"/>
      <c r="Y567" s="186"/>
      <c r="Z567" s="186"/>
      <c r="AA567" s="186"/>
      <c r="AB567" s="186"/>
      <c r="AC567" s="186"/>
    </row>
    <row r="568" spans="1:29" x14ac:dyDescent="0.2">
      <c r="A568" s="186"/>
      <c r="B568" s="186"/>
      <c r="C568" s="186"/>
      <c r="D568" s="186"/>
      <c r="E568" s="186"/>
      <c r="F568" s="186"/>
      <c r="G568" s="186"/>
      <c r="H568" s="186"/>
      <c r="I568" s="186"/>
      <c r="J568" s="186"/>
      <c r="K568" s="186"/>
      <c r="L568" s="186"/>
      <c r="M568" s="186"/>
      <c r="N568" s="180"/>
      <c r="O568" s="180"/>
      <c r="P568" s="180"/>
      <c r="Q568" s="180"/>
      <c r="R568" s="180"/>
      <c r="S568" s="180"/>
      <c r="T568" s="186"/>
      <c r="U568" s="186"/>
      <c r="V568" s="186"/>
      <c r="W568" s="186"/>
      <c r="X568" s="186"/>
      <c r="Y568" s="186"/>
      <c r="Z568" s="186"/>
      <c r="AA568" s="186"/>
      <c r="AB568" s="186"/>
      <c r="AC568" s="186"/>
    </row>
    <row r="569" spans="1:29" x14ac:dyDescent="0.2">
      <c r="A569" s="186"/>
      <c r="B569" s="186"/>
      <c r="C569" s="186"/>
      <c r="D569" s="186"/>
      <c r="E569" s="186"/>
      <c r="F569" s="186"/>
      <c r="G569" s="186"/>
      <c r="H569" s="186"/>
      <c r="I569" s="186"/>
      <c r="J569" s="186"/>
      <c r="K569" s="186"/>
      <c r="L569" s="186"/>
      <c r="M569" s="186"/>
      <c r="N569" s="180"/>
      <c r="O569" s="180"/>
      <c r="P569" s="180"/>
      <c r="Q569" s="180"/>
      <c r="R569" s="180"/>
      <c r="S569" s="180"/>
      <c r="T569" s="186"/>
      <c r="U569" s="186"/>
      <c r="V569" s="186"/>
      <c r="W569" s="186"/>
      <c r="X569" s="186"/>
      <c r="Y569" s="186"/>
      <c r="Z569" s="186"/>
      <c r="AA569" s="186"/>
      <c r="AB569" s="186"/>
      <c r="AC569" s="186"/>
    </row>
    <row r="570" spans="1:29" x14ac:dyDescent="0.2">
      <c r="A570" s="186"/>
      <c r="B570" s="186"/>
      <c r="C570" s="186"/>
      <c r="D570" s="186"/>
      <c r="E570" s="186"/>
      <c r="F570" s="186"/>
      <c r="G570" s="186"/>
      <c r="H570" s="186"/>
      <c r="I570" s="186"/>
      <c r="J570" s="186"/>
      <c r="K570" s="186"/>
      <c r="L570" s="186"/>
      <c r="M570" s="186"/>
      <c r="N570" s="180"/>
      <c r="O570" s="180"/>
      <c r="P570" s="180"/>
      <c r="Q570" s="180"/>
      <c r="R570" s="180"/>
      <c r="S570" s="180"/>
      <c r="T570" s="186"/>
      <c r="U570" s="186"/>
      <c r="V570" s="186"/>
      <c r="W570" s="186"/>
      <c r="X570" s="186"/>
      <c r="Y570" s="186"/>
      <c r="Z570" s="186"/>
      <c r="AA570" s="186"/>
      <c r="AB570" s="186"/>
      <c r="AC570" s="186"/>
    </row>
    <row r="571" spans="1:29" x14ac:dyDescent="0.2">
      <c r="A571" s="186"/>
      <c r="B571" s="186"/>
      <c r="C571" s="186"/>
      <c r="D571" s="186"/>
      <c r="E571" s="186"/>
      <c r="F571" s="186"/>
      <c r="G571" s="186"/>
      <c r="H571" s="186"/>
      <c r="I571" s="186"/>
      <c r="J571" s="186"/>
      <c r="K571" s="186"/>
      <c r="L571" s="186"/>
      <c r="M571" s="186"/>
      <c r="N571" s="180"/>
      <c r="O571" s="180"/>
      <c r="P571" s="180"/>
      <c r="Q571" s="180"/>
      <c r="R571" s="180"/>
      <c r="S571" s="180"/>
      <c r="T571" s="186"/>
      <c r="U571" s="186"/>
      <c r="V571" s="186"/>
      <c r="W571" s="186"/>
      <c r="X571" s="186"/>
      <c r="Y571" s="186"/>
      <c r="Z571" s="186"/>
      <c r="AA571" s="186"/>
      <c r="AB571" s="186"/>
      <c r="AC571" s="186"/>
    </row>
    <row r="572" spans="1:29" x14ac:dyDescent="0.2">
      <c r="A572" s="186"/>
      <c r="B572" s="186"/>
      <c r="C572" s="186"/>
      <c r="D572" s="186"/>
      <c r="E572" s="186"/>
      <c r="F572" s="186"/>
      <c r="G572" s="186"/>
      <c r="H572" s="186"/>
      <c r="I572" s="186"/>
      <c r="J572" s="186"/>
      <c r="K572" s="186"/>
      <c r="L572" s="186"/>
      <c r="M572" s="186"/>
      <c r="N572" s="180"/>
      <c r="O572" s="180"/>
      <c r="P572" s="180"/>
      <c r="Q572" s="180"/>
      <c r="R572" s="180"/>
      <c r="S572" s="180"/>
      <c r="T572" s="186"/>
      <c r="U572" s="186"/>
      <c r="V572" s="186"/>
      <c r="W572" s="186"/>
      <c r="X572" s="186"/>
      <c r="Y572" s="186"/>
      <c r="Z572" s="186"/>
      <c r="AA572" s="186"/>
      <c r="AB572" s="186"/>
      <c r="AC572" s="186"/>
    </row>
    <row r="573" spans="1:29" x14ac:dyDescent="0.2">
      <c r="A573" s="186"/>
      <c r="B573" s="186"/>
      <c r="C573" s="186"/>
      <c r="D573" s="186"/>
      <c r="E573" s="186"/>
      <c r="F573" s="186"/>
      <c r="G573" s="186"/>
      <c r="H573" s="186"/>
      <c r="I573" s="186"/>
      <c r="J573" s="186"/>
      <c r="K573" s="186"/>
      <c r="L573" s="186"/>
      <c r="M573" s="186"/>
      <c r="N573" s="180"/>
      <c r="O573" s="180"/>
      <c r="P573" s="180"/>
      <c r="Q573" s="180"/>
      <c r="R573" s="180"/>
      <c r="S573" s="180"/>
      <c r="T573" s="186"/>
      <c r="U573" s="186"/>
      <c r="V573" s="186"/>
      <c r="W573" s="186"/>
      <c r="X573" s="186"/>
      <c r="Y573" s="186"/>
      <c r="Z573" s="186"/>
      <c r="AA573" s="186"/>
      <c r="AB573" s="186"/>
      <c r="AC573" s="186"/>
    </row>
    <row r="574" spans="1:29" x14ac:dyDescent="0.2">
      <c r="A574" s="186"/>
      <c r="B574" s="186"/>
      <c r="C574" s="186"/>
      <c r="D574" s="186"/>
      <c r="E574" s="186"/>
      <c r="F574" s="186"/>
      <c r="G574" s="186"/>
      <c r="H574" s="186"/>
      <c r="I574" s="186"/>
      <c r="J574" s="186"/>
      <c r="K574" s="186"/>
      <c r="L574" s="186"/>
      <c r="M574" s="186"/>
      <c r="N574" s="180"/>
      <c r="O574" s="180"/>
      <c r="P574" s="180"/>
      <c r="Q574" s="180"/>
      <c r="R574" s="180"/>
      <c r="S574" s="180"/>
      <c r="T574" s="186"/>
      <c r="U574" s="186"/>
      <c r="V574" s="186"/>
      <c r="W574" s="186"/>
      <c r="X574" s="186"/>
      <c r="Y574" s="186"/>
      <c r="Z574" s="186"/>
      <c r="AA574" s="186"/>
      <c r="AB574" s="186"/>
      <c r="AC574" s="186"/>
    </row>
    <row r="575" spans="1:29" x14ac:dyDescent="0.2">
      <c r="A575" s="186"/>
      <c r="B575" s="186"/>
      <c r="C575" s="186"/>
      <c r="D575" s="186"/>
      <c r="E575" s="186"/>
      <c r="F575" s="186"/>
      <c r="G575" s="186"/>
      <c r="H575" s="186"/>
      <c r="I575" s="186"/>
      <c r="J575" s="186"/>
      <c r="K575" s="186"/>
      <c r="L575" s="186"/>
      <c r="M575" s="186"/>
      <c r="N575" s="180"/>
      <c r="O575" s="180"/>
      <c r="P575" s="180"/>
      <c r="Q575" s="180"/>
      <c r="R575" s="180"/>
      <c r="S575" s="180"/>
      <c r="T575" s="186"/>
      <c r="U575" s="186"/>
      <c r="V575" s="186"/>
      <c r="W575" s="186"/>
      <c r="X575" s="186"/>
      <c r="Y575" s="186"/>
      <c r="Z575" s="186"/>
      <c r="AA575" s="186"/>
      <c r="AB575" s="186"/>
      <c r="AC575" s="186"/>
    </row>
    <row r="576" spans="1:29" x14ac:dyDescent="0.2">
      <c r="A576" s="186"/>
      <c r="B576" s="186"/>
      <c r="C576" s="186"/>
      <c r="D576" s="186"/>
      <c r="E576" s="186"/>
      <c r="F576" s="186"/>
      <c r="G576" s="186"/>
      <c r="H576" s="186"/>
      <c r="I576" s="186"/>
      <c r="J576" s="186"/>
      <c r="K576" s="186"/>
      <c r="L576" s="186"/>
      <c r="M576" s="186"/>
      <c r="N576" s="180"/>
      <c r="O576" s="180"/>
      <c r="P576" s="180"/>
      <c r="Q576" s="180"/>
      <c r="R576" s="180"/>
      <c r="S576" s="180"/>
      <c r="T576" s="186"/>
      <c r="U576" s="186"/>
      <c r="V576" s="186"/>
      <c r="W576" s="186"/>
      <c r="X576" s="186"/>
      <c r="Y576" s="186"/>
      <c r="Z576" s="186"/>
      <c r="AA576" s="186"/>
      <c r="AB576" s="186"/>
      <c r="AC576" s="186"/>
    </row>
    <row r="577" spans="1:29" x14ac:dyDescent="0.2">
      <c r="A577" s="186"/>
      <c r="B577" s="186"/>
      <c r="C577" s="186"/>
      <c r="D577" s="186"/>
      <c r="E577" s="186"/>
      <c r="F577" s="186"/>
      <c r="G577" s="186"/>
      <c r="H577" s="186"/>
      <c r="I577" s="186"/>
      <c r="J577" s="186"/>
      <c r="K577" s="186"/>
      <c r="L577" s="186"/>
      <c r="M577" s="186"/>
      <c r="N577" s="180"/>
      <c r="O577" s="180"/>
      <c r="P577" s="180"/>
      <c r="Q577" s="180"/>
      <c r="R577" s="180"/>
      <c r="S577" s="180"/>
      <c r="T577" s="186"/>
      <c r="U577" s="186"/>
      <c r="V577" s="186"/>
      <c r="W577" s="186"/>
      <c r="X577" s="186"/>
      <c r="Y577" s="186"/>
      <c r="Z577" s="186"/>
      <c r="AA577" s="186"/>
      <c r="AB577" s="186"/>
      <c r="AC577" s="186"/>
    </row>
    <row r="578" spans="1:29" x14ac:dyDescent="0.2">
      <c r="A578" s="186"/>
      <c r="B578" s="186"/>
      <c r="C578" s="186"/>
      <c r="D578" s="186"/>
      <c r="E578" s="186"/>
      <c r="F578" s="186"/>
      <c r="G578" s="186"/>
      <c r="H578" s="186"/>
      <c r="I578" s="186"/>
      <c r="J578" s="186"/>
      <c r="K578" s="186"/>
      <c r="L578" s="186"/>
      <c r="M578" s="186"/>
      <c r="N578" s="180"/>
      <c r="O578" s="180"/>
      <c r="P578" s="180"/>
      <c r="Q578" s="180"/>
      <c r="R578" s="180"/>
      <c r="S578" s="180"/>
      <c r="T578" s="186"/>
      <c r="U578" s="186"/>
      <c r="V578" s="186"/>
      <c r="W578" s="186"/>
      <c r="X578" s="186"/>
      <c r="Y578" s="186"/>
      <c r="Z578" s="186"/>
      <c r="AA578" s="186"/>
      <c r="AB578" s="186"/>
      <c r="AC578" s="186"/>
    </row>
    <row r="579" spans="1:29" x14ac:dyDescent="0.2">
      <c r="A579" s="186"/>
      <c r="B579" s="186"/>
      <c r="C579" s="186"/>
      <c r="D579" s="186"/>
      <c r="E579" s="186"/>
      <c r="F579" s="186"/>
      <c r="G579" s="186"/>
      <c r="H579" s="186"/>
      <c r="I579" s="186"/>
      <c r="J579" s="186"/>
      <c r="K579" s="186"/>
      <c r="L579" s="186"/>
      <c r="M579" s="186"/>
      <c r="N579" s="180"/>
      <c r="O579" s="180"/>
      <c r="P579" s="180"/>
      <c r="Q579" s="180"/>
      <c r="R579" s="180"/>
      <c r="S579" s="180"/>
      <c r="T579" s="186"/>
      <c r="U579" s="186"/>
      <c r="V579" s="186"/>
      <c r="W579" s="186"/>
      <c r="X579" s="186"/>
      <c r="Y579" s="186"/>
      <c r="Z579" s="186"/>
      <c r="AA579" s="186"/>
      <c r="AB579" s="186"/>
      <c r="AC579" s="186"/>
    </row>
    <row r="580" spans="1:29" x14ac:dyDescent="0.2">
      <c r="A580" s="186"/>
      <c r="B580" s="186"/>
      <c r="C580" s="186"/>
      <c r="D580" s="186"/>
      <c r="E580" s="186"/>
      <c r="F580" s="186"/>
      <c r="G580" s="186"/>
      <c r="H580" s="186"/>
      <c r="I580" s="186"/>
      <c r="J580" s="186"/>
      <c r="K580" s="186"/>
      <c r="L580" s="186"/>
      <c r="M580" s="186"/>
      <c r="N580" s="180"/>
      <c r="O580" s="180"/>
      <c r="P580" s="180"/>
      <c r="Q580" s="180"/>
      <c r="R580" s="180"/>
      <c r="S580" s="180"/>
      <c r="T580" s="186"/>
      <c r="U580" s="186"/>
      <c r="V580" s="186"/>
      <c r="W580" s="186"/>
      <c r="X580" s="186"/>
      <c r="Y580" s="186"/>
      <c r="Z580" s="186"/>
      <c r="AA580" s="186"/>
      <c r="AB580" s="186"/>
      <c r="AC580" s="186"/>
    </row>
    <row r="581" spans="1:29" x14ac:dyDescent="0.2">
      <c r="A581" s="186"/>
      <c r="B581" s="186"/>
      <c r="C581" s="186"/>
      <c r="D581" s="186"/>
      <c r="E581" s="186"/>
      <c r="F581" s="186"/>
      <c r="G581" s="186"/>
      <c r="H581" s="186"/>
      <c r="I581" s="186"/>
      <c r="J581" s="186"/>
      <c r="K581" s="186"/>
      <c r="L581" s="186"/>
      <c r="M581" s="186"/>
      <c r="N581" s="180"/>
      <c r="O581" s="180"/>
      <c r="P581" s="180"/>
      <c r="Q581" s="180"/>
      <c r="R581" s="180"/>
      <c r="S581" s="180"/>
      <c r="T581" s="186"/>
      <c r="U581" s="186"/>
      <c r="V581" s="186"/>
      <c r="W581" s="186"/>
      <c r="X581" s="186"/>
      <c r="Y581" s="186"/>
      <c r="Z581" s="186"/>
      <c r="AA581" s="186"/>
      <c r="AB581" s="186"/>
      <c r="AC581" s="186"/>
    </row>
    <row r="582" spans="1:29" x14ac:dyDescent="0.2">
      <c r="A582" s="186"/>
      <c r="B582" s="186"/>
      <c r="C582" s="186"/>
      <c r="D582" s="186"/>
      <c r="E582" s="186"/>
      <c r="F582" s="186"/>
      <c r="G582" s="186"/>
      <c r="H582" s="186"/>
      <c r="I582" s="186"/>
      <c r="J582" s="186"/>
      <c r="K582" s="186"/>
      <c r="L582" s="186"/>
      <c r="M582" s="186"/>
      <c r="N582" s="180"/>
      <c r="O582" s="180"/>
      <c r="P582" s="180"/>
      <c r="Q582" s="180"/>
      <c r="R582" s="180"/>
      <c r="S582" s="180"/>
      <c r="T582" s="186"/>
      <c r="U582" s="186"/>
      <c r="V582" s="186"/>
      <c r="W582" s="186"/>
      <c r="X582" s="186"/>
      <c r="Y582" s="186"/>
      <c r="Z582" s="186"/>
      <c r="AA582" s="186"/>
      <c r="AB582" s="186"/>
      <c r="AC582" s="186"/>
    </row>
    <row r="583" spans="1:29" x14ac:dyDescent="0.2">
      <c r="A583" s="186"/>
      <c r="B583" s="186"/>
      <c r="C583" s="186"/>
      <c r="D583" s="186"/>
      <c r="E583" s="186"/>
      <c r="F583" s="186"/>
      <c r="G583" s="186"/>
      <c r="H583" s="186"/>
      <c r="I583" s="186"/>
      <c r="J583" s="186"/>
      <c r="K583" s="186"/>
      <c r="L583" s="186"/>
      <c r="M583" s="186"/>
      <c r="N583" s="180"/>
      <c r="O583" s="180"/>
      <c r="P583" s="180"/>
      <c r="Q583" s="180"/>
      <c r="R583" s="180"/>
      <c r="S583" s="180"/>
      <c r="T583" s="186"/>
      <c r="U583" s="186"/>
      <c r="V583" s="186"/>
      <c r="W583" s="186"/>
      <c r="X583" s="186"/>
      <c r="Y583" s="186"/>
      <c r="Z583" s="186"/>
      <c r="AA583" s="186"/>
      <c r="AB583" s="186"/>
      <c r="AC583" s="186"/>
    </row>
    <row r="584" spans="1:29" x14ac:dyDescent="0.2">
      <c r="A584" s="186"/>
      <c r="B584" s="186"/>
      <c r="C584" s="186"/>
      <c r="D584" s="186"/>
      <c r="E584" s="186"/>
      <c r="F584" s="186"/>
      <c r="G584" s="186"/>
      <c r="H584" s="186"/>
      <c r="I584" s="186"/>
      <c r="J584" s="186"/>
      <c r="K584" s="186"/>
      <c r="L584" s="186"/>
      <c r="M584" s="186"/>
      <c r="N584" s="180"/>
      <c r="O584" s="180"/>
      <c r="P584" s="180"/>
      <c r="Q584" s="180"/>
      <c r="R584" s="180"/>
      <c r="S584" s="180"/>
      <c r="T584" s="186"/>
      <c r="U584" s="186"/>
      <c r="V584" s="186"/>
      <c r="W584" s="186"/>
      <c r="X584" s="186"/>
      <c r="Y584" s="186"/>
      <c r="Z584" s="186"/>
      <c r="AA584" s="186"/>
      <c r="AB584" s="186"/>
      <c r="AC584" s="186"/>
    </row>
    <row r="585" spans="1:29" x14ac:dyDescent="0.2">
      <c r="A585" s="186"/>
      <c r="B585" s="186"/>
      <c r="C585" s="186"/>
      <c r="D585" s="186"/>
      <c r="E585" s="186"/>
      <c r="F585" s="186"/>
      <c r="G585" s="186"/>
      <c r="H585" s="186"/>
      <c r="I585" s="186"/>
      <c r="J585" s="186"/>
      <c r="K585" s="186"/>
      <c r="L585" s="186"/>
      <c r="M585" s="186"/>
      <c r="N585" s="180"/>
      <c r="O585" s="180"/>
      <c r="P585" s="180"/>
      <c r="Q585" s="180"/>
      <c r="R585" s="180"/>
      <c r="S585" s="180"/>
      <c r="T585" s="186"/>
      <c r="U585" s="186"/>
      <c r="V585" s="186"/>
      <c r="W585" s="186"/>
      <c r="X585" s="186"/>
      <c r="Y585" s="186"/>
      <c r="Z585" s="186"/>
      <c r="AA585" s="186"/>
      <c r="AB585" s="186"/>
      <c r="AC585" s="186"/>
    </row>
    <row r="586" spans="1:29" x14ac:dyDescent="0.2">
      <c r="A586" s="186"/>
      <c r="B586" s="186"/>
      <c r="C586" s="186"/>
      <c r="D586" s="186"/>
      <c r="E586" s="186"/>
      <c r="F586" s="186"/>
      <c r="G586" s="186"/>
      <c r="H586" s="186"/>
      <c r="I586" s="186"/>
      <c r="J586" s="186"/>
      <c r="K586" s="186"/>
      <c r="L586" s="186"/>
      <c r="M586" s="186"/>
      <c r="N586" s="180"/>
      <c r="O586" s="180"/>
      <c r="P586" s="180"/>
      <c r="Q586" s="180"/>
      <c r="R586" s="180"/>
      <c r="S586" s="180"/>
      <c r="T586" s="186"/>
      <c r="U586" s="186"/>
      <c r="V586" s="186"/>
      <c r="W586" s="186"/>
      <c r="X586" s="186"/>
      <c r="Y586" s="186"/>
      <c r="Z586" s="186"/>
      <c r="AA586" s="186"/>
      <c r="AB586" s="186"/>
      <c r="AC586" s="186"/>
    </row>
    <row r="587" spans="1:29" x14ac:dyDescent="0.2">
      <c r="A587" s="186"/>
      <c r="B587" s="186"/>
      <c r="C587" s="186"/>
      <c r="D587" s="186"/>
      <c r="E587" s="186"/>
      <c r="F587" s="186"/>
      <c r="G587" s="186"/>
      <c r="H587" s="186"/>
      <c r="I587" s="186"/>
      <c r="J587" s="186"/>
      <c r="K587" s="186"/>
      <c r="L587" s="186"/>
      <c r="M587" s="186"/>
      <c r="N587" s="180"/>
      <c r="O587" s="180"/>
      <c r="P587" s="180"/>
      <c r="Q587" s="180"/>
      <c r="R587" s="180"/>
      <c r="S587" s="180"/>
      <c r="T587" s="186"/>
      <c r="U587" s="186"/>
      <c r="V587" s="186"/>
      <c r="W587" s="186"/>
      <c r="X587" s="186"/>
      <c r="Y587" s="186"/>
      <c r="Z587" s="186"/>
      <c r="AA587" s="186"/>
      <c r="AB587" s="186"/>
      <c r="AC587" s="186"/>
    </row>
    <row r="588" spans="1:29" x14ac:dyDescent="0.2">
      <c r="A588" s="186"/>
      <c r="B588" s="186"/>
      <c r="C588" s="186"/>
      <c r="D588" s="186"/>
      <c r="E588" s="186"/>
      <c r="F588" s="186"/>
      <c r="G588" s="186"/>
      <c r="H588" s="186"/>
      <c r="I588" s="186"/>
      <c r="J588" s="186"/>
      <c r="K588" s="186"/>
      <c r="L588" s="186"/>
      <c r="M588" s="186"/>
      <c r="N588" s="180"/>
      <c r="O588" s="180"/>
      <c r="P588" s="180"/>
      <c r="Q588" s="180"/>
      <c r="R588" s="180"/>
      <c r="S588" s="180"/>
      <c r="T588" s="186"/>
      <c r="U588" s="186"/>
      <c r="V588" s="186"/>
      <c r="W588" s="186"/>
      <c r="X588" s="186"/>
      <c r="Y588" s="186"/>
      <c r="Z588" s="186"/>
      <c r="AA588" s="186"/>
      <c r="AB588" s="186"/>
      <c r="AC588" s="186"/>
    </row>
    <row r="589" spans="1:29" x14ac:dyDescent="0.2">
      <c r="A589" s="186"/>
      <c r="B589" s="186"/>
      <c r="C589" s="186"/>
      <c r="D589" s="186"/>
      <c r="E589" s="186"/>
      <c r="F589" s="186"/>
      <c r="G589" s="186"/>
      <c r="H589" s="186"/>
      <c r="I589" s="186"/>
      <c r="J589" s="186"/>
      <c r="K589" s="186"/>
      <c r="L589" s="186"/>
      <c r="M589" s="186"/>
      <c r="N589" s="180"/>
      <c r="O589" s="180"/>
      <c r="P589" s="180"/>
      <c r="Q589" s="180"/>
      <c r="R589" s="180"/>
      <c r="S589" s="180"/>
      <c r="T589" s="186"/>
      <c r="U589" s="186"/>
      <c r="V589" s="186"/>
      <c r="W589" s="186"/>
      <c r="X589" s="186"/>
      <c r="Y589" s="186"/>
      <c r="Z589" s="186"/>
      <c r="AA589" s="186"/>
      <c r="AB589" s="186"/>
      <c r="AC589" s="186"/>
    </row>
    <row r="590" spans="1:29" x14ac:dyDescent="0.2">
      <c r="A590" s="186"/>
      <c r="B590" s="186"/>
      <c r="C590" s="186"/>
      <c r="D590" s="186"/>
      <c r="E590" s="186"/>
      <c r="F590" s="186"/>
      <c r="G590" s="186"/>
      <c r="H590" s="186"/>
      <c r="I590" s="186"/>
      <c r="J590" s="186"/>
      <c r="K590" s="186"/>
      <c r="L590" s="186"/>
      <c r="M590" s="186"/>
      <c r="N590" s="180"/>
      <c r="O590" s="180"/>
      <c r="P590" s="180"/>
      <c r="Q590" s="180"/>
      <c r="R590" s="180"/>
      <c r="S590" s="180"/>
      <c r="T590" s="186"/>
      <c r="U590" s="186"/>
      <c r="V590" s="186"/>
      <c r="W590" s="186"/>
      <c r="X590" s="186"/>
      <c r="Y590" s="186"/>
      <c r="Z590" s="186"/>
      <c r="AA590" s="186"/>
      <c r="AB590" s="186"/>
      <c r="AC590" s="186"/>
    </row>
    <row r="591" spans="1:29" x14ac:dyDescent="0.2">
      <c r="A591" s="186"/>
      <c r="B591" s="186"/>
      <c r="C591" s="186"/>
      <c r="D591" s="186"/>
      <c r="E591" s="186"/>
      <c r="F591" s="186"/>
      <c r="G591" s="186"/>
      <c r="H591" s="186"/>
      <c r="I591" s="186"/>
      <c r="J591" s="186"/>
      <c r="K591" s="186"/>
      <c r="L591" s="186"/>
      <c r="M591" s="186"/>
      <c r="N591" s="180"/>
      <c r="O591" s="180"/>
      <c r="P591" s="180"/>
      <c r="Q591" s="180"/>
      <c r="R591" s="180"/>
      <c r="S591" s="180"/>
      <c r="T591" s="186"/>
      <c r="U591" s="186"/>
      <c r="V591" s="186"/>
      <c r="W591" s="186"/>
      <c r="X591" s="186"/>
      <c r="Y591" s="186"/>
      <c r="Z591" s="186"/>
      <c r="AA591" s="186"/>
      <c r="AB591" s="186"/>
      <c r="AC591" s="186"/>
    </row>
    <row r="592" spans="1:29" x14ac:dyDescent="0.2">
      <c r="A592" s="186"/>
      <c r="B592" s="186"/>
      <c r="C592" s="186"/>
      <c r="D592" s="186"/>
      <c r="E592" s="186"/>
      <c r="F592" s="186"/>
      <c r="G592" s="186"/>
      <c r="H592" s="186"/>
      <c r="I592" s="186"/>
      <c r="J592" s="186"/>
      <c r="K592" s="186"/>
      <c r="L592" s="186"/>
      <c r="M592" s="186"/>
      <c r="N592" s="180"/>
      <c r="O592" s="180"/>
      <c r="P592" s="180"/>
      <c r="Q592" s="180"/>
      <c r="R592" s="180"/>
      <c r="S592" s="180"/>
      <c r="T592" s="186"/>
      <c r="U592" s="186"/>
      <c r="V592" s="186"/>
      <c r="W592" s="186"/>
      <c r="X592" s="186"/>
      <c r="Y592" s="186"/>
      <c r="Z592" s="186"/>
      <c r="AA592" s="186"/>
      <c r="AB592" s="186"/>
      <c r="AC592" s="186"/>
    </row>
    <row r="593" spans="1:29" x14ac:dyDescent="0.2">
      <c r="A593" s="186"/>
      <c r="B593" s="186"/>
      <c r="C593" s="186"/>
      <c r="D593" s="186"/>
      <c r="E593" s="186"/>
      <c r="F593" s="186"/>
      <c r="G593" s="186"/>
      <c r="H593" s="186"/>
      <c r="I593" s="186"/>
      <c r="J593" s="186"/>
      <c r="K593" s="186"/>
      <c r="L593" s="186"/>
      <c r="M593" s="186"/>
      <c r="N593" s="180"/>
      <c r="O593" s="180"/>
      <c r="P593" s="180"/>
      <c r="Q593" s="180"/>
      <c r="R593" s="180"/>
      <c r="S593" s="180"/>
      <c r="T593" s="186"/>
      <c r="U593" s="186"/>
      <c r="V593" s="186"/>
      <c r="W593" s="186"/>
      <c r="X593" s="186"/>
      <c r="Y593" s="186"/>
      <c r="Z593" s="186"/>
      <c r="AA593" s="186"/>
      <c r="AB593" s="186"/>
      <c r="AC593" s="186"/>
    </row>
    <row r="594" spans="1:29" x14ac:dyDescent="0.2">
      <c r="A594" s="186"/>
      <c r="B594" s="186"/>
      <c r="C594" s="186"/>
      <c r="D594" s="186"/>
      <c r="E594" s="186"/>
      <c r="F594" s="186"/>
      <c r="G594" s="186"/>
      <c r="H594" s="186"/>
      <c r="I594" s="186"/>
      <c r="J594" s="186"/>
      <c r="K594" s="186"/>
      <c r="L594" s="186"/>
      <c r="M594" s="186"/>
      <c r="N594" s="180"/>
      <c r="O594" s="180"/>
      <c r="P594" s="180"/>
      <c r="Q594" s="180"/>
      <c r="R594" s="180"/>
      <c r="S594" s="180"/>
      <c r="T594" s="186"/>
      <c r="U594" s="186"/>
      <c r="V594" s="186"/>
      <c r="W594" s="186"/>
      <c r="X594" s="186"/>
      <c r="Y594" s="186"/>
      <c r="Z594" s="186"/>
      <c r="AA594" s="186"/>
      <c r="AB594" s="186"/>
      <c r="AC594" s="186"/>
    </row>
    <row r="595" spans="1:29" x14ac:dyDescent="0.2">
      <c r="A595" s="186"/>
      <c r="B595" s="186"/>
      <c r="C595" s="186"/>
      <c r="D595" s="186"/>
      <c r="E595" s="186"/>
      <c r="F595" s="186"/>
      <c r="G595" s="186"/>
      <c r="H595" s="186"/>
      <c r="I595" s="186"/>
      <c r="J595" s="186"/>
      <c r="K595" s="186"/>
      <c r="L595" s="186"/>
      <c r="M595" s="186"/>
      <c r="N595" s="180"/>
      <c r="O595" s="180"/>
      <c r="P595" s="180"/>
      <c r="Q595" s="180"/>
      <c r="R595" s="180"/>
      <c r="S595" s="180"/>
      <c r="T595" s="186"/>
      <c r="U595" s="186"/>
      <c r="V595" s="186"/>
      <c r="W595" s="186"/>
      <c r="X595" s="186"/>
      <c r="Y595" s="186"/>
      <c r="Z595" s="186"/>
      <c r="AA595" s="186"/>
      <c r="AB595" s="186"/>
      <c r="AC595" s="186"/>
    </row>
    <row r="596" spans="1:29" x14ac:dyDescent="0.2">
      <c r="A596" s="186"/>
      <c r="B596" s="186"/>
      <c r="C596" s="186"/>
      <c r="D596" s="186"/>
      <c r="E596" s="186"/>
      <c r="F596" s="186"/>
      <c r="G596" s="186"/>
      <c r="H596" s="186"/>
      <c r="I596" s="186"/>
      <c r="J596" s="186"/>
      <c r="K596" s="186"/>
      <c r="L596" s="186"/>
      <c r="M596" s="186"/>
      <c r="N596" s="180"/>
      <c r="O596" s="180"/>
      <c r="P596" s="180"/>
      <c r="Q596" s="180"/>
      <c r="R596" s="180"/>
      <c r="S596" s="180"/>
      <c r="T596" s="186"/>
      <c r="U596" s="186"/>
      <c r="V596" s="186"/>
      <c r="W596" s="186"/>
      <c r="X596" s="186"/>
      <c r="Y596" s="186"/>
      <c r="Z596" s="186"/>
      <c r="AA596" s="186"/>
      <c r="AB596" s="186"/>
      <c r="AC596" s="186"/>
    </row>
    <row r="597" spans="1:29" x14ac:dyDescent="0.2">
      <c r="A597" s="186"/>
      <c r="B597" s="186"/>
      <c r="C597" s="186"/>
      <c r="D597" s="186"/>
      <c r="E597" s="186"/>
      <c r="F597" s="186"/>
      <c r="G597" s="186"/>
      <c r="H597" s="186"/>
      <c r="I597" s="186"/>
      <c r="J597" s="186"/>
      <c r="K597" s="186"/>
      <c r="L597" s="186"/>
      <c r="M597" s="186"/>
      <c r="N597" s="180"/>
      <c r="O597" s="180"/>
      <c r="P597" s="180"/>
      <c r="Q597" s="180"/>
      <c r="R597" s="180"/>
      <c r="S597" s="180"/>
      <c r="T597" s="186"/>
      <c r="U597" s="186"/>
      <c r="V597" s="186"/>
      <c r="W597" s="186"/>
      <c r="X597" s="186"/>
      <c r="Y597" s="186"/>
      <c r="Z597" s="186"/>
      <c r="AA597" s="186"/>
      <c r="AB597" s="186"/>
      <c r="AC597" s="186"/>
    </row>
    <row r="598" spans="1:29" x14ac:dyDescent="0.2">
      <c r="A598" s="186"/>
      <c r="B598" s="186"/>
      <c r="C598" s="186"/>
      <c r="D598" s="186"/>
      <c r="E598" s="186"/>
      <c r="F598" s="186"/>
      <c r="G598" s="186"/>
      <c r="H598" s="186"/>
      <c r="I598" s="186"/>
      <c r="J598" s="186"/>
      <c r="K598" s="186"/>
      <c r="L598" s="186"/>
      <c r="M598" s="186"/>
      <c r="N598" s="180"/>
      <c r="O598" s="180"/>
      <c r="P598" s="180"/>
      <c r="Q598" s="180"/>
      <c r="R598" s="180"/>
      <c r="S598" s="180"/>
      <c r="T598" s="186"/>
      <c r="U598" s="186"/>
      <c r="V598" s="186"/>
      <c r="W598" s="186"/>
      <c r="X598" s="186"/>
      <c r="Y598" s="186"/>
      <c r="Z598" s="186"/>
      <c r="AA598" s="186"/>
      <c r="AB598" s="186"/>
      <c r="AC598" s="186"/>
    </row>
    <row r="599" spans="1:29" x14ac:dyDescent="0.2">
      <c r="A599" s="186"/>
      <c r="B599" s="186"/>
      <c r="C599" s="186"/>
      <c r="D599" s="186"/>
      <c r="E599" s="186"/>
      <c r="F599" s="186"/>
      <c r="G599" s="186"/>
      <c r="H599" s="186"/>
      <c r="I599" s="186"/>
      <c r="J599" s="186"/>
      <c r="K599" s="186"/>
      <c r="L599" s="186"/>
      <c r="M599" s="186"/>
      <c r="N599" s="180"/>
      <c r="O599" s="180"/>
      <c r="P599" s="180"/>
      <c r="Q599" s="180"/>
      <c r="R599" s="180"/>
      <c r="S599" s="180"/>
      <c r="T599" s="186"/>
      <c r="U599" s="186"/>
      <c r="V599" s="186"/>
      <c r="W599" s="186"/>
      <c r="X599" s="186"/>
      <c r="Y599" s="186"/>
      <c r="Z599" s="186"/>
      <c r="AA599" s="186"/>
      <c r="AB599" s="186"/>
      <c r="AC599" s="186"/>
    </row>
    <row r="600" spans="1:29" x14ac:dyDescent="0.2">
      <c r="A600" s="186"/>
      <c r="B600" s="186"/>
      <c r="C600" s="186"/>
      <c r="D600" s="186"/>
      <c r="E600" s="186"/>
      <c r="F600" s="186"/>
      <c r="G600" s="186"/>
      <c r="H600" s="186"/>
      <c r="I600" s="186"/>
      <c r="J600" s="186"/>
      <c r="K600" s="186"/>
      <c r="L600" s="186"/>
      <c r="M600" s="186"/>
      <c r="N600" s="180"/>
      <c r="O600" s="180"/>
      <c r="P600" s="180"/>
      <c r="Q600" s="180"/>
      <c r="R600" s="180"/>
      <c r="S600" s="180"/>
      <c r="T600" s="186"/>
      <c r="U600" s="186"/>
      <c r="V600" s="186"/>
      <c r="W600" s="186"/>
      <c r="X600" s="186"/>
      <c r="Y600" s="186"/>
      <c r="Z600" s="186"/>
      <c r="AA600" s="186"/>
      <c r="AB600" s="186"/>
      <c r="AC600" s="186"/>
    </row>
    <row r="601" spans="1:29" x14ac:dyDescent="0.2">
      <c r="A601" s="186"/>
      <c r="B601" s="186"/>
      <c r="C601" s="186"/>
      <c r="D601" s="186"/>
      <c r="E601" s="186"/>
      <c r="F601" s="186"/>
      <c r="G601" s="186"/>
      <c r="H601" s="186"/>
      <c r="I601" s="186"/>
      <c r="J601" s="186"/>
      <c r="K601" s="186"/>
      <c r="L601" s="186"/>
      <c r="M601" s="186"/>
      <c r="N601" s="180"/>
      <c r="O601" s="180"/>
      <c r="P601" s="180"/>
      <c r="Q601" s="180"/>
      <c r="R601" s="180"/>
      <c r="S601" s="180"/>
      <c r="T601" s="186"/>
      <c r="U601" s="186"/>
      <c r="V601" s="186"/>
      <c r="W601" s="186"/>
      <c r="X601" s="186"/>
      <c r="Y601" s="186"/>
      <c r="Z601" s="186"/>
      <c r="AA601" s="186"/>
      <c r="AB601" s="186"/>
      <c r="AC601" s="186"/>
    </row>
    <row r="602" spans="1:29" x14ac:dyDescent="0.2">
      <c r="A602" s="186"/>
      <c r="B602" s="186"/>
      <c r="C602" s="186"/>
      <c r="D602" s="186"/>
      <c r="E602" s="186"/>
      <c r="F602" s="186"/>
      <c r="G602" s="186"/>
      <c r="H602" s="186"/>
      <c r="I602" s="186"/>
      <c r="J602" s="186"/>
      <c r="K602" s="186"/>
      <c r="L602" s="186"/>
      <c r="M602" s="186"/>
      <c r="N602" s="180"/>
      <c r="O602" s="180"/>
      <c r="P602" s="180"/>
      <c r="Q602" s="180"/>
      <c r="R602" s="180"/>
      <c r="S602" s="180"/>
      <c r="T602" s="186"/>
      <c r="U602" s="186"/>
      <c r="V602" s="186"/>
      <c r="W602" s="186"/>
      <c r="X602" s="186"/>
      <c r="Y602" s="186"/>
      <c r="Z602" s="186"/>
      <c r="AA602" s="186"/>
      <c r="AB602" s="186"/>
      <c r="AC602" s="186"/>
    </row>
    <row r="603" spans="1:29" x14ac:dyDescent="0.2">
      <c r="A603" s="186"/>
      <c r="B603" s="186"/>
      <c r="C603" s="186"/>
      <c r="D603" s="186"/>
      <c r="E603" s="186"/>
      <c r="F603" s="186"/>
      <c r="G603" s="186"/>
      <c r="H603" s="186"/>
      <c r="I603" s="186"/>
      <c r="J603" s="186"/>
      <c r="K603" s="186"/>
      <c r="L603" s="186"/>
      <c r="M603" s="186"/>
      <c r="N603" s="180"/>
      <c r="O603" s="180"/>
      <c r="P603" s="180"/>
      <c r="Q603" s="180"/>
      <c r="R603" s="180"/>
      <c r="S603" s="180"/>
      <c r="T603" s="186"/>
      <c r="U603" s="186"/>
      <c r="V603" s="186"/>
      <c r="W603" s="186"/>
      <c r="X603" s="186"/>
      <c r="Y603" s="186"/>
      <c r="Z603" s="186"/>
      <c r="AA603" s="186"/>
      <c r="AB603" s="186"/>
      <c r="AC603" s="186"/>
    </row>
    <row r="604" spans="1:29" x14ac:dyDescent="0.2">
      <c r="A604" s="186"/>
      <c r="B604" s="186"/>
      <c r="C604" s="186"/>
      <c r="D604" s="186"/>
      <c r="E604" s="186"/>
      <c r="F604" s="186"/>
      <c r="G604" s="186"/>
      <c r="H604" s="186"/>
      <c r="I604" s="186"/>
      <c r="J604" s="186"/>
      <c r="K604" s="186"/>
      <c r="L604" s="186"/>
      <c r="M604" s="186"/>
      <c r="N604" s="180"/>
      <c r="O604" s="180"/>
      <c r="P604" s="180"/>
      <c r="Q604" s="180"/>
      <c r="R604" s="180"/>
      <c r="S604" s="180"/>
      <c r="T604" s="186"/>
      <c r="U604" s="186"/>
      <c r="V604" s="186"/>
      <c r="W604" s="186"/>
      <c r="X604" s="186"/>
      <c r="Y604" s="186"/>
      <c r="Z604" s="186"/>
      <c r="AA604" s="186"/>
      <c r="AB604" s="186"/>
      <c r="AC604" s="186"/>
    </row>
    <row r="605" spans="1:29" x14ac:dyDescent="0.2">
      <c r="A605" s="186"/>
      <c r="B605" s="186"/>
      <c r="C605" s="186"/>
      <c r="D605" s="186"/>
      <c r="E605" s="186"/>
      <c r="F605" s="186"/>
      <c r="G605" s="186"/>
      <c r="H605" s="186"/>
      <c r="I605" s="186"/>
      <c r="J605" s="186"/>
      <c r="K605" s="186"/>
      <c r="L605" s="186"/>
      <c r="M605" s="186"/>
      <c r="N605" s="180"/>
      <c r="O605" s="180"/>
      <c r="P605" s="180"/>
      <c r="Q605" s="180"/>
      <c r="R605" s="180"/>
      <c r="S605" s="180"/>
      <c r="T605" s="186"/>
      <c r="U605" s="186"/>
      <c r="V605" s="186"/>
      <c r="W605" s="186"/>
      <c r="X605" s="186"/>
      <c r="Y605" s="186"/>
      <c r="Z605" s="186"/>
      <c r="AA605" s="186"/>
      <c r="AB605" s="186"/>
      <c r="AC605" s="186"/>
    </row>
    <row r="606" spans="1:29" x14ac:dyDescent="0.2">
      <c r="A606" s="186"/>
      <c r="B606" s="186"/>
      <c r="C606" s="186"/>
      <c r="D606" s="186"/>
      <c r="E606" s="186"/>
      <c r="F606" s="186"/>
      <c r="G606" s="186"/>
      <c r="H606" s="186"/>
      <c r="I606" s="186"/>
      <c r="J606" s="186"/>
      <c r="K606" s="186"/>
      <c r="L606" s="186"/>
      <c r="M606" s="186"/>
      <c r="N606" s="180"/>
      <c r="O606" s="180"/>
      <c r="P606" s="180"/>
      <c r="Q606" s="180"/>
      <c r="R606" s="180"/>
      <c r="S606" s="180"/>
      <c r="T606" s="186"/>
      <c r="U606" s="186"/>
      <c r="V606" s="186"/>
      <c r="W606" s="186"/>
      <c r="X606" s="186"/>
      <c r="Y606" s="186"/>
      <c r="Z606" s="186"/>
      <c r="AA606" s="186"/>
      <c r="AB606" s="186"/>
      <c r="AC606" s="186"/>
    </row>
    <row r="607" spans="1:29" x14ac:dyDescent="0.2">
      <c r="A607" s="186"/>
      <c r="B607" s="186"/>
      <c r="C607" s="186"/>
      <c r="D607" s="186"/>
      <c r="E607" s="186"/>
      <c r="F607" s="186"/>
      <c r="G607" s="186"/>
      <c r="H607" s="186"/>
      <c r="I607" s="186"/>
      <c r="J607" s="186"/>
      <c r="K607" s="186"/>
      <c r="L607" s="186"/>
      <c r="M607" s="186"/>
      <c r="N607" s="180"/>
      <c r="O607" s="180"/>
      <c r="P607" s="180"/>
      <c r="Q607" s="180"/>
      <c r="R607" s="180"/>
      <c r="S607" s="180"/>
      <c r="T607" s="186"/>
      <c r="U607" s="186"/>
      <c r="V607" s="186"/>
      <c r="W607" s="186"/>
      <c r="X607" s="186"/>
      <c r="Y607" s="186"/>
      <c r="Z607" s="186"/>
      <c r="AA607" s="186"/>
      <c r="AB607" s="186"/>
      <c r="AC607" s="186"/>
    </row>
    <row r="608" spans="1:29" x14ac:dyDescent="0.2">
      <c r="A608" s="186"/>
      <c r="B608" s="186"/>
      <c r="C608" s="186"/>
      <c r="D608" s="186"/>
      <c r="E608" s="186"/>
      <c r="F608" s="186"/>
      <c r="G608" s="186"/>
      <c r="H608" s="186"/>
      <c r="I608" s="186"/>
      <c r="J608" s="186"/>
      <c r="K608" s="186"/>
      <c r="L608" s="186"/>
      <c r="M608" s="186"/>
      <c r="N608" s="180"/>
      <c r="O608" s="180"/>
      <c r="P608" s="180"/>
      <c r="Q608" s="180"/>
      <c r="R608" s="180"/>
      <c r="S608" s="180"/>
      <c r="T608" s="186"/>
      <c r="U608" s="186"/>
      <c r="V608" s="186"/>
      <c r="W608" s="186"/>
      <c r="X608" s="186"/>
      <c r="Y608" s="186"/>
      <c r="Z608" s="186"/>
      <c r="AA608" s="186"/>
      <c r="AB608" s="186"/>
      <c r="AC608" s="186"/>
    </row>
    <row r="609" spans="1:29" x14ac:dyDescent="0.2">
      <c r="A609" s="186"/>
      <c r="B609" s="186"/>
      <c r="C609" s="186"/>
      <c r="D609" s="186"/>
      <c r="E609" s="186"/>
      <c r="F609" s="186"/>
      <c r="G609" s="186"/>
      <c r="H609" s="186"/>
      <c r="I609" s="186"/>
      <c r="J609" s="186"/>
      <c r="K609" s="186"/>
      <c r="L609" s="186"/>
      <c r="M609" s="186"/>
      <c r="N609" s="180"/>
      <c r="O609" s="180"/>
      <c r="P609" s="180"/>
      <c r="Q609" s="180"/>
      <c r="R609" s="180"/>
      <c r="S609" s="180"/>
      <c r="T609" s="186"/>
      <c r="U609" s="186"/>
      <c r="V609" s="186"/>
      <c r="W609" s="186"/>
      <c r="X609" s="186"/>
      <c r="Y609" s="186"/>
      <c r="Z609" s="186"/>
      <c r="AA609" s="186"/>
      <c r="AB609" s="186"/>
      <c r="AC609" s="186"/>
    </row>
    <row r="610" spans="1:29" x14ac:dyDescent="0.2">
      <c r="A610" s="186"/>
      <c r="B610" s="186"/>
      <c r="C610" s="186"/>
      <c r="D610" s="186"/>
      <c r="E610" s="186"/>
      <c r="F610" s="186"/>
      <c r="G610" s="186"/>
      <c r="H610" s="186"/>
      <c r="I610" s="186"/>
      <c r="J610" s="186"/>
      <c r="K610" s="186"/>
      <c r="L610" s="186"/>
      <c r="M610" s="186"/>
      <c r="N610" s="180"/>
      <c r="O610" s="180"/>
      <c r="P610" s="180"/>
      <c r="Q610" s="180"/>
      <c r="R610" s="180"/>
      <c r="S610" s="180"/>
      <c r="T610" s="186"/>
      <c r="U610" s="186"/>
      <c r="V610" s="186"/>
      <c r="W610" s="186"/>
      <c r="X610" s="186"/>
      <c r="Y610" s="186"/>
      <c r="Z610" s="186"/>
      <c r="AA610" s="186"/>
      <c r="AB610" s="186"/>
      <c r="AC610" s="186"/>
    </row>
    <row r="611" spans="1:29" x14ac:dyDescent="0.2">
      <c r="A611" s="186"/>
      <c r="B611" s="186"/>
      <c r="C611" s="186"/>
      <c r="D611" s="186"/>
      <c r="E611" s="186"/>
      <c r="F611" s="186"/>
      <c r="G611" s="186"/>
      <c r="H611" s="186"/>
      <c r="I611" s="186"/>
      <c r="J611" s="186"/>
      <c r="K611" s="186"/>
      <c r="L611" s="186"/>
      <c r="M611" s="186"/>
      <c r="N611" s="180"/>
      <c r="O611" s="180"/>
      <c r="P611" s="180"/>
      <c r="Q611" s="180"/>
      <c r="R611" s="180"/>
      <c r="S611" s="180"/>
      <c r="T611" s="186"/>
      <c r="U611" s="186"/>
      <c r="V611" s="186"/>
      <c r="W611" s="186"/>
      <c r="X611" s="186"/>
      <c r="Y611" s="186"/>
      <c r="Z611" s="186"/>
      <c r="AA611" s="186"/>
      <c r="AB611" s="186"/>
      <c r="AC611" s="186"/>
    </row>
    <row r="612" spans="1:29" x14ac:dyDescent="0.2">
      <c r="A612" s="186"/>
      <c r="B612" s="186"/>
      <c r="C612" s="186"/>
      <c r="D612" s="186"/>
      <c r="E612" s="186"/>
      <c r="F612" s="186"/>
      <c r="G612" s="186"/>
      <c r="H612" s="186"/>
      <c r="I612" s="186"/>
      <c r="J612" s="186"/>
      <c r="K612" s="186"/>
      <c r="L612" s="186"/>
      <c r="M612" s="186"/>
      <c r="N612" s="180"/>
      <c r="O612" s="180"/>
      <c r="P612" s="180"/>
      <c r="Q612" s="180"/>
      <c r="R612" s="180"/>
      <c r="S612" s="180"/>
      <c r="T612" s="186"/>
      <c r="U612" s="186"/>
      <c r="V612" s="186"/>
      <c r="W612" s="186"/>
      <c r="X612" s="186"/>
      <c r="Y612" s="186"/>
      <c r="Z612" s="186"/>
      <c r="AA612" s="186"/>
      <c r="AB612" s="186"/>
      <c r="AC612" s="186"/>
    </row>
    <row r="613" spans="1:29" x14ac:dyDescent="0.2">
      <c r="A613" s="186"/>
      <c r="B613" s="186"/>
      <c r="C613" s="186"/>
      <c r="D613" s="186"/>
      <c r="E613" s="186"/>
      <c r="F613" s="186"/>
      <c r="G613" s="186"/>
      <c r="H613" s="186"/>
      <c r="I613" s="186"/>
      <c r="J613" s="186"/>
      <c r="K613" s="186"/>
      <c r="L613" s="186"/>
      <c r="M613" s="186"/>
      <c r="N613" s="180"/>
      <c r="O613" s="180"/>
      <c r="P613" s="180"/>
      <c r="Q613" s="180"/>
      <c r="R613" s="180"/>
      <c r="S613" s="180"/>
      <c r="T613" s="186"/>
      <c r="U613" s="186"/>
      <c r="V613" s="186"/>
      <c r="W613" s="186"/>
      <c r="X613" s="186"/>
      <c r="Y613" s="186"/>
      <c r="Z613" s="186"/>
      <c r="AA613" s="186"/>
      <c r="AB613" s="186"/>
      <c r="AC613" s="186"/>
    </row>
    <row r="614" spans="1:29" x14ac:dyDescent="0.2">
      <c r="A614" s="186"/>
      <c r="B614" s="186"/>
      <c r="C614" s="186"/>
      <c r="D614" s="186"/>
      <c r="E614" s="186"/>
      <c r="F614" s="186"/>
      <c r="G614" s="186"/>
      <c r="H614" s="186"/>
      <c r="I614" s="186"/>
      <c r="J614" s="186"/>
      <c r="K614" s="186"/>
      <c r="L614" s="186"/>
      <c r="M614" s="186"/>
      <c r="N614" s="180"/>
      <c r="O614" s="180"/>
      <c r="P614" s="180"/>
      <c r="Q614" s="180"/>
      <c r="R614" s="180"/>
      <c r="S614" s="180"/>
      <c r="T614" s="186"/>
      <c r="U614" s="186"/>
      <c r="V614" s="186"/>
      <c r="W614" s="186"/>
      <c r="X614" s="186"/>
      <c r="Y614" s="186"/>
      <c r="Z614" s="186"/>
      <c r="AA614" s="186"/>
      <c r="AB614" s="186"/>
      <c r="AC614" s="186"/>
    </row>
    <row r="615" spans="1:29" x14ac:dyDescent="0.2">
      <c r="A615" s="186"/>
      <c r="B615" s="186"/>
      <c r="C615" s="186"/>
      <c r="D615" s="186"/>
      <c r="E615" s="186"/>
      <c r="F615" s="186"/>
      <c r="G615" s="186"/>
      <c r="H615" s="186"/>
      <c r="I615" s="186"/>
      <c r="J615" s="186"/>
      <c r="K615" s="186"/>
      <c r="L615" s="186"/>
      <c r="M615" s="186"/>
      <c r="N615" s="180"/>
      <c r="O615" s="180"/>
      <c r="P615" s="180"/>
      <c r="Q615" s="180"/>
      <c r="R615" s="180"/>
      <c r="S615" s="180"/>
      <c r="T615" s="186"/>
      <c r="U615" s="186"/>
      <c r="V615" s="186"/>
      <c r="W615" s="186"/>
      <c r="X615" s="186"/>
      <c r="Y615" s="186"/>
      <c r="Z615" s="186"/>
      <c r="AA615" s="186"/>
      <c r="AB615" s="186"/>
      <c r="AC615" s="186"/>
    </row>
    <row r="616" spans="1:29" x14ac:dyDescent="0.2">
      <c r="A616" s="186"/>
      <c r="B616" s="186"/>
      <c r="C616" s="186"/>
      <c r="D616" s="186"/>
      <c r="E616" s="186"/>
      <c r="F616" s="186"/>
      <c r="G616" s="186"/>
      <c r="H616" s="186"/>
      <c r="I616" s="186"/>
      <c r="J616" s="186"/>
      <c r="K616" s="186"/>
      <c r="L616" s="186"/>
      <c r="M616" s="186"/>
      <c r="N616" s="180"/>
      <c r="O616" s="180"/>
      <c r="P616" s="180"/>
      <c r="Q616" s="180"/>
      <c r="R616" s="180"/>
      <c r="S616" s="180"/>
      <c r="T616" s="186"/>
      <c r="U616" s="186"/>
      <c r="V616" s="186"/>
      <c r="W616" s="186"/>
      <c r="X616" s="186"/>
      <c r="Y616" s="186"/>
      <c r="Z616" s="186"/>
      <c r="AA616" s="186"/>
      <c r="AB616" s="186"/>
      <c r="AC616" s="186"/>
    </row>
    <row r="617" spans="1:29" x14ac:dyDescent="0.2">
      <c r="A617" s="186"/>
      <c r="B617" s="186"/>
      <c r="C617" s="186"/>
      <c r="D617" s="186"/>
      <c r="E617" s="186"/>
      <c r="F617" s="186"/>
      <c r="G617" s="186"/>
      <c r="H617" s="186"/>
      <c r="I617" s="186"/>
      <c r="J617" s="186"/>
      <c r="K617" s="186"/>
      <c r="L617" s="186"/>
      <c r="M617" s="186"/>
      <c r="N617" s="180"/>
      <c r="O617" s="180"/>
      <c r="P617" s="180"/>
      <c r="Q617" s="180"/>
      <c r="R617" s="180"/>
      <c r="S617" s="180"/>
      <c r="T617" s="186"/>
      <c r="U617" s="186"/>
      <c r="V617" s="186"/>
      <c r="W617" s="186"/>
      <c r="X617" s="186"/>
      <c r="Y617" s="186"/>
      <c r="Z617" s="186"/>
      <c r="AA617" s="186"/>
      <c r="AB617" s="186"/>
      <c r="AC617" s="186"/>
    </row>
    <row r="618" spans="1:29" x14ac:dyDescent="0.2">
      <c r="A618" s="186"/>
      <c r="B618" s="186"/>
      <c r="C618" s="186"/>
      <c r="D618" s="186"/>
      <c r="E618" s="186"/>
      <c r="F618" s="186"/>
      <c r="G618" s="186"/>
      <c r="H618" s="186"/>
      <c r="I618" s="186"/>
      <c r="J618" s="186"/>
      <c r="K618" s="186"/>
      <c r="L618" s="186"/>
      <c r="M618" s="186"/>
      <c r="N618" s="180"/>
      <c r="O618" s="180"/>
      <c r="P618" s="180"/>
      <c r="Q618" s="180"/>
      <c r="R618" s="180"/>
      <c r="S618" s="180"/>
      <c r="T618" s="186"/>
      <c r="U618" s="186"/>
      <c r="V618" s="186"/>
      <c r="W618" s="186"/>
      <c r="X618" s="186"/>
      <c r="Y618" s="186"/>
      <c r="Z618" s="186"/>
      <c r="AA618" s="186"/>
      <c r="AB618" s="186"/>
      <c r="AC618" s="186"/>
    </row>
    <row r="619" spans="1:29" x14ac:dyDescent="0.2">
      <c r="A619" s="186"/>
      <c r="B619" s="186"/>
      <c r="C619" s="186"/>
      <c r="D619" s="186"/>
      <c r="E619" s="186"/>
      <c r="F619" s="186"/>
      <c r="G619" s="186"/>
      <c r="H619" s="186"/>
      <c r="I619" s="186"/>
      <c r="J619" s="186"/>
      <c r="K619" s="186"/>
      <c r="L619" s="186"/>
      <c r="M619" s="186"/>
      <c r="N619" s="180"/>
      <c r="O619" s="180"/>
      <c r="P619" s="180"/>
      <c r="Q619" s="180"/>
      <c r="R619" s="180"/>
      <c r="S619" s="180"/>
      <c r="T619" s="186"/>
      <c r="U619" s="186"/>
      <c r="V619" s="186"/>
      <c r="W619" s="186"/>
      <c r="X619" s="186"/>
      <c r="Y619" s="186"/>
      <c r="Z619" s="186"/>
      <c r="AA619" s="186"/>
      <c r="AB619" s="186"/>
      <c r="AC619" s="186"/>
    </row>
    <row r="620" spans="1:29" x14ac:dyDescent="0.2">
      <c r="A620" s="186"/>
      <c r="B620" s="186"/>
      <c r="C620" s="186"/>
      <c r="D620" s="186"/>
      <c r="E620" s="186"/>
      <c r="F620" s="186"/>
      <c r="G620" s="186"/>
      <c r="H620" s="186"/>
      <c r="I620" s="186"/>
      <c r="J620" s="186"/>
      <c r="K620" s="186"/>
      <c r="L620" s="186"/>
      <c r="M620" s="186"/>
      <c r="N620" s="180"/>
      <c r="O620" s="180"/>
      <c r="P620" s="180"/>
      <c r="Q620" s="180"/>
      <c r="R620" s="180"/>
      <c r="S620" s="180"/>
      <c r="T620" s="186"/>
      <c r="U620" s="186"/>
      <c r="V620" s="186"/>
      <c r="W620" s="186"/>
      <c r="X620" s="186"/>
      <c r="Y620" s="186"/>
      <c r="Z620" s="186"/>
      <c r="AA620" s="186"/>
      <c r="AB620" s="186"/>
      <c r="AC620" s="186"/>
    </row>
    <row r="621" spans="1:29" x14ac:dyDescent="0.2">
      <c r="A621" s="186"/>
      <c r="B621" s="186"/>
      <c r="C621" s="186"/>
      <c r="D621" s="186"/>
      <c r="E621" s="186"/>
      <c r="F621" s="186"/>
      <c r="G621" s="186"/>
      <c r="H621" s="186"/>
      <c r="I621" s="186"/>
      <c r="J621" s="186"/>
      <c r="K621" s="186"/>
      <c r="L621" s="186"/>
      <c r="M621" s="186"/>
      <c r="N621" s="180"/>
      <c r="O621" s="180"/>
      <c r="P621" s="180"/>
      <c r="Q621" s="180"/>
      <c r="R621" s="180"/>
      <c r="S621" s="180"/>
      <c r="T621" s="186"/>
      <c r="U621" s="186"/>
      <c r="V621" s="186"/>
      <c r="W621" s="186"/>
      <c r="X621" s="186"/>
      <c r="Y621" s="186"/>
      <c r="Z621" s="186"/>
      <c r="AA621" s="186"/>
      <c r="AB621" s="186"/>
      <c r="AC621" s="186"/>
    </row>
    <row r="622" spans="1:29" x14ac:dyDescent="0.2">
      <c r="A622" s="186"/>
      <c r="B622" s="186"/>
      <c r="C622" s="186"/>
      <c r="D622" s="186"/>
      <c r="E622" s="186"/>
      <c r="F622" s="186"/>
      <c r="G622" s="186"/>
      <c r="H622" s="186"/>
      <c r="I622" s="186"/>
      <c r="J622" s="186"/>
      <c r="K622" s="186"/>
      <c r="L622" s="186"/>
      <c r="M622" s="186"/>
      <c r="N622" s="180"/>
      <c r="O622" s="180"/>
      <c r="P622" s="180"/>
      <c r="Q622" s="180"/>
      <c r="R622" s="180"/>
      <c r="S622" s="180"/>
      <c r="T622" s="186"/>
      <c r="U622" s="186"/>
      <c r="V622" s="186"/>
      <c r="W622" s="186"/>
      <c r="X622" s="186"/>
      <c r="Y622" s="186"/>
      <c r="Z622" s="186"/>
      <c r="AA622" s="186"/>
      <c r="AB622" s="186"/>
      <c r="AC622" s="186"/>
    </row>
    <row r="623" spans="1:29" x14ac:dyDescent="0.2">
      <c r="A623" s="186"/>
      <c r="B623" s="186"/>
      <c r="C623" s="186"/>
      <c r="D623" s="186"/>
      <c r="E623" s="186"/>
      <c r="F623" s="186"/>
      <c r="G623" s="186"/>
      <c r="H623" s="186"/>
      <c r="I623" s="186"/>
      <c r="J623" s="186"/>
      <c r="K623" s="186"/>
      <c r="L623" s="186"/>
      <c r="M623" s="186"/>
      <c r="N623" s="180"/>
      <c r="O623" s="180"/>
      <c r="P623" s="180"/>
      <c r="Q623" s="180"/>
      <c r="R623" s="180"/>
      <c r="S623" s="180"/>
      <c r="T623" s="186"/>
      <c r="U623" s="186"/>
      <c r="V623" s="186"/>
      <c r="W623" s="186"/>
      <c r="X623" s="186"/>
      <c r="Y623" s="186"/>
      <c r="Z623" s="186"/>
      <c r="AA623" s="186"/>
      <c r="AB623" s="186"/>
      <c r="AC623" s="186"/>
    </row>
    <row r="624" spans="1:29" x14ac:dyDescent="0.2">
      <c r="A624" s="186"/>
      <c r="B624" s="186"/>
      <c r="C624" s="186"/>
      <c r="D624" s="186"/>
      <c r="E624" s="186"/>
      <c r="F624" s="186"/>
      <c r="G624" s="186"/>
      <c r="H624" s="186"/>
      <c r="I624" s="186"/>
      <c r="J624" s="186"/>
      <c r="K624" s="186"/>
      <c r="L624" s="186"/>
      <c r="M624" s="186"/>
      <c r="N624" s="180"/>
      <c r="O624" s="180"/>
      <c r="P624" s="180"/>
      <c r="Q624" s="180"/>
      <c r="R624" s="180"/>
      <c r="S624" s="180"/>
      <c r="T624" s="186"/>
      <c r="U624" s="186"/>
      <c r="V624" s="186"/>
      <c r="W624" s="186"/>
      <c r="X624" s="186"/>
      <c r="Y624" s="186"/>
      <c r="Z624" s="186"/>
      <c r="AA624" s="186"/>
      <c r="AB624" s="186"/>
      <c r="AC624" s="186"/>
    </row>
    <row r="625" spans="1:29" x14ac:dyDescent="0.2">
      <c r="A625" s="186"/>
      <c r="B625" s="186"/>
      <c r="C625" s="186"/>
      <c r="D625" s="186"/>
      <c r="E625" s="186"/>
      <c r="F625" s="186"/>
      <c r="G625" s="186"/>
      <c r="H625" s="186"/>
      <c r="I625" s="186"/>
      <c r="J625" s="186"/>
      <c r="K625" s="186"/>
      <c r="L625" s="186"/>
      <c r="M625" s="186"/>
      <c r="N625" s="180"/>
      <c r="O625" s="180"/>
      <c r="P625" s="180"/>
      <c r="Q625" s="180"/>
      <c r="R625" s="180"/>
      <c r="S625" s="180"/>
      <c r="T625" s="186"/>
      <c r="U625" s="186"/>
      <c r="V625" s="186"/>
      <c r="W625" s="186"/>
      <c r="X625" s="186"/>
      <c r="Y625" s="186"/>
      <c r="Z625" s="186"/>
      <c r="AA625" s="186"/>
      <c r="AB625" s="186"/>
      <c r="AC625" s="186"/>
    </row>
    <row r="626" spans="1:29" x14ac:dyDescent="0.2">
      <c r="A626" s="186"/>
      <c r="B626" s="186"/>
      <c r="C626" s="186"/>
      <c r="D626" s="186"/>
      <c r="E626" s="186"/>
      <c r="F626" s="186"/>
      <c r="G626" s="186"/>
      <c r="H626" s="186"/>
      <c r="I626" s="186"/>
      <c r="J626" s="186"/>
      <c r="K626" s="186"/>
      <c r="L626" s="186"/>
      <c r="M626" s="186"/>
      <c r="N626" s="180"/>
      <c r="O626" s="180"/>
      <c r="P626" s="180"/>
      <c r="Q626" s="180"/>
      <c r="R626" s="180"/>
      <c r="S626" s="180"/>
      <c r="T626" s="186"/>
      <c r="U626" s="186"/>
      <c r="V626" s="186"/>
      <c r="W626" s="186"/>
      <c r="X626" s="186"/>
      <c r="Y626" s="186"/>
      <c r="Z626" s="186"/>
      <c r="AA626" s="186"/>
      <c r="AB626" s="186"/>
      <c r="AC626" s="186"/>
    </row>
    <row r="627" spans="1:29" x14ac:dyDescent="0.2">
      <c r="A627" s="186"/>
      <c r="B627" s="186"/>
      <c r="C627" s="186"/>
      <c r="D627" s="186"/>
      <c r="E627" s="186"/>
      <c r="F627" s="186"/>
      <c r="G627" s="186"/>
      <c r="H627" s="186"/>
      <c r="I627" s="186"/>
      <c r="J627" s="186"/>
      <c r="K627" s="186"/>
      <c r="L627" s="186"/>
      <c r="M627" s="186"/>
      <c r="N627" s="180"/>
      <c r="O627" s="180"/>
      <c r="P627" s="180"/>
      <c r="Q627" s="180"/>
      <c r="R627" s="180"/>
      <c r="S627" s="180"/>
      <c r="T627" s="186"/>
      <c r="U627" s="186"/>
      <c r="V627" s="186"/>
      <c r="W627" s="186"/>
      <c r="X627" s="186"/>
      <c r="Y627" s="186"/>
      <c r="Z627" s="186"/>
      <c r="AA627" s="186"/>
      <c r="AB627" s="186"/>
      <c r="AC627" s="186"/>
    </row>
    <row r="628" spans="1:29" x14ac:dyDescent="0.2">
      <c r="A628" s="186"/>
      <c r="B628" s="186"/>
      <c r="C628" s="186"/>
      <c r="D628" s="186"/>
      <c r="E628" s="186"/>
      <c r="F628" s="186"/>
      <c r="G628" s="186"/>
      <c r="H628" s="186"/>
      <c r="I628" s="186"/>
      <c r="J628" s="186"/>
      <c r="K628" s="186"/>
      <c r="L628" s="186"/>
      <c r="M628" s="186"/>
      <c r="N628" s="180"/>
      <c r="O628" s="180"/>
      <c r="P628" s="180"/>
      <c r="Q628" s="180"/>
      <c r="R628" s="180"/>
      <c r="S628" s="180"/>
      <c r="T628" s="186"/>
      <c r="U628" s="186"/>
      <c r="V628" s="186"/>
      <c r="W628" s="186"/>
      <c r="X628" s="186"/>
      <c r="Y628" s="186"/>
      <c r="Z628" s="186"/>
      <c r="AA628" s="186"/>
      <c r="AB628" s="186"/>
      <c r="AC628" s="186"/>
    </row>
    <row r="629" spans="1:29" x14ac:dyDescent="0.2">
      <c r="A629" s="186"/>
      <c r="B629" s="186"/>
      <c r="C629" s="186"/>
      <c r="D629" s="186"/>
      <c r="E629" s="186"/>
      <c r="F629" s="186"/>
      <c r="G629" s="186"/>
      <c r="H629" s="186"/>
      <c r="I629" s="186"/>
      <c r="J629" s="186"/>
      <c r="K629" s="186"/>
      <c r="L629" s="186"/>
      <c r="M629" s="186"/>
      <c r="N629" s="180"/>
      <c r="O629" s="180"/>
      <c r="P629" s="180"/>
      <c r="Q629" s="180"/>
      <c r="R629" s="180"/>
      <c r="S629" s="180"/>
      <c r="T629" s="186"/>
      <c r="U629" s="186"/>
      <c r="V629" s="186"/>
      <c r="W629" s="186"/>
      <c r="X629" s="186"/>
      <c r="Y629" s="186"/>
      <c r="Z629" s="186"/>
      <c r="AA629" s="186"/>
      <c r="AB629" s="186"/>
      <c r="AC629" s="186"/>
    </row>
    <row r="630" spans="1:29" x14ac:dyDescent="0.2">
      <c r="A630" s="186"/>
      <c r="B630" s="186"/>
      <c r="C630" s="186"/>
      <c r="D630" s="186"/>
      <c r="E630" s="186"/>
      <c r="F630" s="186"/>
      <c r="G630" s="186"/>
      <c r="H630" s="186"/>
      <c r="I630" s="186"/>
      <c r="J630" s="186"/>
      <c r="K630" s="186"/>
      <c r="L630" s="186"/>
      <c r="M630" s="186"/>
      <c r="N630" s="180"/>
      <c r="O630" s="180"/>
      <c r="P630" s="180"/>
      <c r="Q630" s="180"/>
      <c r="R630" s="180"/>
      <c r="S630" s="180"/>
      <c r="T630" s="186"/>
      <c r="U630" s="186"/>
      <c r="V630" s="186"/>
      <c r="W630" s="186"/>
      <c r="X630" s="186"/>
      <c r="Y630" s="186"/>
      <c r="Z630" s="186"/>
      <c r="AA630" s="186"/>
      <c r="AB630" s="186"/>
      <c r="AC630" s="186"/>
    </row>
    <row r="631" spans="1:29" x14ac:dyDescent="0.2">
      <c r="A631" s="186"/>
      <c r="B631" s="186"/>
      <c r="C631" s="186"/>
      <c r="D631" s="186"/>
      <c r="E631" s="186"/>
      <c r="F631" s="186"/>
      <c r="G631" s="186"/>
      <c r="H631" s="186"/>
      <c r="I631" s="186"/>
      <c r="J631" s="186"/>
      <c r="K631" s="186"/>
      <c r="L631" s="186"/>
      <c r="M631" s="186"/>
      <c r="N631" s="180"/>
      <c r="O631" s="180"/>
      <c r="P631" s="180"/>
      <c r="Q631" s="180"/>
      <c r="R631" s="180"/>
      <c r="S631" s="180"/>
      <c r="T631" s="186"/>
      <c r="U631" s="186"/>
      <c r="V631" s="186"/>
      <c r="W631" s="186"/>
      <c r="X631" s="186"/>
      <c r="Y631" s="186"/>
      <c r="Z631" s="186"/>
      <c r="AA631" s="186"/>
      <c r="AB631" s="186"/>
      <c r="AC631" s="186"/>
    </row>
    <row r="632" spans="1:29" x14ac:dyDescent="0.2">
      <c r="A632" s="186"/>
      <c r="B632" s="186"/>
      <c r="C632" s="186"/>
      <c r="D632" s="186"/>
      <c r="E632" s="186"/>
      <c r="F632" s="186"/>
      <c r="G632" s="186"/>
      <c r="H632" s="186"/>
      <c r="I632" s="186"/>
      <c r="J632" s="186"/>
      <c r="K632" s="186"/>
      <c r="L632" s="186"/>
      <c r="M632" s="186"/>
      <c r="N632" s="180"/>
      <c r="O632" s="180"/>
      <c r="P632" s="180"/>
      <c r="Q632" s="180"/>
      <c r="R632" s="180"/>
      <c r="S632" s="180"/>
      <c r="T632" s="186"/>
      <c r="U632" s="186"/>
      <c r="V632" s="186"/>
      <c r="W632" s="186"/>
      <c r="X632" s="186"/>
      <c r="Y632" s="186"/>
      <c r="Z632" s="186"/>
      <c r="AA632" s="186"/>
      <c r="AB632" s="186"/>
      <c r="AC632" s="186"/>
    </row>
    <row r="633" spans="1:29" x14ac:dyDescent="0.2">
      <c r="A633" s="186"/>
      <c r="B633" s="186"/>
      <c r="C633" s="186"/>
      <c r="D633" s="186"/>
      <c r="E633" s="186"/>
      <c r="F633" s="186"/>
      <c r="G633" s="186"/>
      <c r="H633" s="186"/>
      <c r="I633" s="186"/>
      <c r="J633" s="186"/>
      <c r="K633" s="186"/>
      <c r="L633" s="186"/>
      <c r="M633" s="186"/>
      <c r="N633" s="180"/>
      <c r="O633" s="180"/>
      <c r="P633" s="180"/>
      <c r="Q633" s="180"/>
      <c r="R633" s="180"/>
      <c r="S633" s="180"/>
      <c r="T633" s="186"/>
      <c r="U633" s="186"/>
      <c r="V633" s="186"/>
      <c r="W633" s="186"/>
      <c r="X633" s="186"/>
      <c r="Y633" s="186"/>
      <c r="Z633" s="186"/>
      <c r="AA633" s="186"/>
      <c r="AB633" s="186"/>
      <c r="AC633" s="186"/>
    </row>
    <row r="634" spans="1:29" x14ac:dyDescent="0.2">
      <c r="A634" s="186"/>
      <c r="B634" s="186"/>
      <c r="C634" s="186"/>
      <c r="D634" s="186"/>
      <c r="E634" s="186"/>
      <c r="F634" s="186"/>
      <c r="G634" s="186"/>
      <c r="H634" s="186"/>
      <c r="I634" s="186"/>
      <c r="J634" s="186"/>
      <c r="K634" s="186"/>
      <c r="L634" s="186"/>
      <c r="M634" s="186"/>
      <c r="N634" s="180"/>
      <c r="O634" s="180"/>
      <c r="P634" s="180"/>
      <c r="Q634" s="180"/>
      <c r="R634" s="180"/>
      <c r="S634" s="180"/>
      <c r="T634" s="186"/>
      <c r="U634" s="186"/>
      <c r="V634" s="186"/>
      <c r="W634" s="186"/>
      <c r="X634" s="186"/>
      <c r="Y634" s="186"/>
      <c r="Z634" s="186"/>
      <c r="AA634" s="186"/>
      <c r="AB634" s="186"/>
      <c r="AC634" s="186"/>
    </row>
    <row r="635" spans="1:29" x14ac:dyDescent="0.2">
      <c r="A635" s="186"/>
      <c r="B635" s="186"/>
      <c r="C635" s="186"/>
      <c r="D635" s="186"/>
      <c r="E635" s="186"/>
      <c r="F635" s="186"/>
      <c r="G635" s="186"/>
      <c r="H635" s="186"/>
      <c r="I635" s="186"/>
      <c r="J635" s="186"/>
      <c r="K635" s="186"/>
      <c r="L635" s="186"/>
      <c r="M635" s="186"/>
      <c r="N635" s="180"/>
      <c r="O635" s="180"/>
      <c r="P635" s="180"/>
      <c r="Q635" s="180"/>
      <c r="R635" s="180"/>
      <c r="S635" s="180"/>
      <c r="T635" s="186"/>
      <c r="U635" s="186"/>
      <c r="V635" s="186"/>
      <c r="W635" s="186"/>
      <c r="X635" s="186"/>
      <c r="Y635" s="186"/>
      <c r="Z635" s="186"/>
      <c r="AA635" s="186"/>
      <c r="AB635" s="186"/>
      <c r="AC635" s="186"/>
    </row>
    <row r="636" spans="1:29" x14ac:dyDescent="0.2">
      <c r="A636" s="186"/>
      <c r="B636" s="186"/>
      <c r="C636" s="186"/>
      <c r="D636" s="186"/>
      <c r="E636" s="186"/>
      <c r="F636" s="186"/>
      <c r="G636" s="186"/>
      <c r="H636" s="186"/>
      <c r="I636" s="186"/>
      <c r="J636" s="186"/>
      <c r="K636" s="186"/>
      <c r="L636" s="186"/>
      <c r="M636" s="186"/>
      <c r="N636" s="180"/>
      <c r="O636" s="180"/>
      <c r="P636" s="180"/>
      <c r="Q636" s="180"/>
      <c r="R636" s="180"/>
      <c r="S636" s="180"/>
      <c r="T636" s="186"/>
      <c r="U636" s="186"/>
      <c r="V636" s="186"/>
      <c r="W636" s="186"/>
      <c r="X636" s="186"/>
      <c r="Y636" s="186"/>
      <c r="Z636" s="186"/>
      <c r="AA636" s="186"/>
      <c r="AB636" s="186"/>
      <c r="AC636" s="186"/>
    </row>
    <row r="637" spans="1:29" x14ac:dyDescent="0.2">
      <c r="A637" s="186"/>
      <c r="B637" s="186"/>
      <c r="C637" s="186"/>
      <c r="D637" s="186"/>
      <c r="E637" s="186"/>
      <c r="F637" s="186"/>
      <c r="G637" s="186"/>
      <c r="H637" s="186"/>
      <c r="I637" s="186"/>
      <c r="J637" s="186"/>
      <c r="K637" s="186"/>
      <c r="L637" s="186"/>
      <c r="M637" s="186"/>
      <c r="N637" s="180"/>
      <c r="O637" s="180"/>
      <c r="P637" s="180"/>
      <c r="Q637" s="180"/>
      <c r="R637" s="180"/>
      <c r="S637" s="180"/>
      <c r="T637" s="186"/>
      <c r="U637" s="186"/>
      <c r="V637" s="186"/>
      <c r="W637" s="186"/>
      <c r="X637" s="186"/>
      <c r="Y637" s="186"/>
      <c r="Z637" s="186"/>
      <c r="AA637" s="186"/>
      <c r="AB637" s="186"/>
      <c r="AC637" s="186"/>
    </row>
    <row r="638" spans="1:29" x14ac:dyDescent="0.2">
      <c r="A638" s="186"/>
      <c r="B638" s="186"/>
      <c r="C638" s="186"/>
      <c r="D638" s="186"/>
      <c r="E638" s="186"/>
      <c r="F638" s="186"/>
      <c r="G638" s="186"/>
      <c r="H638" s="186"/>
      <c r="I638" s="186"/>
      <c r="J638" s="186"/>
      <c r="K638" s="186"/>
      <c r="L638" s="186"/>
      <c r="M638" s="186"/>
      <c r="N638" s="180"/>
      <c r="O638" s="180"/>
      <c r="P638" s="180"/>
      <c r="Q638" s="180"/>
      <c r="R638" s="180"/>
      <c r="S638" s="180"/>
      <c r="T638" s="186"/>
      <c r="U638" s="186"/>
      <c r="V638" s="186"/>
      <c r="W638" s="186"/>
      <c r="X638" s="186"/>
      <c r="Y638" s="186"/>
      <c r="Z638" s="186"/>
      <c r="AA638" s="186"/>
      <c r="AB638" s="186"/>
      <c r="AC638" s="186"/>
    </row>
    <row r="639" spans="1:29" x14ac:dyDescent="0.2">
      <c r="A639" s="186"/>
      <c r="B639" s="186"/>
      <c r="C639" s="186"/>
      <c r="D639" s="186"/>
      <c r="E639" s="186"/>
      <c r="F639" s="186"/>
      <c r="G639" s="186"/>
      <c r="H639" s="186"/>
      <c r="I639" s="186"/>
      <c r="J639" s="186"/>
      <c r="K639" s="186"/>
      <c r="L639" s="186"/>
      <c r="M639" s="186"/>
      <c r="N639" s="180"/>
      <c r="O639" s="180"/>
      <c r="P639" s="180"/>
      <c r="Q639" s="180"/>
      <c r="R639" s="180"/>
      <c r="S639" s="180"/>
      <c r="T639" s="186"/>
      <c r="U639" s="186"/>
      <c r="V639" s="186"/>
      <c r="W639" s="186"/>
      <c r="X639" s="186"/>
      <c r="Y639" s="186"/>
      <c r="Z639" s="186"/>
      <c r="AA639" s="186"/>
      <c r="AB639" s="186"/>
      <c r="AC639" s="186"/>
    </row>
    <row r="640" spans="1:29" x14ac:dyDescent="0.2">
      <c r="A640" s="186"/>
      <c r="B640" s="186"/>
      <c r="C640" s="186"/>
      <c r="D640" s="186"/>
      <c r="E640" s="186"/>
      <c r="F640" s="186"/>
      <c r="G640" s="186"/>
      <c r="H640" s="186"/>
      <c r="I640" s="186"/>
      <c r="J640" s="186"/>
      <c r="K640" s="186"/>
      <c r="L640" s="186"/>
      <c r="M640" s="186"/>
      <c r="N640" s="180"/>
      <c r="O640" s="180"/>
      <c r="P640" s="180"/>
      <c r="Q640" s="180"/>
      <c r="R640" s="180"/>
      <c r="S640" s="180"/>
      <c r="T640" s="186"/>
      <c r="U640" s="186"/>
      <c r="V640" s="186"/>
      <c r="W640" s="186"/>
      <c r="X640" s="186"/>
      <c r="Y640" s="186"/>
      <c r="Z640" s="186"/>
      <c r="AA640" s="186"/>
      <c r="AB640" s="186"/>
      <c r="AC640" s="186"/>
    </row>
    <row r="641" spans="1:29" x14ac:dyDescent="0.2">
      <c r="A641" s="186"/>
      <c r="B641" s="186"/>
      <c r="C641" s="186"/>
      <c r="D641" s="186"/>
      <c r="E641" s="186"/>
      <c r="F641" s="186"/>
      <c r="G641" s="186"/>
      <c r="H641" s="186"/>
      <c r="I641" s="186"/>
      <c r="J641" s="186"/>
      <c r="K641" s="186"/>
      <c r="L641" s="186"/>
      <c r="M641" s="186"/>
      <c r="N641" s="180"/>
      <c r="O641" s="180"/>
      <c r="P641" s="180"/>
      <c r="Q641" s="180"/>
      <c r="R641" s="180"/>
      <c r="S641" s="180"/>
      <c r="T641" s="186"/>
      <c r="U641" s="186"/>
      <c r="V641" s="186"/>
      <c r="W641" s="186"/>
      <c r="X641" s="186"/>
      <c r="Y641" s="186"/>
      <c r="Z641" s="186"/>
      <c r="AA641" s="186"/>
      <c r="AB641" s="186"/>
      <c r="AC641" s="186"/>
    </row>
    <row r="642" spans="1:29" x14ac:dyDescent="0.2">
      <c r="A642" s="186"/>
      <c r="B642" s="186"/>
      <c r="C642" s="186"/>
      <c r="D642" s="186"/>
      <c r="E642" s="186"/>
      <c r="F642" s="186"/>
      <c r="G642" s="186"/>
      <c r="H642" s="186"/>
      <c r="I642" s="186"/>
      <c r="J642" s="186"/>
      <c r="K642" s="186"/>
      <c r="L642" s="186"/>
      <c r="M642" s="186"/>
      <c r="N642" s="180"/>
      <c r="O642" s="180"/>
      <c r="P642" s="180"/>
      <c r="Q642" s="180"/>
      <c r="R642" s="180"/>
      <c r="S642" s="180"/>
      <c r="T642" s="186"/>
      <c r="U642" s="186"/>
      <c r="V642" s="186"/>
      <c r="W642" s="186"/>
      <c r="X642" s="186"/>
      <c r="Y642" s="186"/>
      <c r="Z642" s="186"/>
      <c r="AA642" s="186"/>
      <c r="AB642" s="186"/>
      <c r="AC642" s="186"/>
    </row>
    <row r="643" spans="1:29" x14ac:dyDescent="0.2">
      <c r="A643" s="186"/>
      <c r="B643" s="186"/>
      <c r="C643" s="186"/>
      <c r="D643" s="186"/>
      <c r="E643" s="186"/>
      <c r="F643" s="186"/>
      <c r="G643" s="186"/>
      <c r="H643" s="186"/>
      <c r="I643" s="186"/>
      <c r="J643" s="186"/>
      <c r="K643" s="186"/>
      <c r="L643" s="186"/>
      <c r="M643" s="186"/>
      <c r="N643" s="180"/>
      <c r="O643" s="180"/>
      <c r="P643" s="180"/>
      <c r="Q643" s="180"/>
      <c r="R643" s="180"/>
      <c r="S643" s="180"/>
      <c r="T643" s="186"/>
      <c r="U643" s="186"/>
      <c r="V643" s="186"/>
      <c r="W643" s="186"/>
      <c r="X643" s="186"/>
      <c r="Y643" s="186"/>
      <c r="Z643" s="186"/>
      <c r="AA643" s="186"/>
      <c r="AB643" s="186"/>
      <c r="AC643" s="186"/>
    </row>
    <row r="644" spans="1:29" x14ac:dyDescent="0.2">
      <c r="A644" s="186"/>
      <c r="B644" s="186"/>
      <c r="C644" s="186"/>
      <c r="D644" s="186"/>
      <c r="E644" s="186"/>
      <c r="F644" s="186"/>
      <c r="G644" s="186"/>
      <c r="H644" s="186"/>
      <c r="I644" s="186"/>
      <c r="J644" s="186"/>
      <c r="K644" s="186"/>
      <c r="L644" s="186"/>
      <c r="M644" s="186"/>
      <c r="N644" s="180"/>
      <c r="O644" s="180"/>
      <c r="P644" s="180"/>
      <c r="Q644" s="180"/>
      <c r="R644" s="180"/>
      <c r="S644" s="180"/>
      <c r="T644" s="186"/>
      <c r="U644" s="186"/>
      <c r="V644" s="186"/>
      <c r="W644" s="186"/>
      <c r="X644" s="186"/>
      <c r="Y644" s="186"/>
      <c r="Z644" s="186"/>
      <c r="AA644" s="186"/>
      <c r="AB644" s="186"/>
      <c r="AC644" s="186"/>
    </row>
    <row r="645" spans="1:29" x14ac:dyDescent="0.2">
      <c r="A645" s="186"/>
      <c r="B645" s="186"/>
      <c r="C645" s="186"/>
      <c r="D645" s="186"/>
      <c r="E645" s="186"/>
      <c r="F645" s="186"/>
      <c r="G645" s="186"/>
      <c r="H645" s="186"/>
      <c r="I645" s="186"/>
      <c r="J645" s="186"/>
      <c r="K645" s="186"/>
      <c r="L645" s="186"/>
      <c r="M645" s="186"/>
      <c r="N645" s="180"/>
      <c r="O645" s="180"/>
      <c r="P645" s="180"/>
      <c r="Q645" s="180"/>
      <c r="R645" s="180"/>
      <c r="S645" s="180"/>
      <c r="T645" s="186"/>
      <c r="U645" s="186"/>
      <c r="V645" s="186"/>
      <c r="W645" s="186"/>
      <c r="X645" s="186"/>
      <c r="Y645" s="186"/>
      <c r="Z645" s="186"/>
      <c r="AA645" s="186"/>
      <c r="AB645" s="186"/>
      <c r="AC645" s="186"/>
    </row>
    <row r="646" spans="1:29" x14ac:dyDescent="0.2">
      <c r="A646" s="186"/>
      <c r="B646" s="186"/>
      <c r="C646" s="186"/>
      <c r="D646" s="186"/>
      <c r="E646" s="186"/>
      <c r="F646" s="186"/>
      <c r="G646" s="186"/>
      <c r="H646" s="186"/>
      <c r="I646" s="186"/>
      <c r="J646" s="186"/>
      <c r="K646" s="186"/>
      <c r="L646" s="186"/>
      <c r="M646" s="186"/>
      <c r="N646" s="180"/>
      <c r="O646" s="180"/>
      <c r="P646" s="180"/>
      <c r="Q646" s="180"/>
      <c r="R646" s="180"/>
      <c r="S646" s="180"/>
      <c r="T646" s="186"/>
      <c r="U646" s="186"/>
      <c r="V646" s="186"/>
      <c r="W646" s="186"/>
      <c r="X646" s="186"/>
      <c r="Y646" s="186"/>
      <c r="Z646" s="186"/>
      <c r="AA646" s="186"/>
      <c r="AB646" s="186"/>
      <c r="AC646" s="186"/>
    </row>
    <row r="647" spans="1:29" x14ac:dyDescent="0.2">
      <c r="A647" s="186"/>
      <c r="B647" s="186"/>
      <c r="C647" s="186"/>
      <c r="D647" s="186"/>
      <c r="E647" s="186"/>
      <c r="F647" s="186"/>
      <c r="G647" s="186"/>
      <c r="H647" s="186"/>
      <c r="I647" s="186"/>
      <c r="J647" s="186"/>
      <c r="K647" s="186"/>
      <c r="L647" s="186"/>
      <c r="M647" s="186"/>
      <c r="N647" s="180"/>
      <c r="O647" s="180"/>
      <c r="P647" s="180"/>
      <c r="Q647" s="180"/>
      <c r="R647" s="180"/>
      <c r="S647" s="180"/>
      <c r="T647" s="186"/>
      <c r="U647" s="186"/>
      <c r="V647" s="186"/>
      <c r="W647" s="186"/>
      <c r="X647" s="186"/>
      <c r="Y647" s="186"/>
      <c r="Z647" s="186"/>
      <c r="AA647" s="186"/>
      <c r="AB647" s="186"/>
      <c r="AC647" s="186"/>
    </row>
    <row r="648" spans="1:29" x14ac:dyDescent="0.2">
      <c r="A648" s="186"/>
      <c r="B648" s="186"/>
      <c r="C648" s="186"/>
      <c r="D648" s="186"/>
      <c r="E648" s="186"/>
      <c r="F648" s="186"/>
      <c r="G648" s="186"/>
      <c r="H648" s="186"/>
      <c r="I648" s="186"/>
      <c r="J648" s="186"/>
      <c r="K648" s="186"/>
      <c r="L648" s="186"/>
      <c r="M648" s="186"/>
      <c r="N648" s="180"/>
      <c r="O648" s="180"/>
      <c r="P648" s="180"/>
      <c r="Q648" s="180"/>
      <c r="R648" s="180"/>
      <c r="S648" s="180"/>
      <c r="T648" s="186"/>
      <c r="U648" s="186"/>
      <c r="V648" s="186"/>
      <c r="W648" s="186"/>
      <c r="X648" s="186"/>
      <c r="Y648" s="186"/>
      <c r="Z648" s="186"/>
      <c r="AA648" s="186"/>
      <c r="AB648" s="186"/>
      <c r="AC648" s="186"/>
    </row>
    <row r="649" spans="1:29" x14ac:dyDescent="0.2">
      <c r="A649" s="186"/>
      <c r="B649" s="186"/>
      <c r="C649" s="186"/>
      <c r="D649" s="186"/>
      <c r="E649" s="186"/>
      <c r="F649" s="186"/>
      <c r="G649" s="186"/>
      <c r="H649" s="186"/>
      <c r="I649" s="186"/>
      <c r="J649" s="186"/>
      <c r="K649" s="186"/>
      <c r="L649" s="186"/>
      <c r="M649" s="186"/>
      <c r="N649" s="180"/>
      <c r="O649" s="180"/>
      <c r="P649" s="180"/>
      <c r="Q649" s="180"/>
      <c r="R649" s="180"/>
      <c r="S649" s="180"/>
      <c r="T649" s="186"/>
      <c r="U649" s="186"/>
      <c r="V649" s="186"/>
      <c r="W649" s="186"/>
      <c r="X649" s="186"/>
      <c r="Y649" s="186"/>
      <c r="Z649" s="186"/>
      <c r="AA649" s="186"/>
      <c r="AB649" s="186"/>
      <c r="AC649" s="186"/>
    </row>
    <row r="650" spans="1:29" x14ac:dyDescent="0.2">
      <c r="A650" s="186"/>
      <c r="B650" s="186"/>
      <c r="C650" s="186"/>
      <c r="D650" s="186"/>
      <c r="E650" s="186"/>
      <c r="F650" s="186"/>
      <c r="G650" s="186"/>
      <c r="H650" s="186"/>
      <c r="I650" s="186"/>
      <c r="J650" s="186"/>
      <c r="K650" s="186"/>
      <c r="L650" s="186"/>
      <c r="M650" s="186"/>
      <c r="N650" s="180"/>
      <c r="O650" s="180"/>
      <c r="P650" s="180"/>
      <c r="Q650" s="180"/>
      <c r="R650" s="180"/>
      <c r="S650" s="180"/>
      <c r="T650" s="186"/>
      <c r="U650" s="186"/>
      <c r="V650" s="186"/>
      <c r="W650" s="186"/>
      <c r="X650" s="186"/>
      <c r="Y650" s="186"/>
      <c r="Z650" s="186"/>
      <c r="AA650" s="186"/>
      <c r="AB650" s="186"/>
      <c r="AC650" s="186"/>
    </row>
    <row r="651" spans="1:29" x14ac:dyDescent="0.2">
      <c r="A651" s="186"/>
      <c r="B651" s="186"/>
      <c r="C651" s="186"/>
      <c r="D651" s="186"/>
      <c r="E651" s="186"/>
      <c r="F651" s="186"/>
      <c r="G651" s="186"/>
      <c r="H651" s="186"/>
      <c r="I651" s="186"/>
      <c r="J651" s="186"/>
      <c r="K651" s="186"/>
      <c r="L651" s="186"/>
      <c r="M651" s="186"/>
      <c r="N651" s="180"/>
      <c r="O651" s="180"/>
      <c r="P651" s="180"/>
      <c r="Q651" s="180"/>
      <c r="R651" s="180"/>
      <c r="S651" s="180"/>
      <c r="T651" s="186"/>
      <c r="U651" s="186"/>
      <c r="V651" s="186"/>
      <c r="W651" s="186"/>
      <c r="X651" s="186"/>
      <c r="Y651" s="186"/>
      <c r="Z651" s="186"/>
      <c r="AA651" s="186"/>
      <c r="AB651" s="186"/>
      <c r="AC651" s="186"/>
    </row>
    <row r="652" spans="1:29" x14ac:dyDescent="0.2">
      <c r="A652" s="186"/>
      <c r="B652" s="186"/>
      <c r="C652" s="186"/>
      <c r="D652" s="186"/>
      <c r="E652" s="186"/>
      <c r="F652" s="186"/>
      <c r="G652" s="186"/>
      <c r="H652" s="186"/>
      <c r="I652" s="186"/>
      <c r="J652" s="186"/>
      <c r="K652" s="186"/>
      <c r="L652" s="186"/>
      <c r="M652" s="186"/>
      <c r="N652" s="180"/>
      <c r="O652" s="180"/>
      <c r="P652" s="180"/>
      <c r="Q652" s="180"/>
      <c r="R652" s="180"/>
      <c r="S652" s="180"/>
      <c r="T652" s="186"/>
      <c r="U652" s="186"/>
      <c r="V652" s="186"/>
      <c r="W652" s="186"/>
      <c r="X652" s="186"/>
      <c r="Y652" s="186"/>
      <c r="Z652" s="186"/>
      <c r="AA652" s="186"/>
      <c r="AB652" s="186"/>
      <c r="AC652" s="186"/>
    </row>
    <row r="653" spans="1:29" x14ac:dyDescent="0.2">
      <c r="A653" s="186"/>
      <c r="B653" s="186"/>
      <c r="C653" s="186"/>
      <c r="D653" s="186"/>
      <c r="E653" s="186"/>
      <c r="F653" s="186"/>
      <c r="G653" s="186"/>
      <c r="H653" s="186"/>
      <c r="I653" s="186"/>
      <c r="J653" s="186"/>
      <c r="K653" s="186"/>
      <c r="L653" s="186"/>
      <c r="M653" s="186"/>
      <c r="N653" s="180"/>
      <c r="O653" s="180"/>
      <c r="P653" s="180"/>
      <c r="Q653" s="180"/>
      <c r="R653" s="180"/>
      <c r="S653" s="180"/>
      <c r="T653" s="186"/>
      <c r="U653" s="186"/>
      <c r="V653" s="186"/>
      <c r="W653" s="186"/>
      <c r="X653" s="186"/>
      <c r="Y653" s="186"/>
      <c r="Z653" s="186"/>
      <c r="AA653" s="186"/>
      <c r="AB653" s="186"/>
      <c r="AC653" s="186"/>
    </row>
    <row r="654" spans="1:29" x14ac:dyDescent="0.2">
      <c r="A654" s="186"/>
      <c r="B654" s="186"/>
      <c r="C654" s="186"/>
      <c r="D654" s="186"/>
      <c r="E654" s="186"/>
      <c r="F654" s="186"/>
      <c r="G654" s="186"/>
      <c r="H654" s="186"/>
      <c r="I654" s="186"/>
      <c r="J654" s="186"/>
      <c r="K654" s="186"/>
      <c r="L654" s="186"/>
      <c r="M654" s="186"/>
      <c r="N654" s="180"/>
      <c r="O654" s="180"/>
      <c r="P654" s="180"/>
      <c r="Q654" s="180"/>
      <c r="R654" s="180"/>
      <c r="S654" s="180"/>
      <c r="T654" s="186"/>
      <c r="U654" s="186"/>
      <c r="V654" s="186"/>
      <c r="W654" s="186"/>
      <c r="X654" s="186"/>
      <c r="Y654" s="186"/>
      <c r="Z654" s="186"/>
      <c r="AA654" s="186"/>
      <c r="AB654" s="186"/>
      <c r="AC654" s="186"/>
    </row>
    <row r="655" spans="1:29" x14ac:dyDescent="0.2">
      <c r="A655" s="186"/>
      <c r="B655" s="186"/>
      <c r="C655" s="186"/>
      <c r="D655" s="186"/>
      <c r="E655" s="186"/>
      <c r="F655" s="186"/>
      <c r="G655" s="186"/>
      <c r="H655" s="186"/>
      <c r="I655" s="186"/>
      <c r="J655" s="186"/>
      <c r="K655" s="186"/>
      <c r="L655" s="186"/>
      <c r="M655" s="186"/>
      <c r="N655" s="180"/>
      <c r="O655" s="180"/>
      <c r="P655" s="180"/>
      <c r="Q655" s="180"/>
      <c r="R655" s="180"/>
      <c r="S655" s="180"/>
      <c r="T655" s="186"/>
      <c r="U655" s="186"/>
      <c r="V655" s="186"/>
      <c r="W655" s="186"/>
      <c r="X655" s="186"/>
      <c r="Y655" s="186"/>
      <c r="Z655" s="186"/>
      <c r="AA655" s="186"/>
      <c r="AB655" s="186"/>
      <c r="AC655" s="186"/>
    </row>
    <row r="656" spans="1:29" x14ac:dyDescent="0.2">
      <c r="A656" s="186"/>
      <c r="B656" s="186"/>
      <c r="C656" s="186"/>
      <c r="D656" s="186"/>
      <c r="E656" s="186"/>
      <c r="F656" s="186"/>
      <c r="G656" s="186"/>
      <c r="H656" s="186"/>
      <c r="I656" s="186"/>
      <c r="J656" s="186"/>
      <c r="K656" s="186"/>
      <c r="L656" s="186"/>
      <c r="M656" s="186"/>
      <c r="N656" s="180"/>
      <c r="O656" s="180"/>
      <c r="P656" s="180"/>
      <c r="Q656" s="180"/>
      <c r="R656" s="180"/>
      <c r="S656" s="180"/>
      <c r="T656" s="186"/>
      <c r="U656" s="186"/>
      <c r="V656" s="186"/>
      <c r="W656" s="186"/>
      <c r="X656" s="186"/>
      <c r="Y656" s="186"/>
      <c r="Z656" s="186"/>
      <c r="AA656" s="186"/>
      <c r="AB656" s="186"/>
      <c r="AC656" s="186"/>
    </row>
    <row r="657" spans="1:29" x14ac:dyDescent="0.2">
      <c r="A657" s="186"/>
      <c r="B657" s="186"/>
      <c r="C657" s="186"/>
      <c r="D657" s="186"/>
      <c r="E657" s="186"/>
      <c r="F657" s="186"/>
      <c r="G657" s="186"/>
      <c r="H657" s="186"/>
      <c r="I657" s="186"/>
      <c r="J657" s="186"/>
      <c r="K657" s="186"/>
      <c r="L657" s="186"/>
      <c r="M657" s="186"/>
      <c r="N657" s="180"/>
      <c r="O657" s="180"/>
      <c r="P657" s="180"/>
      <c r="Q657" s="180"/>
      <c r="R657" s="180"/>
      <c r="S657" s="180"/>
      <c r="T657" s="186"/>
      <c r="U657" s="186"/>
      <c r="V657" s="186"/>
      <c r="W657" s="186"/>
      <c r="X657" s="186"/>
      <c r="Y657" s="186"/>
      <c r="Z657" s="186"/>
      <c r="AA657" s="186"/>
      <c r="AB657" s="186"/>
      <c r="AC657" s="186"/>
    </row>
    <row r="658" spans="1:29" x14ac:dyDescent="0.2">
      <c r="A658" s="186"/>
      <c r="B658" s="186"/>
      <c r="C658" s="186"/>
      <c r="D658" s="186"/>
      <c r="E658" s="186"/>
      <c r="F658" s="186"/>
      <c r="G658" s="186"/>
      <c r="H658" s="186"/>
      <c r="I658" s="186"/>
      <c r="J658" s="186"/>
      <c r="K658" s="186"/>
      <c r="L658" s="186"/>
      <c r="M658" s="186"/>
      <c r="N658" s="180"/>
      <c r="O658" s="180"/>
      <c r="P658" s="180"/>
      <c r="Q658" s="180"/>
      <c r="R658" s="180"/>
      <c r="S658" s="180"/>
      <c r="T658" s="186"/>
      <c r="U658" s="186"/>
      <c r="V658" s="186"/>
      <c r="W658" s="186"/>
      <c r="X658" s="186"/>
      <c r="Y658" s="186"/>
      <c r="Z658" s="186"/>
      <c r="AA658" s="186"/>
      <c r="AB658" s="186"/>
      <c r="AC658" s="186"/>
    </row>
    <row r="659" spans="1:29" x14ac:dyDescent="0.2">
      <c r="A659" s="186"/>
      <c r="B659" s="186"/>
      <c r="C659" s="186"/>
      <c r="D659" s="186"/>
      <c r="E659" s="186"/>
      <c r="F659" s="186"/>
      <c r="G659" s="186"/>
      <c r="H659" s="186"/>
      <c r="I659" s="186"/>
      <c r="J659" s="186"/>
      <c r="K659" s="186"/>
      <c r="L659" s="186"/>
      <c r="M659" s="186"/>
      <c r="N659" s="180"/>
      <c r="O659" s="180"/>
      <c r="P659" s="180"/>
      <c r="Q659" s="180"/>
      <c r="R659" s="180"/>
      <c r="S659" s="180"/>
      <c r="T659" s="186"/>
      <c r="U659" s="186"/>
      <c r="V659" s="186"/>
      <c r="W659" s="186"/>
      <c r="X659" s="186"/>
      <c r="Y659" s="186"/>
      <c r="Z659" s="186"/>
      <c r="AA659" s="186"/>
      <c r="AB659" s="186"/>
      <c r="AC659" s="186"/>
    </row>
    <row r="660" spans="1:29" x14ac:dyDescent="0.2">
      <c r="A660" s="186"/>
      <c r="B660" s="186"/>
      <c r="C660" s="186"/>
      <c r="D660" s="186"/>
      <c r="E660" s="186"/>
      <c r="F660" s="186"/>
      <c r="G660" s="186"/>
      <c r="H660" s="186"/>
      <c r="I660" s="186"/>
      <c r="J660" s="186"/>
      <c r="K660" s="186"/>
      <c r="L660" s="186"/>
      <c r="M660" s="186"/>
      <c r="N660" s="180"/>
      <c r="O660" s="180"/>
      <c r="P660" s="180"/>
      <c r="Q660" s="180"/>
      <c r="R660" s="180"/>
      <c r="S660" s="180"/>
      <c r="T660" s="186"/>
      <c r="U660" s="186"/>
      <c r="V660" s="186"/>
      <c r="W660" s="186"/>
      <c r="X660" s="186"/>
      <c r="Y660" s="186"/>
      <c r="Z660" s="186"/>
      <c r="AA660" s="186"/>
      <c r="AB660" s="186"/>
      <c r="AC660" s="186"/>
    </row>
    <row r="661" spans="1:29" x14ac:dyDescent="0.2">
      <c r="A661" s="186"/>
      <c r="B661" s="186"/>
      <c r="C661" s="186"/>
      <c r="D661" s="186"/>
      <c r="E661" s="186"/>
      <c r="F661" s="186"/>
      <c r="G661" s="186"/>
      <c r="H661" s="186"/>
      <c r="I661" s="186"/>
      <c r="J661" s="186"/>
      <c r="K661" s="186"/>
      <c r="L661" s="186"/>
      <c r="M661" s="186"/>
      <c r="N661" s="180"/>
      <c r="O661" s="180"/>
      <c r="P661" s="180"/>
      <c r="Q661" s="180"/>
      <c r="R661" s="180"/>
      <c r="S661" s="180"/>
      <c r="T661" s="186"/>
      <c r="U661" s="186"/>
      <c r="V661" s="186"/>
      <c r="W661" s="186"/>
      <c r="X661" s="186"/>
      <c r="Y661" s="186"/>
      <c r="Z661" s="186"/>
      <c r="AA661" s="186"/>
      <c r="AB661" s="186"/>
      <c r="AC661" s="186"/>
    </row>
    <row r="662" spans="1:29" x14ac:dyDescent="0.2">
      <c r="A662" s="186"/>
      <c r="B662" s="186"/>
      <c r="C662" s="186"/>
      <c r="D662" s="186"/>
      <c r="E662" s="186"/>
      <c r="F662" s="186"/>
      <c r="G662" s="186"/>
      <c r="H662" s="186"/>
      <c r="I662" s="186"/>
      <c r="J662" s="186"/>
      <c r="K662" s="186"/>
      <c r="L662" s="186"/>
      <c r="M662" s="186"/>
      <c r="N662" s="180"/>
      <c r="O662" s="180"/>
      <c r="P662" s="180"/>
      <c r="Q662" s="180"/>
      <c r="R662" s="180"/>
      <c r="S662" s="180"/>
      <c r="T662" s="186"/>
      <c r="U662" s="186"/>
      <c r="V662" s="186"/>
      <c r="W662" s="186"/>
      <c r="X662" s="186"/>
      <c r="Y662" s="186"/>
      <c r="Z662" s="186"/>
      <c r="AA662" s="186"/>
      <c r="AB662" s="186"/>
      <c r="AC662" s="186"/>
    </row>
    <row r="663" spans="1:29" x14ac:dyDescent="0.2">
      <c r="A663" s="186"/>
      <c r="B663" s="186"/>
      <c r="C663" s="186"/>
      <c r="D663" s="186"/>
      <c r="E663" s="186"/>
      <c r="F663" s="186"/>
      <c r="G663" s="186"/>
      <c r="H663" s="186"/>
      <c r="I663" s="186"/>
      <c r="J663" s="186"/>
      <c r="K663" s="186"/>
      <c r="L663" s="186"/>
      <c r="M663" s="186"/>
      <c r="N663" s="180"/>
      <c r="O663" s="180"/>
      <c r="P663" s="180"/>
      <c r="Q663" s="180"/>
      <c r="R663" s="180"/>
      <c r="S663" s="180"/>
      <c r="T663" s="186"/>
      <c r="U663" s="186"/>
      <c r="V663" s="186"/>
      <c r="W663" s="186"/>
      <c r="X663" s="186"/>
      <c r="Y663" s="186"/>
      <c r="Z663" s="186"/>
      <c r="AA663" s="186"/>
      <c r="AB663" s="186"/>
      <c r="AC663" s="186"/>
    </row>
    <row r="664" spans="1:29" x14ac:dyDescent="0.2">
      <c r="A664" s="186"/>
      <c r="B664" s="186"/>
      <c r="C664" s="186"/>
      <c r="D664" s="186"/>
      <c r="E664" s="186"/>
      <c r="F664" s="186"/>
      <c r="G664" s="186"/>
      <c r="H664" s="186"/>
      <c r="I664" s="186"/>
      <c r="J664" s="186"/>
      <c r="K664" s="186"/>
      <c r="L664" s="186"/>
      <c r="M664" s="186"/>
      <c r="N664" s="180"/>
      <c r="O664" s="180"/>
      <c r="P664" s="180"/>
      <c r="Q664" s="180"/>
      <c r="R664" s="180"/>
      <c r="S664" s="180"/>
      <c r="T664" s="186"/>
      <c r="U664" s="186"/>
      <c r="V664" s="186"/>
      <c r="W664" s="186"/>
      <c r="X664" s="186"/>
      <c r="Y664" s="186"/>
      <c r="Z664" s="186"/>
      <c r="AA664" s="186"/>
      <c r="AB664" s="186"/>
      <c r="AC664" s="186"/>
    </row>
    <row r="665" spans="1:29" x14ac:dyDescent="0.2">
      <c r="A665" s="186"/>
      <c r="B665" s="186"/>
      <c r="C665" s="186"/>
      <c r="D665" s="186"/>
      <c r="E665" s="186"/>
      <c r="F665" s="186"/>
      <c r="G665" s="186"/>
      <c r="H665" s="186"/>
      <c r="I665" s="186"/>
      <c r="J665" s="186"/>
      <c r="K665" s="186"/>
      <c r="L665" s="186"/>
      <c r="M665" s="186"/>
      <c r="N665" s="180"/>
      <c r="O665" s="180"/>
      <c r="P665" s="180"/>
      <c r="Q665" s="180"/>
      <c r="R665" s="180"/>
      <c r="S665" s="180"/>
      <c r="T665" s="186"/>
      <c r="U665" s="186"/>
      <c r="V665" s="186"/>
      <c r="W665" s="186"/>
      <c r="X665" s="186"/>
      <c r="Y665" s="186"/>
      <c r="Z665" s="186"/>
      <c r="AA665" s="186"/>
      <c r="AB665" s="186"/>
      <c r="AC665" s="186"/>
    </row>
    <row r="666" spans="1:29" x14ac:dyDescent="0.2">
      <c r="A666" s="186"/>
      <c r="B666" s="186"/>
      <c r="C666" s="186"/>
      <c r="D666" s="186"/>
      <c r="E666" s="186"/>
      <c r="F666" s="186"/>
      <c r="G666" s="186"/>
      <c r="H666" s="186"/>
      <c r="I666" s="186"/>
      <c r="J666" s="186"/>
      <c r="K666" s="186"/>
      <c r="L666" s="186"/>
      <c r="M666" s="186"/>
      <c r="N666" s="180"/>
      <c r="O666" s="180"/>
      <c r="P666" s="180"/>
      <c r="Q666" s="180"/>
      <c r="R666" s="180"/>
      <c r="S666" s="180"/>
      <c r="T666" s="186"/>
      <c r="U666" s="186"/>
      <c r="V666" s="186"/>
      <c r="W666" s="186"/>
      <c r="X666" s="186"/>
      <c r="Y666" s="186"/>
      <c r="Z666" s="186"/>
      <c r="AA666" s="186"/>
      <c r="AB666" s="186"/>
      <c r="AC666" s="186"/>
    </row>
    <row r="667" spans="1:29" x14ac:dyDescent="0.2">
      <c r="A667" s="186"/>
      <c r="B667" s="186"/>
      <c r="C667" s="186"/>
      <c r="D667" s="186"/>
      <c r="E667" s="186"/>
      <c r="F667" s="186"/>
      <c r="G667" s="186"/>
      <c r="H667" s="186"/>
      <c r="I667" s="186"/>
      <c r="J667" s="186"/>
      <c r="K667" s="186"/>
      <c r="L667" s="186"/>
      <c r="M667" s="186"/>
      <c r="N667" s="180"/>
      <c r="O667" s="180"/>
      <c r="P667" s="180"/>
      <c r="Q667" s="180"/>
      <c r="R667" s="180"/>
      <c r="S667" s="180"/>
      <c r="T667" s="186"/>
      <c r="U667" s="186"/>
      <c r="V667" s="186"/>
      <c r="W667" s="186"/>
      <c r="X667" s="186"/>
      <c r="Y667" s="186"/>
      <c r="Z667" s="186"/>
      <c r="AA667" s="186"/>
      <c r="AB667" s="186"/>
      <c r="AC667" s="186"/>
    </row>
    <row r="668" spans="1:29" x14ac:dyDescent="0.2">
      <c r="A668" s="186"/>
      <c r="B668" s="186"/>
      <c r="C668" s="186"/>
      <c r="D668" s="186"/>
      <c r="E668" s="186"/>
      <c r="F668" s="186"/>
      <c r="G668" s="186"/>
      <c r="H668" s="186"/>
      <c r="I668" s="186"/>
      <c r="J668" s="186"/>
      <c r="K668" s="186"/>
      <c r="L668" s="186"/>
      <c r="M668" s="186"/>
      <c r="N668" s="180"/>
      <c r="O668" s="180"/>
      <c r="P668" s="180"/>
      <c r="Q668" s="180"/>
      <c r="R668" s="180"/>
      <c r="S668" s="180"/>
      <c r="T668" s="186"/>
      <c r="U668" s="186"/>
      <c r="V668" s="186"/>
      <c r="W668" s="186"/>
      <c r="X668" s="186"/>
      <c r="Y668" s="186"/>
      <c r="Z668" s="186"/>
      <c r="AA668" s="186"/>
      <c r="AB668" s="186"/>
      <c r="AC668" s="186"/>
    </row>
    <row r="669" spans="1:29" x14ac:dyDescent="0.2">
      <c r="A669" s="186"/>
      <c r="B669" s="186"/>
      <c r="C669" s="186"/>
      <c r="D669" s="186"/>
      <c r="E669" s="186"/>
      <c r="F669" s="186"/>
      <c r="G669" s="186"/>
      <c r="H669" s="186"/>
      <c r="I669" s="186"/>
      <c r="J669" s="186"/>
      <c r="K669" s="186"/>
      <c r="L669" s="186"/>
      <c r="M669" s="186"/>
      <c r="N669" s="180"/>
      <c r="O669" s="180"/>
      <c r="P669" s="180"/>
      <c r="Q669" s="180"/>
      <c r="R669" s="180"/>
      <c r="S669" s="180"/>
      <c r="T669" s="186"/>
      <c r="U669" s="186"/>
      <c r="V669" s="186"/>
      <c r="W669" s="186"/>
      <c r="X669" s="186"/>
      <c r="Y669" s="186"/>
      <c r="Z669" s="186"/>
      <c r="AA669" s="186"/>
      <c r="AB669" s="186"/>
      <c r="AC669" s="186"/>
    </row>
    <row r="670" spans="1:29" x14ac:dyDescent="0.2">
      <c r="A670" s="186"/>
      <c r="B670" s="186"/>
      <c r="C670" s="186"/>
      <c r="D670" s="186"/>
      <c r="E670" s="186"/>
      <c r="F670" s="186"/>
      <c r="G670" s="186"/>
      <c r="H670" s="186"/>
      <c r="I670" s="186"/>
      <c r="J670" s="186"/>
      <c r="K670" s="186"/>
      <c r="L670" s="186"/>
      <c r="M670" s="186"/>
      <c r="N670" s="180"/>
      <c r="O670" s="180"/>
      <c r="P670" s="180"/>
      <c r="Q670" s="180"/>
      <c r="R670" s="180"/>
      <c r="S670" s="180"/>
      <c r="T670" s="186"/>
      <c r="U670" s="186"/>
      <c r="V670" s="186"/>
      <c r="W670" s="186"/>
      <c r="X670" s="186"/>
      <c r="Y670" s="186"/>
      <c r="Z670" s="186"/>
      <c r="AA670" s="186"/>
      <c r="AB670" s="186"/>
      <c r="AC670" s="186"/>
    </row>
    <row r="671" spans="1:29" x14ac:dyDescent="0.2">
      <c r="A671" s="186"/>
      <c r="B671" s="186"/>
      <c r="C671" s="186"/>
      <c r="D671" s="186"/>
      <c r="E671" s="186"/>
      <c r="F671" s="186"/>
      <c r="G671" s="186"/>
      <c r="H671" s="186"/>
      <c r="I671" s="186"/>
      <c r="J671" s="186"/>
      <c r="K671" s="186"/>
      <c r="L671" s="186"/>
      <c r="M671" s="186"/>
      <c r="N671" s="180"/>
      <c r="O671" s="180"/>
      <c r="P671" s="180"/>
      <c r="Q671" s="180"/>
      <c r="R671" s="180"/>
      <c r="S671" s="180"/>
      <c r="T671" s="186"/>
      <c r="U671" s="186"/>
      <c r="V671" s="186"/>
      <c r="W671" s="186"/>
      <c r="X671" s="186"/>
      <c r="Y671" s="186"/>
      <c r="Z671" s="186"/>
      <c r="AA671" s="186"/>
      <c r="AB671" s="186"/>
      <c r="AC671" s="186"/>
    </row>
    <row r="672" spans="1:29" x14ac:dyDescent="0.2">
      <c r="A672" s="186"/>
      <c r="B672" s="186"/>
      <c r="C672" s="186"/>
      <c r="D672" s="186"/>
      <c r="E672" s="186"/>
      <c r="F672" s="186"/>
      <c r="G672" s="186"/>
      <c r="H672" s="186"/>
      <c r="I672" s="186"/>
      <c r="J672" s="186"/>
      <c r="K672" s="186"/>
      <c r="L672" s="186"/>
      <c r="M672" s="186"/>
      <c r="N672" s="180"/>
      <c r="O672" s="180"/>
      <c r="P672" s="180"/>
      <c r="Q672" s="180"/>
      <c r="R672" s="180"/>
      <c r="S672" s="180"/>
      <c r="T672" s="186"/>
      <c r="U672" s="186"/>
      <c r="V672" s="186"/>
      <c r="W672" s="186"/>
      <c r="X672" s="186"/>
      <c r="Y672" s="186"/>
      <c r="Z672" s="186"/>
      <c r="AA672" s="186"/>
      <c r="AB672" s="186"/>
      <c r="AC672" s="186"/>
    </row>
    <row r="673" spans="1:29" x14ac:dyDescent="0.2">
      <c r="A673" s="186"/>
      <c r="B673" s="186"/>
      <c r="C673" s="186"/>
      <c r="D673" s="186"/>
      <c r="E673" s="186"/>
      <c r="F673" s="186"/>
      <c r="G673" s="186"/>
      <c r="H673" s="186"/>
      <c r="I673" s="186"/>
      <c r="J673" s="186"/>
      <c r="K673" s="186"/>
      <c r="L673" s="186"/>
      <c r="M673" s="186"/>
      <c r="N673" s="180"/>
      <c r="O673" s="180"/>
      <c r="P673" s="180"/>
      <c r="Q673" s="180"/>
      <c r="R673" s="180"/>
      <c r="S673" s="180"/>
      <c r="T673" s="186"/>
      <c r="U673" s="186"/>
      <c r="V673" s="186"/>
      <c r="W673" s="186"/>
      <c r="X673" s="186"/>
      <c r="Y673" s="186"/>
      <c r="Z673" s="186"/>
      <c r="AA673" s="186"/>
      <c r="AB673" s="186"/>
      <c r="AC673" s="186"/>
    </row>
    <row r="674" spans="1:29" x14ac:dyDescent="0.2">
      <c r="A674" s="186"/>
      <c r="B674" s="186"/>
      <c r="C674" s="186"/>
      <c r="D674" s="186"/>
      <c r="E674" s="186"/>
      <c r="F674" s="186"/>
      <c r="G674" s="186"/>
      <c r="H674" s="186"/>
      <c r="I674" s="186"/>
      <c r="J674" s="186"/>
      <c r="K674" s="186"/>
      <c r="L674" s="186"/>
      <c r="M674" s="186"/>
      <c r="N674" s="180"/>
      <c r="O674" s="180"/>
      <c r="P674" s="180"/>
      <c r="Q674" s="180"/>
      <c r="R674" s="180"/>
      <c r="S674" s="180"/>
      <c r="T674" s="186"/>
      <c r="U674" s="186"/>
      <c r="V674" s="186"/>
      <c r="W674" s="186"/>
      <c r="X674" s="186"/>
      <c r="Y674" s="186"/>
      <c r="Z674" s="186"/>
      <c r="AA674" s="186"/>
      <c r="AB674" s="186"/>
      <c r="AC674" s="186"/>
    </row>
    <row r="675" spans="1:29" x14ac:dyDescent="0.2">
      <c r="A675" s="186"/>
      <c r="B675" s="186"/>
      <c r="C675" s="186"/>
      <c r="D675" s="186"/>
      <c r="E675" s="186"/>
      <c r="F675" s="186"/>
      <c r="G675" s="186"/>
      <c r="H675" s="186"/>
      <c r="I675" s="186"/>
      <c r="J675" s="186"/>
      <c r="K675" s="186"/>
      <c r="L675" s="186"/>
      <c r="M675" s="186"/>
      <c r="N675" s="180"/>
      <c r="O675" s="180"/>
      <c r="P675" s="180"/>
      <c r="Q675" s="180"/>
      <c r="R675" s="180"/>
      <c r="S675" s="180"/>
      <c r="T675" s="186"/>
      <c r="U675" s="186"/>
      <c r="V675" s="186"/>
      <c r="W675" s="186"/>
      <c r="X675" s="186"/>
      <c r="Y675" s="186"/>
      <c r="Z675" s="186"/>
      <c r="AA675" s="186"/>
      <c r="AB675" s="186"/>
      <c r="AC675" s="186"/>
    </row>
    <row r="676" spans="1:29" x14ac:dyDescent="0.2">
      <c r="A676" s="186"/>
      <c r="B676" s="186"/>
      <c r="C676" s="186"/>
      <c r="D676" s="186"/>
      <c r="E676" s="186"/>
      <c r="F676" s="186"/>
      <c r="G676" s="186"/>
      <c r="H676" s="186"/>
      <c r="I676" s="186"/>
      <c r="J676" s="186"/>
      <c r="K676" s="186"/>
      <c r="L676" s="186"/>
      <c r="M676" s="186"/>
      <c r="N676" s="180"/>
      <c r="O676" s="180"/>
      <c r="P676" s="180"/>
      <c r="Q676" s="180"/>
      <c r="R676" s="180"/>
      <c r="S676" s="180"/>
      <c r="T676" s="186"/>
      <c r="U676" s="186"/>
      <c r="V676" s="186"/>
      <c r="W676" s="186"/>
      <c r="X676" s="186"/>
      <c r="Y676" s="186"/>
      <c r="Z676" s="186"/>
      <c r="AA676" s="186"/>
      <c r="AB676" s="186"/>
      <c r="AC676" s="186"/>
    </row>
    <row r="677" spans="1:29" x14ac:dyDescent="0.2">
      <c r="A677" s="186"/>
      <c r="B677" s="186"/>
      <c r="C677" s="186"/>
      <c r="D677" s="186"/>
      <c r="E677" s="186"/>
      <c r="F677" s="186"/>
      <c r="G677" s="186"/>
      <c r="H677" s="186"/>
      <c r="I677" s="186"/>
      <c r="J677" s="186"/>
      <c r="K677" s="186"/>
      <c r="L677" s="186"/>
      <c r="M677" s="186"/>
      <c r="N677" s="180"/>
      <c r="O677" s="180"/>
      <c r="P677" s="180"/>
      <c r="Q677" s="180"/>
      <c r="R677" s="180"/>
      <c r="S677" s="180"/>
      <c r="T677" s="186"/>
      <c r="U677" s="186"/>
      <c r="V677" s="186"/>
      <c r="W677" s="186"/>
      <c r="X677" s="186"/>
      <c r="Y677" s="186"/>
      <c r="Z677" s="186"/>
      <c r="AA677" s="186"/>
      <c r="AB677" s="186"/>
      <c r="AC677" s="186"/>
    </row>
    <row r="678" spans="1:29" x14ac:dyDescent="0.2">
      <c r="A678" s="186"/>
      <c r="B678" s="186"/>
      <c r="C678" s="186"/>
      <c r="D678" s="186"/>
      <c r="E678" s="186"/>
      <c r="F678" s="186"/>
      <c r="G678" s="186"/>
      <c r="H678" s="186"/>
      <c r="I678" s="186"/>
      <c r="J678" s="186"/>
      <c r="K678" s="186"/>
      <c r="L678" s="186"/>
      <c r="M678" s="186"/>
      <c r="N678" s="180"/>
      <c r="O678" s="180"/>
      <c r="P678" s="180"/>
      <c r="Q678" s="180"/>
      <c r="R678" s="180"/>
      <c r="S678" s="180"/>
      <c r="T678" s="186"/>
      <c r="U678" s="186"/>
      <c r="V678" s="186"/>
      <c r="W678" s="186"/>
      <c r="X678" s="186"/>
      <c r="Y678" s="186"/>
      <c r="Z678" s="186"/>
      <c r="AA678" s="186"/>
      <c r="AB678" s="186"/>
      <c r="AC678" s="186"/>
    </row>
    <row r="679" spans="1:29" x14ac:dyDescent="0.2">
      <c r="A679" s="186"/>
      <c r="B679" s="186"/>
      <c r="C679" s="186"/>
      <c r="D679" s="186"/>
      <c r="E679" s="186"/>
      <c r="F679" s="186"/>
      <c r="G679" s="186"/>
      <c r="H679" s="186"/>
      <c r="I679" s="186"/>
      <c r="J679" s="186"/>
      <c r="K679" s="186"/>
      <c r="L679" s="186"/>
      <c r="M679" s="186"/>
      <c r="N679" s="180"/>
      <c r="O679" s="180"/>
      <c r="P679" s="180"/>
      <c r="Q679" s="180"/>
      <c r="R679" s="180"/>
      <c r="S679" s="180"/>
      <c r="T679" s="186"/>
      <c r="U679" s="186"/>
      <c r="V679" s="186"/>
      <c r="W679" s="186"/>
      <c r="X679" s="186"/>
      <c r="Y679" s="186"/>
      <c r="Z679" s="186"/>
      <c r="AA679" s="186"/>
      <c r="AB679" s="186"/>
      <c r="AC679" s="186"/>
    </row>
    <row r="680" spans="1:29" x14ac:dyDescent="0.2">
      <c r="A680" s="186"/>
      <c r="B680" s="186"/>
      <c r="C680" s="186"/>
      <c r="D680" s="186"/>
      <c r="E680" s="186"/>
      <c r="F680" s="186"/>
      <c r="G680" s="186"/>
      <c r="H680" s="186"/>
      <c r="I680" s="186"/>
      <c r="J680" s="186"/>
      <c r="K680" s="186"/>
      <c r="L680" s="186"/>
      <c r="M680" s="186"/>
      <c r="N680" s="180"/>
      <c r="O680" s="180"/>
      <c r="P680" s="180"/>
      <c r="Q680" s="180"/>
      <c r="R680" s="180"/>
      <c r="S680" s="180"/>
      <c r="T680" s="186"/>
      <c r="U680" s="186"/>
      <c r="V680" s="186"/>
      <c r="W680" s="186"/>
      <c r="X680" s="186"/>
      <c r="Y680" s="186"/>
      <c r="Z680" s="186"/>
      <c r="AA680" s="186"/>
      <c r="AB680" s="186"/>
      <c r="AC680" s="186"/>
    </row>
    <row r="681" spans="1:29" x14ac:dyDescent="0.2">
      <c r="A681" s="186"/>
      <c r="B681" s="186"/>
      <c r="C681" s="186"/>
      <c r="D681" s="186"/>
      <c r="E681" s="186"/>
      <c r="F681" s="186"/>
      <c r="G681" s="186"/>
      <c r="H681" s="186"/>
      <c r="I681" s="186"/>
      <c r="J681" s="186"/>
      <c r="K681" s="186"/>
      <c r="L681" s="186"/>
      <c r="M681" s="186"/>
      <c r="N681" s="180"/>
      <c r="O681" s="180"/>
      <c r="P681" s="180"/>
      <c r="Q681" s="180"/>
      <c r="R681" s="180"/>
      <c r="S681" s="180"/>
      <c r="T681" s="186"/>
      <c r="U681" s="186"/>
      <c r="V681" s="186"/>
      <c r="W681" s="186"/>
      <c r="X681" s="186"/>
      <c r="Y681" s="186"/>
      <c r="Z681" s="186"/>
      <c r="AA681" s="186"/>
      <c r="AB681" s="186"/>
      <c r="AC681" s="186"/>
    </row>
    <row r="682" spans="1:29" x14ac:dyDescent="0.2">
      <c r="A682" s="186"/>
      <c r="B682" s="186"/>
      <c r="C682" s="186"/>
      <c r="D682" s="186"/>
      <c r="E682" s="186"/>
      <c r="F682" s="186"/>
      <c r="G682" s="186"/>
      <c r="H682" s="186"/>
      <c r="I682" s="186"/>
      <c r="J682" s="186"/>
      <c r="K682" s="186"/>
      <c r="L682" s="186"/>
      <c r="M682" s="186"/>
      <c r="N682" s="180"/>
      <c r="O682" s="180"/>
      <c r="P682" s="180"/>
      <c r="Q682" s="180"/>
      <c r="R682" s="180"/>
      <c r="S682" s="180"/>
      <c r="T682" s="186"/>
      <c r="U682" s="186"/>
      <c r="V682" s="186"/>
      <c r="W682" s="186"/>
      <c r="X682" s="186"/>
      <c r="Y682" s="186"/>
      <c r="Z682" s="186"/>
      <c r="AA682" s="186"/>
      <c r="AB682" s="186"/>
      <c r="AC682" s="186"/>
    </row>
    <row r="683" spans="1:29" x14ac:dyDescent="0.2">
      <c r="A683" s="186"/>
      <c r="B683" s="186"/>
      <c r="C683" s="186"/>
      <c r="D683" s="186"/>
      <c r="E683" s="186"/>
      <c r="F683" s="186"/>
      <c r="G683" s="186"/>
      <c r="H683" s="186"/>
      <c r="I683" s="186"/>
      <c r="J683" s="186"/>
      <c r="K683" s="186"/>
      <c r="L683" s="186"/>
      <c r="M683" s="186"/>
      <c r="N683" s="180"/>
      <c r="O683" s="180"/>
      <c r="P683" s="180"/>
      <c r="Q683" s="180"/>
      <c r="R683" s="180"/>
      <c r="S683" s="180"/>
      <c r="T683" s="186"/>
      <c r="U683" s="186"/>
      <c r="V683" s="186"/>
      <c r="W683" s="186"/>
      <c r="X683" s="186"/>
      <c r="Y683" s="186"/>
      <c r="Z683" s="186"/>
      <c r="AA683" s="186"/>
      <c r="AB683" s="186"/>
      <c r="AC683" s="186"/>
    </row>
    <row r="684" spans="1:29" x14ac:dyDescent="0.2">
      <c r="A684" s="186"/>
      <c r="B684" s="186"/>
      <c r="C684" s="186"/>
      <c r="D684" s="186"/>
      <c r="E684" s="186"/>
      <c r="F684" s="186"/>
      <c r="G684" s="186"/>
      <c r="H684" s="186"/>
      <c r="I684" s="186"/>
      <c r="J684" s="186"/>
      <c r="K684" s="186"/>
      <c r="L684" s="186"/>
      <c r="M684" s="186"/>
      <c r="N684" s="180"/>
      <c r="O684" s="180"/>
      <c r="P684" s="180"/>
      <c r="Q684" s="180"/>
      <c r="R684" s="180"/>
      <c r="S684" s="180"/>
      <c r="T684" s="186"/>
      <c r="U684" s="186"/>
      <c r="V684" s="186"/>
      <c r="W684" s="186"/>
      <c r="X684" s="186"/>
      <c r="Y684" s="186"/>
      <c r="Z684" s="186"/>
      <c r="AA684" s="186"/>
      <c r="AB684" s="186"/>
      <c r="AC684" s="186"/>
    </row>
    <row r="685" spans="1:29" x14ac:dyDescent="0.2">
      <c r="A685" s="186"/>
      <c r="B685" s="186"/>
      <c r="C685" s="186"/>
      <c r="D685" s="186"/>
      <c r="E685" s="186"/>
      <c r="F685" s="186"/>
      <c r="G685" s="186"/>
      <c r="H685" s="186"/>
      <c r="I685" s="186"/>
      <c r="J685" s="186"/>
      <c r="K685" s="186"/>
      <c r="L685" s="186"/>
      <c r="M685" s="186"/>
      <c r="N685" s="180"/>
      <c r="O685" s="180"/>
      <c r="P685" s="180"/>
      <c r="Q685" s="180"/>
      <c r="R685" s="180"/>
      <c r="S685" s="180"/>
      <c r="T685" s="186"/>
      <c r="U685" s="186"/>
      <c r="V685" s="186"/>
      <c r="W685" s="186"/>
      <c r="X685" s="186"/>
      <c r="Y685" s="186"/>
      <c r="Z685" s="186"/>
      <c r="AA685" s="186"/>
      <c r="AB685" s="186"/>
      <c r="AC685" s="186"/>
    </row>
    <row r="686" spans="1:29" x14ac:dyDescent="0.2">
      <c r="A686" s="186"/>
      <c r="B686" s="186"/>
      <c r="C686" s="186"/>
      <c r="D686" s="186"/>
      <c r="E686" s="186"/>
      <c r="F686" s="186"/>
      <c r="G686" s="186"/>
      <c r="H686" s="186"/>
      <c r="I686" s="186"/>
      <c r="J686" s="186"/>
      <c r="K686" s="186"/>
      <c r="L686" s="186"/>
      <c r="M686" s="186"/>
      <c r="N686" s="180"/>
      <c r="O686" s="180"/>
      <c r="P686" s="180"/>
      <c r="Q686" s="180"/>
      <c r="R686" s="180"/>
      <c r="S686" s="180"/>
      <c r="T686" s="186"/>
      <c r="U686" s="186"/>
      <c r="V686" s="186"/>
      <c r="W686" s="186"/>
      <c r="X686" s="186"/>
      <c r="Y686" s="186"/>
      <c r="Z686" s="186"/>
      <c r="AA686" s="186"/>
      <c r="AB686" s="186"/>
      <c r="AC686" s="186"/>
    </row>
    <row r="687" spans="1:29" x14ac:dyDescent="0.2">
      <c r="A687" s="186"/>
      <c r="B687" s="186"/>
      <c r="C687" s="186"/>
      <c r="D687" s="186"/>
      <c r="E687" s="186"/>
      <c r="F687" s="186"/>
      <c r="G687" s="186"/>
      <c r="H687" s="186"/>
      <c r="I687" s="186"/>
      <c r="J687" s="186"/>
      <c r="K687" s="186"/>
      <c r="L687" s="186"/>
      <c r="M687" s="186"/>
      <c r="N687" s="180"/>
      <c r="O687" s="180"/>
      <c r="P687" s="180"/>
      <c r="Q687" s="180"/>
      <c r="R687" s="180"/>
      <c r="S687" s="180"/>
      <c r="T687" s="186"/>
      <c r="U687" s="186"/>
      <c r="V687" s="186"/>
      <c r="W687" s="186"/>
      <c r="X687" s="186"/>
      <c r="Y687" s="186"/>
      <c r="Z687" s="186"/>
      <c r="AA687" s="186"/>
      <c r="AB687" s="186"/>
      <c r="AC687" s="186"/>
    </row>
    <row r="688" spans="1:29" x14ac:dyDescent="0.2">
      <c r="A688" s="186"/>
      <c r="B688" s="186"/>
      <c r="C688" s="186"/>
      <c r="D688" s="186"/>
      <c r="E688" s="186"/>
      <c r="F688" s="186"/>
      <c r="G688" s="186"/>
      <c r="H688" s="186"/>
      <c r="I688" s="186"/>
      <c r="J688" s="186"/>
      <c r="K688" s="186"/>
      <c r="L688" s="186"/>
      <c r="M688" s="186"/>
      <c r="N688" s="180"/>
      <c r="O688" s="180"/>
      <c r="P688" s="180"/>
      <c r="Q688" s="180"/>
      <c r="R688" s="180"/>
      <c r="S688" s="180"/>
      <c r="T688" s="186"/>
      <c r="U688" s="186"/>
      <c r="V688" s="186"/>
      <c r="W688" s="186"/>
      <c r="X688" s="186"/>
      <c r="Y688" s="186"/>
      <c r="Z688" s="186"/>
      <c r="AA688" s="186"/>
      <c r="AB688" s="186"/>
      <c r="AC688" s="186"/>
    </row>
    <row r="689" spans="1:29" x14ac:dyDescent="0.2">
      <c r="A689" s="186"/>
      <c r="B689" s="186"/>
      <c r="C689" s="186"/>
      <c r="D689" s="186"/>
      <c r="E689" s="186"/>
      <c r="F689" s="186"/>
      <c r="G689" s="186"/>
      <c r="H689" s="186"/>
      <c r="I689" s="186"/>
      <c r="J689" s="186"/>
      <c r="K689" s="186"/>
      <c r="L689" s="186"/>
      <c r="M689" s="186"/>
      <c r="N689" s="180"/>
      <c r="O689" s="180"/>
      <c r="P689" s="180"/>
      <c r="Q689" s="180"/>
      <c r="R689" s="180"/>
      <c r="S689" s="180"/>
      <c r="T689" s="186"/>
      <c r="U689" s="186"/>
      <c r="V689" s="186"/>
      <c r="W689" s="186"/>
      <c r="X689" s="186"/>
      <c r="Y689" s="186"/>
      <c r="Z689" s="186"/>
      <c r="AA689" s="186"/>
      <c r="AB689" s="186"/>
      <c r="AC689" s="186"/>
    </row>
    <row r="690" spans="1:29" x14ac:dyDescent="0.2">
      <c r="A690" s="186"/>
      <c r="B690" s="186"/>
      <c r="C690" s="186"/>
      <c r="D690" s="186"/>
      <c r="E690" s="186"/>
      <c r="F690" s="186"/>
      <c r="G690" s="186"/>
      <c r="H690" s="186"/>
      <c r="I690" s="186"/>
      <c r="J690" s="186"/>
      <c r="K690" s="186"/>
      <c r="L690" s="186"/>
      <c r="M690" s="186"/>
      <c r="N690" s="180"/>
      <c r="O690" s="180"/>
      <c r="P690" s="180"/>
      <c r="Q690" s="180"/>
      <c r="R690" s="180"/>
      <c r="S690" s="180"/>
      <c r="T690" s="186"/>
      <c r="U690" s="186"/>
      <c r="V690" s="186"/>
      <c r="W690" s="186"/>
      <c r="X690" s="186"/>
      <c r="Y690" s="186"/>
      <c r="Z690" s="186"/>
      <c r="AA690" s="186"/>
      <c r="AB690" s="186"/>
      <c r="AC690" s="186"/>
    </row>
    <row r="691" spans="1:29" x14ac:dyDescent="0.2">
      <c r="A691" s="186"/>
      <c r="B691" s="186"/>
      <c r="C691" s="186"/>
      <c r="D691" s="186"/>
      <c r="E691" s="186"/>
      <c r="F691" s="186"/>
      <c r="G691" s="186"/>
      <c r="H691" s="186"/>
      <c r="I691" s="186"/>
      <c r="J691" s="186"/>
      <c r="K691" s="186"/>
      <c r="L691" s="186"/>
      <c r="M691" s="186"/>
      <c r="N691" s="180"/>
      <c r="O691" s="180"/>
      <c r="P691" s="180"/>
      <c r="Q691" s="180"/>
      <c r="R691" s="180"/>
      <c r="S691" s="180"/>
      <c r="T691" s="186"/>
      <c r="U691" s="186"/>
      <c r="V691" s="186"/>
      <c r="W691" s="186"/>
      <c r="X691" s="186"/>
      <c r="Y691" s="186"/>
      <c r="Z691" s="186"/>
      <c r="AA691" s="186"/>
      <c r="AB691" s="186"/>
      <c r="AC691" s="186"/>
    </row>
    <row r="692" spans="1:29" x14ac:dyDescent="0.2">
      <c r="A692" s="186"/>
      <c r="B692" s="186"/>
      <c r="C692" s="186"/>
      <c r="D692" s="186"/>
      <c r="E692" s="186"/>
      <c r="F692" s="186"/>
      <c r="G692" s="186"/>
      <c r="H692" s="186"/>
      <c r="I692" s="186"/>
      <c r="J692" s="186"/>
      <c r="K692" s="186"/>
      <c r="L692" s="186"/>
      <c r="M692" s="186"/>
      <c r="N692" s="180"/>
      <c r="O692" s="180"/>
      <c r="P692" s="180"/>
      <c r="Q692" s="180"/>
      <c r="R692" s="180"/>
      <c r="S692" s="180"/>
      <c r="T692" s="186"/>
      <c r="U692" s="186"/>
      <c r="V692" s="186"/>
      <c r="W692" s="186"/>
      <c r="X692" s="186"/>
      <c r="Y692" s="186"/>
      <c r="Z692" s="186"/>
      <c r="AA692" s="186"/>
      <c r="AB692" s="186"/>
      <c r="AC692" s="186"/>
    </row>
    <row r="693" spans="1:29" x14ac:dyDescent="0.2">
      <c r="A693" s="186"/>
      <c r="B693" s="186"/>
      <c r="C693" s="186"/>
      <c r="D693" s="186"/>
      <c r="E693" s="186"/>
      <c r="F693" s="186"/>
      <c r="G693" s="186"/>
      <c r="H693" s="186"/>
      <c r="I693" s="186"/>
      <c r="J693" s="186"/>
      <c r="K693" s="186"/>
      <c r="L693" s="186"/>
      <c r="M693" s="186"/>
      <c r="N693" s="180"/>
      <c r="O693" s="180"/>
      <c r="P693" s="180"/>
      <c r="Q693" s="180"/>
      <c r="R693" s="180"/>
      <c r="S693" s="180"/>
      <c r="T693" s="186"/>
      <c r="U693" s="186"/>
      <c r="V693" s="186"/>
      <c r="W693" s="186"/>
      <c r="X693" s="186"/>
      <c r="Y693" s="186"/>
      <c r="Z693" s="186"/>
      <c r="AA693" s="186"/>
      <c r="AB693" s="186"/>
      <c r="AC693" s="186"/>
    </row>
    <row r="694" spans="1:29" x14ac:dyDescent="0.2">
      <c r="A694" s="186"/>
      <c r="B694" s="186"/>
      <c r="C694" s="186"/>
      <c r="D694" s="186"/>
      <c r="E694" s="186"/>
      <c r="F694" s="186"/>
      <c r="G694" s="186"/>
      <c r="H694" s="186"/>
      <c r="I694" s="186"/>
      <c r="J694" s="186"/>
      <c r="K694" s="186"/>
      <c r="L694" s="186"/>
      <c r="M694" s="186"/>
      <c r="N694" s="180"/>
      <c r="O694" s="180"/>
      <c r="P694" s="180"/>
      <c r="Q694" s="180"/>
      <c r="R694" s="180"/>
      <c r="S694" s="180"/>
      <c r="T694" s="186"/>
      <c r="U694" s="186"/>
      <c r="V694" s="186"/>
      <c r="W694" s="186"/>
      <c r="X694" s="186"/>
      <c r="Y694" s="186"/>
      <c r="Z694" s="186"/>
      <c r="AA694" s="186"/>
      <c r="AB694" s="186"/>
      <c r="AC694" s="186"/>
    </row>
    <row r="695" spans="1:29" x14ac:dyDescent="0.2">
      <c r="A695" s="186"/>
      <c r="B695" s="186"/>
      <c r="C695" s="186"/>
      <c r="D695" s="186"/>
      <c r="E695" s="186"/>
      <c r="F695" s="186"/>
      <c r="G695" s="186"/>
      <c r="H695" s="186"/>
      <c r="I695" s="186"/>
      <c r="J695" s="186"/>
      <c r="K695" s="186"/>
      <c r="L695" s="186"/>
      <c r="M695" s="186"/>
      <c r="N695" s="180"/>
      <c r="O695" s="180"/>
      <c r="P695" s="180"/>
      <c r="Q695" s="180"/>
      <c r="R695" s="180"/>
      <c r="S695" s="180"/>
      <c r="T695" s="186"/>
      <c r="U695" s="186"/>
      <c r="V695" s="186"/>
      <c r="W695" s="186"/>
      <c r="X695" s="186"/>
      <c r="Y695" s="186"/>
      <c r="Z695" s="186"/>
      <c r="AA695" s="186"/>
      <c r="AB695" s="186"/>
      <c r="AC695" s="186"/>
    </row>
    <row r="696" spans="1:29" x14ac:dyDescent="0.2">
      <c r="A696" s="186"/>
      <c r="B696" s="186"/>
      <c r="C696" s="186"/>
      <c r="D696" s="186"/>
      <c r="E696" s="186"/>
      <c r="F696" s="186"/>
      <c r="G696" s="186"/>
      <c r="H696" s="186"/>
      <c r="I696" s="186"/>
      <c r="J696" s="186"/>
      <c r="K696" s="186"/>
      <c r="L696" s="186"/>
      <c r="M696" s="186"/>
      <c r="N696" s="180"/>
      <c r="O696" s="180"/>
      <c r="P696" s="180"/>
      <c r="Q696" s="180"/>
      <c r="R696" s="180"/>
      <c r="S696" s="180"/>
      <c r="T696" s="186"/>
      <c r="U696" s="186"/>
      <c r="V696" s="186"/>
      <c r="W696" s="186"/>
      <c r="X696" s="186"/>
      <c r="Y696" s="186"/>
      <c r="Z696" s="186"/>
      <c r="AA696" s="186"/>
      <c r="AB696" s="186"/>
      <c r="AC696" s="186"/>
    </row>
    <row r="697" spans="1:29" x14ac:dyDescent="0.2">
      <c r="A697" s="186"/>
      <c r="B697" s="186"/>
      <c r="C697" s="186"/>
      <c r="D697" s="186"/>
      <c r="E697" s="186"/>
      <c r="F697" s="186"/>
      <c r="G697" s="186"/>
      <c r="H697" s="186"/>
      <c r="I697" s="186"/>
      <c r="J697" s="186"/>
      <c r="K697" s="186"/>
      <c r="L697" s="186"/>
      <c r="M697" s="186"/>
      <c r="N697" s="180"/>
      <c r="O697" s="180"/>
      <c r="P697" s="180"/>
      <c r="Q697" s="180"/>
      <c r="R697" s="180"/>
      <c r="S697" s="180"/>
      <c r="T697" s="186"/>
      <c r="U697" s="186"/>
      <c r="V697" s="186"/>
      <c r="W697" s="186"/>
      <c r="X697" s="186"/>
      <c r="Y697" s="186"/>
      <c r="Z697" s="186"/>
      <c r="AA697" s="186"/>
      <c r="AB697" s="186"/>
      <c r="AC697" s="186"/>
    </row>
    <row r="698" spans="1:29" x14ac:dyDescent="0.2">
      <c r="A698" s="186"/>
      <c r="B698" s="186"/>
      <c r="C698" s="186"/>
      <c r="D698" s="186"/>
      <c r="E698" s="186"/>
      <c r="F698" s="186"/>
      <c r="G698" s="186"/>
      <c r="H698" s="186"/>
      <c r="I698" s="186"/>
      <c r="J698" s="186"/>
      <c r="K698" s="186"/>
      <c r="L698" s="186"/>
      <c r="M698" s="186"/>
      <c r="N698" s="180"/>
      <c r="O698" s="180"/>
      <c r="P698" s="180"/>
      <c r="Q698" s="180"/>
      <c r="R698" s="180"/>
      <c r="S698" s="180"/>
      <c r="T698" s="186"/>
      <c r="U698" s="186"/>
      <c r="V698" s="186"/>
      <c r="W698" s="186"/>
      <c r="X698" s="186"/>
      <c r="Y698" s="186"/>
      <c r="Z698" s="186"/>
      <c r="AA698" s="186"/>
      <c r="AB698" s="186"/>
      <c r="AC698" s="186"/>
    </row>
    <row r="699" spans="1:29" x14ac:dyDescent="0.2">
      <c r="A699" s="186"/>
      <c r="B699" s="186"/>
      <c r="C699" s="186"/>
      <c r="D699" s="186"/>
      <c r="E699" s="186"/>
      <c r="F699" s="186"/>
      <c r="G699" s="186"/>
      <c r="H699" s="186"/>
      <c r="I699" s="186"/>
      <c r="J699" s="186"/>
      <c r="K699" s="186"/>
      <c r="L699" s="186"/>
      <c r="M699" s="186"/>
      <c r="N699" s="180"/>
      <c r="O699" s="180"/>
      <c r="P699" s="180"/>
      <c r="Q699" s="180"/>
      <c r="R699" s="180"/>
      <c r="S699" s="180"/>
      <c r="T699" s="186"/>
      <c r="U699" s="186"/>
      <c r="V699" s="186"/>
      <c r="W699" s="186"/>
      <c r="X699" s="186"/>
      <c r="Y699" s="186"/>
      <c r="Z699" s="186"/>
      <c r="AA699" s="186"/>
      <c r="AB699" s="186"/>
      <c r="AC699" s="186"/>
    </row>
    <row r="700" spans="1:29" x14ac:dyDescent="0.2">
      <c r="A700" s="186"/>
      <c r="B700" s="186"/>
      <c r="C700" s="186"/>
      <c r="D700" s="186"/>
      <c r="E700" s="186"/>
      <c r="F700" s="186"/>
      <c r="G700" s="186"/>
      <c r="H700" s="186"/>
      <c r="I700" s="186"/>
      <c r="J700" s="186"/>
      <c r="K700" s="186"/>
      <c r="L700" s="186"/>
      <c r="M700" s="186"/>
      <c r="N700" s="180"/>
      <c r="O700" s="180"/>
      <c r="P700" s="180"/>
      <c r="Q700" s="180"/>
      <c r="R700" s="180"/>
      <c r="S700" s="180"/>
      <c r="T700" s="186"/>
      <c r="U700" s="186"/>
      <c r="V700" s="186"/>
      <c r="W700" s="186"/>
      <c r="X700" s="186"/>
      <c r="Y700" s="186"/>
      <c r="Z700" s="186"/>
      <c r="AA700" s="186"/>
      <c r="AB700" s="186"/>
      <c r="AC700" s="186"/>
    </row>
    <row r="701" spans="1:29" x14ac:dyDescent="0.2">
      <c r="A701" s="186"/>
      <c r="B701" s="186"/>
      <c r="C701" s="186"/>
      <c r="D701" s="186"/>
      <c r="E701" s="186"/>
      <c r="F701" s="186"/>
      <c r="G701" s="186"/>
      <c r="H701" s="186"/>
      <c r="I701" s="186"/>
      <c r="J701" s="186"/>
      <c r="K701" s="186"/>
      <c r="L701" s="186"/>
      <c r="M701" s="186"/>
      <c r="N701" s="180"/>
      <c r="O701" s="180"/>
      <c r="P701" s="180"/>
      <c r="Q701" s="180"/>
      <c r="R701" s="180"/>
      <c r="S701" s="180"/>
      <c r="T701" s="186"/>
      <c r="U701" s="186"/>
      <c r="V701" s="186"/>
      <c r="W701" s="186"/>
      <c r="X701" s="186"/>
      <c r="Y701" s="186"/>
      <c r="Z701" s="186"/>
      <c r="AA701" s="186"/>
      <c r="AB701" s="186"/>
      <c r="AC701" s="186"/>
    </row>
    <row r="702" spans="1:29" x14ac:dyDescent="0.2">
      <c r="A702" s="186"/>
      <c r="B702" s="186"/>
      <c r="C702" s="186"/>
      <c r="D702" s="186"/>
      <c r="E702" s="186"/>
      <c r="F702" s="186"/>
      <c r="G702" s="186"/>
      <c r="H702" s="186"/>
      <c r="I702" s="186"/>
      <c r="J702" s="186"/>
      <c r="K702" s="186"/>
      <c r="L702" s="186"/>
      <c r="M702" s="186"/>
      <c r="N702" s="180"/>
      <c r="O702" s="180"/>
      <c r="P702" s="180"/>
      <c r="Q702" s="180"/>
      <c r="R702" s="180"/>
      <c r="S702" s="180"/>
      <c r="T702" s="186"/>
      <c r="U702" s="186"/>
      <c r="V702" s="186"/>
      <c r="W702" s="186"/>
      <c r="X702" s="186"/>
      <c r="Y702" s="186"/>
      <c r="Z702" s="186"/>
      <c r="AA702" s="186"/>
      <c r="AB702" s="186"/>
      <c r="AC702" s="186"/>
    </row>
    <row r="703" spans="1:29" x14ac:dyDescent="0.2">
      <c r="A703" s="186"/>
      <c r="B703" s="186"/>
      <c r="C703" s="186"/>
      <c r="D703" s="186"/>
      <c r="E703" s="186"/>
      <c r="F703" s="186"/>
      <c r="G703" s="186"/>
      <c r="H703" s="186"/>
      <c r="I703" s="186"/>
      <c r="J703" s="186"/>
      <c r="K703" s="186"/>
      <c r="L703" s="186"/>
      <c r="M703" s="186"/>
      <c r="N703" s="180"/>
      <c r="O703" s="180"/>
      <c r="P703" s="180"/>
      <c r="Q703" s="180"/>
      <c r="R703" s="180"/>
      <c r="S703" s="180"/>
      <c r="T703" s="186"/>
      <c r="U703" s="186"/>
      <c r="V703" s="186"/>
      <c r="W703" s="186"/>
      <c r="X703" s="186"/>
      <c r="Y703" s="186"/>
      <c r="Z703" s="186"/>
      <c r="AA703" s="186"/>
      <c r="AB703" s="186"/>
      <c r="AC703" s="186"/>
    </row>
    <row r="704" spans="1:29" x14ac:dyDescent="0.2">
      <c r="A704" s="186"/>
      <c r="B704" s="186"/>
      <c r="C704" s="186"/>
      <c r="D704" s="186"/>
      <c r="E704" s="186"/>
      <c r="F704" s="186"/>
      <c r="G704" s="186"/>
      <c r="H704" s="186"/>
      <c r="I704" s="186"/>
      <c r="J704" s="186"/>
      <c r="K704" s="186"/>
      <c r="L704" s="186"/>
      <c r="M704" s="186"/>
      <c r="N704" s="180"/>
      <c r="O704" s="180"/>
      <c r="P704" s="180"/>
      <c r="Q704" s="180"/>
      <c r="R704" s="180"/>
      <c r="S704" s="180"/>
      <c r="T704" s="186"/>
      <c r="U704" s="186"/>
      <c r="V704" s="186"/>
      <c r="W704" s="186"/>
      <c r="X704" s="186"/>
      <c r="Y704" s="186"/>
      <c r="Z704" s="186"/>
      <c r="AA704" s="186"/>
      <c r="AB704" s="186"/>
      <c r="AC704" s="186"/>
    </row>
    <row r="705" spans="1:29" x14ac:dyDescent="0.2">
      <c r="A705" s="186"/>
      <c r="B705" s="186"/>
      <c r="C705" s="186"/>
      <c r="D705" s="186"/>
      <c r="E705" s="186"/>
      <c r="F705" s="186"/>
      <c r="G705" s="186"/>
      <c r="H705" s="186"/>
      <c r="I705" s="186"/>
      <c r="J705" s="186"/>
      <c r="K705" s="186"/>
      <c r="L705" s="186"/>
      <c r="M705" s="186"/>
      <c r="N705" s="180"/>
      <c r="O705" s="180"/>
      <c r="P705" s="180"/>
      <c r="Q705" s="180"/>
      <c r="R705" s="180"/>
      <c r="S705" s="180"/>
      <c r="T705" s="186"/>
      <c r="U705" s="186"/>
      <c r="V705" s="186"/>
      <c r="W705" s="186"/>
      <c r="X705" s="186"/>
      <c r="Y705" s="186"/>
      <c r="Z705" s="186"/>
      <c r="AA705" s="186"/>
      <c r="AB705" s="186"/>
      <c r="AC705" s="186"/>
    </row>
    <row r="706" spans="1:29" x14ac:dyDescent="0.2">
      <c r="A706" s="186"/>
      <c r="B706" s="186"/>
      <c r="C706" s="186"/>
      <c r="D706" s="186"/>
      <c r="E706" s="186"/>
      <c r="F706" s="186"/>
      <c r="G706" s="186"/>
      <c r="H706" s="186"/>
      <c r="I706" s="186"/>
      <c r="J706" s="186"/>
      <c r="K706" s="186"/>
      <c r="L706" s="186"/>
      <c r="M706" s="186"/>
      <c r="N706" s="180"/>
      <c r="O706" s="180"/>
      <c r="P706" s="180"/>
      <c r="Q706" s="180"/>
      <c r="R706" s="180"/>
      <c r="S706" s="180"/>
      <c r="T706" s="186"/>
      <c r="U706" s="186"/>
      <c r="V706" s="186"/>
      <c r="W706" s="186"/>
      <c r="X706" s="186"/>
      <c r="Y706" s="186"/>
      <c r="Z706" s="186"/>
      <c r="AA706" s="186"/>
      <c r="AB706" s="186"/>
      <c r="AC706" s="186"/>
    </row>
    <row r="707" spans="1:29" x14ac:dyDescent="0.2">
      <c r="A707" s="186"/>
      <c r="B707" s="186"/>
      <c r="C707" s="186"/>
      <c r="D707" s="186"/>
      <c r="E707" s="186"/>
      <c r="F707" s="186"/>
      <c r="G707" s="186"/>
      <c r="H707" s="186"/>
      <c r="I707" s="186"/>
      <c r="J707" s="186"/>
      <c r="K707" s="186"/>
      <c r="L707" s="186"/>
      <c r="M707" s="186"/>
      <c r="N707" s="180"/>
      <c r="O707" s="180"/>
      <c r="P707" s="180"/>
      <c r="Q707" s="180"/>
      <c r="R707" s="180"/>
      <c r="S707" s="180"/>
      <c r="T707" s="186"/>
      <c r="U707" s="186"/>
      <c r="V707" s="186"/>
      <c r="W707" s="186"/>
      <c r="X707" s="186"/>
      <c r="Y707" s="186"/>
      <c r="Z707" s="186"/>
      <c r="AA707" s="186"/>
      <c r="AB707" s="186"/>
      <c r="AC707" s="186"/>
    </row>
    <row r="708" spans="1:29" x14ac:dyDescent="0.2">
      <c r="A708" s="186"/>
      <c r="B708" s="186"/>
      <c r="C708" s="186"/>
      <c r="D708" s="186"/>
      <c r="E708" s="186"/>
      <c r="F708" s="186"/>
      <c r="G708" s="186"/>
      <c r="H708" s="186"/>
      <c r="I708" s="186"/>
      <c r="J708" s="186"/>
      <c r="K708" s="186"/>
      <c r="L708" s="186"/>
      <c r="M708" s="186"/>
      <c r="N708" s="180"/>
      <c r="O708" s="180"/>
      <c r="P708" s="180"/>
      <c r="Q708" s="180"/>
      <c r="R708" s="180"/>
      <c r="S708" s="180"/>
      <c r="T708" s="186"/>
      <c r="U708" s="186"/>
      <c r="V708" s="186"/>
      <c r="W708" s="186"/>
      <c r="X708" s="186"/>
      <c r="Y708" s="186"/>
      <c r="Z708" s="186"/>
      <c r="AA708" s="186"/>
      <c r="AB708" s="186"/>
      <c r="AC708" s="186"/>
    </row>
    <row r="709" spans="1:29" x14ac:dyDescent="0.2">
      <c r="A709" s="186"/>
      <c r="B709" s="186"/>
      <c r="C709" s="186"/>
      <c r="D709" s="186"/>
      <c r="E709" s="186"/>
      <c r="F709" s="186"/>
      <c r="G709" s="186"/>
      <c r="H709" s="186"/>
      <c r="I709" s="186"/>
      <c r="J709" s="186"/>
      <c r="K709" s="186"/>
      <c r="L709" s="186"/>
      <c r="M709" s="186"/>
      <c r="N709" s="180"/>
      <c r="O709" s="180"/>
      <c r="P709" s="180"/>
      <c r="Q709" s="180"/>
      <c r="R709" s="180"/>
      <c r="S709" s="180"/>
      <c r="T709" s="186"/>
      <c r="U709" s="186"/>
      <c r="V709" s="186"/>
      <c r="W709" s="186"/>
      <c r="X709" s="186"/>
      <c r="Y709" s="186"/>
      <c r="Z709" s="186"/>
      <c r="AA709" s="186"/>
      <c r="AB709" s="186"/>
      <c r="AC709" s="186"/>
    </row>
    <row r="710" spans="1:29" x14ac:dyDescent="0.2">
      <c r="A710" s="186"/>
      <c r="B710" s="186"/>
      <c r="C710" s="186"/>
      <c r="D710" s="186"/>
      <c r="E710" s="186"/>
      <c r="F710" s="186"/>
      <c r="G710" s="186"/>
      <c r="H710" s="186"/>
      <c r="I710" s="186"/>
      <c r="J710" s="186"/>
      <c r="K710" s="186"/>
      <c r="L710" s="186"/>
      <c r="M710" s="186"/>
      <c r="N710" s="180"/>
      <c r="O710" s="180"/>
      <c r="P710" s="180"/>
      <c r="Q710" s="180"/>
      <c r="R710" s="180"/>
      <c r="S710" s="180"/>
      <c r="T710" s="186"/>
      <c r="U710" s="186"/>
      <c r="V710" s="186"/>
      <c r="W710" s="186"/>
      <c r="X710" s="186"/>
      <c r="Y710" s="186"/>
      <c r="Z710" s="186"/>
      <c r="AA710" s="186"/>
      <c r="AB710" s="186"/>
      <c r="AC710" s="186"/>
    </row>
    <row r="711" spans="1:29" x14ac:dyDescent="0.2">
      <c r="A711" s="186"/>
      <c r="B711" s="186"/>
      <c r="C711" s="186"/>
      <c r="D711" s="186"/>
      <c r="E711" s="186"/>
      <c r="F711" s="186"/>
      <c r="G711" s="186"/>
      <c r="H711" s="186"/>
      <c r="I711" s="186"/>
      <c r="J711" s="186"/>
      <c r="K711" s="186"/>
      <c r="L711" s="186"/>
      <c r="M711" s="186"/>
      <c r="N711" s="180"/>
      <c r="O711" s="180"/>
      <c r="P711" s="180"/>
      <c r="Q711" s="180"/>
      <c r="R711" s="180"/>
      <c r="S711" s="180"/>
      <c r="T711" s="186"/>
      <c r="U711" s="186"/>
      <c r="V711" s="186"/>
      <c r="W711" s="186"/>
      <c r="X711" s="186"/>
      <c r="Y711" s="186"/>
      <c r="Z711" s="186"/>
      <c r="AA711" s="186"/>
      <c r="AB711" s="186"/>
      <c r="AC711" s="186"/>
    </row>
    <row r="712" spans="1:29" x14ac:dyDescent="0.2">
      <c r="A712" s="186"/>
      <c r="B712" s="186"/>
      <c r="C712" s="186"/>
      <c r="D712" s="186"/>
      <c r="E712" s="186"/>
      <c r="F712" s="186"/>
      <c r="G712" s="186"/>
      <c r="H712" s="186"/>
      <c r="I712" s="186"/>
      <c r="J712" s="186"/>
      <c r="K712" s="186"/>
      <c r="L712" s="186"/>
      <c r="M712" s="186"/>
      <c r="N712" s="180"/>
      <c r="O712" s="180"/>
      <c r="P712" s="180"/>
      <c r="Q712" s="180"/>
      <c r="R712" s="180"/>
      <c r="S712" s="180"/>
      <c r="T712" s="186"/>
      <c r="U712" s="186"/>
      <c r="V712" s="186"/>
      <c r="W712" s="186"/>
      <c r="X712" s="186"/>
      <c r="Y712" s="186"/>
      <c r="Z712" s="186"/>
      <c r="AA712" s="186"/>
      <c r="AB712" s="186"/>
      <c r="AC712" s="186"/>
    </row>
    <row r="713" spans="1:29" x14ac:dyDescent="0.2">
      <c r="A713" s="186"/>
      <c r="B713" s="186"/>
      <c r="C713" s="186"/>
      <c r="D713" s="186"/>
      <c r="E713" s="186"/>
      <c r="F713" s="186"/>
      <c r="G713" s="186"/>
      <c r="H713" s="186"/>
      <c r="I713" s="186"/>
      <c r="J713" s="186"/>
      <c r="K713" s="186"/>
      <c r="L713" s="186"/>
      <c r="M713" s="186"/>
      <c r="N713" s="180"/>
      <c r="O713" s="180"/>
      <c r="P713" s="180"/>
      <c r="Q713" s="180"/>
      <c r="R713" s="180"/>
      <c r="S713" s="180"/>
      <c r="T713" s="186"/>
      <c r="U713" s="186"/>
      <c r="V713" s="186"/>
      <c r="W713" s="186"/>
      <c r="X713" s="186"/>
      <c r="Y713" s="186"/>
      <c r="Z713" s="186"/>
      <c r="AA713" s="186"/>
      <c r="AB713" s="186"/>
      <c r="AC713" s="186"/>
    </row>
    <row r="714" spans="1:29" x14ac:dyDescent="0.2">
      <c r="A714" s="186"/>
      <c r="B714" s="186"/>
      <c r="C714" s="186"/>
      <c r="D714" s="186"/>
      <c r="E714" s="186"/>
      <c r="F714" s="186"/>
      <c r="G714" s="186"/>
      <c r="H714" s="186"/>
      <c r="I714" s="186"/>
      <c r="J714" s="186"/>
      <c r="K714" s="186"/>
      <c r="L714" s="186"/>
      <c r="M714" s="186"/>
      <c r="N714" s="180"/>
      <c r="O714" s="180"/>
      <c r="P714" s="180"/>
      <c r="Q714" s="180"/>
      <c r="R714" s="180"/>
      <c r="S714" s="180"/>
      <c r="T714" s="186"/>
      <c r="U714" s="186"/>
      <c r="V714" s="186"/>
      <c r="W714" s="186"/>
      <c r="X714" s="186"/>
      <c r="Y714" s="186"/>
      <c r="Z714" s="186"/>
      <c r="AA714" s="186"/>
      <c r="AB714" s="186"/>
      <c r="AC714" s="186"/>
    </row>
    <row r="715" spans="1:29" x14ac:dyDescent="0.2">
      <c r="A715" s="186"/>
      <c r="B715" s="186"/>
      <c r="C715" s="186"/>
      <c r="D715" s="186"/>
      <c r="E715" s="186"/>
      <c r="F715" s="186"/>
      <c r="G715" s="186"/>
      <c r="H715" s="186"/>
      <c r="I715" s="186"/>
      <c r="J715" s="186"/>
      <c r="K715" s="186"/>
      <c r="L715" s="186"/>
      <c r="M715" s="186"/>
      <c r="N715" s="180"/>
      <c r="O715" s="180"/>
      <c r="P715" s="180"/>
      <c r="Q715" s="180"/>
      <c r="R715" s="180"/>
      <c r="S715" s="180"/>
      <c r="T715" s="186"/>
      <c r="U715" s="186"/>
      <c r="V715" s="186"/>
      <c r="W715" s="186"/>
      <c r="X715" s="186"/>
      <c r="Y715" s="186"/>
      <c r="Z715" s="186"/>
      <c r="AA715" s="186"/>
      <c r="AB715" s="186"/>
      <c r="AC715" s="186"/>
    </row>
    <row r="716" spans="1:29" x14ac:dyDescent="0.2">
      <c r="A716" s="186"/>
      <c r="B716" s="186"/>
      <c r="C716" s="186"/>
      <c r="D716" s="186"/>
      <c r="E716" s="186"/>
      <c r="F716" s="186"/>
      <c r="G716" s="186"/>
      <c r="H716" s="186"/>
      <c r="I716" s="186"/>
      <c r="J716" s="186"/>
      <c r="K716" s="186"/>
      <c r="L716" s="186"/>
      <c r="M716" s="186"/>
      <c r="N716" s="180"/>
      <c r="O716" s="180"/>
      <c r="P716" s="180"/>
      <c r="Q716" s="180"/>
      <c r="R716" s="180"/>
      <c r="S716" s="180"/>
      <c r="T716" s="186"/>
      <c r="U716" s="186"/>
      <c r="V716" s="186"/>
      <c r="W716" s="186"/>
      <c r="X716" s="186"/>
      <c r="Y716" s="186"/>
      <c r="Z716" s="186"/>
      <c r="AA716" s="186"/>
      <c r="AB716" s="186"/>
      <c r="AC716" s="186"/>
    </row>
    <row r="717" spans="1:29" x14ac:dyDescent="0.2">
      <c r="A717" s="186"/>
      <c r="B717" s="186"/>
      <c r="C717" s="186"/>
      <c r="D717" s="186"/>
      <c r="E717" s="186"/>
      <c r="F717" s="186"/>
      <c r="G717" s="186"/>
      <c r="H717" s="186"/>
      <c r="I717" s="186"/>
      <c r="J717" s="186"/>
      <c r="K717" s="186"/>
      <c r="L717" s="186"/>
      <c r="M717" s="186"/>
      <c r="N717" s="180"/>
      <c r="O717" s="180"/>
      <c r="P717" s="180"/>
      <c r="Q717" s="180"/>
      <c r="R717" s="180"/>
      <c r="S717" s="180"/>
      <c r="T717" s="186"/>
      <c r="U717" s="186"/>
      <c r="V717" s="186"/>
      <c r="W717" s="186"/>
      <c r="X717" s="186"/>
      <c r="Y717" s="186"/>
      <c r="Z717" s="186"/>
      <c r="AA717" s="186"/>
      <c r="AB717" s="186"/>
      <c r="AC717" s="186"/>
    </row>
    <row r="718" spans="1:29" x14ac:dyDescent="0.2">
      <c r="A718" s="186"/>
      <c r="B718" s="186"/>
      <c r="C718" s="186"/>
      <c r="D718" s="186"/>
      <c r="E718" s="186"/>
      <c r="F718" s="186"/>
      <c r="G718" s="186"/>
      <c r="H718" s="186"/>
      <c r="I718" s="186"/>
      <c r="J718" s="186"/>
      <c r="K718" s="186"/>
      <c r="L718" s="186"/>
      <c r="M718" s="186"/>
      <c r="N718" s="180"/>
      <c r="O718" s="180"/>
      <c r="P718" s="180"/>
      <c r="Q718" s="180"/>
      <c r="R718" s="180"/>
      <c r="S718" s="180"/>
      <c r="T718" s="186"/>
      <c r="U718" s="186"/>
      <c r="V718" s="186"/>
      <c r="W718" s="186"/>
      <c r="X718" s="186"/>
      <c r="Y718" s="186"/>
      <c r="Z718" s="186"/>
      <c r="AA718" s="186"/>
      <c r="AB718" s="186"/>
      <c r="AC718" s="186"/>
    </row>
    <row r="719" spans="1:29" x14ac:dyDescent="0.2">
      <c r="A719" s="186"/>
      <c r="B719" s="186"/>
      <c r="C719" s="186"/>
      <c r="D719" s="186"/>
      <c r="E719" s="186"/>
      <c r="F719" s="186"/>
      <c r="G719" s="186"/>
      <c r="H719" s="186"/>
      <c r="I719" s="186"/>
      <c r="J719" s="186"/>
      <c r="K719" s="186"/>
      <c r="L719" s="186"/>
      <c r="M719" s="186"/>
      <c r="N719" s="180"/>
      <c r="O719" s="180"/>
      <c r="P719" s="180"/>
      <c r="Q719" s="180"/>
      <c r="R719" s="180"/>
      <c r="S719" s="180"/>
      <c r="T719" s="186"/>
      <c r="U719" s="186"/>
      <c r="V719" s="186"/>
      <c r="W719" s="186"/>
      <c r="X719" s="186"/>
      <c r="Y719" s="186"/>
      <c r="Z719" s="186"/>
      <c r="AA719" s="186"/>
      <c r="AB719" s="186"/>
      <c r="AC719" s="186"/>
    </row>
    <row r="720" spans="1:29" x14ac:dyDescent="0.2">
      <c r="A720" s="186"/>
      <c r="B720" s="186"/>
      <c r="C720" s="186"/>
      <c r="D720" s="186"/>
      <c r="E720" s="186"/>
      <c r="F720" s="186"/>
      <c r="G720" s="186"/>
      <c r="H720" s="186"/>
      <c r="I720" s="186"/>
      <c r="J720" s="186"/>
      <c r="K720" s="186"/>
      <c r="L720" s="186"/>
      <c r="M720" s="186"/>
      <c r="N720" s="180"/>
      <c r="O720" s="180"/>
      <c r="P720" s="180"/>
      <c r="Q720" s="180"/>
      <c r="R720" s="180"/>
      <c r="S720" s="180"/>
      <c r="T720" s="186"/>
      <c r="U720" s="186"/>
      <c r="V720" s="186"/>
      <c r="W720" s="186"/>
      <c r="X720" s="186"/>
      <c r="Y720" s="186"/>
      <c r="Z720" s="186"/>
      <c r="AA720" s="186"/>
      <c r="AB720" s="186"/>
      <c r="AC720" s="186"/>
    </row>
    <row r="721" spans="1:29" x14ac:dyDescent="0.2">
      <c r="A721" s="186"/>
      <c r="B721" s="186"/>
      <c r="C721" s="186"/>
      <c r="D721" s="186"/>
      <c r="E721" s="186"/>
      <c r="F721" s="186"/>
      <c r="G721" s="186"/>
      <c r="H721" s="186"/>
      <c r="I721" s="186"/>
      <c r="J721" s="186"/>
      <c r="K721" s="186"/>
      <c r="L721" s="186"/>
      <c r="M721" s="186"/>
      <c r="N721" s="180"/>
      <c r="O721" s="180"/>
      <c r="P721" s="180"/>
      <c r="Q721" s="180"/>
      <c r="R721" s="180"/>
      <c r="S721" s="180"/>
      <c r="T721" s="186"/>
      <c r="U721" s="186"/>
      <c r="V721" s="186"/>
      <c r="W721" s="186"/>
      <c r="X721" s="186"/>
      <c r="Y721" s="186"/>
      <c r="Z721" s="186"/>
      <c r="AA721" s="186"/>
      <c r="AB721" s="186"/>
      <c r="AC721" s="186"/>
    </row>
    <row r="722" spans="1:29" x14ac:dyDescent="0.2">
      <c r="A722" s="186"/>
      <c r="B722" s="186"/>
      <c r="C722" s="186"/>
      <c r="D722" s="186"/>
      <c r="E722" s="186"/>
      <c r="F722" s="186"/>
      <c r="G722" s="186"/>
      <c r="H722" s="186"/>
      <c r="I722" s="186"/>
      <c r="J722" s="186"/>
      <c r="K722" s="186"/>
      <c r="L722" s="186"/>
      <c r="M722" s="186"/>
      <c r="N722" s="180"/>
      <c r="O722" s="180"/>
      <c r="P722" s="180"/>
      <c r="Q722" s="180"/>
      <c r="R722" s="180"/>
      <c r="S722" s="180"/>
      <c r="T722" s="186"/>
      <c r="U722" s="186"/>
      <c r="V722" s="186"/>
      <c r="W722" s="186"/>
      <c r="X722" s="186"/>
      <c r="Y722" s="186"/>
      <c r="Z722" s="186"/>
      <c r="AA722" s="186"/>
      <c r="AB722" s="186"/>
      <c r="AC722" s="186"/>
    </row>
    <row r="723" spans="1:29" x14ac:dyDescent="0.2">
      <c r="A723" s="186"/>
      <c r="B723" s="186"/>
      <c r="C723" s="186"/>
      <c r="D723" s="186"/>
      <c r="E723" s="186"/>
      <c r="F723" s="186"/>
      <c r="G723" s="186"/>
      <c r="H723" s="186"/>
      <c r="I723" s="186"/>
      <c r="J723" s="186"/>
      <c r="K723" s="186"/>
      <c r="L723" s="186"/>
      <c r="M723" s="186"/>
      <c r="N723" s="180"/>
      <c r="O723" s="180"/>
      <c r="P723" s="180"/>
      <c r="Q723" s="180"/>
      <c r="R723" s="180"/>
      <c r="S723" s="180"/>
      <c r="T723" s="186"/>
      <c r="U723" s="186"/>
      <c r="V723" s="186"/>
      <c r="W723" s="186"/>
      <c r="X723" s="186"/>
      <c r="Y723" s="186"/>
      <c r="Z723" s="186"/>
      <c r="AA723" s="186"/>
      <c r="AB723" s="186"/>
      <c r="AC723" s="186"/>
    </row>
    <row r="724" spans="1:29" x14ac:dyDescent="0.2">
      <c r="A724" s="186"/>
      <c r="B724" s="186"/>
      <c r="C724" s="186"/>
      <c r="D724" s="186"/>
      <c r="E724" s="186"/>
      <c r="F724" s="186"/>
      <c r="G724" s="186"/>
      <c r="H724" s="186"/>
      <c r="I724" s="186"/>
      <c r="J724" s="186"/>
      <c r="K724" s="186"/>
      <c r="L724" s="186"/>
      <c r="M724" s="186"/>
      <c r="N724" s="180"/>
      <c r="O724" s="180"/>
      <c r="P724" s="180"/>
      <c r="Q724" s="180"/>
      <c r="R724" s="180"/>
      <c r="S724" s="180"/>
      <c r="T724" s="186"/>
      <c r="U724" s="186"/>
      <c r="V724" s="186"/>
      <c r="W724" s="186"/>
      <c r="X724" s="186"/>
      <c r="Y724" s="186"/>
      <c r="Z724" s="186"/>
      <c r="AA724" s="186"/>
      <c r="AB724" s="186"/>
      <c r="AC724" s="186"/>
    </row>
    <row r="725" spans="1:29" x14ac:dyDescent="0.2">
      <c r="A725" s="186"/>
      <c r="B725" s="186"/>
      <c r="C725" s="186"/>
      <c r="D725" s="186"/>
      <c r="E725" s="186"/>
      <c r="F725" s="186"/>
      <c r="G725" s="186"/>
      <c r="H725" s="186"/>
      <c r="I725" s="186"/>
      <c r="J725" s="186"/>
      <c r="K725" s="186"/>
      <c r="L725" s="186"/>
      <c r="M725" s="186"/>
      <c r="N725" s="180"/>
      <c r="O725" s="180"/>
      <c r="P725" s="180"/>
      <c r="Q725" s="180"/>
      <c r="R725" s="180"/>
      <c r="S725" s="180"/>
      <c r="T725" s="186"/>
      <c r="U725" s="186"/>
      <c r="V725" s="186"/>
      <c r="W725" s="186"/>
      <c r="X725" s="186"/>
      <c r="Y725" s="186"/>
      <c r="Z725" s="186"/>
      <c r="AA725" s="186"/>
      <c r="AB725" s="186"/>
      <c r="AC725" s="186"/>
    </row>
    <row r="726" spans="1:29" x14ac:dyDescent="0.2">
      <c r="A726" s="186"/>
      <c r="B726" s="186"/>
      <c r="C726" s="186"/>
      <c r="D726" s="186"/>
      <c r="E726" s="186"/>
      <c r="F726" s="186"/>
      <c r="G726" s="186"/>
      <c r="H726" s="186"/>
      <c r="I726" s="186"/>
      <c r="J726" s="186"/>
      <c r="K726" s="186"/>
      <c r="L726" s="186"/>
      <c r="M726" s="186"/>
      <c r="N726" s="180"/>
      <c r="O726" s="180"/>
      <c r="P726" s="180"/>
      <c r="Q726" s="180"/>
      <c r="R726" s="180"/>
      <c r="S726" s="180"/>
      <c r="T726" s="186"/>
      <c r="U726" s="186"/>
      <c r="V726" s="186"/>
      <c r="W726" s="186"/>
      <c r="X726" s="186"/>
      <c r="Y726" s="186"/>
      <c r="Z726" s="186"/>
      <c r="AA726" s="186"/>
      <c r="AB726" s="186"/>
      <c r="AC726" s="186"/>
    </row>
    <row r="727" spans="1:29" x14ac:dyDescent="0.2">
      <c r="A727" s="186"/>
      <c r="B727" s="186"/>
      <c r="C727" s="186"/>
      <c r="D727" s="186"/>
      <c r="E727" s="186"/>
      <c r="F727" s="186"/>
      <c r="G727" s="186"/>
      <c r="H727" s="186"/>
      <c r="I727" s="186"/>
      <c r="J727" s="186"/>
      <c r="K727" s="186"/>
      <c r="L727" s="186"/>
      <c r="M727" s="186"/>
      <c r="N727" s="180"/>
      <c r="O727" s="180"/>
      <c r="P727" s="180"/>
      <c r="Q727" s="180"/>
      <c r="R727" s="180"/>
      <c r="S727" s="180"/>
      <c r="T727" s="186"/>
      <c r="U727" s="186"/>
      <c r="V727" s="186"/>
      <c r="W727" s="186"/>
      <c r="X727" s="186"/>
      <c r="Y727" s="186"/>
      <c r="Z727" s="186"/>
      <c r="AA727" s="186"/>
      <c r="AB727" s="186"/>
      <c r="AC727" s="186"/>
    </row>
    <row r="728" spans="1:29" x14ac:dyDescent="0.2">
      <c r="A728" s="186"/>
      <c r="B728" s="186"/>
      <c r="C728" s="186"/>
      <c r="D728" s="186"/>
      <c r="E728" s="186"/>
      <c r="F728" s="186"/>
      <c r="G728" s="186"/>
      <c r="H728" s="186"/>
      <c r="I728" s="186"/>
      <c r="J728" s="186"/>
      <c r="K728" s="186"/>
      <c r="L728" s="186"/>
      <c r="M728" s="186"/>
      <c r="N728" s="180"/>
      <c r="O728" s="180"/>
      <c r="P728" s="180"/>
      <c r="Q728" s="180"/>
      <c r="R728" s="180"/>
      <c r="S728" s="180"/>
      <c r="T728" s="186"/>
      <c r="U728" s="186"/>
      <c r="V728" s="186"/>
      <c r="W728" s="186"/>
      <c r="X728" s="186"/>
      <c r="Y728" s="186"/>
      <c r="Z728" s="186"/>
      <c r="AA728" s="186"/>
      <c r="AB728" s="186"/>
      <c r="AC728" s="186"/>
    </row>
    <row r="729" spans="1:29" x14ac:dyDescent="0.2">
      <c r="A729" s="186"/>
      <c r="B729" s="186"/>
      <c r="C729" s="186"/>
      <c r="D729" s="186"/>
      <c r="E729" s="186"/>
      <c r="F729" s="186"/>
      <c r="G729" s="186"/>
      <c r="H729" s="186"/>
      <c r="I729" s="186"/>
      <c r="J729" s="186"/>
      <c r="K729" s="186"/>
      <c r="L729" s="186"/>
      <c r="M729" s="186"/>
      <c r="N729" s="180"/>
      <c r="O729" s="180"/>
      <c r="P729" s="180"/>
      <c r="Q729" s="180"/>
      <c r="R729" s="180"/>
      <c r="S729" s="180"/>
      <c r="T729" s="186"/>
      <c r="U729" s="186"/>
      <c r="V729" s="186"/>
      <c r="W729" s="186"/>
      <c r="X729" s="186"/>
      <c r="Y729" s="186"/>
      <c r="Z729" s="186"/>
      <c r="AA729" s="186"/>
      <c r="AB729" s="186"/>
      <c r="AC729" s="186"/>
    </row>
    <row r="730" spans="1:29" x14ac:dyDescent="0.2">
      <c r="A730" s="186"/>
      <c r="B730" s="186"/>
      <c r="C730" s="186"/>
      <c r="D730" s="186"/>
      <c r="E730" s="186"/>
      <c r="F730" s="186"/>
      <c r="G730" s="186"/>
      <c r="H730" s="186"/>
      <c r="I730" s="186"/>
      <c r="J730" s="186"/>
      <c r="K730" s="186"/>
      <c r="L730" s="186"/>
      <c r="M730" s="186"/>
      <c r="N730" s="180"/>
      <c r="O730" s="180"/>
      <c r="P730" s="180"/>
      <c r="Q730" s="180"/>
      <c r="R730" s="180"/>
      <c r="S730" s="180"/>
      <c r="T730" s="186"/>
      <c r="U730" s="186"/>
      <c r="V730" s="186"/>
      <c r="W730" s="186"/>
      <c r="X730" s="186"/>
      <c r="Y730" s="186"/>
      <c r="Z730" s="186"/>
      <c r="AA730" s="186"/>
      <c r="AB730" s="186"/>
      <c r="AC730" s="186"/>
    </row>
    <row r="731" spans="1:29" x14ac:dyDescent="0.2">
      <c r="A731" s="186"/>
      <c r="B731" s="186"/>
      <c r="C731" s="186"/>
      <c r="D731" s="186"/>
      <c r="E731" s="186"/>
      <c r="F731" s="186"/>
      <c r="G731" s="186"/>
      <c r="H731" s="186"/>
      <c r="I731" s="186"/>
      <c r="J731" s="186"/>
      <c r="K731" s="186"/>
      <c r="L731" s="186"/>
      <c r="M731" s="186"/>
      <c r="N731" s="180"/>
      <c r="O731" s="180"/>
      <c r="P731" s="180"/>
      <c r="Q731" s="180"/>
      <c r="R731" s="180"/>
      <c r="S731" s="180"/>
      <c r="T731" s="186"/>
      <c r="U731" s="186"/>
      <c r="V731" s="186"/>
      <c r="W731" s="186"/>
      <c r="X731" s="186"/>
      <c r="Y731" s="186"/>
      <c r="Z731" s="186"/>
      <c r="AA731" s="186"/>
      <c r="AB731" s="186"/>
      <c r="AC731" s="186"/>
    </row>
    <row r="732" spans="1:29" x14ac:dyDescent="0.2">
      <c r="A732" s="186"/>
      <c r="B732" s="186"/>
      <c r="C732" s="186"/>
      <c r="D732" s="186"/>
      <c r="E732" s="186"/>
      <c r="F732" s="186"/>
      <c r="G732" s="186"/>
      <c r="H732" s="186"/>
      <c r="I732" s="186"/>
      <c r="J732" s="186"/>
      <c r="K732" s="186"/>
      <c r="L732" s="186"/>
      <c r="M732" s="186"/>
      <c r="N732" s="180"/>
      <c r="O732" s="180"/>
      <c r="P732" s="180"/>
      <c r="Q732" s="180"/>
      <c r="R732" s="180"/>
      <c r="S732" s="180"/>
      <c r="T732" s="186"/>
      <c r="U732" s="186"/>
      <c r="V732" s="186"/>
      <c r="W732" s="186"/>
      <c r="X732" s="186"/>
      <c r="Y732" s="186"/>
      <c r="Z732" s="186"/>
      <c r="AA732" s="186"/>
      <c r="AB732" s="186"/>
      <c r="AC732" s="186"/>
    </row>
    <row r="733" spans="1:29" x14ac:dyDescent="0.2">
      <c r="A733" s="186"/>
      <c r="B733" s="186"/>
      <c r="C733" s="186"/>
      <c r="D733" s="186"/>
      <c r="E733" s="186"/>
      <c r="F733" s="186"/>
      <c r="G733" s="186"/>
      <c r="H733" s="186"/>
      <c r="I733" s="186"/>
      <c r="J733" s="186"/>
      <c r="K733" s="186"/>
      <c r="L733" s="186"/>
      <c r="M733" s="186"/>
      <c r="N733" s="180"/>
      <c r="O733" s="180"/>
      <c r="P733" s="180"/>
      <c r="Q733" s="180"/>
      <c r="R733" s="180"/>
      <c r="S733" s="180"/>
      <c r="T733" s="186"/>
      <c r="U733" s="186"/>
      <c r="V733" s="186"/>
      <c r="W733" s="186"/>
      <c r="X733" s="186"/>
      <c r="Y733" s="186"/>
      <c r="Z733" s="186"/>
      <c r="AA733" s="186"/>
      <c r="AB733" s="186"/>
      <c r="AC733" s="186"/>
    </row>
    <row r="734" spans="1:29" x14ac:dyDescent="0.2">
      <c r="A734" s="186"/>
      <c r="B734" s="186"/>
      <c r="C734" s="186"/>
      <c r="D734" s="186"/>
      <c r="E734" s="186"/>
      <c r="F734" s="186"/>
      <c r="G734" s="186"/>
      <c r="H734" s="186"/>
      <c r="I734" s="186"/>
      <c r="J734" s="186"/>
      <c r="K734" s="186"/>
      <c r="L734" s="186"/>
      <c r="M734" s="186"/>
      <c r="N734" s="180"/>
      <c r="O734" s="180"/>
      <c r="P734" s="180"/>
      <c r="Q734" s="180"/>
      <c r="R734" s="180"/>
      <c r="S734" s="180"/>
      <c r="T734" s="186"/>
      <c r="U734" s="186"/>
      <c r="V734" s="186"/>
      <c r="W734" s="186"/>
      <c r="X734" s="186"/>
      <c r="Y734" s="186"/>
      <c r="Z734" s="186"/>
      <c r="AA734" s="186"/>
      <c r="AB734" s="186"/>
      <c r="AC734" s="186"/>
    </row>
    <row r="735" spans="1:29" x14ac:dyDescent="0.2">
      <c r="A735" s="186"/>
      <c r="B735" s="186"/>
      <c r="C735" s="186"/>
      <c r="D735" s="186"/>
      <c r="E735" s="186"/>
      <c r="F735" s="186"/>
      <c r="G735" s="186"/>
      <c r="H735" s="186"/>
      <c r="I735" s="186"/>
      <c r="J735" s="186"/>
      <c r="K735" s="186"/>
      <c r="L735" s="186"/>
      <c r="M735" s="186"/>
      <c r="N735" s="180"/>
      <c r="O735" s="180"/>
      <c r="P735" s="180"/>
      <c r="Q735" s="180"/>
      <c r="R735" s="180"/>
      <c r="S735" s="180"/>
      <c r="T735" s="186"/>
      <c r="U735" s="186"/>
      <c r="V735" s="186"/>
      <c r="W735" s="186"/>
      <c r="X735" s="186"/>
      <c r="Y735" s="186"/>
      <c r="Z735" s="186"/>
      <c r="AA735" s="186"/>
      <c r="AB735" s="186"/>
      <c r="AC735" s="186"/>
    </row>
    <row r="736" spans="1:29" x14ac:dyDescent="0.2">
      <c r="A736" s="186"/>
      <c r="B736" s="186"/>
      <c r="C736" s="186"/>
      <c r="D736" s="186"/>
      <c r="E736" s="186"/>
      <c r="F736" s="186"/>
      <c r="G736" s="186"/>
      <c r="H736" s="186"/>
      <c r="I736" s="186"/>
      <c r="J736" s="186"/>
      <c r="K736" s="186"/>
      <c r="L736" s="186"/>
      <c r="M736" s="186"/>
      <c r="N736" s="180"/>
      <c r="O736" s="180"/>
      <c r="P736" s="180"/>
      <c r="Q736" s="180"/>
      <c r="R736" s="180"/>
      <c r="S736" s="180"/>
      <c r="T736" s="186"/>
      <c r="U736" s="186"/>
      <c r="V736" s="186"/>
      <c r="W736" s="186"/>
      <c r="X736" s="186"/>
      <c r="Y736" s="186"/>
      <c r="Z736" s="186"/>
      <c r="AA736" s="186"/>
      <c r="AB736" s="186"/>
      <c r="AC736" s="186"/>
    </row>
    <row r="737" spans="1:29" x14ac:dyDescent="0.2">
      <c r="A737" s="186"/>
      <c r="B737" s="186"/>
      <c r="C737" s="186"/>
      <c r="D737" s="186"/>
      <c r="E737" s="186"/>
      <c r="F737" s="186"/>
      <c r="G737" s="186"/>
      <c r="H737" s="186"/>
      <c r="I737" s="186"/>
      <c r="J737" s="186"/>
      <c r="K737" s="186"/>
      <c r="L737" s="186"/>
      <c r="M737" s="186"/>
      <c r="N737" s="180"/>
      <c r="O737" s="180"/>
      <c r="P737" s="180"/>
      <c r="Q737" s="180"/>
      <c r="R737" s="180"/>
      <c r="S737" s="180"/>
      <c r="T737" s="186"/>
      <c r="U737" s="186"/>
      <c r="V737" s="186"/>
      <c r="W737" s="186"/>
      <c r="X737" s="186"/>
      <c r="Y737" s="186"/>
      <c r="Z737" s="186"/>
      <c r="AA737" s="186"/>
      <c r="AB737" s="186"/>
      <c r="AC737" s="186"/>
    </row>
    <row r="738" spans="1:29" x14ac:dyDescent="0.2">
      <c r="A738" s="186"/>
      <c r="B738" s="186"/>
      <c r="C738" s="186"/>
      <c r="D738" s="186"/>
      <c r="E738" s="186"/>
      <c r="F738" s="186"/>
      <c r="G738" s="186"/>
      <c r="H738" s="186"/>
      <c r="I738" s="186"/>
      <c r="J738" s="186"/>
      <c r="K738" s="186"/>
      <c r="L738" s="186"/>
      <c r="M738" s="186"/>
      <c r="N738" s="180"/>
      <c r="O738" s="180"/>
      <c r="P738" s="180"/>
      <c r="Q738" s="180"/>
      <c r="R738" s="180"/>
      <c r="S738" s="180"/>
      <c r="T738" s="186"/>
      <c r="U738" s="186"/>
      <c r="V738" s="186"/>
      <c r="W738" s="186"/>
      <c r="X738" s="186"/>
      <c r="Y738" s="186"/>
      <c r="Z738" s="186"/>
      <c r="AA738" s="186"/>
      <c r="AB738" s="186"/>
      <c r="AC738" s="186"/>
    </row>
    <row r="739" spans="1:29" x14ac:dyDescent="0.2">
      <c r="A739" s="186"/>
      <c r="B739" s="186"/>
      <c r="C739" s="186"/>
      <c r="D739" s="186"/>
      <c r="E739" s="186"/>
      <c r="F739" s="186"/>
      <c r="G739" s="186"/>
      <c r="H739" s="186"/>
      <c r="I739" s="186"/>
      <c r="J739" s="186"/>
      <c r="K739" s="186"/>
      <c r="L739" s="186"/>
      <c r="M739" s="186"/>
      <c r="N739" s="180"/>
      <c r="O739" s="180"/>
      <c r="P739" s="180"/>
      <c r="Q739" s="180"/>
      <c r="R739" s="180"/>
      <c r="S739" s="180"/>
      <c r="T739" s="186"/>
      <c r="U739" s="186"/>
      <c r="V739" s="186"/>
      <c r="W739" s="186"/>
      <c r="X739" s="186"/>
      <c r="Y739" s="186"/>
      <c r="Z739" s="186"/>
      <c r="AA739" s="186"/>
      <c r="AB739" s="186"/>
      <c r="AC739" s="186"/>
    </row>
    <row r="740" spans="1:29" x14ac:dyDescent="0.2">
      <c r="A740" s="186"/>
      <c r="B740" s="186"/>
      <c r="C740" s="186"/>
      <c r="D740" s="186"/>
      <c r="E740" s="186"/>
      <c r="F740" s="186"/>
      <c r="G740" s="186"/>
      <c r="H740" s="186"/>
      <c r="I740" s="186"/>
      <c r="J740" s="186"/>
      <c r="K740" s="186"/>
      <c r="L740" s="186"/>
      <c r="M740" s="186"/>
      <c r="N740" s="180"/>
      <c r="O740" s="180"/>
      <c r="P740" s="180"/>
      <c r="Q740" s="180"/>
      <c r="R740" s="180"/>
      <c r="S740" s="180"/>
      <c r="T740" s="186"/>
      <c r="U740" s="186"/>
      <c r="V740" s="186"/>
      <c r="W740" s="186"/>
      <c r="X740" s="186"/>
      <c r="Y740" s="186"/>
      <c r="Z740" s="186"/>
      <c r="AA740" s="186"/>
      <c r="AB740" s="186"/>
      <c r="AC740" s="186"/>
    </row>
    <row r="741" spans="1:29" x14ac:dyDescent="0.2">
      <c r="A741" s="186"/>
      <c r="B741" s="186"/>
      <c r="C741" s="186"/>
      <c r="D741" s="186"/>
      <c r="E741" s="186"/>
      <c r="F741" s="186"/>
      <c r="G741" s="186"/>
      <c r="H741" s="186"/>
      <c r="I741" s="186"/>
      <c r="J741" s="186"/>
      <c r="K741" s="186"/>
      <c r="L741" s="186"/>
      <c r="M741" s="186"/>
      <c r="N741" s="180"/>
      <c r="O741" s="180"/>
      <c r="P741" s="180"/>
      <c r="Q741" s="180"/>
      <c r="R741" s="180"/>
      <c r="S741" s="180"/>
      <c r="T741" s="186"/>
      <c r="U741" s="186"/>
      <c r="V741" s="186"/>
      <c r="W741" s="186"/>
      <c r="X741" s="186"/>
      <c r="Y741" s="186"/>
      <c r="Z741" s="186"/>
      <c r="AA741" s="186"/>
      <c r="AB741" s="186"/>
      <c r="AC741" s="186"/>
    </row>
    <row r="742" spans="1:29" x14ac:dyDescent="0.2">
      <c r="A742" s="186"/>
      <c r="B742" s="186"/>
      <c r="C742" s="186"/>
      <c r="D742" s="186"/>
      <c r="E742" s="186"/>
      <c r="F742" s="186"/>
      <c r="G742" s="186"/>
      <c r="H742" s="186"/>
      <c r="I742" s="186"/>
      <c r="J742" s="186"/>
      <c r="K742" s="186"/>
      <c r="L742" s="186"/>
      <c r="M742" s="186"/>
      <c r="N742" s="180"/>
      <c r="O742" s="180"/>
      <c r="P742" s="180"/>
      <c r="Q742" s="180"/>
      <c r="R742" s="180"/>
      <c r="S742" s="180"/>
      <c r="T742" s="186"/>
      <c r="U742" s="186"/>
      <c r="V742" s="186"/>
      <c r="W742" s="186"/>
      <c r="X742" s="186"/>
      <c r="Y742" s="186"/>
      <c r="Z742" s="186"/>
      <c r="AA742" s="186"/>
      <c r="AB742" s="186"/>
      <c r="AC742" s="186"/>
    </row>
    <row r="743" spans="1:29" x14ac:dyDescent="0.2">
      <c r="A743" s="186"/>
      <c r="B743" s="186"/>
      <c r="C743" s="186"/>
      <c r="D743" s="186"/>
      <c r="E743" s="186"/>
      <c r="F743" s="186"/>
      <c r="G743" s="186"/>
      <c r="H743" s="186"/>
      <c r="I743" s="186"/>
      <c r="J743" s="186"/>
      <c r="K743" s="186"/>
      <c r="L743" s="186"/>
      <c r="M743" s="186"/>
      <c r="N743" s="180"/>
      <c r="O743" s="180"/>
      <c r="P743" s="180"/>
      <c r="Q743" s="180"/>
      <c r="R743" s="180"/>
      <c r="S743" s="180"/>
      <c r="T743" s="186"/>
      <c r="U743" s="186"/>
      <c r="V743" s="186"/>
      <c r="W743" s="186"/>
      <c r="X743" s="186"/>
      <c r="Y743" s="186"/>
      <c r="Z743" s="186"/>
      <c r="AA743" s="186"/>
      <c r="AB743" s="186"/>
      <c r="AC743" s="186"/>
    </row>
    <row r="744" spans="1:29" x14ac:dyDescent="0.2">
      <c r="A744" s="186"/>
      <c r="B744" s="186"/>
      <c r="C744" s="186"/>
      <c r="D744" s="186"/>
      <c r="E744" s="186"/>
      <c r="F744" s="186"/>
      <c r="G744" s="186"/>
      <c r="H744" s="186"/>
      <c r="I744" s="186"/>
      <c r="J744" s="186"/>
      <c r="K744" s="186"/>
      <c r="L744" s="186"/>
      <c r="M744" s="186"/>
      <c r="N744" s="180"/>
      <c r="O744" s="180"/>
      <c r="P744" s="180"/>
      <c r="Q744" s="180"/>
      <c r="R744" s="180"/>
      <c r="S744" s="180"/>
      <c r="T744" s="186"/>
      <c r="U744" s="186"/>
      <c r="V744" s="186"/>
      <c r="W744" s="186"/>
      <c r="X744" s="186"/>
      <c r="Y744" s="186"/>
      <c r="Z744" s="186"/>
      <c r="AA744" s="186"/>
      <c r="AB744" s="186"/>
      <c r="AC744" s="186"/>
    </row>
    <row r="745" spans="1:29" x14ac:dyDescent="0.2">
      <c r="A745" s="186"/>
      <c r="B745" s="186"/>
      <c r="C745" s="186"/>
      <c r="D745" s="186"/>
      <c r="E745" s="186"/>
      <c r="F745" s="186"/>
      <c r="G745" s="186"/>
      <c r="H745" s="186"/>
      <c r="I745" s="186"/>
      <c r="J745" s="186"/>
      <c r="K745" s="186"/>
      <c r="L745" s="186"/>
      <c r="M745" s="186"/>
      <c r="N745" s="180"/>
      <c r="O745" s="180"/>
      <c r="P745" s="180"/>
      <c r="Q745" s="180"/>
      <c r="R745" s="180"/>
      <c r="S745" s="180"/>
      <c r="T745" s="186"/>
      <c r="U745" s="186"/>
      <c r="V745" s="186"/>
      <c r="W745" s="186"/>
      <c r="X745" s="186"/>
      <c r="Y745" s="186"/>
      <c r="Z745" s="186"/>
      <c r="AA745" s="186"/>
      <c r="AB745" s="186"/>
      <c r="AC745" s="186"/>
    </row>
    <row r="746" spans="1:29" x14ac:dyDescent="0.2">
      <c r="A746" s="186"/>
      <c r="B746" s="186"/>
      <c r="C746" s="186"/>
      <c r="D746" s="186"/>
      <c r="E746" s="186"/>
      <c r="F746" s="186"/>
      <c r="G746" s="186"/>
      <c r="H746" s="186"/>
      <c r="I746" s="186"/>
      <c r="J746" s="186"/>
      <c r="K746" s="186"/>
      <c r="L746" s="186"/>
      <c r="M746" s="186"/>
      <c r="N746" s="180"/>
      <c r="O746" s="180"/>
      <c r="P746" s="180"/>
      <c r="Q746" s="180"/>
      <c r="R746" s="180"/>
      <c r="S746" s="180"/>
      <c r="T746" s="186"/>
      <c r="U746" s="186"/>
      <c r="V746" s="186"/>
      <c r="W746" s="186"/>
      <c r="X746" s="186"/>
      <c r="Y746" s="186"/>
      <c r="Z746" s="186"/>
      <c r="AA746" s="186"/>
      <c r="AB746" s="186"/>
      <c r="AC746" s="186"/>
    </row>
    <row r="747" spans="1:29" x14ac:dyDescent="0.2">
      <c r="A747" s="186"/>
      <c r="B747" s="186"/>
      <c r="C747" s="186"/>
      <c r="D747" s="186"/>
      <c r="E747" s="186"/>
      <c r="F747" s="186"/>
      <c r="G747" s="186"/>
      <c r="H747" s="186"/>
      <c r="I747" s="186"/>
      <c r="J747" s="186"/>
      <c r="K747" s="186"/>
      <c r="L747" s="186"/>
      <c r="M747" s="186"/>
      <c r="N747" s="180"/>
      <c r="O747" s="180"/>
      <c r="P747" s="180"/>
      <c r="Q747" s="180"/>
      <c r="R747" s="180"/>
      <c r="S747" s="180"/>
      <c r="T747" s="186"/>
      <c r="U747" s="186"/>
      <c r="V747" s="186"/>
      <c r="W747" s="186"/>
      <c r="X747" s="186"/>
      <c r="Y747" s="186"/>
      <c r="Z747" s="186"/>
      <c r="AA747" s="186"/>
      <c r="AB747" s="186"/>
      <c r="AC747" s="186"/>
    </row>
    <row r="748" spans="1:29" x14ac:dyDescent="0.2">
      <c r="A748" s="186"/>
      <c r="B748" s="186"/>
      <c r="C748" s="186"/>
      <c r="D748" s="186"/>
      <c r="E748" s="186"/>
      <c r="F748" s="186"/>
      <c r="G748" s="186"/>
      <c r="H748" s="186"/>
      <c r="I748" s="186"/>
      <c r="J748" s="186"/>
      <c r="K748" s="186"/>
      <c r="L748" s="186"/>
      <c r="M748" s="186"/>
      <c r="N748" s="180"/>
      <c r="O748" s="180"/>
      <c r="P748" s="180"/>
      <c r="Q748" s="180"/>
      <c r="R748" s="180"/>
      <c r="S748" s="180"/>
      <c r="T748" s="186"/>
      <c r="U748" s="186"/>
      <c r="V748" s="186"/>
      <c r="W748" s="186"/>
      <c r="X748" s="186"/>
      <c r="Y748" s="186"/>
      <c r="Z748" s="186"/>
      <c r="AA748" s="186"/>
      <c r="AB748" s="186"/>
      <c r="AC748" s="186"/>
    </row>
    <row r="749" spans="1:29" x14ac:dyDescent="0.2">
      <c r="A749" s="186"/>
      <c r="B749" s="186"/>
      <c r="C749" s="186"/>
      <c r="D749" s="186"/>
      <c r="E749" s="186"/>
      <c r="F749" s="186"/>
      <c r="G749" s="186"/>
      <c r="H749" s="186"/>
      <c r="I749" s="186"/>
      <c r="J749" s="186"/>
      <c r="K749" s="186"/>
      <c r="L749" s="186"/>
      <c r="M749" s="186"/>
      <c r="N749" s="180"/>
      <c r="O749" s="180"/>
      <c r="P749" s="180"/>
      <c r="Q749" s="180"/>
      <c r="R749" s="180"/>
      <c r="S749" s="180"/>
      <c r="T749" s="186"/>
      <c r="U749" s="186"/>
      <c r="V749" s="186"/>
      <c r="W749" s="186"/>
      <c r="X749" s="186"/>
      <c r="Y749" s="186"/>
      <c r="Z749" s="186"/>
      <c r="AA749" s="186"/>
      <c r="AB749" s="186"/>
      <c r="AC749" s="186"/>
    </row>
    <row r="750" spans="1:29" x14ac:dyDescent="0.2">
      <c r="A750" s="186"/>
      <c r="B750" s="186"/>
      <c r="C750" s="186"/>
      <c r="D750" s="186"/>
      <c r="E750" s="186"/>
      <c r="F750" s="186"/>
      <c r="G750" s="186"/>
      <c r="H750" s="186"/>
      <c r="I750" s="186"/>
      <c r="J750" s="186"/>
      <c r="K750" s="186"/>
      <c r="L750" s="186"/>
      <c r="M750" s="186"/>
      <c r="N750" s="180"/>
      <c r="O750" s="180"/>
      <c r="P750" s="180"/>
      <c r="Q750" s="180"/>
      <c r="R750" s="180"/>
      <c r="S750" s="180"/>
      <c r="T750" s="186"/>
      <c r="U750" s="186"/>
      <c r="V750" s="186"/>
      <c r="W750" s="186"/>
      <c r="X750" s="186"/>
      <c r="Y750" s="186"/>
      <c r="Z750" s="186"/>
      <c r="AA750" s="186"/>
      <c r="AB750" s="186"/>
      <c r="AC750" s="186"/>
    </row>
    <row r="751" spans="1:29" x14ac:dyDescent="0.2">
      <c r="A751" s="186"/>
      <c r="B751" s="186"/>
      <c r="C751" s="186"/>
      <c r="D751" s="186"/>
      <c r="E751" s="186"/>
      <c r="F751" s="186"/>
      <c r="G751" s="186"/>
      <c r="H751" s="186"/>
      <c r="I751" s="186"/>
      <c r="J751" s="186"/>
      <c r="K751" s="186"/>
      <c r="L751" s="186"/>
      <c r="M751" s="186"/>
      <c r="N751" s="180"/>
      <c r="O751" s="180"/>
      <c r="P751" s="180"/>
      <c r="Q751" s="180"/>
      <c r="R751" s="180"/>
      <c r="S751" s="180"/>
      <c r="T751" s="186"/>
      <c r="U751" s="186"/>
      <c r="V751" s="186"/>
      <c r="W751" s="186"/>
      <c r="X751" s="186"/>
      <c r="Y751" s="186"/>
      <c r="Z751" s="186"/>
      <c r="AA751" s="186"/>
      <c r="AB751" s="186"/>
      <c r="AC751" s="186"/>
    </row>
    <row r="752" spans="1:29" x14ac:dyDescent="0.2">
      <c r="A752" s="186"/>
      <c r="B752" s="186"/>
      <c r="C752" s="186"/>
      <c r="D752" s="186"/>
      <c r="E752" s="186"/>
      <c r="F752" s="186"/>
      <c r="G752" s="186"/>
      <c r="H752" s="186"/>
      <c r="I752" s="186"/>
      <c r="J752" s="186"/>
      <c r="K752" s="186"/>
      <c r="L752" s="186"/>
      <c r="M752" s="186"/>
      <c r="N752" s="180"/>
      <c r="O752" s="180"/>
      <c r="P752" s="180"/>
      <c r="Q752" s="180"/>
      <c r="R752" s="180"/>
      <c r="S752" s="180"/>
      <c r="T752" s="186"/>
      <c r="U752" s="186"/>
      <c r="V752" s="186"/>
      <c r="W752" s="186"/>
      <c r="X752" s="186"/>
      <c r="Y752" s="186"/>
      <c r="Z752" s="186"/>
      <c r="AA752" s="186"/>
      <c r="AB752" s="186"/>
      <c r="AC752" s="186"/>
    </row>
    <row r="753" spans="1:29" x14ac:dyDescent="0.2">
      <c r="A753" s="186"/>
      <c r="B753" s="186"/>
      <c r="C753" s="186"/>
      <c r="D753" s="186"/>
      <c r="E753" s="186"/>
      <c r="F753" s="186"/>
      <c r="G753" s="186"/>
      <c r="H753" s="186"/>
      <c r="I753" s="186"/>
      <c r="J753" s="186"/>
      <c r="K753" s="186"/>
      <c r="L753" s="186"/>
      <c r="M753" s="186"/>
      <c r="N753" s="180"/>
      <c r="O753" s="180"/>
      <c r="P753" s="180"/>
      <c r="Q753" s="180"/>
      <c r="R753" s="180"/>
      <c r="S753" s="180"/>
      <c r="T753" s="186"/>
      <c r="U753" s="186"/>
      <c r="V753" s="186"/>
      <c r="W753" s="186"/>
      <c r="X753" s="186"/>
      <c r="Y753" s="186"/>
      <c r="Z753" s="186"/>
      <c r="AA753" s="186"/>
      <c r="AB753" s="186"/>
      <c r="AC753" s="186"/>
    </row>
    <row r="754" spans="1:29" x14ac:dyDescent="0.2">
      <c r="A754" s="186"/>
      <c r="B754" s="186"/>
      <c r="C754" s="186"/>
      <c r="D754" s="186"/>
      <c r="E754" s="186"/>
      <c r="F754" s="186"/>
      <c r="G754" s="186"/>
      <c r="H754" s="186"/>
      <c r="I754" s="186"/>
      <c r="J754" s="186"/>
      <c r="K754" s="186"/>
      <c r="L754" s="186"/>
      <c r="M754" s="186"/>
      <c r="N754" s="180"/>
      <c r="O754" s="180"/>
      <c r="P754" s="180"/>
      <c r="Q754" s="180"/>
      <c r="R754" s="180"/>
      <c r="S754" s="180"/>
      <c r="T754" s="186"/>
      <c r="U754" s="186"/>
      <c r="V754" s="186"/>
      <c r="W754" s="186"/>
      <c r="X754" s="186"/>
      <c r="Y754" s="186"/>
      <c r="Z754" s="186"/>
      <c r="AA754" s="186"/>
      <c r="AB754" s="186"/>
      <c r="AC754" s="186"/>
    </row>
    <row r="755" spans="1:29" x14ac:dyDescent="0.2">
      <c r="A755" s="186"/>
      <c r="B755" s="186"/>
      <c r="C755" s="186"/>
      <c r="D755" s="186"/>
      <c r="E755" s="186"/>
      <c r="F755" s="186"/>
      <c r="G755" s="186"/>
      <c r="H755" s="186"/>
      <c r="I755" s="186"/>
      <c r="J755" s="186"/>
      <c r="K755" s="186"/>
      <c r="L755" s="186"/>
      <c r="M755" s="186"/>
      <c r="N755" s="180"/>
      <c r="O755" s="180"/>
      <c r="P755" s="180"/>
      <c r="Q755" s="180"/>
      <c r="R755" s="180"/>
      <c r="S755" s="180"/>
      <c r="T755" s="186"/>
      <c r="U755" s="186"/>
      <c r="V755" s="186"/>
      <c r="W755" s="186"/>
      <c r="X755" s="186"/>
      <c r="Y755" s="186"/>
      <c r="Z755" s="186"/>
      <c r="AA755" s="186"/>
      <c r="AB755" s="186"/>
      <c r="AC755" s="186"/>
    </row>
    <row r="756" spans="1:29" x14ac:dyDescent="0.2">
      <c r="A756" s="186"/>
      <c r="B756" s="186"/>
      <c r="C756" s="186"/>
      <c r="D756" s="186"/>
      <c r="E756" s="186"/>
      <c r="F756" s="186"/>
      <c r="G756" s="186"/>
      <c r="H756" s="186"/>
      <c r="I756" s="186"/>
      <c r="J756" s="186"/>
      <c r="K756" s="186"/>
      <c r="L756" s="186"/>
      <c r="M756" s="186"/>
      <c r="N756" s="180"/>
      <c r="O756" s="180"/>
      <c r="P756" s="180"/>
      <c r="Q756" s="180"/>
      <c r="R756" s="180"/>
      <c r="S756" s="180"/>
      <c r="T756" s="186"/>
      <c r="U756" s="186"/>
      <c r="V756" s="186"/>
      <c r="W756" s="186"/>
      <c r="X756" s="186"/>
      <c r="Y756" s="186"/>
      <c r="Z756" s="186"/>
      <c r="AA756" s="186"/>
      <c r="AB756" s="186"/>
      <c r="AC756" s="186"/>
    </row>
    <row r="757" spans="1:29" x14ac:dyDescent="0.2">
      <c r="A757" s="186"/>
      <c r="B757" s="186"/>
      <c r="C757" s="186"/>
      <c r="D757" s="186"/>
      <c r="E757" s="186"/>
      <c r="F757" s="186"/>
      <c r="G757" s="186"/>
      <c r="H757" s="186"/>
      <c r="I757" s="186"/>
      <c r="J757" s="186"/>
      <c r="K757" s="186"/>
      <c r="L757" s="186"/>
      <c r="M757" s="186"/>
      <c r="N757" s="180"/>
      <c r="O757" s="180"/>
      <c r="P757" s="180"/>
      <c r="Q757" s="180"/>
      <c r="R757" s="180"/>
      <c r="S757" s="180"/>
      <c r="T757" s="186"/>
      <c r="U757" s="186"/>
      <c r="V757" s="186"/>
      <c r="W757" s="186"/>
      <c r="X757" s="186"/>
      <c r="Y757" s="186"/>
      <c r="Z757" s="186"/>
      <c r="AA757" s="186"/>
      <c r="AB757" s="186"/>
      <c r="AC757" s="186"/>
    </row>
    <row r="758" spans="1:29" x14ac:dyDescent="0.2">
      <c r="A758" s="186"/>
      <c r="B758" s="186"/>
      <c r="C758" s="186"/>
      <c r="D758" s="186"/>
      <c r="E758" s="186"/>
      <c r="F758" s="186"/>
      <c r="G758" s="186"/>
      <c r="H758" s="186"/>
      <c r="I758" s="186"/>
      <c r="J758" s="186"/>
      <c r="K758" s="186"/>
      <c r="L758" s="186"/>
      <c r="M758" s="186"/>
      <c r="N758" s="180"/>
      <c r="O758" s="180"/>
      <c r="P758" s="180"/>
      <c r="Q758" s="180"/>
      <c r="R758" s="180"/>
      <c r="S758" s="180"/>
      <c r="T758" s="186"/>
      <c r="U758" s="186"/>
      <c r="V758" s="186"/>
      <c r="W758" s="186"/>
      <c r="X758" s="186"/>
      <c r="Y758" s="186"/>
      <c r="Z758" s="186"/>
      <c r="AA758" s="186"/>
      <c r="AB758" s="186"/>
      <c r="AC758" s="186"/>
    </row>
    <row r="759" spans="1:29" x14ac:dyDescent="0.2">
      <c r="A759" s="186"/>
      <c r="B759" s="186"/>
      <c r="C759" s="186"/>
      <c r="D759" s="186"/>
      <c r="E759" s="186"/>
      <c r="F759" s="186"/>
      <c r="G759" s="186"/>
      <c r="H759" s="186"/>
      <c r="I759" s="186"/>
      <c r="J759" s="186"/>
      <c r="K759" s="186"/>
      <c r="L759" s="186"/>
      <c r="M759" s="186"/>
      <c r="N759" s="180"/>
      <c r="O759" s="180"/>
      <c r="P759" s="180"/>
      <c r="Q759" s="180"/>
      <c r="R759" s="180"/>
      <c r="S759" s="180"/>
      <c r="T759" s="186"/>
      <c r="U759" s="186"/>
      <c r="V759" s="186"/>
      <c r="W759" s="186"/>
      <c r="X759" s="186"/>
      <c r="Y759" s="186"/>
      <c r="Z759" s="186"/>
      <c r="AA759" s="186"/>
      <c r="AB759" s="186"/>
      <c r="AC759" s="186"/>
    </row>
    <row r="760" spans="1:29" x14ac:dyDescent="0.2">
      <c r="A760" s="186"/>
      <c r="B760" s="186"/>
      <c r="C760" s="186"/>
      <c r="D760" s="186"/>
      <c r="E760" s="186"/>
      <c r="F760" s="186"/>
      <c r="G760" s="186"/>
      <c r="H760" s="186"/>
      <c r="I760" s="186"/>
      <c r="J760" s="186"/>
      <c r="K760" s="186"/>
      <c r="L760" s="186"/>
      <c r="M760" s="186"/>
      <c r="N760" s="180"/>
      <c r="O760" s="180"/>
      <c r="P760" s="180"/>
      <c r="Q760" s="180"/>
      <c r="R760" s="180"/>
      <c r="S760" s="180"/>
      <c r="T760" s="186"/>
      <c r="U760" s="186"/>
      <c r="V760" s="186"/>
      <c r="W760" s="186"/>
      <c r="X760" s="186"/>
      <c r="Y760" s="186"/>
      <c r="Z760" s="186"/>
      <c r="AA760" s="186"/>
      <c r="AB760" s="186"/>
      <c r="AC760" s="186"/>
    </row>
    <row r="761" spans="1:29" x14ac:dyDescent="0.2">
      <c r="A761" s="186"/>
      <c r="B761" s="186"/>
      <c r="C761" s="186"/>
      <c r="D761" s="186"/>
      <c r="E761" s="186"/>
      <c r="F761" s="186"/>
      <c r="G761" s="186"/>
      <c r="H761" s="186"/>
      <c r="I761" s="186"/>
      <c r="J761" s="186"/>
      <c r="K761" s="186"/>
      <c r="L761" s="186"/>
      <c r="M761" s="186"/>
      <c r="N761" s="180"/>
      <c r="O761" s="180"/>
      <c r="P761" s="180"/>
      <c r="Q761" s="180"/>
      <c r="R761" s="180"/>
      <c r="S761" s="180"/>
      <c r="T761" s="186"/>
      <c r="U761" s="186"/>
      <c r="V761" s="186"/>
      <c r="W761" s="186"/>
      <c r="X761" s="186"/>
      <c r="Y761" s="186"/>
      <c r="Z761" s="186"/>
      <c r="AA761" s="186"/>
      <c r="AB761" s="186"/>
      <c r="AC761" s="186"/>
    </row>
    <row r="762" spans="1:29" x14ac:dyDescent="0.2">
      <c r="A762" s="186"/>
      <c r="B762" s="186"/>
      <c r="C762" s="186"/>
      <c r="D762" s="186"/>
      <c r="E762" s="186"/>
      <c r="F762" s="186"/>
      <c r="G762" s="186"/>
      <c r="H762" s="186"/>
      <c r="I762" s="186"/>
      <c r="J762" s="186"/>
      <c r="K762" s="186"/>
      <c r="L762" s="186"/>
      <c r="M762" s="186"/>
      <c r="N762" s="180"/>
      <c r="O762" s="180"/>
      <c r="P762" s="180"/>
      <c r="Q762" s="180"/>
      <c r="R762" s="180"/>
      <c r="S762" s="180"/>
      <c r="T762" s="186"/>
      <c r="U762" s="186"/>
      <c r="V762" s="186"/>
      <c r="W762" s="186"/>
      <c r="X762" s="186"/>
      <c r="Y762" s="186"/>
      <c r="Z762" s="186"/>
      <c r="AA762" s="186"/>
      <c r="AB762" s="186"/>
      <c r="AC762" s="186"/>
    </row>
    <row r="763" spans="1:29" x14ac:dyDescent="0.2">
      <c r="A763" s="186"/>
      <c r="B763" s="186"/>
      <c r="C763" s="186"/>
      <c r="D763" s="186"/>
      <c r="E763" s="186"/>
      <c r="F763" s="186"/>
      <c r="G763" s="186"/>
      <c r="H763" s="186"/>
      <c r="I763" s="186"/>
      <c r="J763" s="186"/>
      <c r="K763" s="186"/>
      <c r="L763" s="186"/>
      <c r="M763" s="186"/>
      <c r="N763" s="180"/>
      <c r="O763" s="180"/>
      <c r="P763" s="180"/>
      <c r="Q763" s="180"/>
      <c r="R763" s="180"/>
      <c r="S763" s="180"/>
      <c r="T763" s="186"/>
      <c r="U763" s="186"/>
      <c r="V763" s="186"/>
      <c r="W763" s="186"/>
      <c r="X763" s="186"/>
      <c r="Y763" s="186"/>
      <c r="Z763" s="186"/>
      <c r="AA763" s="186"/>
      <c r="AB763" s="186"/>
      <c r="AC763" s="186"/>
    </row>
    <row r="764" spans="1:29" x14ac:dyDescent="0.2">
      <c r="A764" s="186"/>
      <c r="B764" s="186"/>
      <c r="C764" s="186"/>
      <c r="D764" s="186"/>
      <c r="E764" s="186"/>
      <c r="F764" s="186"/>
      <c r="G764" s="186"/>
      <c r="H764" s="186"/>
      <c r="I764" s="186"/>
      <c r="J764" s="186"/>
      <c r="K764" s="186"/>
      <c r="L764" s="186"/>
      <c r="M764" s="186"/>
      <c r="N764" s="180"/>
      <c r="O764" s="180"/>
      <c r="P764" s="180"/>
      <c r="Q764" s="180"/>
      <c r="R764" s="180"/>
      <c r="S764" s="180"/>
      <c r="T764" s="186"/>
      <c r="U764" s="186"/>
      <c r="V764" s="186"/>
      <c r="W764" s="186"/>
      <c r="X764" s="186"/>
      <c r="Y764" s="186"/>
      <c r="Z764" s="186"/>
      <c r="AA764" s="186"/>
      <c r="AB764" s="186"/>
      <c r="AC764" s="186"/>
    </row>
    <row r="765" spans="1:29" x14ac:dyDescent="0.2">
      <c r="A765" s="186"/>
      <c r="B765" s="186"/>
      <c r="C765" s="186"/>
      <c r="D765" s="186"/>
      <c r="E765" s="186"/>
      <c r="F765" s="186"/>
      <c r="G765" s="186"/>
      <c r="H765" s="186"/>
      <c r="I765" s="186"/>
      <c r="J765" s="186"/>
      <c r="K765" s="186"/>
      <c r="L765" s="186"/>
      <c r="M765" s="186"/>
      <c r="N765" s="180"/>
      <c r="O765" s="180"/>
      <c r="P765" s="180"/>
      <c r="Q765" s="180"/>
      <c r="R765" s="180"/>
      <c r="S765" s="180"/>
      <c r="T765" s="186"/>
      <c r="U765" s="186"/>
      <c r="V765" s="186"/>
      <c r="W765" s="186"/>
      <c r="X765" s="186"/>
      <c r="Y765" s="186"/>
      <c r="Z765" s="186"/>
      <c r="AA765" s="186"/>
      <c r="AB765" s="186"/>
      <c r="AC765" s="186"/>
    </row>
    <row r="766" spans="1:29" x14ac:dyDescent="0.2">
      <c r="A766" s="186"/>
      <c r="B766" s="186"/>
      <c r="C766" s="186"/>
      <c r="D766" s="186"/>
      <c r="E766" s="186"/>
      <c r="F766" s="186"/>
      <c r="G766" s="186"/>
      <c r="H766" s="186"/>
      <c r="I766" s="186"/>
      <c r="J766" s="186"/>
      <c r="K766" s="186"/>
      <c r="L766" s="186"/>
      <c r="M766" s="186"/>
      <c r="N766" s="180"/>
      <c r="O766" s="180"/>
      <c r="P766" s="180"/>
      <c r="Q766" s="180"/>
      <c r="R766" s="180"/>
      <c r="S766" s="180"/>
      <c r="T766" s="186"/>
      <c r="U766" s="186"/>
      <c r="V766" s="186"/>
      <c r="W766" s="186"/>
      <c r="X766" s="186"/>
      <c r="Y766" s="186"/>
      <c r="Z766" s="186"/>
      <c r="AA766" s="186"/>
      <c r="AB766" s="186"/>
      <c r="AC766" s="186"/>
    </row>
    <row r="767" spans="1:29" x14ac:dyDescent="0.2">
      <c r="A767" s="186"/>
      <c r="B767" s="186"/>
      <c r="C767" s="186"/>
      <c r="D767" s="186"/>
      <c r="E767" s="186"/>
      <c r="F767" s="186"/>
      <c r="G767" s="186"/>
      <c r="H767" s="186"/>
      <c r="I767" s="186"/>
      <c r="J767" s="186"/>
      <c r="K767" s="186"/>
      <c r="L767" s="186"/>
      <c r="M767" s="186"/>
      <c r="N767" s="180"/>
      <c r="O767" s="180"/>
      <c r="P767" s="180"/>
      <c r="Q767" s="180"/>
      <c r="R767" s="180"/>
      <c r="S767" s="180"/>
      <c r="T767" s="186"/>
      <c r="U767" s="186"/>
      <c r="V767" s="186"/>
      <c r="W767" s="186"/>
      <c r="X767" s="186"/>
      <c r="Y767" s="186"/>
      <c r="Z767" s="186"/>
      <c r="AA767" s="186"/>
      <c r="AB767" s="186"/>
      <c r="AC767" s="186"/>
    </row>
    <row r="768" spans="1:29" x14ac:dyDescent="0.2">
      <c r="A768" s="186"/>
      <c r="B768" s="186"/>
      <c r="C768" s="186"/>
      <c r="D768" s="186"/>
      <c r="E768" s="186"/>
      <c r="F768" s="186"/>
      <c r="G768" s="186"/>
      <c r="H768" s="186"/>
      <c r="I768" s="186"/>
      <c r="J768" s="186"/>
      <c r="K768" s="186"/>
      <c r="L768" s="186"/>
      <c r="M768" s="186"/>
      <c r="N768" s="180"/>
      <c r="O768" s="180"/>
      <c r="P768" s="180"/>
      <c r="Q768" s="180"/>
      <c r="R768" s="180"/>
      <c r="S768" s="180"/>
      <c r="T768" s="186"/>
      <c r="U768" s="186"/>
      <c r="V768" s="186"/>
      <c r="W768" s="186"/>
      <c r="X768" s="186"/>
      <c r="Y768" s="186"/>
      <c r="Z768" s="186"/>
      <c r="AA768" s="186"/>
      <c r="AB768" s="186"/>
      <c r="AC768" s="186"/>
    </row>
    <row r="769" spans="1:29" x14ac:dyDescent="0.2">
      <c r="A769" s="186"/>
      <c r="B769" s="186"/>
      <c r="C769" s="186"/>
      <c r="D769" s="186"/>
      <c r="E769" s="186"/>
      <c r="F769" s="186"/>
      <c r="G769" s="186"/>
      <c r="H769" s="186"/>
      <c r="I769" s="186"/>
      <c r="J769" s="186"/>
      <c r="K769" s="186"/>
      <c r="L769" s="186"/>
      <c r="M769" s="186"/>
      <c r="N769" s="180"/>
      <c r="O769" s="180"/>
      <c r="P769" s="180"/>
      <c r="Q769" s="180"/>
      <c r="R769" s="180"/>
      <c r="S769" s="180"/>
      <c r="T769" s="186"/>
      <c r="U769" s="186"/>
      <c r="V769" s="186"/>
      <c r="W769" s="186"/>
      <c r="X769" s="186"/>
      <c r="Y769" s="186"/>
      <c r="Z769" s="186"/>
      <c r="AA769" s="186"/>
      <c r="AB769" s="186"/>
      <c r="AC769" s="186"/>
    </row>
    <row r="770" spans="1:29" x14ac:dyDescent="0.2">
      <c r="A770" s="186"/>
      <c r="B770" s="186"/>
      <c r="C770" s="186"/>
      <c r="D770" s="186"/>
      <c r="E770" s="186"/>
      <c r="F770" s="186"/>
      <c r="G770" s="186"/>
      <c r="H770" s="186"/>
      <c r="I770" s="186"/>
      <c r="J770" s="186"/>
      <c r="K770" s="186"/>
      <c r="L770" s="186"/>
      <c r="M770" s="186"/>
      <c r="N770" s="180"/>
      <c r="O770" s="180"/>
      <c r="P770" s="180"/>
      <c r="Q770" s="180"/>
      <c r="R770" s="180"/>
      <c r="S770" s="180"/>
      <c r="T770" s="186"/>
      <c r="U770" s="186"/>
      <c r="V770" s="186"/>
      <c r="W770" s="186"/>
      <c r="X770" s="186"/>
      <c r="Y770" s="186"/>
      <c r="Z770" s="186"/>
      <c r="AA770" s="186"/>
      <c r="AB770" s="186"/>
      <c r="AC770" s="186"/>
    </row>
    <row r="771" spans="1:29" x14ac:dyDescent="0.2">
      <c r="A771" s="186"/>
      <c r="B771" s="186"/>
      <c r="C771" s="186"/>
      <c r="D771" s="186"/>
      <c r="E771" s="186"/>
      <c r="F771" s="186"/>
      <c r="G771" s="186"/>
      <c r="H771" s="186"/>
      <c r="I771" s="186"/>
      <c r="J771" s="186"/>
      <c r="K771" s="186"/>
      <c r="L771" s="186"/>
      <c r="M771" s="186"/>
      <c r="N771" s="180"/>
      <c r="O771" s="180"/>
      <c r="P771" s="180"/>
      <c r="Q771" s="180"/>
      <c r="R771" s="180"/>
      <c r="S771" s="180"/>
      <c r="T771" s="186"/>
      <c r="U771" s="186"/>
      <c r="V771" s="186"/>
      <c r="W771" s="186"/>
      <c r="X771" s="186"/>
      <c r="Y771" s="186"/>
      <c r="Z771" s="186"/>
      <c r="AA771" s="186"/>
      <c r="AB771" s="186"/>
      <c r="AC771" s="186"/>
    </row>
    <row r="772" spans="1:29" x14ac:dyDescent="0.2">
      <c r="A772" s="186"/>
      <c r="B772" s="186"/>
      <c r="C772" s="186"/>
      <c r="D772" s="186"/>
      <c r="E772" s="186"/>
      <c r="F772" s="186"/>
      <c r="G772" s="186"/>
      <c r="H772" s="186"/>
      <c r="I772" s="186"/>
      <c r="J772" s="186"/>
      <c r="K772" s="186"/>
      <c r="L772" s="186"/>
      <c r="M772" s="186"/>
      <c r="N772" s="180"/>
      <c r="O772" s="180"/>
      <c r="P772" s="180"/>
      <c r="Q772" s="180"/>
      <c r="R772" s="180"/>
      <c r="S772" s="180"/>
      <c r="T772" s="186"/>
      <c r="U772" s="186"/>
      <c r="V772" s="186"/>
      <c r="W772" s="186"/>
      <c r="X772" s="186"/>
      <c r="Y772" s="186"/>
      <c r="Z772" s="186"/>
      <c r="AA772" s="186"/>
      <c r="AB772" s="186"/>
      <c r="AC772" s="186"/>
    </row>
    <row r="773" spans="1:29" x14ac:dyDescent="0.2">
      <c r="A773" s="186"/>
      <c r="B773" s="186"/>
      <c r="C773" s="186"/>
      <c r="D773" s="186"/>
      <c r="E773" s="186"/>
      <c r="F773" s="186"/>
      <c r="G773" s="186"/>
      <c r="H773" s="186"/>
      <c r="I773" s="186"/>
      <c r="J773" s="186"/>
      <c r="K773" s="186"/>
      <c r="L773" s="186"/>
      <c r="M773" s="186"/>
      <c r="N773" s="180"/>
      <c r="O773" s="180"/>
      <c r="P773" s="180"/>
      <c r="Q773" s="180"/>
      <c r="R773" s="180"/>
      <c r="S773" s="180"/>
      <c r="T773" s="186"/>
      <c r="U773" s="186"/>
      <c r="V773" s="186"/>
      <c r="W773" s="186"/>
      <c r="X773" s="186"/>
      <c r="Y773" s="186"/>
      <c r="Z773" s="186"/>
      <c r="AA773" s="186"/>
      <c r="AB773" s="186"/>
      <c r="AC773" s="186"/>
    </row>
    <row r="774" spans="1:29" x14ac:dyDescent="0.2">
      <c r="A774" s="186"/>
      <c r="B774" s="186"/>
      <c r="C774" s="186"/>
      <c r="D774" s="186"/>
      <c r="E774" s="186"/>
      <c r="F774" s="186"/>
      <c r="G774" s="186"/>
      <c r="H774" s="186"/>
      <c r="I774" s="186"/>
      <c r="J774" s="186"/>
      <c r="K774" s="186"/>
      <c r="L774" s="186"/>
      <c r="M774" s="186"/>
      <c r="N774" s="180"/>
      <c r="O774" s="180"/>
      <c r="P774" s="180"/>
      <c r="Q774" s="180"/>
      <c r="R774" s="180"/>
      <c r="S774" s="180"/>
      <c r="T774" s="186"/>
      <c r="U774" s="186"/>
      <c r="V774" s="186"/>
      <c r="W774" s="186"/>
      <c r="X774" s="186"/>
      <c r="Y774" s="186"/>
      <c r="Z774" s="186"/>
      <c r="AA774" s="186"/>
      <c r="AB774" s="186"/>
      <c r="AC774" s="186"/>
    </row>
    <row r="775" spans="1:29" x14ac:dyDescent="0.2">
      <c r="A775" s="186"/>
      <c r="B775" s="186"/>
      <c r="C775" s="186"/>
      <c r="D775" s="186"/>
      <c r="E775" s="186"/>
      <c r="F775" s="186"/>
      <c r="G775" s="186"/>
      <c r="H775" s="186"/>
      <c r="I775" s="186"/>
      <c r="J775" s="186"/>
      <c r="K775" s="186"/>
      <c r="L775" s="186"/>
      <c r="M775" s="186"/>
      <c r="N775" s="180"/>
      <c r="O775" s="180"/>
      <c r="P775" s="180"/>
      <c r="Q775" s="180"/>
      <c r="R775" s="180"/>
      <c r="S775" s="180"/>
      <c r="T775" s="186"/>
      <c r="U775" s="186"/>
      <c r="V775" s="186"/>
      <c r="W775" s="186"/>
      <c r="X775" s="186"/>
      <c r="Y775" s="186"/>
      <c r="Z775" s="186"/>
      <c r="AA775" s="186"/>
      <c r="AB775" s="186"/>
      <c r="AC775" s="186"/>
    </row>
    <row r="776" spans="1:29" x14ac:dyDescent="0.2">
      <c r="A776" s="186"/>
      <c r="B776" s="186"/>
      <c r="C776" s="186"/>
      <c r="D776" s="186"/>
      <c r="E776" s="186"/>
      <c r="F776" s="186"/>
      <c r="G776" s="186"/>
      <c r="H776" s="186"/>
      <c r="I776" s="186"/>
      <c r="J776" s="186"/>
      <c r="K776" s="186"/>
      <c r="L776" s="186"/>
      <c r="M776" s="186"/>
      <c r="N776" s="180"/>
      <c r="O776" s="180"/>
      <c r="P776" s="180"/>
      <c r="Q776" s="180"/>
      <c r="R776" s="180"/>
      <c r="S776" s="180"/>
      <c r="T776" s="186"/>
      <c r="U776" s="186"/>
      <c r="V776" s="186"/>
      <c r="W776" s="186"/>
      <c r="X776" s="186"/>
      <c r="Y776" s="186"/>
      <c r="Z776" s="186"/>
      <c r="AA776" s="186"/>
      <c r="AB776" s="186"/>
      <c r="AC776" s="186"/>
    </row>
    <row r="777" spans="1:29" x14ac:dyDescent="0.2">
      <c r="A777" s="186"/>
      <c r="B777" s="186"/>
      <c r="C777" s="186"/>
      <c r="D777" s="186"/>
      <c r="E777" s="186"/>
      <c r="F777" s="186"/>
      <c r="G777" s="186"/>
      <c r="H777" s="186"/>
      <c r="I777" s="186"/>
      <c r="J777" s="186"/>
      <c r="K777" s="186"/>
      <c r="L777" s="186"/>
      <c r="M777" s="186"/>
      <c r="N777" s="180"/>
      <c r="O777" s="180"/>
      <c r="P777" s="180"/>
      <c r="Q777" s="180"/>
      <c r="R777" s="180"/>
      <c r="S777" s="180"/>
      <c r="T777" s="186"/>
      <c r="U777" s="186"/>
      <c r="V777" s="186"/>
      <c r="W777" s="186"/>
      <c r="X777" s="186"/>
      <c r="Y777" s="186"/>
      <c r="Z777" s="186"/>
      <c r="AA777" s="186"/>
      <c r="AB777" s="186"/>
      <c r="AC777" s="186"/>
    </row>
    <row r="778" spans="1:29" x14ac:dyDescent="0.2">
      <c r="A778" s="186"/>
      <c r="B778" s="186"/>
      <c r="C778" s="186"/>
      <c r="D778" s="186"/>
      <c r="E778" s="186"/>
      <c r="F778" s="186"/>
      <c r="G778" s="186"/>
      <c r="H778" s="186"/>
      <c r="I778" s="186"/>
      <c r="J778" s="186"/>
      <c r="K778" s="186"/>
      <c r="L778" s="186"/>
      <c r="M778" s="186"/>
      <c r="N778" s="180"/>
      <c r="O778" s="180"/>
      <c r="P778" s="180"/>
      <c r="Q778" s="180"/>
      <c r="R778" s="180"/>
      <c r="S778" s="180"/>
      <c r="T778" s="186"/>
      <c r="U778" s="186"/>
      <c r="V778" s="186"/>
      <c r="W778" s="186"/>
      <c r="X778" s="186"/>
      <c r="Y778" s="186"/>
      <c r="Z778" s="186"/>
      <c r="AA778" s="186"/>
      <c r="AB778" s="186"/>
      <c r="AC778" s="186"/>
    </row>
    <row r="779" spans="1:29" x14ac:dyDescent="0.2">
      <c r="A779" s="186"/>
      <c r="B779" s="186"/>
      <c r="C779" s="186"/>
      <c r="D779" s="186"/>
      <c r="E779" s="186"/>
      <c r="F779" s="186"/>
      <c r="G779" s="186"/>
      <c r="H779" s="186"/>
      <c r="I779" s="186"/>
      <c r="J779" s="186"/>
      <c r="K779" s="186"/>
      <c r="L779" s="186"/>
      <c r="M779" s="186"/>
      <c r="N779" s="180"/>
      <c r="O779" s="180"/>
      <c r="P779" s="180"/>
      <c r="Q779" s="180"/>
      <c r="R779" s="180"/>
      <c r="S779" s="180"/>
      <c r="T779" s="186"/>
      <c r="U779" s="186"/>
      <c r="V779" s="186"/>
      <c r="W779" s="186"/>
      <c r="X779" s="186"/>
      <c r="Y779" s="186"/>
      <c r="Z779" s="186"/>
      <c r="AA779" s="186"/>
      <c r="AB779" s="186"/>
      <c r="AC779" s="186"/>
    </row>
    <row r="780" spans="1:29" x14ac:dyDescent="0.2">
      <c r="A780" s="186"/>
      <c r="B780" s="186"/>
      <c r="C780" s="186"/>
      <c r="D780" s="186"/>
      <c r="E780" s="186"/>
      <c r="F780" s="186"/>
      <c r="G780" s="186"/>
      <c r="H780" s="186"/>
      <c r="I780" s="186"/>
      <c r="J780" s="186"/>
      <c r="K780" s="186"/>
      <c r="L780" s="186"/>
      <c r="M780" s="186"/>
      <c r="N780" s="180"/>
      <c r="O780" s="180"/>
      <c r="P780" s="180"/>
      <c r="Q780" s="180"/>
      <c r="R780" s="180"/>
      <c r="S780" s="180"/>
      <c r="T780" s="186"/>
      <c r="U780" s="186"/>
      <c r="V780" s="186"/>
      <c r="W780" s="186"/>
      <c r="X780" s="186"/>
      <c r="Y780" s="186"/>
      <c r="Z780" s="186"/>
      <c r="AA780" s="186"/>
      <c r="AB780" s="186"/>
      <c r="AC780" s="186"/>
    </row>
    <row r="781" spans="1:29" x14ac:dyDescent="0.2">
      <c r="A781" s="186"/>
      <c r="B781" s="186"/>
      <c r="C781" s="186"/>
      <c r="D781" s="186"/>
      <c r="E781" s="186"/>
      <c r="F781" s="186"/>
      <c r="G781" s="186"/>
      <c r="H781" s="186"/>
      <c r="I781" s="186"/>
      <c r="J781" s="186"/>
      <c r="K781" s="186"/>
      <c r="L781" s="186"/>
      <c r="M781" s="186"/>
      <c r="N781" s="180"/>
      <c r="O781" s="180"/>
      <c r="P781" s="180"/>
      <c r="Q781" s="180"/>
      <c r="R781" s="180"/>
      <c r="S781" s="180"/>
      <c r="T781" s="186"/>
      <c r="U781" s="186"/>
      <c r="V781" s="186"/>
      <c r="W781" s="186"/>
      <c r="X781" s="186"/>
      <c r="Y781" s="186"/>
      <c r="Z781" s="186"/>
      <c r="AA781" s="186"/>
      <c r="AB781" s="186"/>
      <c r="AC781" s="186"/>
    </row>
    <row r="782" spans="1:29" x14ac:dyDescent="0.2">
      <c r="A782" s="186"/>
      <c r="B782" s="186"/>
      <c r="C782" s="186"/>
      <c r="D782" s="186"/>
      <c r="E782" s="186"/>
      <c r="F782" s="186"/>
      <c r="G782" s="186"/>
      <c r="H782" s="186"/>
      <c r="I782" s="186"/>
      <c r="J782" s="186"/>
      <c r="K782" s="186"/>
      <c r="L782" s="186"/>
      <c r="M782" s="186"/>
      <c r="N782" s="180"/>
      <c r="O782" s="180"/>
      <c r="P782" s="180"/>
      <c r="Q782" s="180"/>
      <c r="R782" s="180"/>
      <c r="S782" s="180"/>
      <c r="T782" s="186"/>
      <c r="U782" s="186"/>
      <c r="V782" s="186"/>
      <c r="W782" s="186"/>
      <c r="X782" s="186"/>
      <c r="Y782" s="186"/>
      <c r="Z782" s="186"/>
      <c r="AA782" s="186"/>
      <c r="AB782" s="186"/>
      <c r="AC782" s="186"/>
    </row>
    <row r="783" spans="1:29" x14ac:dyDescent="0.2">
      <c r="A783" s="186"/>
      <c r="B783" s="186"/>
      <c r="C783" s="186"/>
      <c r="D783" s="186"/>
      <c r="E783" s="186"/>
      <c r="F783" s="186"/>
      <c r="G783" s="186"/>
      <c r="H783" s="186"/>
      <c r="I783" s="186"/>
      <c r="J783" s="186"/>
      <c r="K783" s="186"/>
      <c r="L783" s="186"/>
      <c r="M783" s="186"/>
      <c r="N783" s="180"/>
      <c r="O783" s="180"/>
      <c r="P783" s="180"/>
      <c r="Q783" s="180"/>
      <c r="R783" s="180"/>
      <c r="S783" s="180"/>
      <c r="T783" s="186"/>
      <c r="U783" s="186"/>
      <c r="V783" s="186"/>
      <c r="W783" s="186"/>
      <c r="X783" s="186"/>
      <c r="Y783" s="186"/>
      <c r="Z783" s="186"/>
      <c r="AA783" s="186"/>
      <c r="AB783" s="186"/>
      <c r="AC783" s="186"/>
    </row>
    <row r="784" spans="1:29" x14ac:dyDescent="0.2">
      <c r="A784" s="186"/>
      <c r="B784" s="186"/>
      <c r="C784" s="186"/>
      <c r="D784" s="186"/>
      <c r="E784" s="186"/>
      <c r="F784" s="186"/>
      <c r="G784" s="186"/>
      <c r="H784" s="186"/>
      <c r="I784" s="186"/>
      <c r="J784" s="186"/>
      <c r="K784" s="186"/>
      <c r="L784" s="186"/>
      <c r="M784" s="186"/>
      <c r="N784" s="180"/>
      <c r="O784" s="180"/>
      <c r="P784" s="180"/>
      <c r="Q784" s="180"/>
      <c r="R784" s="180"/>
      <c r="S784" s="180"/>
      <c r="T784" s="186"/>
      <c r="U784" s="186"/>
      <c r="V784" s="186"/>
      <c r="W784" s="186"/>
      <c r="X784" s="186"/>
      <c r="Y784" s="186"/>
      <c r="Z784" s="186"/>
      <c r="AA784" s="186"/>
      <c r="AB784" s="186"/>
      <c r="AC784" s="186"/>
    </row>
    <row r="785" spans="1:29" x14ac:dyDescent="0.2">
      <c r="A785" s="186"/>
      <c r="B785" s="186"/>
      <c r="C785" s="186"/>
      <c r="D785" s="186"/>
      <c r="E785" s="186"/>
      <c r="F785" s="186"/>
      <c r="G785" s="186"/>
      <c r="H785" s="186"/>
      <c r="I785" s="186"/>
      <c r="J785" s="186"/>
      <c r="K785" s="186"/>
      <c r="L785" s="186"/>
      <c r="M785" s="186"/>
      <c r="N785" s="180"/>
      <c r="O785" s="180"/>
      <c r="P785" s="180"/>
      <c r="Q785" s="180"/>
      <c r="R785" s="180"/>
      <c r="S785" s="180"/>
      <c r="T785" s="186"/>
      <c r="U785" s="186"/>
      <c r="V785" s="186"/>
      <c r="W785" s="186"/>
      <c r="X785" s="186"/>
      <c r="Y785" s="186"/>
      <c r="Z785" s="186"/>
      <c r="AA785" s="186"/>
      <c r="AB785" s="186"/>
      <c r="AC785" s="186"/>
    </row>
    <row r="786" spans="1:29" x14ac:dyDescent="0.2">
      <c r="A786" s="186"/>
      <c r="B786" s="186"/>
      <c r="C786" s="186"/>
      <c r="D786" s="186"/>
      <c r="E786" s="186"/>
      <c r="F786" s="186"/>
      <c r="G786" s="186"/>
      <c r="H786" s="186"/>
      <c r="I786" s="186"/>
      <c r="J786" s="186"/>
      <c r="K786" s="186"/>
      <c r="L786" s="186"/>
      <c r="M786" s="186"/>
      <c r="N786" s="180"/>
      <c r="O786" s="180"/>
      <c r="P786" s="180"/>
      <c r="Q786" s="180"/>
      <c r="R786" s="180"/>
      <c r="S786" s="180"/>
      <c r="T786" s="186"/>
      <c r="U786" s="186"/>
      <c r="V786" s="186"/>
      <c r="W786" s="186"/>
      <c r="X786" s="186"/>
      <c r="Y786" s="186"/>
      <c r="Z786" s="186"/>
      <c r="AA786" s="186"/>
      <c r="AB786" s="186"/>
      <c r="AC786" s="186"/>
    </row>
    <row r="787" spans="1:29" x14ac:dyDescent="0.2">
      <c r="A787" s="186"/>
      <c r="B787" s="186"/>
      <c r="C787" s="186"/>
      <c r="D787" s="186"/>
      <c r="E787" s="186"/>
      <c r="F787" s="186"/>
      <c r="G787" s="186"/>
      <c r="H787" s="186"/>
      <c r="I787" s="186"/>
      <c r="J787" s="186"/>
      <c r="K787" s="186"/>
      <c r="L787" s="186"/>
      <c r="M787" s="186"/>
      <c r="N787" s="180"/>
      <c r="O787" s="180"/>
      <c r="P787" s="180"/>
      <c r="Q787" s="180"/>
      <c r="R787" s="180"/>
      <c r="S787" s="180"/>
      <c r="T787" s="186"/>
      <c r="U787" s="186"/>
      <c r="V787" s="186"/>
      <c r="W787" s="186"/>
      <c r="X787" s="186"/>
      <c r="Y787" s="186"/>
      <c r="Z787" s="186"/>
      <c r="AA787" s="186"/>
      <c r="AB787" s="186"/>
      <c r="AC787" s="186"/>
    </row>
    <row r="788" spans="1:29" x14ac:dyDescent="0.2">
      <c r="A788" s="186"/>
      <c r="B788" s="186"/>
      <c r="C788" s="186"/>
      <c r="D788" s="186"/>
      <c r="E788" s="186"/>
      <c r="F788" s="186"/>
      <c r="G788" s="186"/>
      <c r="H788" s="186"/>
      <c r="I788" s="186"/>
      <c r="J788" s="186"/>
      <c r="K788" s="186"/>
      <c r="L788" s="186"/>
      <c r="M788" s="186"/>
      <c r="N788" s="180"/>
      <c r="O788" s="180"/>
      <c r="P788" s="180"/>
      <c r="Q788" s="180"/>
      <c r="R788" s="180"/>
      <c r="S788" s="180"/>
      <c r="T788" s="186"/>
      <c r="U788" s="186"/>
      <c r="V788" s="186"/>
      <c r="W788" s="186"/>
      <c r="X788" s="186"/>
      <c r="Y788" s="186"/>
      <c r="Z788" s="186"/>
      <c r="AA788" s="186"/>
      <c r="AB788" s="186"/>
      <c r="AC788" s="186"/>
    </row>
    <row r="789" spans="1:29" x14ac:dyDescent="0.2">
      <c r="A789" s="186"/>
      <c r="B789" s="186"/>
      <c r="C789" s="186"/>
      <c r="D789" s="186"/>
      <c r="E789" s="186"/>
      <c r="F789" s="186"/>
      <c r="G789" s="186"/>
      <c r="H789" s="186"/>
      <c r="I789" s="186"/>
      <c r="J789" s="186"/>
      <c r="K789" s="186"/>
      <c r="L789" s="186"/>
      <c r="M789" s="186"/>
      <c r="N789" s="180"/>
      <c r="O789" s="180"/>
      <c r="P789" s="180"/>
      <c r="Q789" s="180"/>
      <c r="R789" s="180"/>
      <c r="S789" s="180"/>
      <c r="T789" s="186"/>
      <c r="U789" s="186"/>
      <c r="V789" s="186"/>
      <c r="W789" s="186"/>
      <c r="X789" s="186"/>
      <c r="Y789" s="186"/>
      <c r="Z789" s="186"/>
      <c r="AA789" s="186"/>
      <c r="AB789" s="186"/>
      <c r="AC789" s="186"/>
    </row>
    <row r="790" spans="1:29" x14ac:dyDescent="0.2">
      <c r="A790" s="186"/>
      <c r="B790" s="186"/>
      <c r="C790" s="186"/>
      <c r="D790" s="186"/>
      <c r="E790" s="186"/>
      <c r="F790" s="186"/>
      <c r="G790" s="186"/>
      <c r="H790" s="186"/>
      <c r="I790" s="186"/>
      <c r="J790" s="186"/>
      <c r="K790" s="186"/>
      <c r="L790" s="186"/>
      <c r="M790" s="186"/>
      <c r="N790" s="180"/>
      <c r="O790" s="180"/>
      <c r="P790" s="180"/>
      <c r="Q790" s="180"/>
      <c r="R790" s="180"/>
      <c r="S790" s="180"/>
      <c r="T790" s="186"/>
      <c r="U790" s="186"/>
      <c r="V790" s="186"/>
      <c r="W790" s="186"/>
      <c r="X790" s="186"/>
      <c r="Y790" s="186"/>
      <c r="Z790" s="186"/>
      <c r="AA790" s="186"/>
      <c r="AB790" s="186"/>
      <c r="AC790" s="186"/>
    </row>
    <row r="791" spans="1:29" x14ac:dyDescent="0.2">
      <c r="A791" s="186"/>
      <c r="B791" s="186"/>
      <c r="C791" s="186"/>
      <c r="D791" s="186"/>
      <c r="E791" s="186"/>
      <c r="F791" s="186"/>
      <c r="G791" s="186"/>
      <c r="H791" s="186"/>
      <c r="I791" s="186"/>
      <c r="J791" s="186"/>
      <c r="K791" s="186"/>
      <c r="L791" s="186"/>
      <c r="M791" s="186"/>
      <c r="N791" s="180"/>
      <c r="O791" s="180"/>
      <c r="P791" s="180"/>
      <c r="Q791" s="180"/>
      <c r="R791" s="180"/>
      <c r="S791" s="180"/>
      <c r="T791" s="186"/>
      <c r="U791" s="186"/>
      <c r="V791" s="186"/>
      <c r="W791" s="186"/>
      <c r="X791" s="186"/>
      <c r="Y791" s="186"/>
      <c r="Z791" s="186"/>
      <c r="AA791" s="186"/>
      <c r="AB791" s="186"/>
      <c r="AC791" s="186"/>
    </row>
    <row r="792" spans="1:29" x14ac:dyDescent="0.2">
      <c r="A792" s="186"/>
      <c r="B792" s="186"/>
      <c r="C792" s="186"/>
      <c r="D792" s="186"/>
      <c r="E792" s="186"/>
      <c r="F792" s="186"/>
      <c r="G792" s="186"/>
      <c r="H792" s="186"/>
      <c r="I792" s="186"/>
      <c r="J792" s="186"/>
      <c r="K792" s="186"/>
      <c r="L792" s="186"/>
      <c r="M792" s="186"/>
      <c r="N792" s="180"/>
      <c r="O792" s="180"/>
      <c r="P792" s="180"/>
      <c r="Q792" s="180"/>
      <c r="R792" s="180"/>
      <c r="S792" s="180"/>
      <c r="T792" s="186"/>
      <c r="U792" s="186"/>
      <c r="V792" s="186"/>
      <c r="W792" s="186"/>
      <c r="X792" s="186"/>
      <c r="Y792" s="186"/>
      <c r="Z792" s="186"/>
      <c r="AA792" s="186"/>
      <c r="AB792" s="186"/>
      <c r="AC792" s="186"/>
    </row>
    <row r="793" spans="1:29" x14ac:dyDescent="0.2">
      <c r="A793" s="186"/>
      <c r="B793" s="186"/>
      <c r="C793" s="186"/>
      <c r="D793" s="186"/>
      <c r="E793" s="186"/>
      <c r="F793" s="186"/>
      <c r="G793" s="186"/>
      <c r="H793" s="186"/>
      <c r="I793" s="186"/>
      <c r="J793" s="186"/>
      <c r="K793" s="186"/>
      <c r="L793" s="186"/>
      <c r="M793" s="186"/>
      <c r="N793" s="180"/>
      <c r="O793" s="180"/>
      <c r="P793" s="180"/>
      <c r="Q793" s="180"/>
      <c r="R793" s="180"/>
      <c r="S793" s="180"/>
      <c r="T793" s="186"/>
      <c r="U793" s="186"/>
      <c r="V793" s="186"/>
      <c r="W793" s="186"/>
      <c r="X793" s="186"/>
      <c r="Y793" s="186"/>
      <c r="Z793" s="186"/>
      <c r="AA793" s="186"/>
      <c r="AB793" s="186"/>
      <c r="AC793" s="186"/>
    </row>
    <row r="794" spans="1:29" x14ac:dyDescent="0.2">
      <c r="A794" s="186"/>
      <c r="B794" s="186"/>
      <c r="C794" s="186"/>
      <c r="D794" s="186"/>
      <c r="E794" s="186"/>
      <c r="F794" s="186"/>
      <c r="G794" s="186"/>
      <c r="H794" s="186"/>
      <c r="I794" s="186"/>
      <c r="J794" s="186"/>
      <c r="K794" s="186"/>
      <c r="L794" s="186"/>
      <c r="M794" s="186"/>
      <c r="N794" s="180"/>
      <c r="O794" s="180"/>
      <c r="P794" s="180"/>
      <c r="Q794" s="180"/>
      <c r="R794" s="180"/>
      <c r="S794" s="180"/>
      <c r="T794" s="186"/>
      <c r="U794" s="186"/>
      <c r="V794" s="186"/>
      <c r="W794" s="186"/>
      <c r="X794" s="186"/>
      <c r="Y794" s="186"/>
      <c r="Z794" s="186"/>
      <c r="AA794" s="186"/>
      <c r="AB794" s="186"/>
      <c r="AC794" s="186"/>
    </row>
    <row r="795" spans="1:29" x14ac:dyDescent="0.2">
      <c r="A795" s="186"/>
      <c r="B795" s="186"/>
      <c r="C795" s="186"/>
      <c r="D795" s="186"/>
      <c r="E795" s="186"/>
      <c r="F795" s="186"/>
      <c r="G795" s="186"/>
      <c r="H795" s="186"/>
      <c r="I795" s="186"/>
      <c r="J795" s="186"/>
      <c r="K795" s="186"/>
      <c r="L795" s="186"/>
      <c r="M795" s="186"/>
      <c r="N795" s="180"/>
      <c r="O795" s="180"/>
      <c r="P795" s="180"/>
      <c r="Q795" s="180"/>
      <c r="R795" s="180"/>
      <c r="S795" s="180"/>
      <c r="T795" s="186"/>
      <c r="U795" s="186"/>
      <c r="V795" s="186"/>
      <c r="W795" s="186"/>
      <c r="X795" s="186"/>
      <c r="Y795" s="186"/>
      <c r="Z795" s="186"/>
      <c r="AA795" s="186"/>
      <c r="AB795" s="186"/>
      <c r="AC795" s="186"/>
    </row>
    <row r="796" spans="1:29" x14ac:dyDescent="0.2">
      <c r="A796" s="186"/>
      <c r="B796" s="186"/>
      <c r="C796" s="186"/>
      <c r="D796" s="186"/>
      <c r="E796" s="186"/>
      <c r="F796" s="186"/>
      <c r="G796" s="186"/>
      <c r="H796" s="186"/>
      <c r="I796" s="186"/>
      <c r="J796" s="186"/>
      <c r="K796" s="186"/>
      <c r="L796" s="186"/>
      <c r="M796" s="186"/>
      <c r="N796" s="180"/>
      <c r="O796" s="180"/>
      <c r="P796" s="180"/>
      <c r="Q796" s="180"/>
      <c r="R796" s="180"/>
      <c r="S796" s="180"/>
      <c r="T796" s="186"/>
      <c r="U796" s="186"/>
      <c r="V796" s="186"/>
      <c r="W796" s="186"/>
      <c r="X796" s="186"/>
      <c r="Y796" s="186"/>
      <c r="Z796" s="186"/>
      <c r="AA796" s="186"/>
      <c r="AB796" s="186"/>
      <c r="AC796" s="186"/>
    </row>
    <row r="797" spans="1:29" x14ac:dyDescent="0.2">
      <c r="A797" s="186"/>
      <c r="B797" s="186"/>
      <c r="C797" s="186"/>
      <c r="D797" s="186"/>
      <c r="E797" s="186"/>
      <c r="F797" s="186"/>
      <c r="G797" s="186"/>
      <c r="H797" s="186"/>
      <c r="I797" s="186"/>
      <c r="J797" s="186"/>
      <c r="K797" s="186"/>
      <c r="L797" s="186"/>
      <c r="M797" s="186"/>
      <c r="N797" s="180"/>
      <c r="O797" s="180"/>
      <c r="P797" s="180"/>
      <c r="Q797" s="180"/>
      <c r="R797" s="180"/>
      <c r="S797" s="180"/>
      <c r="T797" s="186"/>
      <c r="U797" s="186"/>
      <c r="V797" s="186"/>
      <c r="W797" s="186"/>
      <c r="X797" s="186"/>
      <c r="Y797" s="186"/>
      <c r="Z797" s="186"/>
      <c r="AA797" s="186"/>
      <c r="AB797" s="186"/>
      <c r="AC797" s="186"/>
    </row>
    <row r="798" spans="1:29" x14ac:dyDescent="0.2">
      <c r="A798" s="186"/>
      <c r="B798" s="186"/>
      <c r="C798" s="186"/>
      <c r="D798" s="186"/>
      <c r="E798" s="186"/>
      <c r="F798" s="186"/>
      <c r="G798" s="186"/>
      <c r="H798" s="186"/>
      <c r="I798" s="186"/>
      <c r="J798" s="186"/>
      <c r="K798" s="186"/>
      <c r="L798" s="186"/>
      <c r="M798" s="186"/>
      <c r="N798" s="180"/>
      <c r="O798" s="180"/>
      <c r="P798" s="180"/>
      <c r="Q798" s="180"/>
      <c r="R798" s="180"/>
      <c r="S798" s="180"/>
      <c r="T798" s="186"/>
      <c r="U798" s="186"/>
      <c r="V798" s="186"/>
      <c r="W798" s="186"/>
      <c r="X798" s="186"/>
      <c r="Y798" s="186"/>
      <c r="Z798" s="186"/>
      <c r="AA798" s="186"/>
      <c r="AB798" s="186"/>
      <c r="AC798" s="186"/>
    </row>
    <row r="799" spans="1:29" x14ac:dyDescent="0.2">
      <c r="A799" s="186"/>
      <c r="B799" s="186"/>
      <c r="C799" s="186"/>
      <c r="D799" s="186"/>
      <c r="E799" s="186"/>
      <c r="F799" s="186"/>
      <c r="G799" s="186"/>
      <c r="H799" s="186"/>
      <c r="I799" s="186"/>
      <c r="J799" s="186"/>
      <c r="K799" s="186"/>
      <c r="L799" s="186"/>
      <c r="M799" s="186"/>
      <c r="N799" s="180"/>
      <c r="O799" s="180"/>
      <c r="P799" s="180"/>
      <c r="Q799" s="180"/>
      <c r="R799" s="180"/>
      <c r="S799" s="180"/>
      <c r="T799" s="186"/>
      <c r="U799" s="186"/>
      <c r="V799" s="186"/>
      <c r="W799" s="186"/>
      <c r="X799" s="186"/>
      <c r="Y799" s="186"/>
      <c r="Z799" s="186"/>
      <c r="AA799" s="186"/>
      <c r="AB799" s="186"/>
      <c r="AC799" s="186"/>
    </row>
    <row r="800" spans="1:29" x14ac:dyDescent="0.2">
      <c r="A800" s="186"/>
      <c r="B800" s="186"/>
      <c r="C800" s="186"/>
      <c r="D800" s="186"/>
      <c r="E800" s="186"/>
      <c r="F800" s="186"/>
      <c r="G800" s="186"/>
      <c r="H800" s="186"/>
      <c r="I800" s="186"/>
      <c r="J800" s="186"/>
      <c r="K800" s="186"/>
      <c r="L800" s="186"/>
      <c r="M800" s="186"/>
      <c r="N800" s="180"/>
      <c r="O800" s="180"/>
      <c r="P800" s="180"/>
      <c r="Q800" s="180"/>
      <c r="R800" s="180"/>
      <c r="S800" s="180"/>
      <c r="T800" s="186"/>
      <c r="U800" s="186"/>
      <c r="V800" s="186"/>
      <c r="W800" s="186"/>
      <c r="X800" s="186"/>
      <c r="Y800" s="186"/>
      <c r="Z800" s="186"/>
      <c r="AA800" s="186"/>
      <c r="AB800" s="186"/>
      <c r="AC800" s="186"/>
    </row>
    <row r="801" spans="1:29" x14ac:dyDescent="0.2">
      <c r="A801" s="186"/>
      <c r="B801" s="186"/>
      <c r="C801" s="186"/>
      <c r="D801" s="186"/>
      <c r="E801" s="186"/>
      <c r="F801" s="186"/>
      <c r="G801" s="186"/>
      <c r="H801" s="186"/>
      <c r="I801" s="186"/>
      <c r="J801" s="186"/>
      <c r="K801" s="186"/>
      <c r="L801" s="186"/>
      <c r="M801" s="186"/>
      <c r="N801" s="180"/>
      <c r="O801" s="180"/>
      <c r="P801" s="180"/>
      <c r="Q801" s="180"/>
      <c r="R801" s="180"/>
      <c r="S801" s="180"/>
      <c r="T801" s="186"/>
      <c r="U801" s="186"/>
      <c r="V801" s="186"/>
      <c r="W801" s="186"/>
      <c r="X801" s="186"/>
      <c r="Y801" s="186"/>
      <c r="Z801" s="186"/>
      <c r="AA801" s="186"/>
      <c r="AB801" s="186"/>
      <c r="AC801" s="186"/>
    </row>
    <row r="802" spans="1:29" x14ac:dyDescent="0.2">
      <c r="A802" s="186"/>
      <c r="B802" s="186"/>
      <c r="C802" s="186"/>
      <c r="D802" s="186"/>
      <c r="E802" s="186"/>
      <c r="F802" s="186"/>
      <c r="G802" s="186"/>
      <c r="H802" s="186"/>
      <c r="I802" s="186"/>
      <c r="J802" s="186"/>
      <c r="K802" s="186"/>
      <c r="L802" s="186"/>
      <c r="M802" s="186"/>
      <c r="N802" s="180"/>
      <c r="O802" s="180"/>
      <c r="P802" s="180"/>
      <c r="Q802" s="180"/>
      <c r="R802" s="180"/>
      <c r="S802" s="180"/>
      <c r="T802" s="186"/>
      <c r="U802" s="186"/>
      <c r="V802" s="186"/>
      <c r="W802" s="186"/>
      <c r="X802" s="186"/>
      <c r="Y802" s="186"/>
      <c r="Z802" s="186"/>
      <c r="AA802" s="186"/>
      <c r="AB802" s="186"/>
      <c r="AC802" s="186"/>
    </row>
    <row r="803" spans="1:29" x14ac:dyDescent="0.2">
      <c r="A803" s="186"/>
      <c r="B803" s="186"/>
      <c r="C803" s="186"/>
      <c r="D803" s="186"/>
      <c r="E803" s="186"/>
      <c r="F803" s="186"/>
      <c r="G803" s="186"/>
      <c r="H803" s="186"/>
      <c r="I803" s="186"/>
      <c r="J803" s="186"/>
      <c r="K803" s="186"/>
      <c r="L803" s="186"/>
      <c r="M803" s="186"/>
      <c r="N803" s="180"/>
      <c r="O803" s="180"/>
      <c r="P803" s="180"/>
      <c r="Q803" s="180"/>
      <c r="R803" s="180"/>
      <c r="S803" s="180"/>
      <c r="T803" s="186"/>
      <c r="U803" s="186"/>
      <c r="V803" s="186"/>
      <c r="W803" s="186"/>
      <c r="X803" s="186"/>
      <c r="Y803" s="186"/>
      <c r="Z803" s="186"/>
      <c r="AA803" s="186"/>
      <c r="AB803" s="186"/>
      <c r="AC803" s="186"/>
    </row>
    <row r="804" spans="1:29" x14ac:dyDescent="0.2">
      <c r="A804" s="186"/>
      <c r="B804" s="186"/>
      <c r="C804" s="186"/>
      <c r="D804" s="186"/>
      <c r="E804" s="186"/>
      <c r="F804" s="186"/>
      <c r="G804" s="186"/>
      <c r="H804" s="186"/>
      <c r="I804" s="186"/>
      <c r="J804" s="186"/>
      <c r="K804" s="186"/>
      <c r="L804" s="186"/>
      <c r="M804" s="186"/>
      <c r="N804" s="180"/>
      <c r="O804" s="180"/>
      <c r="P804" s="180"/>
      <c r="Q804" s="180"/>
      <c r="R804" s="180"/>
      <c r="S804" s="180"/>
      <c r="T804" s="186"/>
      <c r="U804" s="186"/>
      <c r="V804" s="186"/>
      <c r="W804" s="186"/>
      <c r="X804" s="186"/>
      <c r="Y804" s="186"/>
      <c r="Z804" s="186"/>
      <c r="AA804" s="186"/>
      <c r="AB804" s="186"/>
      <c r="AC804" s="186"/>
    </row>
    <row r="805" spans="1:29" x14ac:dyDescent="0.2">
      <c r="A805" s="186"/>
      <c r="B805" s="186"/>
      <c r="C805" s="186"/>
      <c r="D805" s="186"/>
      <c r="E805" s="186"/>
      <c r="F805" s="186"/>
      <c r="G805" s="186"/>
      <c r="H805" s="186"/>
      <c r="I805" s="186"/>
      <c r="J805" s="186"/>
      <c r="K805" s="186"/>
      <c r="L805" s="186"/>
      <c r="M805" s="186"/>
      <c r="N805" s="180"/>
      <c r="O805" s="180"/>
      <c r="P805" s="180"/>
      <c r="Q805" s="180"/>
      <c r="R805" s="180"/>
      <c r="S805" s="180"/>
      <c r="T805" s="186"/>
      <c r="U805" s="186"/>
      <c r="V805" s="186"/>
      <c r="W805" s="186"/>
      <c r="X805" s="186"/>
      <c r="Y805" s="186"/>
      <c r="Z805" s="186"/>
      <c r="AA805" s="186"/>
      <c r="AB805" s="186"/>
      <c r="AC805" s="186"/>
    </row>
    <row r="806" spans="1:29" x14ac:dyDescent="0.2">
      <c r="A806" s="186"/>
      <c r="B806" s="186"/>
      <c r="C806" s="186"/>
      <c r="D806" s="186"/>
      <c r="E806" s="186"/>
      <c r="F806" s="186"/>
      <c r="G806" s="186"/>
      <c r="H806" s="186"/>
      <c r="I806" s="186"/>
      <c r="J806" s="186"/>
      <c r="K806" s="186"/>
      <c r="L806" s="186"/>
      <c r="M806" s="186"/>
      <c r="N806" s="180"/>
      <c r="O806" s="180"/>
      <c r="P806" s="180"/>
      <c r="Q806" s="180"/>
      <c r="R806" s="180"/>
      <c r="S806" s="180"/>
      <c r="T806" s="186"/>
      <c r="U806" s="186"/>
      <c r="V806" s="186"/>
      <c r="W806" s="186"/>
      <c r="X806" s="186"/>
      <c r="Y806" s="186"/>
      <c r="Z806" s="186"/>
      <c r="AA806" s="186"/>
      <c r="AB806" s="186"/>
      <c r="AC806" s="186"/>
    </row>
    <row r="807" spans="1:29" x14ac:dyDescent="0.2">
      <c r="A807" s="186"/>
      <c r="B807" s="186"/>
      <c r="C807" s="186"/>
      <c r="D807" s="186"/>
      <c r="E807" s="186"/>
      <c r="F807" s="186"/>
      <c r="G807" s="186"/>
      <c r="H807" s="186"/>
      <c r="I807" s="186"/>
      <c r="J807" s="186"/>
      <c r="K807" s="186"/>
      <c r="L807" s="186"/>
      <c r="M807" s="186"/>
      <c r="N807" s="180"/>
      <c r="O807" s="180"/>
      <c r="P807" s="180"/>
      <c r="Q807" s="180"/>
      <c r="R807" s="180"/>
      <c r="S807" s="180"/>
      <c r="T807" s="186"/>
      <c r="U807" s="186"/>
      <c r="V807" s="186"/>
      <c r="W807" s="186"/>
      <c r="X807" s="186"/>
      <c r="Y807" s="186"/>
      <c r="Z807" s="186"/>
      <c r="AA807" s="186"/>
      <c r="AB807" s="186"/>
      <c r="AC807" s="186"/>
    </row>
    <row r="808" spans="1:29" x14ac:dyDescent="0.2">
      <c r="A808" s="186"/>
      <c r="B808" s="186"/>
      <c r="C808" s="186"/>
      <c r="D808" s="186"/>
      <c r="E808" s="186"/>
      <c r="F808" s="186"/>
      <c r="G808" s="186"/>
      <c r="H808" s="186"/>
      <c r="I808" s="186"/>
      <c r="J808" s="186"/>
      <c r="K808" s="186"/>
      <c r="L808" s="186"/>
      <c r="M808" s="186"/>
      <c r="N808" s="180"/>
      <c r="O808" s="180"/>
      <c r="P808" s="180"/>
      <c r="Q808" s="180"/>
      <c r="R808" s="180"/>
      <c r="S808" s="180"/>
      <c r="T808" s="186"/>
      <c r="U808" s="186"/>
      <c r="V808" s="186"/>
      <c r="W808" s="186"/>
      <c r="X808" s="186"/>
      <c r="Y808" s="186"/>
      <c r="Z808" s="186"/>
      <c r="AA808" s="186"/>
      <c r="AB808" s="186"/>
      <c r="AC808" s="186"/>
    </row>
    <row r="809" spans="1:29" x14ac:dyDescent="0.2">
      <c r="A809" s="186"/>
      <c r="B809" s="186"/>
      <c r="C809" s="186"/>
      <c r="D809" s="186"/>
      <c r="E809" s="186"/>
      <c r="F809" s="186"/>
      <c r="G809" s="186"/>
      <c r="H809" s="186"/>
      <c r="I809" s="186"/>
      <c r="J809" s="186"/>
      <c r="K809" s="186"/>
      <c r="L809" s="186"/>
      <c r="M809" s="186"/>
      <c r="N809" s="180"/>
      <c r="O809" s="180"/>
      <c r="P809" s="180"/>
      <c r="Q809" s="180"/>
      <c r="R809" s="180"/>
      <c r="S809" s="180"/>
      <c r="T809" s="186"/>
      <c r="U809" s="186"/>
      <c r="V809" s="186"/>
      <c r="W809" s="186"/>
      <c r="X809" s="186"/>
      <c r="Y809" s="186"/>
      <c r="Z809" s="186"/>
      <c r="AA809" s="186"/>
      <c r="AB809" s="186"/>
      <c r="AC809" s="186"/>
    </row>
    <row r="810" spans="1:29" x14ac:dyDescent="0.2">
      <c r="A810" s="186"/>
      <c r="B810" s="186"/>
      <c r="C810" s="186"/>
      <c r="D810" s="186"/>
      <c r="E810" s="186"/>
      <c r="F810" s="186"/>
      <c r="G810" s="186"/>
      <c r="H810" s="186"/>
      <c r="I810" s="186"/>
      <c r="J810" s="186"/>
      <c r="K810" s="186"/>
      <c r="L810" s="186"/>
      <c r="M810" s="186"/>
      <c r="N810" s="180"/>
      <c r="O810" s="180"/>
      <c r="P810" s="180"/>
      <c r="Q810" s="180"/>
      <c r="R810" s="180"/>
      <c r="S810" s="180"/>
      <c r="T810" s="186"/>
      <c r="U810" s="186"/>
      <c r="V810" s="186"/>
      <c r="W810" s="186"/>
      <c r="X810" s="186"/>
      <c r="Y810" s="186"/>
      <c r="Z810" s="186"/>
      <c r="AA810" s="186"/>
      <c r="AB810" s="186"/>
      <c r="AC810" s="186"/>
    </row>
    <row r="811" spans="1:29" x14ac:dyDescent="0.2">
      <c r="A811" s="186"/>
      <c r="B811" s="186"/>
      <c r="C811" s="186"/>
      <c r="D811" s="186"/>
      <c r="E811" s="186"/>
      <c r="F811" s="186"/>
      <c r="G811" s="186"/>
      <c r="H811" s="186"/>
      <c r="I811" s="186"/>
      <c r="J811" s="186"/>
      <c r="K811" s="186"/>
      <c r="L811" s="186"/>
      <c r="M811" s="186"/>
      <c r="N811" s="180"/>
      <c r="O811" s="180"/>
      <c r="P811" s="180"/>
      <c r="Q811" s="180"/>
      <c r="R811" s="180"/>
      <c r="S811" s="180"/>
      <c r="T811" s="186"/>
      <c r="U811" s="186"/>
      <c r="V811" s="186"/>
      <c r="W811" s="186"/>
      <c r="X811" s="186"/>
      <c r="Y811" s="186"/>
      <c r="Z811" s="186"/>
      <c r="AA811" s="186"/>
      <c r="AB811" s="186"/>
      <c r="AC811" s="186"/>
    </row>
    <row r="812" spans="1:29" x14ac:dyDescent="0.2">
      <c r="A812" s="186"/>
      <c r="B812" s="186"/>
      <c r="C812" s="186"/>
      <c r="D812" s="186"/>
      <c r="E812" s="186"/>
      <c r="F812" s="186"/>
      <c r="G812" s="186"/>
      <c r="H812" s="186"/>
      <c r="I812" s="186"/>
      <c r="J812" s="186"/>
      <c r="K812" s="186"/>
      <c r="L812" s="186"/>
      <c r="M812" s="186"/>
      <c r="N812" s="180"/>
      <c r="O812" s="180"/>
      <c r="P812" s="180"/>
      <c r="Q812" s="180"/>
      <c r="R812" s="180"/>
      <c r="S812" s="180"/>
      <c r="T812" s="186"/>
      <c r="U812" s="186"/>
      <c r="V812" s="186"/>
      <c r="W812" s="186"/>
      <c r="X812" s="186"/>
      <c r="Y812" s="186"/>
      <c r="Z812" s="186"/>
      <c r="AA812" s="186"/>
      <c r="AB812" s="186"/>
      <c r="AC812" s="186"/>
    </row>
    <row r="813" spans="1:29" x14ac:dyDescent="0.2">
      <c r="A813" s="186"/>
      <c r="B813" s="186"/>
      <c r="C813" s="186"/>
      <c r="D813" s="186"/>
      <c r="E813" s="186"/>
      <c r="F813" s="186"/>
      <c r="G813" s="186"/>
      <c r="H813" s="186"/>
      <c r="I813" s="186"/>
      <c r="J813" s="186"/>
      <c r="K813" s="186"/>
      <c r="L813" s="186"/>
      <c r="M813" s="186"/>
      <c r="N813" s="180"/>
      <c r="O813" s="180"/>
      <c r="P813" s="180"/>
      <c r="Q813" s="180"/>
      <c r="R813" s="180"/>
      <c r="S813" s="180"/>
      <c r="T813" s="186"/>
      <c r="U813" s="186"/>
      <c r="V813" s="186"/>
      <c r="W813" s="186"/>
      <c r="X813" s="186"/>
      <c r="Y813" s="186"/>
      <c r="Z813" s="186"/>
      <c r="AA813" s="186"/>
      <c r="AB813" s="186"/>
      <c r="AC813" s="186"/>
    </row>
    <row r="814" spans="1:29" x14ac:dyDescent="0.2">
      <c r="A814" s="186"/>
      <c r="B814" s="186"/>
      <c r="C814" s="186"/>
      <c r="D814" s="186"/>
      <c r="E814" s="186"/>
      <c r="F814" s="186"/>
      <c r="G814" s="186"/>
      <c r="H814" s="186"/>
      <c r="I814" s="186"/>
      <c r="J814" s="186"/>
      <c r="K814" s="186"/>
      <c r="L814" s="186"/>
      <c r="M814" s="186"/>
      <c r="N814" s="180"/>
      <c r="O814" s="180"/>
      <c r="P814" s="180"/>
      <c r="Q814" s="180"/>
      <c r="R814" s="180"/>
      <c r="S814" s="180"/>
      <c r="T814" s="186"/>
      <c r="U814" s="186"/>
      <c r="V814" s="186"/>
      <c r="W814" s="186"/>
      <c r="X814" s="186"/>
      <c r="Y814" s="186"/>
      <c r="Z814" s="186"/>
      <c r="AA814" s="186"/>
      <c r="AB814" s="186"/>
      <c r="AC814" s="186"/>
    </row>
    <row r="815" spans="1:29" x14ac:dyDescent="0.2">
      <c r="A815" s="186"/>
      <c r="B815" s="186"/>
      <c r="C815" s="186"/>
      <c r="D815" s="186"/>
      <c r="E815" s="186"/>
      <c r="F815" s="186"/>
      <c r="G815" s="186"/>
      <c r="H815" s="186"/>
      <c r="I815" s="186"/>
      <c r="J815" s="186"/>
      <c r="K815" s="186"/>
      <c r="L815" s="186"/>
      <c r="M815" s="186"/>
      <c r="N815" s="180"/>
      <c r="O815" s="180"/>
      <c r="P815" s="180"/>
      <c r="Q815" s="180"/>
      <c r="R815" s="180"/>
      <c r="S815" s="180"/>
      <c r="T815" s="186"/>
      <c r="U815" s="186"/>
      <c r="V815" s="186"/>
      <c r="W815" s="186"/>
      <c r="X815" s="186"/>
      <c r="Y815" s="186"/>
      <c r="Z815" s="186"/>
      <c r="AA815" s="186"/>
      <c r="AB815" s="186"/>
      <c r="AC815" s="186"/>
    </row>
    <row r="816" spans="1:29" x14ac:dyDescent="0.2">
      <c r="A816" s="186"/>
      <c r="B816" s="186"/>
      <c r="C816" s="186"/>
      <c r="D816" s="186"/>
      <c r="E816" s="186"/>
      <c r="F816" s="186"/>
      <c r="G816" s="186"/>
      <c r="H816" s="186"/>
      <c r="I816" s="186"/>
      <c r="J816" s="186"/>
      <c r="K816" s="186"/>
      <c r="L816" s="186"/>
      <c r="M816" s="186"/>
      <c r="N816" s="180"/>
      <c r="O816" s="180"/>
      <c r="P816" s="180"/>
      <c r="Q816" s="180"/>
      <c r="R816" s="180"/>
      <c r="S816" s="180"/>
      <c r="T816" s="186"/>
      <c r="U816" s="186"/>
      <c r="V816" s="186"/>
      <c r="W816" s="186"/>
      <c r="X816" s="186"/>
      <c r="Y816" s="186"/>
      <c r="Z816" s="186"/>
      <c r="AA816" s="186"/>
      <c r="AB816" s="186"/>
      <c r="AC816" s="186"/>
    </row>
    <row r="817" spans="1:29" x14ac:dyDescent="0.2">
      <c r="A817" s="186"/>
      <c r="B817" s="186"/>
      <c r="C817" s="186"/>
      <c r="D817" s="186"/>
      <c r="E817" s="186"/>
      <c r="F817" s="186"/>
      <c r="G817" s="186"/>
      <c r="H817" s="186"/>
      <c r="I817" s="186"/>
      <c r="J817" s="186"/>
      <c r="K817" s="186"/>
      <c r="L817" s="186"/>
      <c r="M817" s="186"/>
      <c r="N817" s="180"/>
      <c r="O817" s="180"/>
      <c r="P817" s="180"/>
      <c r="Q817" s="180"/>
      <c r="R817" s="180"/>
      <c r="S817" s="180"/>
      <c r="T817" s="186"/>
      <c r="U817" s="186"/>
      <c r="V817" s="186"/>
      <c r="W817" s="186"/>
      <c r="X817" s="186"/>
      <c r="Y817" s="186"/>
      <c r="Z817" s="186"/>
      <c r="AA817" s="186"/>
      <c r="AB817" s="186"/>
      <c r="AC817" s="186"/>
    </row>
    <row r="818" spans="1:29" x14ac:dyDescent="0.2">
      <c r="A818" s="186"/>
      <c r="B818" s="186"/>
      <c r="C818" s="186"/>
      <c r="D818" s="186"/>
      <c r="E818" s="186"/>
      <c r="F818" s="186"/>
      <c r="G818" s="186"/>
      <c r="H818" s="186"/>
      <c r="I818" s="186"/>
      <c r="J818" s="186"/>
      <c r="K818" s="186"/>
      <c r="L818" s="186"/>
      <c r="M818" s="186"/>
      <c r="N818" s="180"/>
      <c r="O818" s="180"/>
      <c r="P818" s="180"/>
      <c r="Q818" s="180"/>
      <c r="R818" s="180"/>
      <c r="S818" s="180"/>
      <c r="T818" s="186"/>
      <c r="U818" s="186"/>
      <c r="V818" s="186"/>
      <c r="W818" s="186"/>
      <c r="X818" s="186"/>
      <c r="Y818" s="186"/>
      <c r="Z818" s="186"/>
      <c r="AA818" s="186"/>
      <c r="AB818" s="186"/>
      <c r="AC818" s="186"/>
    </row>
    <row r="819" spans="1:29" x14ac:dyDescent="0.2">
      <c r="A819" s="186"/>
      <c r="B819" s="186"/>
      <c r="C819" s="186"/>
      <c r="D819" s="186"/>
      <c r="E819" s="186"/>
      <c r="F819" s="186"/>
      <c r="G819" s="186"/>
      <c r="H819" s="186"/>
      <c r="I819" s="186"/>
      <c r="J819" s="186"/>
      <c r="K819" s="186"/>
      <c r="L819" s="186"/>
      <c r="M819" s="186"/>
      <c r="N819" s="180"/>
      <c r="O819" s="180"/>
      <c r="P819" s="180"/>
      <c r="Q819" s="180"/>
      <c r="R819" s="180"/>
      <c r="S819" s="180"/>
      <c r="T819" s="186"/>
      <c r="U819" s="186"/>
      <c r="V819" s="186"/>
      <c r="W819" s="186"/>
      <c r="X819" s="186"/>
      <c r="Y819" s="186"/>
      <c r="Z819" s="186"/>
      <c r="AA819" s="186"/>
      <c r="AB819" s="186"/>
      <c r="AC819" s="186"/>
    </row>
    <row r="820" spans="1:29" x14ac:dyDescent="0.2">
      <c r="A820" s="186"/>
      <c r="B820" s="186"/>
      <c r="C820" s="186"/>
      <c r="D820" s="186"/>
      <c r="E820" s="186"/>
      <c r="F820" s="186"/>
      <c r="G820" s="186"/>
      <c r="H820" s="186"/>
      <c r="I820" s="186"/>
      <c r="J820" s="186"/>
      <c r="K820" s="186"/>
      <c r="L820" s="186"/>
      <c r="M820" s="186"/>
      <c r="N820" s="180"/>
      <c r="O820" s="180"/>
      <c r="P820" s="180"/>
      <c r="Q820" s="180"/>
      <c r="R820" s="180"/>
      <c r="S820" s="180"/>
      <c r="T820" s="186"/>
      <c r="U820" s="186"/>
      <c r="V820" s="186"/>
      <c r="W820" s="186"/>
      <c r="X820" s="186"/>
      <c r="Y820" s="186"/>
      <c r="Z820" s="186"/>
      <c r="AA820" s="186"/>
      <c r="AB820" s="186"/>
      <c r="AC820" s="186"/>
    </row>
    <row r="821" spans="1:29" x14ac:dyDescent="0.2">
      <c r="A821" s="186"/>
      <c r="B821" s="186"/>
      <c r="C821" s="186"/>
      <c r="D821" s="186"/>
      <c r="E821" s="186"/>
      <c r="F821" s="186"/>
      <c r="G821" s="186"/>
      <c r="H821" s="186"/>
      <c r="I821" s="186"/>
      <c r="J821" s="186"/>
      <c r="K821" s="186"/>
      <c r="L821" s="186"/>
      <c r="M821" s="186"/>
      <c r="N821" s="180"/>
      <c r="O821" s="180"/>
      <c r="P821" s="180"/>
      <c r="Q821" s="180"/>
      <c r="R821" s="180"/>
      <c r="S821" s="180"/>
      <c r="T821" s="186"/>
      <c r="U821" s="186"/>
      <c r="V821" s="186"/>
      <c r="W821" s="186"/>
      <c r="X821" s="186"/>
      <c r="Y821" s="186"/>
      <c r="Z821" s="186"/>
      <c r="AA821" s="186"/>
      <c r="AB821" s="186"/>
      <c r="AC821" s="186"/>
    </row>
    <row r="822" spans="1:29" x14ac:dyDescent="0.2">
      <c r="A822" s="186"/>
      <c r="B822" s="186"/>
      <c r="C822" s="186"/>
      <c r="D822" s="186"/>
      <c r="E822" s="186"/>
      <c r="F822" s="186"/>
      <c r="G822" s="186"/>
      <c r="H822" s="186"/>
      <c r="I822" s="186"/>
      <c r="J822" s="186"/>
      <c r="K822" s="186"/>
      <c r="L822" s="186"/>
      <c r="M822" s="186"/>
      <c r="N822" s="180"/>
      <c r="O822" s="180"/>
      <c r="P822" s="180"/>
      <c r="Q822" s="180"/>
      <c r="R822" s="180"/>
      <c r="S822" s="180"/>
      <c r="T822" s="186"/>
      <c r="U822" s="186"/>
      <c r="V822" s="186"/>
      <c r="W822" s="186"/>
      <c r="X822" s="186"/>
      <c r="Y822" s="186"/>
      <c r="Z822" s="186"/>
      <c r="AA822" s="186"/>
      <c r="AB822" s="186"/>
      <c r="AC822" s="186"/>
    </row>
    <row r="823" spans="1:29" x14ac:dyDescent="0.2">
      <c r="A823" s="186"/>
      <c r="B823" s="186"/>
      <c r="C823" s="186"/>
      <c r="D823" s="186"/>
      <c r="E823" s="186"/>
      <c r="F823" s="186"/>
      <c r="G823" s="186"/>
      <c r="H823" s="186"/>
      <c r="I823" s="186"/>
      <c r="J823" s="186"/>
      <c r="K823" s="186"/>
      <c r="L823" s="186"/>
      <c r="M823" s="186"/>
      <c r="N823" s="180"/>
      <c r="O823" s="180"/>
      <c r="P823" s="180"/>
      <c r="Q823" s="180"/>
      <c r="R823" s="180"/>
      <c r="S823" s="180"/>
      <c r="T823" s="186"/>
      <c r="U823" s="186"/>
      <c r="V823" s="186"/>
      <c r="W823" s="186"/>
      <c r="X823" s="186"/>
      <c r="Y823" s="186"/>
      <c r="Z823" s="186"/>
      <c r="AA823" s="186"/>
      <c r="AB823" s="186"/>
      <c r="AC823" s="186"/>
    </row>
    <row r="824" spans="1:29" x14ac:dyDescent="0.2">
      <c r="A824" s="186"/>
      <c r="B824" s="186"/>
      <c r="C824" s="186"/>
      <c r="D824" s="186"/>
      <c r="E824" s="186"/>
      <c r="F824" s="186"/>
      <c r="G824" s="186"/>
      <c r="H824" s="186"/>
      <c r="I824" s="186"/>
      <c r="J824" s="186"/>
      <c r="K824" s="186"/>
      <c r="L824" s="186"/>
      <c r="M824" s="186"/>
      <c r="N824" s="180"/>
      <c r="O824" s="180"/>
      <c r="P824" s="180"/>
      <c r="Q824" s="180"/>
      <c r="R824" s="180"/>
      <c r="S824" s="180"/>
      <c r="T824" s="186"/>
      <c r="U824" s="186"/>
      <c r="V824" s="186"/>
      <c r="W824" s="186"/>
      <c r="X824" s="186"/>
      <c r="Y824" s="186"/>
      <c r="Z824" s="186"/>
      <c r="AA824" s="186"/>
      <c r="AB824" s="186"/>
      <c r="AC824" s="186"/>
    </row>
    <row r="825" spans="1:29" x14ac:dyDescent="0.2">
      <c r="A825" s="186"/>
      <c r="B825" s="186"/>
      <c r="C825" s="186"/>
      <c r="D825" s="186"/>
      <c r="E825" s="186"/>
      <c r="F825" s="186"/>
      <c r="G825" s="186"/>
      <c r="H825" s="186"/>
      <c r="I825" s="186"/>
      <c r="J825" s="186"/>
      <c r="K825" s="186"/>
      <c r="L825" s="186"/>
      <c r="M825" s="186"/>
      <c r="N825" s="180"/>
      <c r="O825" s="180"/>
      <c r="P825" s="180"/>
      <c r="Q825" s="180"/>
      <c r="R825" s="180"/>
      <c r="S825" s="180"/>
      <c r="T825" s="186"/>
      <c r="U825" s="186"/>
      <c r="V825" s="186"/>
      <c r="W825" s="186"/>
      <c r="X825" s="186"/>
      <c r="Y825" s="186"/>
      <c r="Z825" s="186"/>
      <c r="AA825" s="186"/>
      <c r="AB825" s="186"/>
      <c r="AC825" s="186"/>
    </row>
    <row r="826" spans="1:29" x14ac:dyDescent="0.2">
      <c r="A826" s="186"/>
      <c r="B826" s="186"/>
      <c r="C826" s="186"/>
      <c r="D826" s="186"/>
      <c r="E826" s="186"/>
      <c r="F826" s="186"/>
      <c r="G826" s="186"/>
      <c r="H826" s="186"/>
      <c r="I826" s="186"/>
      <c r="J826" s="186"/>
      <c r="K826" s="186"/>
      <c r="L826" s="186"/>
      <c r="M826" s="186"/>
      <c r="N826" s="180"/>
      <c r="O826" s="180"/>
      <c r="P826" s="180"/>
      <c r="Q826" s="180"/>
      <c r="R826" s="180"/>
      <c r="S826" s="180"/>
      <c r="T826" s="186"/>
      <c r="U826" s="186"/>
      <c r="V826" s="186"/>
      <c r="W826" s="186"/>
      <c r="X826" s="186"/>
      <c r="Y826" s="186"/>
      <c r="Z826" s="186"/>
      <c r="AA826" s="186"/>
      <c r="AB826" s="186"/>
      <c r="AC826" s="186"/>
    </row>
    <row r="827" spans="1:29" x14ac:dyDescent="0.2">
      <c r="A827" s="186"/>
      <c r="B827" s="186"/>
      <c r="C827" s="186"/>
      <c r="D827" s="186"/>
      <c r="E827" s="186"/>
      <c r="F827" s="186"/>
      <c r="G827" s="186"/>
      <c r="H827" s="186"/>
      <c r="I827" s="186"/>
      <c r="J827" s="186"/>
      <c r="K827" s="186"/>
      <c r="L827" s="186"/>
      <c r="M827" s="186"/>
      <c r="N827" s="180"/>
      <c r="O827" s="180"/>
      <c r="P827" s="180"/>
      <c r="Q827" s="180"/>
      <c r="R827" s="180"/>
      <c r="S827" s="180"/>
      <c r="T827" s="186"/>
      <c r="U827" s="186"/>
      <c r="V827" s="186"/>
      <c r="W827" s="186"/>
      <c r="X827" s="186"/>
      <c r="Y827" s="186"/>
      <c r="Z827" s="186"/>
      <c r="AA827" s="186"/>
      <c r="AB827" s="186"/>
      <c r="AC827" s="186"/>
    </row>
    <row r="828" spans="1:29" x14ac:dyDescent="0.2">
      <c r="A828" s="186"/>
      <c r="B828" s="186"/>
      <c r="C828" s="186"/>
      <c r="D828" s="186"/>
      <c r="E828" s="186"/>
      <c r="F828" s="186"/>
      <c r="G828" s="186"/>
      <c r="H828" s="186"/>
      <c r="I828" s="186"/>
      <c r="J828" s="186"/>
      <c r="K828" s="186"/>
      <c r="L828" s="186"/>
      <c r="M828" s="186"/>
      <c r="N828" s="180"/>
      <c r="O828" s="180"/>
      <c r="P828" s="180"/>
      <c r="Q828" s="180"/>
      <c r="R828" s="180"/>
      <c r="S828" s="180"/>
      <c r="T828" s="186"/>
      <c r="U828" s="186"/>
      <c r="V828" s="186"/>
      <c r="W828" s="186"/>
      <c r="X828" s="186"/>
      <c r="Y828" s="186"/>
      <c r="Z828" s="186"/>
      <c r="AA828" s="186"/>
      <c r="AB828" s="186"/>
      <c r="AC828" s="186"/>
    </row>
    <row r="829" spans="1:29" x14ac:dyDescent="0.2">
      <c r="A829" s="186"/>
      <c r="B829" s="186"/>
      <c r="C829" s="186"/>
      <c r="D829" s="186"/>
      <c r="E829" s="186"/>
      <c r="F829" s="186"/>
      <c r="G829" s="186"/>
      <c r="H829" s="186"/>
      <c r="I829" s="186"/>
      <c r="J829" s="186"/>
      <c r="K829" s="186"/>
      <c r="L829" s="186"/>
      <c r="M829" s="186"/>
      <c r="N829" s="180"/>
      <c r="O829" s="180"/>
      <c r="P829" s="180"/>
      <c r="Q829" s="180"/>
      <c r="R829" s="180"/>
      <c r="S829" s="180"/>
      <c r="T829" s="186"/>
      <c r="U829" s="186"/>
      <c r="V829" s="186"/>
      <c r="W829" s="186"/>
      <c r="X829" s="186"/>
      <c r="Y829" s="186"/>
      <c r="Z829" s="186"/>
      <c r="AA829" s="186"/>
      <c r="AB829" s="186"/>
      <c r="AC829" s="186"/>
    </row>
    <row r="830" spans="1:29" x14ac:dyDescent="0.2">
      <c r="A830" s="186"/>
      <c r="B830" s="186"/>
      <c r="C830" s="186"/>
      <c r="D830" s="186"/>
      <c r="E830" s="186"/>
      <c r="F830" s="186"/>
      <c r="G830" s="186"/>
      <c r="H830" s="186"/>
      <c r="I830" s="186"/>
      <c r="J830" s="186"/>
      <c r="K830" s="186"/>
      <c r="L830" s="186"/>
      <c r="M830" s="186"/>
      <c r="N830" s="180"/>
      <c r="O830" s="180"/>
      <c r="P830" s="180"/>
      <c r="Q830" s="180"/>
      <c r="R830" s="180"/>
      <c r="S830" s="180"/>
      <c r="T830" s="186"/>
      <c r="U830" s="186"/>
      <c r="V830" s="186"/>
      <c r="W830" s="186"/>
      <c r="X830" s="186"/>
      <c r="Y830" s="186"/>
      <c r="Z830" s="186"/>
      <c r="AA830" s="186"/>
      <c r="AB830" s="186"/>
      <c r="AC830" s="186"/>
    </row>
    <row r="831" spans="1:29" x14ac:dyDescent="0.2">
      <c r="A831" s="186"/>
      <c r="B831" s="186"/>
      <c r="C831" s="186"/>
      <c r="D831" s="186"/>
      <c r="E831" s="186"/>
      <c r="F831" s="186"/>
      <c r="G831" s="186"/>
      <c r="H831" s="186"/>
      <c r="I831" s="186"/>
      <c r="J831" s="186"/>
      <c r="K831" s="186"/>
      <c r="L831" s="186"/>
      <c r="M831" s="186"/>
      <c r="N831" s="180"/>
      <c r="O831" s="180"/>
      <c r="P831" s="180"/>
      <c r="Q831" s="180"/>
      <c r="R831" s="180"/>
      <c r="S831" s="180"/>
      <c r="T831" s="186"/>
      <c r="U831" s="186"/>
      <c r="V831" s="186"/>
      <c r="W831" s="186"/>
      <c r="X831" s="186"/>
      <c r="Y831" s="186"/>
      <c r="Z831" s="186"/>
      <c r="AA831" s="186"/>
      <c r="AB831" s="186"/>
      <c r="AC831" s="186"/>
    </row>
    <row r="832" spans="1:29" x14ac:dyDescent="0.2">
      <c r="A832" s="186"/>
      <c r="B832" s="186"/>
      <c r="C832" s="186"/>
      <c r="D832" s="186"/>
      <c r="E832" s="186"/>
      <c r="F832" s="186"/>
      <c r="G832" s="186"/>
      <c r="H832" s="186"/>
      <c r="I832" s="186"/>
      <c r="J832" s="186"/>
      <c r="K832" s="186"/>
      <c r="L832" s="186"/>
      <c r="M832" s="186"/>
      <c r="N832" s="180"/>
      <c r="O832" s="180"/>
      <c r="P832" s="180"/>
      <c r="Q832" s="180"/>
      <c r="R832" s="180"/>
      <c r="S832" s="180"/>
      <c r="T832" s="186"/>
      <c r="U832" s="186"/>
      <c r="V832" s="186"/>
      <c r="W832" s="186"/>
      <c r="X832" s="186"/>
      <c r="Y832" s="186"/>
      <c r="Z832" s="186"/>
      <c r="AA832" s="186"/>
      <c r="AB832" s="186"/>
      <c r="AC832" s="186"/>
    </row>
    <row r="833" spans="1:29" x14ac:dyDescent="0.2">
      <c r="A833" s="186"/>
      <c r="B833" s="186"/>
      <c r="C833" s="186"/>
      <c r="D833" s="186"/>
      <c r="E833" s="186"/>
      <c r="F833" s="186"/>
      <c r="G833" s="186"/>
      <c r="H833" s="186"/>
      <c r="I833" s="186"/>
      <c r="J833" s="186"/>
      <c r="K833" s="186"/>
      <c r="L833" s="186"/>
      <c r="M833" s="186"/>
      <c r="N833" s="180"/>
      <c r="O833" s="180"/>
      <c r="P833" s="180"/>
      <c r="Q833" s="180"/>
      <c r="R833" s="180"/>
      <c r="S833" s="180"/>
      <c r="T833" s="186"/>
      <c r="U833" s="186"/>
      <c r="V833" s="186"/>
      <c r="W833" s="186"/>
      <c r="X833" s="186"/>
      <c r="Y833" s="186"/>
      <c r="Z833" s="186"/>
      <c r="AA833" s="186"/>
      <c r="AB833" s="186"/>
      <c r="AC833" s="186"/>
    </row>
    <row r="834" spans="1:29" x14ac:dyDescent="0.2">
      <c r="A834" s="186"/>
      <c r="B834" s="186"/>
      <c r="C834" s="186"/>
      <c r="D834" s="186"/>
      <c r="E834" s="186"/>
      <c r="F834" s="186"/>
      <c r="G834" s="186"/>
      <c r="H834" s="186"/>
      <c r="I834" s="186"/>
      <c r="J834" s="186"/>
      <c r="K834" s="186"/>
      <c r="L834" s="186"/>
      <c r="M834" s="186"/>
      <c r="N834" s="180"/>
      <c r="O834" s="180"/>
      <c r="P834" s="180"/>
      <c r="Q834" s="180"/>
      <c r="R834" s="180"/>
      <c r="S834" s="180"/>
      <c r="T834" s="186"/>
      <c r="U834" s="186"/>
      <c r="V834" s="186"/>
      <c r="W834" s="186"/>
      <c r="X834" s="186"/>
      <c r="Y834" s="186"/>
      <c r="Z834" s="186"/>
      <c r="AA834" s="186"/>
      <c r="AB834" s="186"/>
      <c r="AC834" s="186"/>
    </row>
    <row r="835" spans="1:29" x14ac:dyDescent="0.2">
      <c r="A835" s="186"/>
      <c r="B835" s="186"/>
      <c r="C835" s="186"/>
      <c r="D835" s="186"/>
      <c r="E835" s="186"/>
      <c r="F835" s="186"/>
      <c r="G835" s="186"/>
      <c r="H835" s="186"/>
      <c r="I835" s="186"/>
      <c r="J835" s="186"/>
      <c r="K835" s="186"/>
      <c r="L835" s="186"/>
      <c r="M835" s="186"/>
      <c r="N835" s="180"/>
      <c r="O835" s="180"/>
      <c r="P835" s="180"/>
      <c r="Q835" s="180"/>
      <c r="R835" s="180"/>
      <c r="S835" s="180"/>
      <c r="T835" s="186"/>
      <c r="U835" s="186"/>
      <c r="V835" s="186"/>
      <c r="W835" s="186"/>
      <c r="X835" s="186"/>
      <c r="Y835" s="186"/>
      <c r="Z835" s="186"/>
      <c r="AA835" s="186"/>
      <c r="AB835" s="186"/>
      <c r="AC835" s="186"/>
    </row>
    <row r="836" spans="1:29" x14ac:dyDescent="0.2">
      <c r="A836" s="186"/>
      <c r="B836" s="186"/>
      <c r="C836" s="186"/>
      <c r="D836" s="186"/>
      <c r="E836" s="186"/>
      <c r="F836" s="186"/>
      <c r="G836" s="186"/>
      <c r="H836" s="186"/>
      <c r="I836" s="186"/>
      <c r="J836" s="186"/>
      <c r="K836" s="186"/>
      <c r="L836" s="186"/>
      <c r="M836" s="186"/>
      <c r="N836" s="180"/>
      <c r="O836" s="180"/>
      <c r="P836" s="180"/>
      <c r="Q836" s="180"/>
      <c r="R836" s="180"/>
      <c r="S836" s="180"/>
      <c r="T836" s="186"/>
      <c r="U836" s="186"/>
      <c r="V836" s="186"/>
      <c r="W836" s="186"/>
      <c r="X836" s="186"/>
      <c r="Y836" s="186"/>
      <c r="Z836" s="186"/>
      <c r="AA836" s="186"/>
      <c r="AB836" s="186"/>
      <c r="AC836" s="186"/>
    </row>
    <row r="837" spans="1:29" x14ac:dyDescent="0.2">
      <c r="A837" s="186"/>
      <c r="B837" s="186"/>
      <c r="C837" s="186"/>
      <c r="D837" s="186"/>
      <c r="E837" s="186"/>
      <c r="F837" s="186"/>
      <c r="G837" s="186"/>
      <c r="H837" s="186"/>
      <c r="I837" s="186"/>
      <c r="J837" s="186"/>
      <c r="K837" s="186"/>
      <c r="L837" s="186"/>
      <c r="M837" s="186"/>
      <c r="N837" s="180"/>
      <c r="O837" s="180"/>
      <c r="P837" s="180"/>
      <c r="Q837" s="180"/>
      <c r="R837" s="180"/>
      <c r="S837" s="180"/>
      <c r="T837" s="186"/>
      <c r="U837" s="186"/>
      <c r="V837" s="186"/>
      <c r="W837" s="186"/>
      <c r="X837" s="186"/>
      <c r="Y837" s="186"/>
      <c r="Z837" s="186"/>
      <c r="AA837" s="186"/>
      <c r="AB837" s="186"/>
      <c r="AC837" s="186"/>
    </row>
    <row r="838" spans="1:29" x14ac:dyDescent="0.2">
      <c r="A838" s="186"/>
      <c r="B838" s="186"/>
      <c r="C838" s="186"/>
      <c r="D838" s="186"/>
      <c r="E838" s="186"/>
      <c r="F838" s="186"/>
      <c r="G838" s="186"/>
      <c r="H838" s="186"/>
      <c r="I838" s="186"/>
      <c r="J838" s="186"/>
      <c r="K838" s="186"/>
      <c r="L838" s="186"/>
      <c r="M838" s="186"/>
      <c r="N838" s="180"/>
      <c r="O838" s="180"/>
      <c r="P838" s="180"/>
      <c r="Q838" s="180"/>
      <c r="R838" s="180"/>
      <c r="S838" s="180"/>
      <c r="T838" s="186"/>
      <c r="U838" s="186"/>
      <c r="V838" s="186"/>
      <c r="W838" s="186"/>
      <c r="X838" s="186"/>
      <c r="Y838" s="186"/>
      <c r="Z838" s="186"/>
      <c r="AA838" s="186"/>
      <c r="AB838" s="186"/>
      <c r="AC838" s="186"/>
    </row>
    <row r="839" spans="1:29" x14ac:dyDescent="0.2">
      <c r="A839" s="186"/>
      <c r="B839" s="186"/>
      <c r="C839" s="186"/>
      <c r="D839" s="186"/>
      <c r="E839" s="186"/>
      <c r="F839" s="186"/>
      <c r="G839" s="186"/>
      <c r="H839" s="186"/>
      <c r="I839" s="186"/>
      <c r="J839" s="186"/>
      <c r="K839" s="186"/>
      <c r="L839" s="186"/>
      <c r="M839" s="186"/>
      <c r="N839" s="180"/>
      <c r="O839" s="180"/>
      <c r="P839" s="180"/>
      <c r="Q839" s="180"/>
      <c r="R839" s="180"/>
      <c r="S839" s="180"/>
      <c r="T839" s="186"/>
      <c r="U839" s="186"/>
      <c r="V839" s="186"/>
      <c r="W839" s="186"/>
      <c r="X839" s="186"/>
      <c r="Y839" s="186"/>
      <c r="Z839" s="186"/>
      <c r="AA839" s="186"/>
      <c r="AB839" s="186"/>
      <c r="AC839" s="186"/>
    </row>
    <row r="840" spans="1:29" x14ac:dyDescent="0.2">
      <c r="A840" s="186"/>
      <c r="B840" s="186"/>
      <c r="C840" s="186"/>
      <c r="D840" s="186"/>
      <c r="E840" s="186"/>
      <c r="F840" s="186"/>
      <c r="G840" s="186"/>
      <c r="H840" s="186"/>
      <c r="I840" s="186"/>
      <c r="J840" s="186"/>
      <c r="K840" s="186"/>
      <c r="L840" s="186"/>
      <c r="M840" s="186"/>
      <c r="N840" s="180"/>
      <c r="O840" s="180"/>
      <c r="P840" s="180"/>
      <c r="Q840" s="180"/>
      <c r="R840" s="180"/>
      <c r="S840" s="180"/>
      <c r="T840" s="186"/>
      <c r="U840" s="186"/>
      <c r="V840" s="186"/>
      <c r="W840" s="186"/>
      <c r="X840" s="186"/>
      <c r="Y840" s="186"/>
      <c r="Z840" s="186"/>
      <c r="AA840" s="186"/>
      <c r="AB840" s="186"/>
      <c r="AC840" s="186"/>
    </row>
    <row r="841" spans="1:29" x14ac:dyDescent="0.2">
      <c r="A841" s="186"/>
      <c r="B841" s="186"/>
      <c r="C841" s="186"/>
      <c r="D841" s="186"/>
      <c r="E841" s="186"/>
      <c r="F841" s="186"/>
      <c r="G841" s="186"/>
      <c r="H841" s="186"/>
      <c r="I841" s="186"/>
      <c r="J841" s="186"/>
      <c r="K841" s="186"/>
      <c r="L841" s="186"/>
      <c r="M841" s="186"/>
      <c r="N841" s="180"/>
      <c r="O841" s="180"/>
      <c r="P841" s="180"/>
      <c r="Q841" s="180"/>
      <c r="R841" s="180"/>
      <c r="S841" s="180"/>
      <c r="T841" s="186"/>
      <c r="U841" s="186"/>
      <c r="V841" s="186"/>
      <c r="W841" s="186"/>
      <c r="X841" s="186"/>
      <c r="Y841" s="186"/>
      <c r="Z841" s="186"/>
      <c r="AA841" s="186"/>
      <c r="AB841" s="186"/>
      <c r="AC841" s="186"/>
    </row>
    <row r="842" spans="1:29" x14ac:dyDescent="0.2">
      <c r="A842" s="186"/>
      <c r="B842" s="186"/>
      <c r="C842" s="186"/>
      <c r="D842" s="186"/>
      <c r="E842" s="186"/>
      <c r="F842" s="186"/>
      <c r="G842" s="186"/>
      <c r="H842" s="186"/>
      <c r="I842" s="186"/>
      <c r="J842" s="186"/>
      <c r="K842" s="186"/>
      <c r="L842" s="186"/>
      <c r="M842" s="186"/>
      <c r="N842" s="180"/>
      <c r="O842" s="180"/>
      <c r="P842" s="180"/>
      <c r="Q842" s="180"/>
      <c r="R842" s="180"/>
      <c r="S842" s="180"/>
      <c r="T842" s="186"/>
      <c r="U842" s="186"/>
      <c r="V842" s="186"/>
      <c r="W842" s="186"/>
      <c r="X842" s="186"/>
      <c r="Y842" s="186"/>
      <c r="Z842" s="186"/>
      <c r="AA842" s="186"/>
      <c r="AB842" s="186"/>
      <c r="AC842" s="186"/>
    </row>
    <row r="843" spans="1:29" x14ac:dyDescent="0.2">
      <c r="A843" s="186"/>
      <c r="B843" s="186"/>
      <c r="C843" s="186"/>
      <c r="D843" s="186"/>
      <c r="E843" s="186"/>
      <c r="F843" s="186"/>
      <c r="G843" s="186"/>
      <c r="H843" s="186"/>
      <c r="I843" s="186"/>
      <c r="J843" s="186"/>
      <c r="K843" s="186"/>
      <c r="L843" s="186"/>
      <c r="M843" s="186"/>
      <c r="N843" s="180"/>
      <c r="O843" s="180"/>
      <c r="P843" s="180"/>
      <c r="Q843" s="180"/>
      <c r="R843" s="180"/>
      <c r="S843" s="180"/>
      <c r="T843" s="186"/>
      <c r="U843" s="186"/>
      <c r="V843" s="186"/>
      <c r="W843" s="186"/>
      <c r="X843" s="186"/>
      <c r="Y843" s="186"/>
      <c r="Z843" s="186"/>
      <c r="AA843" s="186"/>
      <c r="AB843" s="186"/>
      <c r="AC843" s="186"/>
    </row>
    <row r="844" spans="1:29" x14ac:dyDescent="0.2">
      <c r="A844" s="186"/>
      <c r="B844" s="186"/>
      <c r="C844" s="186"/>
      <c r="D844" s="186"/>
      <c r="E844" s="186"/>
      <c r="F844" s="186"/>
      <c r="G844" s="186"/>
      <c r="H844" s="186"/>
      <c r="I844" s="186"/>
      <c r="J844" s="186"/>
      <c r="K844" s="186"/>
      <c r="L844" s="186"/>
      <c r="M844" s="186"/>
      <c r="N844" s="180"/>
      <c r="O844" s="180"/>
      <c r="P844" s="180"/>
      <c r="Q844" s="180"/>
      <c r="R844" s="180"/>
      <c r="S844" s="180"/>
      <c r="T844" s="186"/>
      <c r="U844" s="186"/>
      <c r="V844" s="186"/>
      <c r="W844" s="186"/>
      <c r="X844" s="186"/>
      <c r="Y844" s="186"/>
      <c r="Z844" s="186"/>
      <c r="AA844" s="186"/>
      <c r="AB844" s="186"/>
      <c r="AC844" s="186"/>
    </row>
    <row r="845" spans="1:29" x14ac:dyDescent="0.2">
      <c r="A845" s="186"/>
      <c r="B845" s="186"/>
      <c r="C845" s="186"/>
      <c r="D845" s="186"/>
      <c r="E845" s="186"/>
      <c r="F845" s="186"/>
      <c r="G845" s="186"/>
      <c r="H845" s="186"/>
      <c r="I845" s="186"/>
      <c r="J845" s="186"/>
      <c r="K845" s="186"/>
      <c r="L845" s="186"/>
      <c r="M845" s="186"/>
      <c r="N845" s="180"/>
      <c r="O845" s="180"/>
      <c r="P845" s="180"/>
      <c r="Q845" s="180"/>
      <c r="R845" s="180"/>
      <c r="S845" s="180"/>
      <c r="T845" s="186"/>
      <c r="U845" s="186"/>
      <c r="V845" s="186"/>
      <c r="W845" s="186"/>
      <c r="X845" s="186"/>
      <c r="Y845" s="186"/>
      <c r="Z845" s="186"/>
      <c r="AA845" s="186"/>
      <c r="AB845" s="186"/>
      <c r="AC845" s="186"/>
    </row>
    <row r="846" spans="1:29" x14ac:dyDescent="0.2">
      <c r="A846" s="186"/>
      <c r="B846" s="186"/>
      <c r="C846" s="186"/>
      <c r="D846" s="186"/>
      <c r="E846" s="186"/>
      <c r="F846" s="186"/>
      <c r="G846" s="186"/>
      <c r="H846" s="186"/>
      <c r="I846" s="186"/>
      <c r="J846" s="186"/>
      <c r="K846" s="186"/>
      <c r="L846" s="186"/>
      <c r="M846" s="186"/>
      <c r="N846" s="180"/>
      <c r="O846" s="180"/>
      <c r="P846" s="180"/>
      <c r="Q846" s="180"/>
      <c r="R846" s="180"/>
      <c r="S846" s="180"/>
      <c r="T846" s="186"/>
      <c r="U846" s="186"/>
      <c r="V846" s="186"/>
      <c r="W846" s="186"/>
      <c r="X846" s="186"/>
      <c r="Y846" s="186"/>
      <c r="Z846" s="186"/>
      <c r="AA846" s="186"/>
      <c r="AB846" s="186"/>
      <c r="AC846" s="186"/>
    </row>
    <row r="847" spans="1:29" x14ac:dyDescent="0.2">
      <c r="A847" s="186"/>
      <c r="B847" s="186"/>
      <c r="C847" s="186"/>
      <c r="D847" s="186"/>
      <c r="E847" s="186"/>
      <c r="F847" s="186"/>
      <c r="G847" s="186"/>
      <c r="H847" s="186"/>
      <c r="I847" s="186"/>
      <c r="J847" s="186"/>
      <c r="K847" s="186"/>
      <c r="L847" s="186"/>
      <c r="M847" s="186"/>
      <c r="N847" s="180"/>
      <c r="O847" s="180"/>
      <c r="P847" s="180"/>
      <c r="Q847" s="180"/>
      <c r="R847" s="180"/>
      <c r="S847" s="180"/>
      <c r="T847" s="186"/>
      <c r="U847" s="186"/>
      <c r="V847" s="186"/>
      <c r="W847" s="186"/>
      <c r="X847" s="186"/>
      <c r="Y847" s="186"/>
      <c r="Z847" s="186"/>
      <c r="AA847" s="186"/>
      <c r="AB847" s="186"/>
      <c r="AC847" s="186"/>
    </row>
    <row r="848" spans="1:29" x14ac:dyDescent="0.2">
      <c r="A848" s="186"/>
      <c r="B848" s="186"/>
      <c r="C848" s="186"/>
      <c r="D848" s="186"/>
      <c r="E848" s="186"/>
      <c r="F848" s="186"/>
      <c r="G848" s="186"/>
      <c r="H848" s="186"/>
      <c r="I848" s="186"/>
      <c r="J848" s="186"/>
      <c r="K848" s="186"/>
      <c r="L848" s="186"/>
      <c r="M848" s="186"/>
      <c r="N848" s="180"/>
      <c r="O848" s="180"/>
      <c r="P848" s="180"/>
      <c r="Q848" s="180"/>
      <c r="R848" s="180"/>
      <c r="S848" s="180"/>
      <c r="T848" s="186"/>
      <c r="U848" s="186"/>
      <c r="V848" s="186"/>
      <c r="W848" s="186"/>
      <c r="X848" s="186"/>
      <c r="Y848" s="186"/>
      <c r="Z848" s="186"/>
      <c r="AA848" s="186"/>
      <c r="AB848" s="186"/>
      <c r="AC848" s="186"/>
    </row>
    <row r="849" spans="1:29" x14ac:dyDescent="0.2">
      <c r="A849" s="186"/>
      <c r="B849" s="186"/>
      <c r="C849" s="186"/>
      <c r="D849" s="186"/>
      <c r="E849" s="186"/>
      <c r="F849" s="186"/>
      <c r="G849" s="186"/>
      <c r="H849" s="186"/>
      <c r="I849" s="186"/>
      <c r="J849" s="186"/>
      <c r="K849" s="186"/>
      <c r="L849" s="186"/>
      <c r="M849" s="186"/>
      <c r="N849" s="180"/>
      <c r="O849" s="180"/>
      <c r="P849" s="180"/>
      <c r="Q849" s="180"/>
      <c r="R849" s="180"/>
      <c r="S849" s="180"/>
      <c r="T849" s="186"/>
      <c r="U849" s="186"/>
      <c r="V849" s="186"/>
      <c r="W849" s="186"/>
      <c r="X849" s="186"/>
      <c r="Y849" s="186"/>
      <c r="Z849" s="186"/>
      <c r="AA849" s="186"/>
      <c r="AB849" s="186"/>
      <c r="AC849" s="186"/>
    </row>
    <row r="850" spans="1:29" x14ac:dyDescent="0.2">
      <c r="A850" s="186"/>
      <c r="B850" s="186"/>
      <c r="C850" s="186"/>
      <c r="D850" s="186"/>
      <c r="E850" s="186"/>
      <c r="F850" s="186"/>
      <c r="G850" s="186"/>
      <c r="H850" s="186"/>
      <c r="I850" s="186"/>
      <c r="J850" s="186"/>
      <c r="K850" s="186"/>
      <c r="L850" s="186"/>
      <c r="M850" s="186"/>
      <c r="N850" s="180"/>
      <c r="O850" s="180"/>
      <c r="P850" s="180"/>
      <c r="Q850" s="180"/>
      <c r="R850" s="180"/>
      <c r="S850" s="180"/>
      <c r="T850" s="186"/>
      <c r="U850" s="186"/>
      <c r="V850" s="186"/>
      <c r="W850" s="186"/>
      <c r="X850" s="186"/>
      <c r="Y850" s="186"/>
      <c r="Z850" s="186"/>
      <c r="AA850" s="186"/>
      <c r="AB850" s="186"/>
      <c r="AC850" s="186"/>
    </row>
    <row r="851" spans="1:29" x14ac:dyDescent="0.2">
      <c r="A851" s="186"/>
      <c r="B851" s="186"/>
      <c r="C851" s="186"/>
      <c r="D851" s="186"/>
      <c r="E851" s="186"/>
      <c r="F851" s="186"/>
      <c r="G851" s="186"/>
      <c r="H851" s="186"/>
      <c r="I851" s="186"/>
      <c r="J851" s="186"/>
      <c r="K851" s="186"/>
      <c r="L851" s="186"/>
      <c r="M851" s="186"/>
      <c r="N851" s="180"/>
      <c r="O851" s="180"/>
      <c r="P851" s="180"/>
      <c r="Q851" s="180"/>
      <c r="R851" s="180"/>
      <c r="S851" s="180"/>
      <c r="T851" s="186"/>
      <c r="U851" s="186"/>
      <c r="V851" s="186"/>
      <c r="W851" s="186"/>
      <c r="X851" s="186"/>
      <c r="Y851" s="186"/>
      <c r="Z851" s="186"/>
      <c r="AA851" s="186"/>
      <c r="AB851" s="186"/>
      <c r="AC851" s="186"/>
    </row>
    <row r="852" spans="1:29" x14ac:dyDescent="0.2">
      <c r="A852" s="186"/>
      <c r="B852" s="186"/>
      <c r="C852" s="186"/>
      <c r="D852" s="186"/>
      <c r="E852" s="186"/>
      <c r="F852" s="186"/>
      <c r="G852" s="186"/>
      <c r="H852" s="186"/>
      <c r="I852" s="186"/>
      <c r="J852" s="186"/>
      <c r="K852" s="186"/>
      <c r="L852" s="186"/>
      <c r="M852" s="186"/>
      <c r="N852" s="180"/>
      <c r="O852" s="180"/>
      <c r="P852" s="180"/>
      <c r="Q852" s="180"/>
      <c r="R852" s="180"/>
      <c r="S852" s="180"/>
      <c r="T852" s="186"/>
      <c r="U852" s="186"/>
      <c r="V852" s="186"/>
      <c r="W852" s="186"/>
      <c r="X852" s="186"/>
      <c r="Y852" s="186"/>
      <c r="Z852" s="186"/>
      <c r="AA852" s="186"/>
      <c r="AB852" s="186"/>
      <c r="AC852" s="186"/>
    </row>
    <row r="853" spans="1:29" x14ac:dyDescent="0.2">
      <c r="A853" s="186"/>
      <c r="B853" s="186"/>
      <c r="C853" s="186"/>
      <c r="D853" s="186"/>
      <c r="E853" s="186"/>
      <c r="F853" s="186"/>
      <c r="G853" s="186"/>
      <c r="H853" s="186"/>
      <c r="I853" s="186"/>
      <c r="J853" s="186"/>
      <c r="K853" s="186"/>
      <c r="L853" s="186"/>
      <c r="M853" s="186"/>
      <c r="N853" s="180"/>
      <c r="O853" s="180"/>
      <c r="P853" s="180"/>
      <c r="Q853" s="180"/>
      <c r="R853" s="180"/>
      <c r="S853" s="180"/>
      <c r="T853" s="186"/>
      <c r="U853" s="186"/>
      <c r="V853" s="186"/>
      <c r="W853" s="186"/>
      <c r="X853" s="186"/>
      <c r="Y853" s="186"/>
      <c r="Z853" s="186"/>
      <c r="AA853" s="186"/>
      <c r="AB853" s="186"/>
      <c r="AC853" s="186"/>
    </row>
    <row r="854" spans="1:29" x14ac:dyDescent="0.2">
      <c r="A854" s="186"/>
      <c r="B854" s="186"/>
      <c r="C854" s="186"/>
      <c r="D854" s="186"/>
      <c r="E854" s="186"/>
      <c r="F854" s="186"/>
      <c r="G854" s="186"/>
      <c r="H854" s="186"/>
      <c r="I854" s="186"/>
      <c r="J854" s="186"/>
      <c r="K854" s="186"/>
      <c r="L854" s="186"/>
      <c r="M854" s="186"/>
      <c r="N854" s="180"/>
      <c r="O854" s="180"/>
      <c r="P854" s="180"/>
      <c r="Q854" s="180"/>
      <c r="R854" s="180"/>
      <c r="S854" s="180"/>
      <c r="T854" s="186"/>
      <c r="U854" s="186"/>
      <c r="V854" s="186"/>
      <c r="W854" s="186"/>
      <c r="X854" s="186"/>
      <c r="Y854" s="186"/>
      <c r="Z854" s="186"/>
      <c r="AA854" s="186"/>
      <c r="AB854" s="186"/>
      <c r="AC854" s="186"/>
    </row>
    <row r="855" spans="1:29" x14ac:dyDescent="0.2">
      <c r="A855" s="186"/>
      <c r="B855" s="186"/>
      <c r="C855" s="186"/>
      <c r="D855" s="186"/>
      <c r="E855" s="186"/>
      <c r="F855" s="186"/>
      <c r="G855" s="186"/>
      <c r="H855" s="186"/>
      <c r="I855" s="186"/>
      <c r="J855" s="186"/>
      <c r="K855" s="186"/>
      <c r="L855" s="186"/>
      <c r="M855" s="186"/>
      <c r="N855" s="180"/>
      <c r="O855" s="180"/>
      <c r="P855" s="180"/>
      <c r="Q855" s="180"/>
      <c r="R855" s="180"/>
      <c r="S855" s="180"/>
      <c r="T855" s="186"/>
      <c r="U855" s="186"/>
      <c r="V855" s="186"/>
      <c r="W855" s="186"/>
      <c r="X855" s="186"/>
      <c r="Y855" s="186"/>
      <c r="Z855" s="186"/>
      <c r="AA855" s="186"/>
      <c r="AB855" s="186"/>
      <c r="AC855" s="186"/>
    </row>
    <row r="856" spans="1:29" x14ac:dyDescent="0.2">
      <c r="A856" s="186"/>
      <c r="B856" s="186"/>
      <c r="C856" s="186"/>
      <c r="D856" s="186"/>
      <c r="E856" s="186"/>
      <c r="F856" s="186"/>
      <c r="G856" s="186"/>
      <c r="H856" s="186"/>
      <c r="I856" s="186"/>
      <c r="J856" s="186"/>
      <c r="K856" s="186"/>
      <c r="L856" s="186"/>
      <c r="M856" s="186"/>
      <c r="N856" s="180"/>
      <c r="O856" s="180"/>
      <c r="P856" s="180"/>
      <c r="Q856" s="180"/>
      <c r="R856" s="180"/>
      <c r="S856" s="180"/>
      <c r="T856" s="186"/>
      <c r="U856" s="186"/>
      <c r="V856" s="186"/>
      <c r="W856" s="186"/>
      <c r="X856" s="186"/>
      <c r="Y856" s="186"/>
      <c r="Z856" s="186"/>
      <c r="AA856" s="186"/>
      <c r="AB856" s="186"/>
      <c r="AC856" s="186"/>
    </row>
    <row r="857" spans="1:29" x14ac:dyDescent="0.2">
      <c r="A857" s="186"/>
      <c r="B857" s="186"/>
      <c r="C857" s="186"/>
      <c r="D857" s="186"/>
      <c r="E857" s="186"/>
      <c r="F857" s="186"/>
      <c r="G857" s="186"/>
      <c r="H857" s="186"/>
      <c r="I857" s="186"/>
      <c r="J857" s="186"/>
      <c r="K857" s="186"/>
      <c r="L857" s="186"/>
      <c r="M857" s="186"/>
      <c r="N857" s="180"/>
      <c r="O857" s="180"/>
      <c r="P857" s="180"/>
      <c r="Q857" s="180"/>
      <c r="R857" s="180"/>
      <c r="S857" s="180"/>
      <c r="T857" s="186"/>
      <c r="U857" s="186"/>
      <c r="V857" s="186"/>
      <c r="W857" s="186"/>
      <c r="X857" s="186"/>
      <c r="Y857" s="186"/>
      <c r="Z857" s="186"/>
      <c r="AA857" s="186"/>
      <c r="AB857" s="186"/>
      <c r="AC857" s="186"/>
    </row>
    <row r="858" spans="1:29" x14ac:dyDescent="0.2">
      <c r="A858" s="186"/>
      <c r="B858" s="186"/>
      <c r="C858" s="186"/>
      <c r="D858" s="186"/>
      <c r="E858" s="186"/>
      <c r="F858" s="186"/>
      <c r="G858" s="186"/>
      <c r="H858" s="186"/>
      <c r="I858" s="186"/>
      <c r="J858" s="186"/>
      <c r="K858" s="186"/>
      <c r="L858" s="186"/>
      <c r="M858" s="186"/>
      <c r="N858" s="180"/>
      <c r="O858" s="180"/>
      <c r="P858" s="180"/>
      <c r="Q858" s="180"/>
      <c r="R858" s="180"/>
      <c r="S858" s="180"/>
      <c r="T858" s="186"/>
      <c r="U858" s="186"/>
      <c r="V858" s="186"/>
      <c r="W858" s="186"/>
      <c r="X858" s="186"/>
      <c r="Y858" s="186"/>
      <c r="Z858" s="186"/>
      <c r="AA858" s="186"/>
      <c r="AB858" s="186"/>
      <c r="AC858" s="186"/>
    </row>
    <row r="859" spans="1:29" x14ac:dyDescent="0.2">
      <c r="A859" s="186"/>
      <c r="B859" s="186"/>
      <c r="C859" s="186"/>
      <c r="D859" s="186"/>
      <c r="E859" s="186"/>
      <c r="F859" s="186"/>
      <c r="G859" s="186"/>
      <c r="H859" s="186"/>
      <c r="I859" s="186"/>
      <c r="J859" s="186"/>
      <c r="K859" s="186"/>
      <c r="L859" s="186"/>
      <c r="M859" s="186"/>
      <c r="N859" s="180"/>
      <c r="O859" s="180"/>
      <c r="P859" s="180"/>
      <c r="Q859" s="180"/>
      <c r="R859" s="180"/>
      <c r="S859" s="180"/>
      <c r="T859" s="186"/>
      <c r="U859" s="186"/>
      <c r="V859" s="186"/>
      <c r="W859" s="186"/>
      <c r="X859" s="186"/>
      <c r="Y859" s="186"/>
      <c r="Z859" s="186"/>
      <c r="AA859" s="186"/>
      <c r="AB859" s="186"/>
      <c r="AC859" s="186"/>
    </row>
    <row r="860" spans="1:29" x14ac:dyDescent="0.2">
      <c r="A860" s="186"/>
      <c r="B860" s="186"/>
      <c r="C860" s="186"/>
      <c r="D860" s="186"/>
      <c r="E860" s="186"/>
      <c r="F860" s="186"/>
      <c r="G860" s="186"/>
      <c r="H860" s="186"/>
      <c r="I860" s="186"/>
      <c r="J860" s="186"/>
      <c r="K860" s="186"/>
      <c r="L860" s="186"/>
      <c r="M860" s="186"/>
      <c r="N860" s="180"/>
      <c r="O860" s="180"/>
      <c r="P860" s="180"/>
      <c r="Q860" s="180"/>
      <c r="R860" s="180"/>
      <c r="S860" s="180"/>
      <c r="T860" s="186"/>
      <c r="U860" s="186"/>
      <c r="V860" s="186"/>
      <c r="W860" s="186"/>
      <c r="X860" s="186"/>
      <c r="Y860" s="186"/>
      <c r="Z860" s="186"/>
      <c r="AA860" s="186"/>
      <c r="AB860" s="186"/>
      <c r="AC860" s="186"/>
    </row>
    <row r="861" spans="1:29" x14ac:dyDescent="0.2">
      <c r="A861" s="186"/>
      <c r="B861" s="186"/>
      <c r="C861" s="186"/>
      <c r="D861" s="186"/>
      <c r="E861" s="186"/>
      <c r="F861" s="186"/>
      <c r="G861" s="186"/>
      <c r="H861" s="186"/>
      <c r="I861" s="186"/>
      <c r="J861" s="186"/>
      <c r="K861" s="186"/>
      <c r="L861" s="186"/>
      <c r="M861" s="186"/>
      <c r="N861" s="180"/>
      <c r="O861" s="180"/>
      <c r="P861" s="180"/>
      <c r="Q861" s="180"/>
      <c r="R861" s="180"/>
      <c r="S861" s="180"/>
      <c r="T861" s="186"/>
      <c r="U861" s="186"/>
      <c r="V861" s="186"/>
      <c r="W861" s="186"/>
      <c r="X861" s="186"/>
      <c r="Y861" s="186"/>
      <c r="Z861" s="186"/>
      <c r="AA861" s="186"/>
      <c r="AB861" s="186"/>
      <c r="AC861" s="186"/>
    </row>
    <row r="862" spans="1:29" x14ac:dyDescent="0.2">
      <c r="A862" s="186"/>
      <c r="B862" s="186"/>
      <c r="C862" s="186"/>
      <c r="D862" s="186"/>
      <c r="E862" s="186"/>
      <c r="F862" s="186"/>
      <c r="G862" s="186"/>
      <c r="H862" s="186"/>
      <c r="I862" s="186"/>
      <c r="J862" s="186"/>
      <c r="K862" s="186"/>
      <c r="L862" s="186"/>
      <c r="M862" s="186"/>
      <c r="N862" s="180"/>
      <c r="O862" s="180"/>
      <c r="P862" s="180"/>
      <c r="Q862" s="180"/>
      <c r="R862" s="180"/>
      <c r="S862" s="180"/>
      <c r="T862" s="186"/>
      <c r="U862" s="186"/>
      <c r="V862" s="186"/>
      <c r="W862" s="186"/>
      <c r="X862" s="186"/>
      <c r="Y862" s="186"/>
      <c r="Z862" s="186"/>
      <c r="AA862" s="186"/>
      <c r="AB862" s="186"/>
      <c r="AC862" s="186"/>
    </row>
    <row r="863" spans="1:29" x14ac:dyDescent="0.2">
      <c r="A863" s="186"/>
      <c r="B863" s="186"/>
      <c r="C863" s="186"/>
      <c r="D863" s="186"/>
      <c r="E863" s="186"/>
      <c r="F863" s="186"/>
      <c r="G863" s="186"/>
      <c r="H863" s="186"/>
      <c r="I863" s="186"/>
      <c r="J863" s="186"/>
      <c r="K863" s="186"/>
      <c r="L863" s="186"/>
      <c r="M863" s="186"/>
      <c r="N863" s="180"/>
      <c r="O863" s="180"/>
      <c r="P863" s="180"/>
      <c r="Q863" s="180"/>
      <c r="R863" s="180"/>
      <c r="S863" s="180"/>
      <c r="T863" s="186"/>
      <c r="U863" s="186"/>
      <c r="V863" s="186"/>
      <c r="W863" s="186"/>
      <c r="X863" s="186"/>
      <c r="Y863" s="186"/>
      <c r="Z863" s="186"/>
      <c r="AA863" s="186"/>
      <c r="AB863" s="186"/>
      <c r="AC863" s="186"/>
    </row>
    <row r="864" spans="1:29" x14ac:dyDescent="0.2">
      <c r="A864" s="186"/>
      <c r="B864" s="186"/>
      <c r="C864" s="186"/>
      <c r="D864" s="186"/>
      <c r="E864" s="186"/>
      <c r="F864" s="186"/>
      <c r="G864" s="186"/>
      <c r="H864" s="186"/>
      <c r="I864" s="186"/>
      <c r="J864" s="186"/>
      <c r="K864" s="186"/>
      <c r="L864" s="186"/>
      <c r="M864" s="186"/>
      <c r="N864" s="180"/>
      <c r="O864" s="180"/>
      <c r="P864" s="180"/>
      <c r="Q864" s="180"/>
      <c r="R864" s="180"/>
      <c r="S864" s="180"/>
      <c r="T864" s="186"/>
      <c r="U864" s="186"/>
      <c r="V864" s="186"/>
      <c r="W864" s="186"/>
      <c r="X864" s="186"/>
      <c r="Y864" s="186"/>
      <c r="Z864" s="186"/>
      <c r="AA864" s="186"/>
      <c r="AB864" s="186"/>
      <c r="AC864" s="186"/>
    </row>
    <row r="865" spans="1:29" x14ac:dyDescent="0.2">
      <c r="A865" s="186"/>
      <c r="B865" s="186"/>
      <c r="C865" s="186"/>
      <c r="D865" s="186"/>
      <c r="E865" s="186"/>
      <c r="F865" s="186"/>
      <c r="G865" s="186"/>
      <c r="H865" s="186"/>
      <c r="I865" s="186"/>
      <c r="J865" s="186"/>
      <c r="K865" s="186"/>
      <c r="L865" s="186"/>
      <c r="M865" s="186"/>
      <c r="N865" s="180"/>
      <c r="O865" s="180"/>
      <c r="P865" s="180"/>
      <c r="Q865" s="180"/>
      <c r="R865" s="180"/>
      <c r="S865" s="180"/>
      <c r="T865" s="186"/>
      <c r="U865" s="186"/>
      <c r="V865" s="186"/>
      <c r="W865" s="186"/>
      <c r="X865" s="186"/>
      <c r="Y865" s="186"/>
      <c r="Z865" s="186"/>
      <c r="AA865" s="186"/>
      <c r="AB865" s="186"/>
      <c r="AC865" s="186"/>
    </row>
    <row r="866" spans="1:29" x14ac:dyDescent="0.2">
      <c r="A866" s="186"/>
      <c r="B866" s="186"/>
      <c r="C866" s="186"/>
      <c r="D866" s="186"/>
      <c r="E866" s="186"/>
      <c r="F866" s="186"/>
      <c r="G866" s="186"/>
      <c r="H866" s="186"/>
      <c r="I866" s="186"/>
      <c r="J866" s="186"/>
      <c r="K866" s="186"/>
      <c r="L866" s="186"/>
      <c r="M866" s="186"/>
      <c r="N866" s="180"/>
      <c r="O866" s="180"/>
      <c r="P866" s="180"/>
      <c r="Q866" s="180"/>
      <c r="R866" s="180"/>
      <c r="S866" s="180"/>
      <c r="T866" s="186"/>
      <c r="U866" s="186"/>
      <c r="V866" s="186"/>
      <c r="W866" s="186"/>
      <c r="X866" s="186"/>
      <c r="Y866" s="186"/>
      <c r="Z866" s="186"/>
      <c r="AA866" s="186"/>
      <c r="AB866" s="186"/>
      <c r="AC866" s="186"/>
    </row>
    <row r="867" spans="1:29" x14ac:dyDescent="0.2">
      <c r="A867" s="186"/>
      <c r="B867" s="186"/>
      <c r="C867" s="186"/>
      <c r="D867" s="186"/>
      <c r="E867" s="186"/>
      <c r="F867" s="186"/>
      <c r="G867" s="186"/>
      <c r="H867" s="186"/>
      <c r="I867" s="186"/>
      <c r="J867" s="186"/>
      <c r="K867" s="186"/>
      <c r="L867" s="186"/>
      <c r="M867" s="186"/>
      <c r="N867" s="180"/>
      <c r="O867" s="180"/>
      <c r="P867" s="180"/>
      <c r="Q867" s="180"/>
      <c r="R867" s="180"/>
      <c r="S867" s="180"/>
      <c r="T867" s="186"/>
      <c r="U867" s="186"/>
      <c r="V867" s="186"/>
      <c r="W867" s="186"/>
      <c r="X867" s="186"/>
      <c r="Y867" s="186"/>
      <c r="Z867" s="186"/>
      <c r="AA867" s="186"/>
      <c r="AB867" s="186"/>
      <c r="AC867" s="186"/>
    </row>
    <row r="868" spans="1:29" x14ac:dyDescent="0.2">
      <c r="A868" s="186"/>
      <c r="B868" s="186"/>
      <c r="C868" s="186"/>
      <c r="D868" s="186"/>
      <c r="E868" s="186"/>
      <c r="F868" s="186"/>
      <c r="G868" s="186"/>
      <c r="H868" s="186"/>
      <c r="I868" s="186"/>
      <c r="J868" s="186"/>
      <c r="K868" s="186"/>
      <c r="L868" s="186"/>
      <c r="M868" s="186"/>
      <c r="N868" s="180"/>
      <c r="O868" s="180"/>
      <c r="P868" s="180"/>
      <c r="Q868" s="180"/>
      <c r="R868" s="180"/>
      <c r="S868" s="180"/>
      <c r="T868" s="186"/>
      <c r="U868" s="186"/>
      <c r="V868" s="186"/>
      <c r="W868" s="186"/>
      <c r="X868" s="186"/>
      <c r="Y868" s="186"/>
      <c r="Z868" s="186"/>
      <c r="AA868" s="186"/>
      <c r="AB868" s="186"/>
      <c r="AC868" s="186"/>
    </row>
    <row r="869" spans="1:29" x14ac:dyDescent="0.2">
      <c r="A869" s="186"/>
      <c r="B869" s="186"/>
      <c r="C869" s="186"/>
      <c r="D869" s="186"/>
      <c r="E869" s="186"/>
      <c r="F869" s="186"/>
      <c r="G869" s="186"/>
      <c r="H869" s="186"/>
      <c r="I869" s="186"/>
      <c r="J869" s="186"/>
      <c r="K869" s="186"/>
      <c r="L869" s="186"/>
      <c r="M869" s="186"/>
      <c r="N869" s="180"/>
      <c r="O869" s="180"/>
      <c r="P869" s="180"/>
      <c r="Q869" s="180"/>
      <c r="R869" s="180"/>
      <c r="S869" s="180"/>
      <c r="T869" s="186"/>
      <c r="U869" s="186"/>
      <c r="V869" s="186"/>
      <c r="W869" s="186"/>
      <c r="X869" s="186"/>
      <c r="Y869" s="186"/>
      <c r="Z869" s="186"/>
      <c r="AA869" s="186"/>
      <c r="AB869" s="186"/>
      <c r="AC869" s="186"/>
    </row>
    <row r="870" spans="1:29" x14ac:dyDescent="0.2">
      <c r="A870" s="186"/>
      <c r="B870" s="186"/>
      <c r="C870" s="186"/>
      <c r="D870" s="186"/>
      <c r="E870" s="186"/>
      <c r="F870" s="186"/>
      <c r="G870" s="186"/>
      <c r="H870" s="186"/>
      <c r="I870" s="186"/>
      <c r="J870" s="186"/>
      <c r="K870" s="186"/>
      <c r="L870" s="186"/>
      <c r="M870" s="186"/>
      <c r="N870" s="180"/>
      <c r="O870" s="180"/>
      <c r="P870" s="180"/>
      <c r="Q870" s="180"/>
      <c r="R870" s="180"/>
      <c r="S870" s="180"/>
      <c r="T870" s="186"/>
      <c r="U870" s="186"/>
      <c r="V870" s="186"/>
      <c r="W870" s="186"/>
      <c r="X870" s="186"/>
      <c r="Y870" s="186"/>
      <c r="Z870" s="186"/>
      <c r="AA870" s="186"/>
      <c r="AB870" s="186"/>
      <c r="AC870" s="186"/>
    </row>
    <row r="871" spans="1:29" x14ac:dyDescent="0.2">
      <c r="A871" s="186"/>
      <c r="B871" s="186"/>
      <c r="C871" s="186"/>
      <c r="D871" s="186"/>
      <c r="E871" s="186"/>
      <c r="F871" s="186"/>
      <c r="G871" s="186"/>
      <c r="H871" s="186"/>
      <c r="I871" s="186"/>
      <c r="J871" s="186"/>
      <c r="K871" s="186"/>
      <c r="L871" s="186"/>
      <c r="M871" s="186"/>
      <c r="N871" s="180"/>
      <c r="O871" s="180"/>
      <c r="P871" s="180"/>
      <c r="Q871" s="180"/>
      <c r="R871" s="180"/>
      <c r="S871" s="180"/>
      <c r="T871" s="186"/>
      <c r="U871" s="186"/>
      <c r="V871" s="186"/>
      <c r="W871" s="186"/>
      <c r="X871" s="186"/>
      <c r="Y871" s="186"/>
      <c r="Z871" s="186"/>
      <c r="AA871" s="186"/>
      <c r="AB871" s="186"/>
      <c r="AC871" s="186"/>
    </row>
    <row r="872" spans="1:29" x14ac:dyDescent="0.2">
      <c r="A872" s="186"/>
      <c r="B872" s="186"/>
      <c r="C872" s="186"/>
      <c r="D872" s="186"/>
      <c r="E872" s="186"/>
      <c r="F872" s="186"/>
      <c r="G872" s="186"/>
      <c r="H872" s="186"/>
      <c r="I872" s="186"/>
      <c r="J872" s="186"/>
      <c r="K872" s="186"/>
      <c r="L872" s="186"/>
      <c r="M872" s="186"/>
      <c r="N872" s="180"/>
      <c r="O872" s="180"/>
      <c r="P872" s="180"/>
      <c r="Q872" s="180"/>
      <c r="R872" s="180"/>
      <c r="S872" s="180"/>
      <c r="T872" s="186"/>
      <c r="U872" s="186"/>
      <c r="V872" s="186"/>
      <c r="W872" s="186"/>
      <c r="X872" s="186"/>
      <c r="Y872" s="186"/>
      <c r="Z872" s="186"/>
      <c r="AA872" s="186"/>
      <c r="AB872" s="186"/>
      <c r="AC872" s="186"/>
    </row>
    <row r="873" spans="1:29" x14ac:dyDescent="0.2">
      <c r="A873" s="186"/>
      <c r="B873" s="186"/>
      <c r="C873" s="186"/>
      <c r="D873" s="186"/>
      <c r="E873" s="186"/>
      <c r="F873" s="186"/>
      <c r="G873" s="186"/>
      <c r="H873" s="186"/>
      <c r="I873" s="186"/>
      <c r="J873" s="186"/>
      <c r="K873" s="186"/>
      <c r="L873" s="186"/>
      <c r="M873" s="186"/>
      <c r="N873" s="180"/>
      <c r="O873" s="180"/>
      <c r="P873" s="180"/>
      <c r="Q873" s="180"/>
      <c r="R873" s="180"/>
      <c r="S873" s="180"/>
      <c r="T873" s="186"/>
      <c r="U873" s="186"/>
      <c r="V873" s="186"/>
      <c r="W873" s="186"/>
      <c r="X873" s="186"/>
      <c r="Y873" s="186"/>
      <c r="Z873" s="186"/>
      <c r="AA873" s="186"/>
      <c r="AB873" s="186"/>
      <c r="AC873" s="186"/>
    </row>
    <row r="874" spans="1:29" x14ac:dyDescent="0.2">
      <c r="A874" s="186"/>
      <c r="B874" s="186"/>
      <c r="C874" s="186"/>
      <c r="D874" s="186"/>
      <c r="E874" s="186"/>
      <c r="F874" s="186"/>
      <c r="G874" s="186"/>
      <c r="H874" s="186"/>
      <c r="I874" s="186"/>
      <c r="J874" s="186"/>
      <c r="K874" s="186"/>
      <c r="L874" s="186"/>
      <c r="M874" s="186"/>
      <c r="N874" s="180"/>
      <c r="O874" s="180"/>
      <c r="P874" s="180"/>
      <c r="Q874" s="180"/>
      <c r="R874" s="180"/>
      <c r="S874" s="180"/>
      <c r="T874" s="186"/>
      <c r="U874" s="186"/>
      <c r="V874" s="186"/>
      <c r="W874" s="186"/>
      <c r="X874" s="186"/>
      <c r="Y874" s="186"/>
      <c r="Z874" s="186"/>
      <c r="AA874" s="186"/>
      <c r="AB874" s="186"/>
      <c r="AC874" s="186"/>
    </row>
    <row r="875" spans="1:29" x14ac:dyDescent="0.2">
      <c r="A875" s="186"/>
      <c r="B875" s="186"/>
      <c r="C875" s="186"/>
      <c r="D875" s="186"/>
      <c r="E875" s="186"/>
      <c r="F875" s="186"/>
      <c r="G875" s="186"/>
      <c r="H875" s="186"/>
      <c r="I875" s="186"/>
      <c r="J875" s="186"/>
      <c r="K875" s="186"/>
      <c r="L875" s="186"/>
      <c r="M875" s="186"/>
      <c r="N875" s="180"/>
      <c r="O875" s="180"/>
      <c r="P875" s="180"/>
      <c r="Q875" s="180"/>
      <c r="R875" s="180"/>
      <c r="S875" s="180"/>
      <c r="T875" s="186"/>
      <c r="U875" s="186"/>
      <c r="V875" s="186"/>
      <c r="W875" s="186"/>
      <c r="X875" s="186"/>
      <c r="Y875" s="186"/>
      <c r="Z875" s="186"/>
      <c r="AA875" s="186"/>
      <c r="AB875" s="186"/>
      <c r="AC875" s="186"/>
    </row>
    <row r="876" spans="1:29" x14ac:dyDescent="0.2">
      <c r="A876" s="186"/>
      <c r="B876" s="186"/>
      <c r="C876" s="186"/>
      <c r="D876" s="186"/>
      <c r="E876" s="186"/>
      <c r="F876" s="186"/>
      <c r="G876" s="186"/>
      <c r="H876" s="186"/>
      <c r="I876" s="186"/>
      <c r="J876" s="186"/>
      <c r="K876" s="186"/>
      <c r="L876" s="186"/>
      <c r="M876" s="186"/>
      <c r="N876" s="180"/>
      <c r="O876" s="180"/>
      <c r="P876" s="180"/>
      <c r="Q876" s="180"/>
      <c r="R876" s="180"/>
      <c r="S876" s="180"/>
      <c r="T876" s="186"/>
      <c r="U876" s="186"/>
      <c r="V876" s="186"/>
      <c r="W876" s="186"/>
      <c r="X876" s="186"/>
      <c r="Y876" s="186"/>
      <c r="Z876" s="186"/>
      <c r="AA876" s="186"/>
      <c r="AB876" s="186"/>
      <c r="AC876" s="186"/>
    </row>
    <row r="877" spans="1:29" x14ac:dyDescent="0.2">
      <c r="A877" s="186"/>
      <c r="B877" s="186"/>
      <c r="C877" s="186"/>
      <c r="D877" s="186"/>
      <c r="E877" s="186"/>
      <c r="F877" s="186"/>
      <c r="G877" s="186"/>
      <c r="H877" s="186"/>
      <c r="I877" s="186"/>
      <c r="J877" s="186"/>
      <c r="K877" s="186"/>
      <c r="L877" s="186"/>
      <c r="M877" s="186"/>
      <c r="N877" s="180"/>
      <c r="O877" s="180"/>
      <c r="P877" s="180"/>
      <c r="Q877" s="180"/>
      <c r="R877" s="180"/>
      <c r="S877" s="180"/>
      <c r="T877" s="186"/>
      <c r="U877" s="186"/>
      <c r="V877" s="186"/>
      <c r="W877" s="186"/>
      <c r="X877" s="186"/>
      <c r="Y877" s="186"/>
      <c r="Z877" s="186"/>
      <c r="AA877" s="186"/>
      <c r="AB877" s="186"/>
      <c r="AC877" s="186"/>
    </row>
    <row r="878" spans="1:29" x14ac:dyDescent="0.2">
      <c r="A878" s="186"/>
      <c r="B878" s="186"/>
      <c r="C878" s="186"/>
      <c r="D878" s="186"/>
      <c r="E878" s="186"/>
      <c r="F878" s="186"/>
      <c r="G878" s="186"/>
      <c r="H878" s="186"/>
      <c r="I878" s="186"/>
      <c r="J878" s="186"/>
      <c r="K878" s="186"/>
      <c r="L878" s="186"/>
      <c r="M878" s="186"/>
      <c r="N878" s="180"/>
      <c r="O878" s="180"/>
      <c r="P878" s="180"/>
      <c r="Q878" s="180"/>
      <c r="R878" s="180"/>
      <c r="S878" s="180"/>
      <c r="T878" s="186"/>
      <c r="U878" s="186"/>
      <c r="V878" s="186"/>
      <c r="W878" s="186"/>
      <c r="X878" s="186"/>
      <c r="Y878" s="186"/>
      <c r="Z878" s="186"/>
      <c r="AA878" s="186"/>
      <c r="AB878" s="186"/>
      <c r="AC878" s="186"/>
    </row>
    <row r="879" spans="1:29" x14ac:dyDescent="0.2">
      <c r="A879" s="186"/>
      <c r="B879" s="186"/>
      <c r="C879" s="186"/>
      <c r="D879" s="186"/>
      <c r="E879" s="186"/>
      <c r="F879" s="186"/>
      <c r="G879" s="186"/>
      <c r="H879" s="186"/>
      <c r="I879" s="186"/>
      <c r="J879" s="186"/>
      <c r="K879" s="186"/>
      <c r="L879" s="186"/>
      <c r="M879" s="186"/>
      <c r="N879" s="180"/>
      <c r="O879" s="180"/>
      <c r="P879" s="180"/>
      <c r="Q879" s="180"/>
      <c r="R879" s="180"/>
      <c r="S879" s="180"/>
      <c r="T879" s="186"/>
      <c r="U879" s="186"/>
      <c r="V879" s="186"/>
      <c r="W879" s="186"/>
      <c r="X879" s="186"/>
      <c r="Y879" s="186"/>
      <c r="Z879" s="186"/>
      <c r="AA879" s="186"/>
      <c r="AB879" s="186"/>
      <c r="AC879" s="186"/>
    </row>
    <row r="880" spans="1:29" x14ac:dyDescent="0.2">
      <c r="A880" s="186"/>
      <c r="B880" s="186"/>
      <c r="C880" s="186"/>
      <c r="D880" s="186"/>
      <c r="E880" s="186"/>
      <c r="F880" s="186"/>
      <c r="G880" s="186"/>
      <c r="H880" s="186"/>
      <c r="I880" s="186"/>
      <c r="J880" s="186"/>
      <c r="K880" s="186"/>
      <c r="L880" s="186"/>
      <c r="M880" s="186"/>
      <c r="N880" s="180"/>
      <c r="O880" s="180"/>
      <c r="P880" s="180"/>
      <c r="Q880" s="180"/>
      <c r="R880" s="180"/>
      <c r="S880" s="180"/>
      <c r="T880" s="186"/>
      <c r="U880" s="186"/>
      <c r="V880" s="186"/>
      <c r="W880" s="186"/>
      <c r="X880" s="186"/>
      <c r="Y880" s="186"/>
      <c r="Z880" s="186"/>
      <c r="AA880" s="186"/>
      <c r="AB880" s="186"/>
      <c r="AC880" s="186"/>
    </row>
    <row r="881" spans="1:29" x14ac:dyDescent="0.2">
      <c r="A881" s="186"/>
      <c r="B881" s="186"/>
      <c r="C881" s="186"/>
      <c r="D881" s="186"/>
      <c r="E881" s="186"/>
      <c r="F881" s="186"/>
      <c r="G881" s="186"/>
      <c r="H881" s="186"/>
      <c r="I881" s="186"/>
      <c r="J881" s="186"/>
      <c r="K881" s="186"/>
      <c r="L881" s="186"/>
      <c r="M881" s="186"/>
      <c r="N881" s="180"/>
      <c r="O881" s="180"/>
      <c r="P881" s="180"/>
      <c r="Q881" s="180"/>
      <c r="R881" s="180"/>
      <c r="S881" s="180"/>
      <c r="T881" s="186"/>
      <c r="U881" s="186"/>
      <c r="V881" s="186"/>
      <c r="W881" s="186"/>
      <c r="X881" s="186"/>
      <c r="Y881" s="186"/>
      <c r="Z881" s="186"/>
      <c r="AA881" s="186"/>
      <c r="AB881" s="186"/>
      <c r="AC881" s="186"/>
    </row>
    <row r="882" spans="1:29" x14ac:dyDescent="0.2">
      <c r="A882" s="186"/>
      <c r="B882" s="186"/>
      <c r="C882" s="186"/>
      <c r="D882" s="186"/>
      <c r="E882" s="186"/>
      <c r="F882" s="186"/>
      <c r="G882" s="186"/>
      <c r="H882" s="186"/>
      <c r="I882" s="186"/>
      <c r="J882" s="186"/>
      <c r="K882" s="186"/>
      <c r="L882" s="186"/>
      <c r="M882" s="186"/>
      <c r="N882" s="180"/>
      <c r="O882" s="180"/>
      <c r="P882" s="180"/>
      <c r="Q882" s="180"/>
      <c r="R882" s="180"/>
      <c r="S882" s="180"/>
      <c r="T882" s="186"/>
      <c r="U882" s="186"/>
      <c r="V882" s="186"/>
      <c r="W882" s="186"/>
      <c r="X882" s="186"/>
      <c r="Y882" s="186"/>
      <c r="Z882" s="186"/>
      <c r="AA882" s="186"/>
      <c r="AB882" s="186"/>
      <c r="AC882" s="186"/>
    </row>
    <row r="883" spans="1:29" x14ac:dyDescent="0.2">
      <c r="A883" s="186"/>
      <c r="B883" s="186"/>
      <c r="C883" s="186"/>
      <c r="D883" s="186"/>
      <c r="E883" s="186"/>
      <c r="F883" s="186"/>
      <c r="G883" s="186"/>
      <c r="H883" s="186"/>
      <c r="I883" s="186"/>
      <c r="J883" s="186"/>
      <c r="K883" s="186"/>
      <c r="L883" s="186"/>
      <c r="M883" s="186"/>
      <c r="N883" s="180"/>
      <c r="O883" s="180"/>
      <c r="P883" s="180"/>
      <c r="Q883" s="180"/>
      <c r="R883" s="180"/>
      <c r="S883" s="180"/>
      <c r="T883" s="186"/>
      <c r="U883" s="186"/>
      <c r="V883" s="186"/>
      <c r="W883" s="186"/>
      <c r="X883" s="186"/>
      <c r="Y883" s="186"/>
      <c r="Z883" s="186"/>
      <c r="AA883" s="186"/>
      <c r="AB883" s="186"/>
      <c r="AC883" s="186"/>
    </row>
    <row r="884" spans="1:29" x14ac:dyDescent="0.2">
      <c r="A884" s="186"/>
      <c r="B884" s="186"/>
      <c r="C884" s="186"/>
      <c r="D884" s="186"/>
      <c r="E884" s="186"/>
      <c r="F884" s="186"/>
      <c r="G884" s="186"/>
      <c r="H884" s="186"/>
      <c r="I884" s="186"/>
      <c r="J884" s="186"/>
      <c r="K884" s="186"/>
      <c r="L884" s="186"/>
      <c r="M884" s="186"/>
      <c r="N884" s="180"/>
      <c r="O884" s="180"/>
      <c r="P884" s="180"/>
      <c r="Q884" s="180"/>
      <c r="R884" s="180"/>
      <c r="S884" s="180"/>
      <c r="T884" s="186"/>
      <c r="U884" s="186"/>
      <c r="V884" s="186"/>
      <c r="W884" s="186"/>
      <c r="X884" s="186"/>
      <c r="Y884" s="186"/>
      <c r="Z884" s="186"/>
      <c r="AA884" s="186"/>
      <c r="AB884" s="186"/>
      <c r="AC884" s="186"/>
    </row>
    <row r="885" spans="1:29" x14ac:dyDescent="0.2">
      <c r="A885" s="186"/>
      <c r="B885" s="186"/>
      <c r="C885" s="186"/>
      <c r="D885" s="186"/>
      <c r="E885" s="186"/>
      <c r="F885" s="186"/>
      <c r="G885" s="186"/>
      <c r="H885" s="186"/>
      <c r="I885" s="186"/>
      <c r="J885" s="186"/>
      <c r="K885" s="186"/>
      <c r="L885" s="186"/>
      <c r="M885" s="186"/>
      <c r="N885" s="180"/>
      <c r="O885" s="180"/>
      <c r="P885" s="180"/>
      <c r="Q885" s="180"/>
      <c r="R885" s="180"/>
      <c r="S885" s="180"/>
      <c r="T885" s="186"/>
      <c r="U885" s="186"/>
      <c r="V885" s="186"/>
      <c r="W885" s="186"/>
      <c r="X885" s="186"/>
      <c r="Y885" s="186"/>
      <c r="Z885" s="186"/>
      <c r="AA885" s="186"/>
      <c r="AB885" s="186"/>
      <c r="AC885" s="186"/>
    </row>
    <row r="886" spans="1:29" x14ac:dyDescent="0.2">
      <c r="A886" s="186"/>
      <c r="B886" s="186"/>
      <c r="C886" s="186"/>
      <c r="D886" s="186"/>
      <c r="E886" s="186"/>
      <c r="F886" s="186"/>
      <c r="G886" s="186"/>
      <c r="H886" s="186"/>
      <c r="I886" s="186"/>
      <c r="J886" s="186"/>
      <c r="K886" s="186"/>
      <c r="L886" s="186"/>
      <c r="M886" s="186"/>
      <c r="N886" s="180"/>
      <c r="O886" s="180"/>
      <c r="P886" s="180"/>
      <c r="Q886" s="180"/>
      <c r="R886" s="180"/>
      <c r="S886" s="180"/>
      <c r="T886" s="186"/>
      <c r="U886" s="186"/>
      <c r="V886" s="186"/>
      <c r="W886" s="186"/>
      <c r="X886" s="186"/>
      <c r="Y886" s="186"/>
      <c r="Z886" s="186"/>
      <c r="AA886" s="186"/>
      <c r="AB886" s="186"/>
      <c r="AC886" s="186"/>
    </row>
    <row r="887" spans="1:29" x14ac:dyDescent="0.2">
      <c r="A887" s="186"/>
      <c r="B887" s="186"/>
      <c r="C887" s="186"/>
      <c r="D887" s="186"/>
      <c r="E887" s="186"/>
      <c r="F887" s="186"/>
      <c r="G887" s="186"/>
      <c r="H887" s="186"/>
      <c r="I887" s="186"/>
      <c r="J887" s="186"/>
      <c r="K887" s="186"/>
      <c r="L887" s="186"/>
      <c r="M887" s="186"/>
      <c r="N887" s="180"/>
      <c r="O887" s="180"/>
      <c r="P887" s="180"/>
      <c r="Q887" s="180"/>
      <c r="R887" s="180"/>
      <c r="S887" s="180"/>
      <c r="T887" s="186"/>
      <c r="U887" s="186"/>
      <c r="V887" s="186"/>
      <c r="W887" s="186"/>
      <c r="X887" s="186"/>
      <c r="Y887" s="186"/>
      <c r="Z887" s="186"/>
      <c r="AA887" s="186"/>
      <c r="AB887" s="186"/>
      <c r="AC887" s="186"/>
    </row>
    <row r="888" spans="1:29" x14ac:dyDescent="0.2">
      <c r="A888" s="186"/>
      <c r="B888" s="186"/>
      <c r="C888" s="186"/>
      <c r="D888" s="186"/>
      <c r="E888" s="186"/>
      <c r="F888" s="186"/>
      <c r="G888" s="186"/>
      <c r="H888" s="186"/>
      <c r="I888" s="186"/>
      <c r="J888" s="186"/>
      <c r="K888" s="186"/>
      <c r="L888" s="186"/>
      <c r="M888" s="186"/>
      <c r="N888" s="180"/>
      <c r="O888" s="180"/>
      <c r="P888" s="180"/>
      <c r="Q888" s="180"/>
      <c r="R888" s="180"/>
      <c r="S888" s="180"/>
      <c r="T888" s="186"/>
      <c r="U888" s="186"/>
      <c r="V888" s="186"/>
      <c r="W888" s="186"/>
      <c r="X888" s="186"/>
      <c r="Y888" s="186"/>
      <c r="Z888" s="186"/>
      <c r="AA888" s="186"/>
      <c r="AB888" s="186"/>
      <c r="AC888" s="186"/>
    </row>
    <row r="889" spans="1:29" x14ac:dyDescent="0.2">
      <c r="A889" s="186"/>
      <c r="B889" s="186"/>
      <c r="C889" s="186"/>
      <c r="D889" s="186"/>
      <c r="E889" s="186"/>
      <c r="F889" s="186"/>
      <c r="G889" s="186"/>
      <c r="H889" s="186"/>
      <c r="I889" s="186"/>
      <c r="J889" s="186"/>
      <c r="K889" s="186"/>
      <c r="L889" s="186"/>
      <c r="M889" s="186"/>
      <c r="N889" s="180"/>
      <c r="O889" s="180"/>
      <c r="P889" s="180"/>
      <c r="Q889" s="180"/>
      <c r="R889" s="180"/>
      <c r="S889" s="180"/>
      <c r="T889" s="186"/>
      <c r="U889" s="186"/>
      <c r="V889" s="186"/>
      <c r="W889" s="186"/>
      <c r="X889" s="186"/>
      <c r="Y889" s="186"/>
      <c r="Z889" s="186"/>
      <c r="AA889" s="186"/>
      <c r="AB889" s="186"/>
      <c r="AC889" s="186"/>
    </row>
    <row r="890" spans="1:29" x14ac:dyDescent="0.2">
      <c r="A890" s="186"/>
      <c r="B890" s="186"/>
      <c r="C890" s="186"/>
      <c r="D890" s="186"/>
      <c r="E890" s="186"/>
      <c r="F890" s="186"/>
      <c r="G890" s="186"/>
      <c r="H890" s="186"/>
      <c r="I890" s="186"/>
      <c r="J890" s="186"/>
      <c r="K890" s="186"/>
      <c r="L890" s="186"/>
      <c r="M890" s="186"/>
      <c r="N890" s="180"/>
      <c r="O890" s="180"/>
      <c r="P890" s="180"/>
      <c r="Q890" s="180"/>
      <c r="R890" s="180"/>
      <c r="S890" s="180"/>
      <c r="T890" s="186"/>
      <c r="U890" s="186"/>
      <c r="V890" s="186"/>
      <c r="W890" s="186"/>
      <c r="X890" s="186"/>
      <c r="Y890" s="186"/>
      <c r="Z890" s="186"/>
      <c r="AA890" s="186"/>
      <c r="AB890" s="186"/>
      <c r="AC890" s="186"/>
    </row>
    <row r="891" spans="1:29" x14ac:dyDescent="0.2">
      <c r="A891" s="186"/>
      <c r="B891" s="186"/>
      <c r="C891" s="186"/>
      <c r="D891" s="186"/>
      <c r="E891" s="186"/>
      <c r="F891" s="186"/>
      <c r="G891" s="186"/>
      <c r="H891" s="186"/>
      <c r="I891" s="186"/>
      <c r="J891" s="186"/>
      <c r="K891" s="186"/>
      <c r="L891" s="186"/>
      <c r="M891" s="186"/>
      <c r="N891" s="180"/>
      <c r="O891" s="180"/>
      <c r="P891" s="180"/>
      <c r="Q891" s="180"/>
      <c r="R891" s="180"/>
      <c r="S891" s="180"/>
      <c r="T891" s="186"/>
      <c r="U891" s="186"/>
      <c r="V891" s="186"/>
      <c r="W891" s="186"/>
      <c r="X891" s="186"/>
      <c r="Y891" s="186"/>
      <c r="Z891" s="186"/>
      <c r="AA891" s="186"/>
      <c r="AB891" s="186"/>
      <c r="AC891" s="186"/>
    </row>
    <row r="892" spans="1:29" x14ac:dyDescent="0.2">
      <c r="A892" s="186"/>
      <c r="B892" s="186"/>
      <c r="C892" s="186"/>
      <c r="D892" s="186"/>
      <c r="E892" s="186"/>
      <c r="F892" s="186"/>
      <c r="G892" s="186"/>
      <c r="H892" s="186"/>
      <c r="I892" s="186"/>
      <c r="J892" s="186"/>
      <c r="K892" s="186"/>
      <c r="L892" s="186"/>
      <c r="M892" s="186"/>
      <c r="N892" s="180"/>
      <c r="O892" s="180"/>
      <c r="P892" s="180"/>
      <c r="Q892" s="180"/>
      <c r="R892" s="180"/>
      <c r="S892" s="180"/>
      <c r="T892" s="186"/>
      <c r="U892" s="186"/>
      <c r="V892" s="186"/>
      <c r="W892" s="186"/>
      <c r="X892" s="186"/>
      <c r="Y892" s="186"/>
      <c r="Z892" s="186"/>
      <c r="AA892" s="186"/>
      <c r="AB892" s="186"/>
      <c r="AC892" s="186"/>
    </row>
    <row r="893" spans="1:29" x14ac:dyDescent="0.2">
      <c r="A893" s="186"/>
      <c r="B893" s="186"/>
      <c r="C893" s="186"/>
      <c r="D893" s="186"/>
      <c r="E893" s="186"/>
      <c r="F893" s="186"/>
      <c r="G893" s="186"/>
      <c r="H893" s="186"/>
      <c r="I893" s="186"/>
      <c r="J893" s="186"/>
      <c r="K893" s="186"/>
      <c r="L893" s="186"/>
      <c r="M893" s="186"/>
      <c r="N893" s="180"/>
      <c r="O893" s="180"/>
      <c r="P893" s="180"/>
      <c r="Q893" s="180"/>
      <c r="R893" s="180"/>
      <c r="S893" s="180"/>
      <c r="T893" s="186"/>
      <c r="U893" s="186"/>
      <c r="V893" s="186"/>
      <c r="W893" s="186"/>
      <c r="X893" s="186"/>
      <c r="Y893" s="186"/>
      <c r="Z893" s="186"/>
      <c r="AA893" s="186"/>
      <c r="AB893" s="186"/>
      <c r="AC893" s="186"/>
    </row>
    <row r="894" spans="1:29" x14ac:dyDescent="0.2">
      <c r="A894" s="186"/>
      <c r="B894" s="186"/>
      <c r="C894" s="186"/>
      <c r="D894" s="186"/>
      <c r="E894" s="186"/>
      <c r="F894" s="186"/>
      <c r="G894" s="186"/>
      <c r="H894" s="186"/>
      <c r="I894" s="186"/>
      <c r="J894" s="186"/>
      <c r="K894" s="186"/>
      <c r="L894" s="186"/>
      <c r="M894" s="186"/>
      <c r="N894" s="180"/>
      <c r="O894" s="180"/>
      <c r="P894" s="180"/>
      <c r="Q894" s="180"/>
      <c r="R894" s="180"/>
      <c r="S894" s="180"/>
      <c r="T894" s="186"/>
      <c r="U894" s="186"/>
      <c r="V894" s="186"/>
      <c r="W894" s="186"/>
      <c r="X894" s="186"/>
      <c r="Y894" s="186"/>
      <c r="Z894" s="186"/>
      <c r="AA894" s="186"/>
      <c r="AB894" s="186"/>
      <c r="AC894" s="186"/>
    </row>
    <row r="895" spans="1:29" x14ac:dyDescent="0.2">
      <c r="A895" s="186"/>
      <c r="B895" s="186"/>
      <c r="C895" s="186"/>
      <c r="D895" s="186"/>
      <c r="E895" s="186"/>
      <c r="F895" s="186"/>
      <c r="G895" s="186"/>
      <c r="H895" s="186"/>
      <c r="I895" s="186"/>
      <c r="J895" s="186"/>
      <c r="K895" s="186"/>
      <c r="L895" s="186"/>
      <c r="M895" s="186"/>
      <c r="N895" s="180"/>
      <c r="O895" s="180"/>
      <c r="P895" s="180"/>
      <c r="Q895" s="180"/>
      <c r="R895" s="180"/>
      <c r="S895" s="180"/>
      <c r="T895" s="186"/>
      <c r="U895" s="186"/>
      <c r="V895" s="186"/>
      <c r="W895" s="186"/>
      <c r="X895" s="186"/>
      <c r="Y895" s="186"/>
      <c r="Z895" s="186"/>
      <c r="AA895" s="186"/>
      <c r="AB895" s="186"/>
      <c r="AC895" s="186"/>
    </row>
    <row r="896" spans="1:29" x14ac:dyDescent="0.2">
      <c r="A896" s="186"/>
      <c r="B896" s="186"/>
      <c r="C896" s="186"/>
      <c r="D896" s="186"/>
      <c r="E896" s="186"/>
      <c r="F896" s="186"/>
      <c r="G896" s="186"/>
      <c r="H896" s="186"/>
      <c r="I896" s="186"/>
      <c r="J896" s="186"/>
      <c r="K896" s="186"/>
      <c r="L896" s="186"/>
      <c r="M896" s="186"/>
      <c r="N896" s="180"/>
      <c r="O896" s="180"/>
      <c r="P896" s="180"/>
      <c r="Q896" s="180"/>
      <c r="R896" s="180"/>
      <c r="S896" s="180"/>
      <c r="T896" s="186"/>
      <c r="U896" s="186"/>
      <c r="V896" s="186"/>
      <c r="W896" s="186"/>
      <c r="X896" s="186"/>
      <c r="Y896" s="186"/>
      <c r="Z896" s="186"/>
      <c r="AA896" s="186"/>
      <c r="AB896" s="186"/>
      <c r="AC896" s="186"/>
    </row>
    <row r="897" spans="1:29" x14ac:dyDescent="0.2">
      <c r="A897" s="186"/>
      <c r="B897" s="186"/>
      <c r="C897" s="186"/>
      <c r="D897" s="186"/>
      <c r="E897" s="186"/>
      <c r="F897" s="186"/>
      <c r="G897" s="186"/>
      <c r="H897" s="186"/>
      <c r="I897" s="186"/>
      <c r="J897" s="186"/>
      <c r="K897" s="186"/>
      <c r="L897" s="186"/>
      <c r="M897" s="186"/>
      <c r="N897" s="180"/>
      <c r="O897" s="180"/>
      <c r="P897" s="180"/>
      <c r="Q897" s="180"/>
      <c r="R897" s="180"/>
      <c r="S897" s="180"/>
      <c r="T897" s="186"/>
      <c r="U897" s="186"/>
      <c r="V897" s="186"/>
      <c r="W897" s="186"/>
      <c r="X897" s="186"/>
      <c r="Y897" s="186"/>
      <c r="Z897" s="186"/>
      <c r="AA897" s="186"/>
      <c r="AB897" s="186"/>
      <c r="AC897" s="186"/>
    </row>
    <row r="898" spans="1:29" x14ac:dyDescent="0.2">
      <c r="A898" s="186"/>
      <c r="B898" s="186"/>
      <c r="C898" s="186"/>
      <c r="D898" s="186"/>
      <c r="E898" s="186"/>
      <c r="F898" s="186"/>
      <c r="G898" s="186"/>
      <c r="H898" s="186"/>
      <c r="I898" s="186"/>
      <c r="J898" s="186"/>
      <c r="K898" s="186"/>
      <c r="L898" s="186"/>
      <c r="M898" s="186"/>
      <c r="N898" s="180"/>
      <c r="O898" s="180"/>
      <c r="P898" s="180"/>
      <c r="Q898" s="180"/>
      <c r="R898" s="180"/>
      <c r="S898" s="180"/>
      <c r="T898" s="186"/>
      <c r="U898" s="186"/>
      <c r="V898" s="186"/>
      <c r="W898" s="186"/>
      <c r="X898" s="186"/>
      <c r="Y898" s="186"/>
      <c r="Z898" s="186"/>
      <c r="AA898" s="186"/>
      <c r="AB898" s="186"/>
      <c r="AC898" s="186"/>
    </row>
    <row r="899" spans="1:29" x14ac:dyDescent="0.2">
      <c r="A899" s="186"/>
      <c r="B899" s="186"/>
      <c r="C899" s="186"/>
      <c r="D899" s="186"/>
      <c r="E899" s="186"/>
      <c r="F899" s="186"/>
      <c r="G899" s="186"/>
      <c r="H899" s="186"/>
      <c r="I899" s="186"/>
      <c r="J899" s="186"/>
      <c r="K899" s="186"/>
      <c r="L899" s="186"/>
      <c r="M899" s="186"/>
      <c r="N899" s="180"/>
      <c r="O899" s="180"/>
      <c r="P899" s="180"/>
      <c r="Q899" s="180"/>
      <c r="R899" s="180"/>
      <c r="S899" s="180"/>
      <c r="T899" s="186"/>
      <c r="U899" s="186"/>
      <c r="V899" s="186"/>
      <c r="W899" s="186"/>
      <c r="X899" s="186"/>
      <c r="Y899" s="186"/>
      <c r="Z899" s="186"/>
      <c r="AA899" s="186"/>
      <c r="AB899" s="186"/>
      <c r="AC899" s="186"/>
    </row>
    <row r="900" spans="1:29" x14ac:dyDescent="0.2">
      <c r="A900" s="186"/>
      <c r="B900" s="186"/>
      <c r="C900" s="186"/>
      <c r="D900" s="186"/>
      <c r="E900" s="186"/>
      <c r="F900" s="186"/>
      <c r="G900" s="186"/>
      <c r="H900" s="186"/>
      <c r="I900" s="186"/>
      <c r="J900" s="186"/>
      <c r="K900" s="186"/>
      <c r="L900" s="186"/>
      <c r="M900" s="186"/>
      <c r="N900" s="180"/>
      <c r="O900" s="180"/>
      <c r="P900" s="180"/>
      <c r="Q900" s="180"/>
      <c r="R900" s="180"/>
      <c r="S900" s="180"/>
      <c r="T900" s="186"/>
      <c r="U900" s="186"/>
      <c r="V900" s="186"/>
      <c r="W900" s="186"/>
      <c r="X900" s="186"/>
      <c r="Y900" s="186"/>
      <c r="Z900" s="186"/>
      <c r="AA900" s="186"/>
      <c r="AB900" s="186"/>
      <c r="AC900" s="186"/>
    </row>
    <row r="901" spans="1:29" x14ac:dyDescent="0.2">
      <c r="A901" s="186"/>
      <c r="B901" s="186"/>
      <c r="C901" s="186"/>
      <c r="D901" s="186"/>
      <c r="E901" s="186"/>
      <c r="F901" s="186"/>
      <c r="G901" s="186"/>
      <c r="H901" s="186"/>
      <c r="I901" s="186"/>
      <c r="J901" s="186"/>
      <c r="K901" s="186"/>
      <c r="L901" s="186"/>
      <c r="M901" s="186"/>
      <c r="N901" s="180"/>
      <c r="O901" s="180"/>
      <c r="P901" s="180"/>
      <c r="Q901" s="180"/>
      <c r="R901" s="180"/>
      <c r="S901" s="180"/>
      <c r="T901" s="186"/>
      <c r="U901" s="186"/>
      <c r="V901" s="186"/>
      <c r="W901" s="186"/>
      <c r="X901" s="186"/>
      <c r="Y901" s="186"/>
      <c r="Z901" s="186"/>
      <c r="AA901" s="186"/>
      <c r="AB901" s="186"/>
      <c r="AC901" s="186"/>
    </row>
    <row r="902" spans="1:29" x14ac:dyDescent="0.2">
      <c r="A902" s="186"/>
      <c r="B902" s="186"/>
      <c r="C902" s="186"/>
      <c r="D902" s="186"/>
      <c r="E902" s="186"/>
      <c r="F902" s="186"/>
      <c r="G902" s="186"/>
      <c r="H902" s="186"/>
      <c r="I902" s="186"/>
      <c r="J902" s="186"/>
      <c r="K902" s="186"/>
      <c r="L902" s="186"/>
      <c r="M902" s="186"/>
      <c r="N902" s="180"/>
      <c r="O902" s="180"/>
      <c r="P902" s="180"/>
      <c r="Q902" s="180"/>
      <c r="R902" s="180"/>
      <c r="S902" s="180"/>
      <c r="T902" s="186"/>
      <c r="U902" s="186"/>
      <c r="V902" s="186"/>
      <c r="W902" s="186"/>
      <c r="X902" s="186"/>
      <c r="Y902" s="186"/>
      <c r="Z902" s="186"/>
      <c r="AA902" s="186"/>
      <c r="AB902" s="186"/>
      <c r="AC902" s="186"/>
    </row>
    <row r="903" spans="1:29" x14ac:dyDescent="0.2">
      <c r="A903" s="186"/>
      <c r="B903" s="186"/>
      <c r="C903" s="186"/>
      <c r="D903" s="186"/>
      <c r="E903" s="186"/>
      <c r="F903" s="186"/>
      <c r="G903" s="186"/>
      <c r="H903" s="186"/>
      <c r="I903" s="186"/>
      <c r="J903" s="186"/>
      <c r="K903" s="186"/>
      <c r="L903" s="186"/>
      <c r="M903" s="186"/>
      <c r="N903" s="180"/>
      <c r="O903" s="180"/>
      <c r="P903" s="180"/>
      <c r="Q903" s="180"/>
      <c r="R903" s="180"/>
      <c r="S903" s="180"/>
      <c r="T903" s="186"/>
      <c r="U903" s="186"/>
      <c r="V903" s="186"/>
      <c r="W903" s="186"/>
      <c r="X903" s="186"/>
      <c r="Y903" s="186"/>
      <c r="Z903" s="186"/>
      <c r="AA903" s="186"/>
      <c r="AB903" s="186"/>
      <c r="AC903" s="186"/>
    </row>
    <row r="904" spans="1:29" x14ac:dyDescent="0.2">
      <c r="A904" s="186"/>
      <c r="B904" s="186"/>
      <c r="C904" s="186"/>
      <c r="D904" s="186"/>
      <c r="E904" s="186"/>
      <c r="F904" s="186"/>
      <c r="G904" s="186"/>
      <c r="H904" s="186"/>
      <c r="I904" s="186"/>
      <c r="J904" s="186"/>
      <c r="K904" s="186"/>
      <c r="L904" s="186"/>
      <c r="M904" s="186"/>
      <c r="N904" s="180"/>
      <c r="O904" s="180"/>
      <c r="P904" s="180"/>
      <c r="Q904" s="180"/>
      <c r="R904" s="180"/>
      <c r="S904" s="180"/>
      <c r="T904" s="186"/>
      <c r="U904" s="186"/>
      <c r="V904" s="186"/>
      <c r="W904" s="186"/>
      <c r="X904" s="186"/>
      <c r="Y904" s="186"/>
      <c r="Z904" s="186"/>
      <c r="AA904" s="186"/>
      <c r="AB904" s="186"/>
      <c r="AC904" s="186"/>
    </row>
    <row r="905" spans="1:29" x14ac:dyDescent="0.2">
      <c r="A905" s="186"/>
      <c r="B905" s="186"/>
      <c r="C905" s="186"/>
      <c r="D905" s="186"/>
      <c r="E905" s="186"/>
      <c r="F905" s="186"/>
      <c r="G905" s="186"/>
      <c r="H905" s="186"/>
      <c r="I905" s="186"/>
      <c r="J905" s="186"/>
      <c r="K905" s="186"/>
      <c r="L905" s="186"/>
      <c r="M905" s="186"/>
      <c r="N905" s="180"/>
      <c r="O905" s="180"/>
      <c r="P905" s="180"/>
      <c r="Q905" s="180"/>
      <c r="R905" s="180"/>
      <c r="S905" s="180"/>
      <c r="T905" s="186"/>
      <c r="U905" s="186"/>
      <c r="V905" s="186"/>
      <c r="W905" s="186"/>
      <c r="X905" s="186"/>
      <c r="Y905" s="186"/>
      <c r="Z905" s="186"/>
      <c r="AA905" s="186"/>
      <c r="AB905" s="186"/>
      <c r="AC905" s="186"/>
    </row>
    <row r="906" spans="1:29" x14ac:dyDescent="0.2">
      <c r="A906" s="186"/>
      <c r="B906" s="186"/>
      <c r="C906" s="186"/>
      <c r="D906" s="186"/>
      <c r="E906" s="186"/>
      <c r="F906" s="186"/>
      <c r="G906" s="186"/>
      <c r="H906" s="186"/>
      <c r="I906" s="186"/>
      <c r="J906" s="186"/>
      <c r="K906" s="186"/>
      <c r="L906" s="186"/>
      <c r="M906" s="186"/>
      <c r="N906" s="180"/>
      <c r="O906" s="180"/>
      <c r="P906" s="180"/>
      <c r="Q906" s="180"/>
      <c r="R906" s="180"/>
      <c r="S906" s="180"/>
      <c r="T906" s="186"/>
      <c r="U906" s="186"/>
      <c r="V906" s="186"/>
      <c r="W906" s="186"/>
      <c r="X906" s="186"/>
      <c r="Y906" s="186"/>
      <c r="Z906" s="186"/>
      <c r="AA906" s="186"/>
      <c r="AB906" s="186"/>
      <c r="AC906" s="186"/>
    </row>
    <row r="907" spans="1:29" x14ac:dyDescent="0.2">
      <c r="A907" s="186"/>
      <c r="B907" s="186"/>
      <c r="C907" s="186"/>
      <c r="D907" s="186"/>
      <c r="E907" s="186"/>
      <c r="F907" s="186"/>
      <c r="G907" s="186"/>
      <c r="H907" s="186"/>
      <c r="I907" s="186"/>
      <c r="J907" s="186"/>
      <c r="K907" s="186"/>
      <c r="L907" s="186"/>
      <c r="M907" s="186"/>
      <c r="N907" s="180"/>
      <c r="O907" s="180"/>
      <c r="P907" s="180"/>
      <c r="Q907" s="180"/>
      <c r="R907" s="180"/>
      <c r="S907" s="180"/>
      <c r="T907" s="186"/>
      <c r="U907" s="186"/>
      <c r="V907" s="186"/>
      <c r="W907" s="186"/>
      <c r="X907" s="186"/>
      <c r="Y907" s="186"/>
      <c r="Z907" s="186"/>
      <c r="AA907" s="186"/>
      <c r="AB907" s="186"/>
      <c r="AC907" s="186"/>
    </row>
    <row r="908" spans="1:29" x14ac:dyDescent="0.2">
      <c r="A908" s="186"/>
      <c r="B908" s="186"/>
      <c r="C908" s="186"/>
      <c r="D908" s="186"/>
      <c r="E908" s="186"/>
      <c r="F908" s="186"/>
      <c r="G908" s="186"/>
      <c r="H908" s="186"/>
      <c r="I908" s="186"/>
      <c r="J908" s="186"/>
      <c r="K908" s="186"/>
      <c r="L908" s="186"/>
      <c r="M908" s="186"/>
      <c r="N908" s="180"/>
      <c r="O908" s="180"/>
      <c r="P908" s="180"/>
      <c r="Q908" s="180"/>
      <c r="R908" s="180"/>
      <c r="S908" s="180"/>
      <c r="T908" s="186"/>
      <c r="U908" s="186"/>
      <c r="V908" s="186"/>
      <c r="W908" s="186"/>
      <c r="X908" s="186"/>
      <c r="Y908" s="186"/>
      <c r="Z908" s="186"/>
      <c r="AA908" s="186"/>
      <c r="AB908" s="186"/>
      <c r="AC908" s="186"/>
    </row>
    <row r="909" spans="1:29" x14ac:dyDescent="0.2">
      <c r="A909" s="186"/>
      <c r="B909" s="186"/>
      <c r="C909" s="186"/>
      <c r="D909" s="186"/>
      <c r="E909" s="186"/>
      <c r="F909" s="186"/>
      <c r="G909" s="186"/>
      <c r="H909" s="186"/>
      <c r="I909" s="186"/>
      <c r="J909" s="186"/>
      <c r="K909" s="186"/>
      <c r="L909" s="186"/>
      <c r="M909" s="186"/>
      <c r="N909" s="180"/>
      <c r="O909" s="180"/>
      <c r="P909" s="180"/>
      <c r="Q909" s="180"/>
      <c r="R909" s="180"/>
      <c r="S909" s="180"/>
      <c r="T909" s="186"/>
      <c r="U909" s="186"/>
      <c r="V909" s="186"/>
      <c r="W909" s="186"/>
      <c r="X909" s="186"/>
      <c r="Y909" s="186"/>
      <c r="Z909" s="186"/>
      <c r="AA909" s="186"/>
      <c r="AB909" s="186"/>
      <c r="AC909" s="186"/>
    </row>
    <row r="910" spans="1:29" x14ac:dyDescent="0.2">
      <c r="A910" s="186"/>
      <c r="B910" s="186"/>
      <c r="C910" s="186"/>
      <c r="D910" s="186"/>
      <c r="E910" s="186"/>
      <c r="F910" s="186"/>
      <c r="G910" s="186"/>
      <c r="H910" s="186"/>
      <c r="I910" s="186"/>
      <c r="J910" s="186"/>
      <c r="K910" s="186"/>
      <c r="L910" s="186"/>
      <c r="M910" s="186"/>
      <c r="N910" s="180"/>
      <c r="O910" s="180"/>
      <c r="P910" s="180"/>
      <c r="Q910" s="180"/>
      <c r="R910" s="180"/>
      <c r="S910" s="180"/>
      <c r="T910" s="186"/>
      <c r="U910" s="186"/>
      <c r="V910" s="186"/>
      <c r="W910" s="186"/>
      <c r="X910" s="186"/>
      <c r="Y910" s="186"/>
      <c r="Z910" s="186"/>
      <c r="AA910" s="186"/>
      <c r="AB910" s="186"/>
      <c r="AC910" s="186"/>
    </row>
    <row r="911" spans="1:29" x14ac:dyDescent="0.2">
      <c r="A911" s="186"/>
      <c r="B911" s="186"/>
      <c r="C911" s="186"/>
      <c r="D911" s="186"/>
      <c r="E911" s="186"/>
      <c r="F911" s="186"/>
      <c r="G911" s="186"/>
      <c r="H911" s="186"/>
      <c r="I911" s="186"/>
      <c r="J911" s="186"/>
      <c r="K911" s="186"/>
      <c r="L911" s="186"/>
      <c r="M911" s="186"/>
      <c r="N911" s="180"/>
      <c r="O911" s="180"/>
      <c r="P911" s="180"/>
      <c r="Q911" s="180"/>
      <c r="R911" s="180"/>
      <c r="S911" s="180"/>
      <c r="T911" s="186"/>
      <c r="U911" s="186"/>
      <c r="V911" s="186"/>
      <c r="W911" s="186"/>
      <c r="X911" s="186"/>
      <c r="Y911" s="186"/>
      <c r="Z911" s="186"/>
      <c r="AA911" s="186"/>
      <c r="AB911" s="186"/>
      <c r="AC911" s="186"/>
    </row>
    <row r="912" spans="1:29" x14ac:dyDescent="0.2">
      <c r="A912" s="186"/>
      <c r="B912" s="186"/>
      <c r="C912" s="186"/>
      <c r="D912" s="186"/>
      <c r="E912" s="186"/>
      <c r="F912" s="186"/>
      <c r="G912" s="186"/>
      <c r="H912" s="186"/>
      <c r="I912" s="186"/>
      <c r="J912" s="186"/>
      <c r="K912" s="186"/>
      <c r="L912" s="186"/>
      <c r="M912" s="186"/>
      <c r="N912" s="180"/>
      <c r="O912" s="180"/>
      <c r="P912" s="180"/>
      <c r="Q912" s="180"/>
      <c r="R912" s="180"/>
      <c r="S912" s="180"/>
      <c r="T912" s="186"/>
      <c r="U912" s="186"/>
      <c r="V912" s="186"/>
      <c r="W912" s="186"/>
      <c r="X912" s="186"/>
      <c r="Y912" s="186"/>
      <c r="Z912" s="186"/>
      <c r="AA912" s="186"/>
      <c r="AB912" s="186"/>
      <c r="AC912" s="186"/>
    </row>
    <row r="913" spans="1:29" x14ac:dyDescent="0.2">
      <c r="A913" s="186"/>
      <c r="B913" s="186"/>
      <c r="C913" s="186"/>
      <c r="D913" s="186"/>
      <c r="E913" s="186"/>
      <c r="F913" s="186"/>
      <c r="G913" s="186"/>
      <c r="H913" s="186"/>
      <c r="I913" s="186"/>
      <c r="J913" s="186"/>
      <c r="K913" s="186"/>
      <c r="L913" s="186"/>
      <c r="M913" s="186"/>
      <c r="N913" s="180"/>
      <c r="O913" s="180"/>
      <c r="P913" s="180"/>
      <c r="Q913" s="180"/>
      <c r="R913" s="180"/>
      <c r="S913" s="180"/>
      <c r="T913" s="186"/>
      <c r="U913" s="186"/>
      <c r="V913" s="186"/>
      <c r="W913" s="186"/>
      <c r="X913" s="186"/>
      <c r="Y913" s="186"/>
      <c r="Z913" s="186"/>
      <c r="AA913" s="186"/>
      <c r="AB913" s="186"/>
      <c r="AC913" s="186"/>
    </row>
    <row r="914" spans="1:29" x14ac:dyDescent="0.2">
      <c r="A914" s="186"/>
      <c r="B914" s="186"/>
      <c r="C914" s="186"/>
      <c r="D914" s="186"/>
      <c r="E914" s="186"/>
      <c r="F914" s="186"/>
      <c r="G914" s="186"/>
      <c r="H914" s="186"/>
      <c r="I914" s="186"/>
      <c r="J914" s="186"/>
      <c r="K914" s="186"/>
      <c r="L914" s="186"/>
      <c r="M914" s="186"/>
      <c r="N914" s="180"/>
      <c r="O914" s="180"/>
      <c r="P914" s="180"/>
      <c r="Q914" s="180"/>
      <c r="R914" s="180"/>
      <c r="S914" s="180"/>
      <c r="T914" s="186"/>
      <c r="U914" s="186"/>
      <c r="V914" s="186"/>
      <c r="W914" s="186"/>
      <c r="X914" s="186"/>
      <c r="Y914" s="186"/>
      <c r="Z914" s="186"/>
      <c r="AA914" s="186"/>
      <c r="AB914" s="186"/>
      <c r="AC914" s="186"/>
    </row>
    <row r="915" spans="1:29" x14ac:dyDescent="0.2">
      <c r="A915" s="186"/>
      <c r="B915" s="186"/>
      <c r="C915" s="186"/>
      <c r="D915" s="186"/>
      <c r="E915" s="186"/>
      <c r="F915" s="186"/>
      <c r="G915" s="186"/>
      <c r="H915" s="186"/>
      <c r="I915" s="186"/>
      <c r="J915" s="186"/>
      <c r="K915" s="186"/>
      <c r="L915" s="186"/>
      <c r="M915" s="186"/>
      <c r="N915" s="180"/>
      <c r="O915" s="180"/>
      <c r="P915" s="180"/>
      <c r="Q915" s="180"/>
      <c r="R915" s="180"/>
      <c r="S915" s="180"/>
      <c r="T915" s="186"/>
      <c r="U915" s="186"/>
      <c r="V915" s="186"/>
      <c r="W915" s="186"/>
      <c r="X915" s="186"/>
      <c r="Y915" s="186"/>
      <c r="Z915" s="186"/>
      <c r="AA915" s="186"/>
      <c r="AB915" s="186"/>
      <c r="AC915" s="186"/>
    </row>
    <row r="916" spans="1:29" x14ac:dyDescent="0.2">
      <c r="A916" s="186"/>
      <c r="B916" s="186"/>
      <c r="C916" s="186"/>
      <c r="D916" s="186"/>
      <c r="E916" s="186"/>
      <c r="F916" s="186"/>
      <c r="G916" s="186"/>
      <c r="H916" s="186"/>
      <c r="I916" s="186"/>
      <c r="J916" s="186"/>
      <c r="K916" s="186"/>
      <c r="L916" s="186"/>
      <c r="M916" s="186"/>
      <c r="N916" s="180"/>
      <c r="O916" s="180"/>
      <c r="P916" s="180"/>
      <c r="Q916" s="180"/>
      <c r="R916" s="180"/>
      <c r="S916" s="180"/>
      <c r="T916" s="186"/>
      <c r="U916" s="186"/>
      <c r="V916" s="186"/>
      <c r="W916" s="186"/>
      <c r="X916" s="186"/>
      <c r="Y916" s="186"/>
      <c r="Z916" s="186"/>
      <c r="AA916" s="186"/>
      <c r="AB916" s="186"/>
      <c r="AC916" s="186"/>
    </row>
    <row r="917" spans="1:29" x14ac:dyDescent="0.2">
      <c r="A917" s="186"/>
      <c r="B917" s="186"/>
      <c r="C917" s="186"/>
      <c r="D917" s="186"/>
      <c r="E917" s="186"/>
      <c r="F917" s="186"/>
      <c r="G917" s="186"/>
      <c r="H917" s="186"/>
      <c r="I917" s="186"/>
      <c r="J917" s="186"/>
      <c r="K917" s="186"/>
      <c r="L917" s="186"/>
      <c r="M917" s="186"/>
      <c r="N917" s="180"/>
      <c r="O917" s="180"/>
      <c r="P917" s="180"/>
      <c r="Q917" s="180"/>
      <c r="R917" s="180"/>
      <c r="S917" s="180"/>
      <c r="T917" s="186"/>
      <c r="U917" s="186"/>
      <c r="V917" s="186"/>
      <c r="W917" s="186"/>
      <c r="X917" s="186"/>
      <c r="Y917" s="186"/>
      <c r="Z917" s="186"/>
      <c r="AA917" s="186"/>
      <c r="AB917" s="186"/>
      <c r="AC917" s="186"/>
    </row>
    <row r="918" spans="1:29" x14ac:dyDescent="0.2">
      <c r="A918" s="186"/>
      <c r="B918" s="186"/>
      <c r="C918" s="186"/>
      <c r="D918" s="186"/>
      <c r="E918" s="186"/>
      <c r="F918" s="186"/>
      <c r="G918" s="186"/>
      <c r="H918" s="186"/>
      <c r="I918" s="186"/>
      <c r="J918" s="186"/>
      <c r="K918" s="186"/>
      <c r="L918" s="186"/>
      <c r="M918" s="186"/>
      <c r="N918" s="180"/>
      <c r="O918" s="180"/>
      <c r="P918" s="180"/>
      <c r="Q918" s="180"/>
      <c r="R918" s="180"/>
      <c r="S918" s="180"/>
      <c r="T918" s="186"/>
      <c r="U918" s="186"/>
      <c r="V918" s="186"/>
      <c r="W918" s="186"/>
      <c r="X918" s="186"/>
      <c r="Y918" s="186"/>
      <c r="Z918" s="186"/>
      <c r="AA918" s="186"/>
      <c r="AB918" s="186"/>
      <c r="AC918" s="186"/>
    </row>
    <row r="919" spans="1:29" x14ac:dyDescent="0.2">
      <c r="A919" s="186"/>
      <c r="B919" s="186"/>
      <c r="C919" s="186"/>
      <c r="D919" s="186"/>
      <c r="E919" s="186"/>
      <c r="F919" s="186"/>
      <c r="G919" s="186"/>
      <c r="H919" s="186"/>
      <c r="I919" s="186"/>
      <c r="J919" s="186"/>
      <c r="K919" s="186"/>
      <c r="L919" s="186"/>
      <c r="M919" s="186"/>
      <c r="N919" s="180"/>
      <c r="O919" s="180"/>
      <c r="P919" s="180"/>
      <c r="Q919" s="180"/>
      <c r="R919" s="180"/>
      <c r="S919" s="180"/>
      <c r="T919" s="186"/>
      <c r="U919" s="186"/>
      <c r="V919" s="186"/>
      <c r="W919" s="186"/>
      <c r="X919" s="186"/>
      <c r="Y919" s="186"/>
      <c r="Z919" s="186"/>
      <c r="AA919" s="186"/>
      <c r="AB919" s="186"/>
      <c r="AC919" s="186"/>
    </row>
    <row r="920" spans="1:29" x14ac:dyDescent="0.2">
      <c r="A920" s="186"/>
      <c r="B920" s="186"/>
      <c r="C920" s="186"/>
      <c r="D920" s="186"/>
      <c r="E920" s="186"/>
      <c r="F920" s="186"/>
      <c r="G920" s="186"/>
      <c r="H920" s="186"/>
      <c r="I920" s="186"/>
      <c r="J920" s="186"/>
      <c r="K920" s="186"/>
      <c r="L920" s="186"/>
      <c r="M920" s="186"/>
      <c r="N920" s="180"/>
      <c r="O920" s="180"/>
      <c r="P920" s="180"/>
      <c r="Q920" s="180"/>
      <c r="R920" s="180"/>
      <c r="S920" s="180"/>
      <c r="T920" s="186"/>
      <c r="U920" s="186"/>
      <c r="V920" s="186"/>
      <c r="W920" s="186"/>
      <c r="X920" s="186"/>
      <c r="Y920" s="186"/>
      <c r="Z920" s="186"/>
      <c r="AA920" s="186"/>
      <c r="AB920" s="186"/>
      <c r="AC920" s="186"/>
    </row>
    <row r="921" spans="1:29" x14ac:dyDescent="0.2">
      <c r="A921" s="186"/>
      <c r="B921" s="186"/>
      <c r="C921" s="186"/>
      <c r="D921" s="186"/>
      <c r="E921" s="186"/>
      <c r="F921" s="186"/>
      <c r="G921" s="186"/>
      <c r="H921" s="186"/>
      <c r="I921" s="186"/>
      <c r="J921" s="186"/>
      <c r="K921" s="186"/>
      <c r="L921" s="186"/>
      <c r="M921" s="186"/>
      <c r="N921" s="180"/>
      <c r="O921" s="180"/>
      <c r="P921" s="180"/>
      <c r="Q921" s="180"/>
      <c r="R921" s="180"/>
      <c r="S921" s="180"/>
      <c r="T921" s="186"/>
      <c r="U921" s="186"/>
      <c r="V921" s="186"/>
      <c r="W921" s="186"/>
      <c r="X921" s="186"/>
      <c r="Y921" s="186"/>
      <c r="Z921" s="186"/>
      <c r="AA921" s="186"/>
      <c r="AB921" s="186"/>
      <c r="AC921" s="186"/>
    </row>
    <row r="922" spans="1:29" x14ac:dyDescent="0.2">
      <c r="A922" s="186"/>
      <c r="B922" s="186"/>
      <c r="C922" s="186"/>
      <c r="D922" s="186"/>
      <c r="E922" s="186"/>
      <c r="F922" s="186"/>
      <c r="G922" s="186"/>
      <c r="H922" s="186"/>
      <c r="I922" s="186"/>
      <c r="J922" s="186"/>
      <c r="K922" s="186"/>
      <c r="L922" s="186"/>
      <c r="M922" s="186"/>
      <c r="N922" s="180"/>
      <c r="O922" s="180"/>
      <c r="P922" s="180"/>
      <c r="Q922" s="180"/>
      <c r="R922" s="180"/>
      <c r="S922" s="180"/>
      <c r="T922" s="186"/>
      <c r="U922" s="186"/>
      <c r="V922" s="186"/>
      <c r="W922" s="186"/>
      <c r="X922" s="186"/>
      <c r="Y922" s="186"/>
      <c r="Z922" s="186"/>
      <c r="AA922" s="186"/>
      <c r="AB922" s="186"/>
      <c r="AC922" s="186"/>
    </row>
    <row r="923" spans="1:29" x14ac:dyDescent="0.2">
      <c r="A923" s="186"/>
      <c r="B923" s="186"/>
      <c r="C923" s="186"/>
      <c r="D923" s="186"/>
      <c r="E923" s="186"/>
      <c r="F923" s="186"/>
      <c r="G923" s="186"/>
      <c r="H923" s="186"/>
      <c r="I923" s="186"/>
      <c r="J923" s="186"/>
      <c r="K923" s="186"/>
      <c r="L923" s="186"/>
      <c r="M923" s="186"/>
      <c r="N923" s="180"/>
      <c r="O923" s="180"/>
      <c r="P923" s="180"/>
      <c r="Q923" s="180"/>
      <c r="R923" s="180"/>
      <c r="S923" s="180"/>
      <c r="T923" s="186"/>
      <c r="U923" s="186"/>
      <c r="V923" s="186"/>
      <c r="W923" s="186"/>
      <c r="X923" s="186"/>
      <c r="Y923" s="186"/>
      <c r="Z923" s="186"/>
      <c r="AA923" s="186"/>
      <c r="AB923" s="186"/>
      <c r="AC923" s="186"/>
    </row>
    <row r="924" spans="1:29" x14ac:dyDescent="0.2">
      <c r="A924" s="186"/>
      <c r="B924" s="186"/>
      <c r="C924" s="186"/>
      <c r="D924" s="186"/>
      <c r="E924" s="186"/>
      <c r="F924" s="186"/>
      <c r="G924" s="186"/>
      <c r="H924" s="186"/>
      <c r="I924" s="186"/>
      <c r="J924" s="186"/>
      <c r="K924" s="186"/>
      <c r="L924" s="186"/>
      <c r="M924" s="186"/>
      <c r="N924" s="180"/>
      <c r="O924" s="180"/>
      <c r="P924" s="180"/>
      <c r="Q924" s="180"/>
      <c r="R924" s="180"/>
      <c r="S924" s="180"/>
      <c r="T924" s="186"/>
      <c r="U924" s="186"/>
      <c r="V924" s="186"/>
      <c r="W924" s="186"/>
      <c r="X924" s="186"/>
      <c r="Y924" s="186"/>
      <c r="Z924" s="186"/>
      <c r="AA924" s="186"/>
      <c r="AB924" s="186"/>
      <c r="AC924" s="186"/>
    </row>
    <row r="925" spans="1:29" x14ac:dyDescent="0.2">
      <c r="A925" s="186"/>
      <c r="B925" s="186"/>
      <c r="C925" s="186"/>
      <c r="D925" s="186"/>
      <c r="E925" s="186"/>
      <c r="F925" s="186"/>
      <c r="G925" s="186"/>
      <c r="H925" s="186"/>
      <c r="I925" s="186"/>
      <c r="J925" s="186"/>
      <c r="K925" s="186"/>
      <c r="L925" s="186"/>
      <c r="M925" s="186"/>
      <c r="N925" s="180"/>
      <c r="O925" s="180"/>
      <c r="P925" s="180"/>
      <c r="Q925" s="180"/>
      <c r="R925" s="180"/>
      <c r="S925" s="180"/>
      <c r="T925" s="186"/>
      <c r="U925" s="186"/>
      <c r="V925" s="186"/>
      <c r="W925" s="186"/>
      <c r="X925" s="186"/>
      <c r="Y925" s="186"/>
      <c r="Z925" s="186"/>
      <c r="AA925" s="186"/>
      <c r="AB925" s="186"/>
      <c r="AC925" s="186"/>
    </row>
    <row r="926" spans="1:29" x14ac:dyDescent="0.2">
      <c r="A926" s="186"/>
      <c r="B926" s="186"/>
      <c r="C926" s="186"/>
      <c r="D926" s="186"/>
      <c r="E926" s="186"/>
      <c r="F926" s="186"/>
      <c r="G926" s="186"/>
      <c r="H926" s="186"/>
      <c r="I926" s="186"/>
      <c r="J926" s="186"/>
      <c r="K926" s="186"/>
      <c r="L926" s="186"/>
      <c r="M926" s="186"/>
      <c r="N926" s="180"/>
      <c r="O926" s="180"/>
      <c r="P926" s="180"/>
      <c r="Q926" s="180"/>
      <c r="R926" s="180"/>
      <c r="S926" s="180"/>
      <c r="T926" s="186"/>
      <c r="U926" s="186"/>
      <c r="V926" s="186"/>
      <c r="W926" s="186"/>
      <c r="X926" s="186"/>
      <c r="Y926" s="186"/>
      <c r="Z926" s="186"/>
      <c r="AA926" s="186"/>
      <c r="AB926" s="186"/>
      <c r="AC926" s="186"/>
    </row>
    <row r="927" spans="1:29" x14ac:dyDescent="0.2">
      <c r="A927" s="186"/>
      <c r="B927" s="186"/>
      <c r="C927" s="186"/>
      <c r="D927" s="186"/>
      <c r="E927" s="186"/>
      <c r="F927" s="186"/>
      <c r="G927" s="186"/>
      <c r="H927" s="186"/>
      <c r="I927" s="186"/>
      <c r="J927" s="186"/>
      <c r="K927" s="186"/>
      <c r="L927" s="186"/>
      <c r="M927" s="186"/>
      <c r="N927" s="180"/>
      <c r="O927" s="180"/>
      <c r="P927" s="180"/>
      <c r="Q927" s="180"/>
      <c r="R927" s="180"/>
      <c r="S927" s="180"/>
      <c r="T927" s="186"/>
      <c r="U927" s="186"/>
      <c r="V927" s="186"/>
      <c r="W927" s="186"/>
      <c r="X927" s="186"/>
      <c r="Y927" s="186"/>
      <c r="Z927" s="186"/>
      <c r="AA927" s="186"/>
      <c r="AB927" s="186"/>
      <c r="AC927" s="186"/>
    </row>
    <row r="928" spans="1:29" x14ac:dyDescent="0.2">
      <c r="A928" s="186"/>
      <c r="B928" s="186"/>
      <c r="C928" s="186"/>
      <c r="D928" s="186"/>
      <c r="E928" s="186"/>
      <c r="F928" s="186"/>
      <c r="G928" s="186"/>
      <c r="H928" s="186"/>
      <c r="I928" s="186"/>
      <c r="J928" s="186"/>
      <c r="K928" s="186"/>
      <c r="L928" s="186"/>
      <c r="M928" s="186"/>
      <c r="N928" s="180"/>
      <c r="O928" s="180"/>
      <c r="P928" s="180"/>
      <c r="Q928" s="180"/>
      <c r="R928" s="180"/>
      <c r="S928" s="180"/>
      <c r="T928" s="186"/>
      <c r="U928" s="186"/>
      <c r="V928" s="186"/>
      <c r="W928" s="186"/>
      <c r="X928" s="186"/>
      <c r="Y928" s="186"/>
      <c r="Z928" s="186"/>
      <c r="AA928" s="186"/>
      <c r="AB928" s="186"/>
      <c r="AC928" s="186"/>
    </row>
    <row r="929" spans="1:29" x14ac:dyDescent="0.2">
      <c r="A929" s="186"/>
      <c r="B929" s="186"/>
      <c r="C929" s="186"/>
      <c r="D929" s="186"/>
      <c r="E929" s="186"/>
      <c r="F929" s="186"/>
      <c r="G929" s="186"/>
      <c r="H929" s="186"/>
      <c r="I929" s="186"/>
      <c r="J929" s="186"/>
      <c r="K929" s="186"/>
      <c r="L929" s="186"/>
      <c r="M929" s="186"/>
      <c r="N929" s="180"/>
      <c r="O929" s="180"/>
      <c r="P929" s="180"/>
      <c r="Q929" s="180"/>
      <c r="R929" s="180"/>
      <c r="S929" s="180"/>
      <c r="T929" s="186"/>
      <c r="U929" s="186"/>
      <c r="V929" s="186"/>
      <c r="W929" s="186"/>
      <c r="X929" s="186"/>
      <c r="Y929" s="186"/>
      <c r="Z929" s="186"/>
      <c r="AA929" s="186"/>
      <c r="AB929" s="186"/>
      <c r="AC929" s="186"/>
    </row>
    <row r="930" spans="1:29" x14ac:dyDescent="0.2">
      <c r="A930" s="186"/>
      <c r="B930" s="186"/>
      <c r="C930" s="186"/>
      <c r="D930" s="186"/>
      <c r="E930" s="186"/>
      <c r="F930" s="186"/>
      <c r="G930" s="186"/>
      <c r="H930" s="186"/>
      <c r="I930" s="186"/>
      <c r="J930" s="186"/>
      <c r="K930" s="186"/>
      <c r="L930" s="186"/>
      <c r="M930" s="186"/>
      <c r="N930" s="180"/>
      <c r="O930" s="180"/>
      <c r="P930" s="180"/>
      <c r="Q930" s="180"/>
      <c r="R930" s="180"/>
      <c r="S930" s="180"/>
      <c r="T930" s="186"/>
      <c r="U930" s="186"/>
      <c r="V930" s="186"/>
      <c r="W930" s="186"/>
      <c r="X930" s="186"/>
      <c r="Y930" s="186"/>
      <c r="Z930" s="186"/>
      <c r="AA930" s="186"/>
      <c r="AB930" s="186"/>
      <c r="AC930" s="186"/>
    </row>
    <row r="931" spans="1:29" x14ac:dyDescent="0.2">
      <c r="A931" s="186"/>
      <c r="B931" s="186"/>
      <c r="C931" s="186"/>
      <c r="D931" s="186"/>
      <c r="E931" s="186"/>
      <c r="F931" s="186"/>
      <c r="G931" s="186"/>
      <c r="H931" s="186"/>
      <c r="I931" s="186"/>
      <c r="J931" s="186"/>
      <c r="K931" s="186"/>
      <c r="L931" s="186"/>
      <c r="M931" s="186"/>
      <c r="N931" s="180"/>
      <c r="O931" s="180"/>
      <c r="P931" s="180"/>
      <c r="Q931" s="180"/>
      <c r="R931" s="180"/>
      <c r="S931" s="180"/>
      <c r="T931" s="186"/>
      <c r="U931" s="186"/>
      <c r="V931" s="186"/>
      <c r="W931" s="186"/>
      <c r="X931" s="186"/>
      <c r="Y931" s="186"/>
      <c r="Z931" s="186"/>
      <c r="AA931" s="186"/>
      <c r="AB931" s="186"/>
      <c r="AC931" s="186"/>
    </row>
    <row r="932" spans="1:29" x14ac:dyDescent="0.2">
      <c r="A932" s="186"/>
      <c r="B932" s="186"/>
      <c r="C932" s="186"/>
      <c r="D932" s="186"/>
      <c r="E932" s="186"/>
      <c r="F932" s="186"/>
      <c r="G932" s="186"/>
      <c r="H932" s="186"/>
      <c r="I932" s="186"/>
      <c r="J932" s="186"/>
      <c r="K932" s="186"/>
      <c r="L932" s="186"/>
      <c r="M932" s="186"/>
      <c r="N932" s="180"/>
      <c r="O932" s="180"/>
      <c r="P932" s="180"/>
      <c r="Q932" s="180"/>
      <c r="R932" s="180"/>
      <c r="S932" s="180"/>
      <c r="T932" s="186"/>
      <c r="U932" s="186"/>
      <c r="V932" s="186"/>
      <c r="W932" s="186"/>
      <c r="X932" s="186"/>
      <c r="Y932" s="186"/>
      <c r="Z932" s="186"/>
      <c r="AA932" s="186"/>
      <c r="AB932" s="186"/>
      <c r="AC932" s="186"/>
    </row>
    <row r="933" spans="1:29" x14ac:dyDescent="0.2">
      <c r="A933" s="186"/>
      <c r="B933" s="186"/>
      <c r="C933" s="186"/>
      <c r="D933" s="186"/>
      <c r="E933" s="186"/>
      <c r="F933" s="186"/>
      <c r="G933" s="186"/>
      <c r="H933" s="186"/>
      <c r="I933" s="186"/>
      <c r="J933" s="186"/>
      <c r="K933" s="186"/>
      <c r="L933" s="186"/>
      <c r="M933" s="186"/>
      <c r="N933" s="180"/>
      <c r="O933" s="180"/>
      <c r="P933" s="180"/>
      <c r="Q933" s="180"/>
      <c r="R933" s="180"/>
      <c r="S933" s="180"/>
      <c r="T933" s="186"/>
      <c r="U933" s="186"/>
      <c r="V933" s="186"/>
      <c r="W933" s="186"/>
      <c r="X933" s="186"/>
      <c r="Y933" s="186"/>
      <c r="Z933" s="186"/>
      <c r="AA933" s="186"/>
      <c r="AB933" s="186"/>
      <c r="AC933" s="186"/>
    </row>
    <row r="934" spans="1:29" x14ac:dyDescent="0.2">
      <c r="A934" s="186"/>
      <c r="B934" s="186"/>
      <c r="C934" s="186"/>
      <c r="D934" s="186"/>
      <c r="E934" s="186"/>
      <c r="F934" s="186"/>
      <c r="G934" s="186"/>
      <c r="H934" s="186"/>
      <c r="I934" s="186"/>
      <c r="J934" s="186"/>
      <c r="K934" s="186"/>
      <c r="L934" s="186"/>
      <c r="M934" s="186"/>
      <c r="N934" s="180"/>
      <c r="O934" s="180"/>
      <c r="P934" s="180"/>
      <c r="Q934" s="180"/>
      <c r="R934" s="180"/>
      <c r="S934" s="180"/>
      <c r="T934" s="186"/>
      <c r="U934" s="186"/>
      <c r="V934" s="186"/>
      <c r="W934" s="186"/>
      <c r="X934" s="186"/>
      <c r="Y934" s="186"/>
      <c r="Z934" s="186"/>
      <c r="AA934" s="186"/>
      <c r="AB934" s="186"/>
      <c r="AC934" s="186"/>
    </row>
    <row r="935" spans="1:29" x14ac:dyDescent="0.2">
      <c r="A935" s="186"/>
      <c r="B935" s="186"/>
      <c r="C935" s="186"/>
      <c r="D935" s="186"/>
      <c r="E935" s="186"/>
      <c r="F935" s="186"/>
      <c r="G935" s="186"/>
      <c r="H935" s="186"/>
      <c r="I935" s="186"/>
      <c r="J935" s="186"/>
      <c r="K935" s="186"/>
      <c r="L935" s="186"/>
      <c r="M935" s="186"/>
      <c r="N935" s="180"/>
      <c r="O935" s="180"/>
      <c r="P935" s="180"/>
      <c r="Q935" s="180"/>
      <c r="R935" s="180"/>
      <c r="S935" s="180"/>
      <c r="T935" s="186"/>
      <c r="U935" s="186"/>
      <c r="V935" s="186"/>
      <c r="W935" s="186"/>
      <c r="X935" s="186"/>
      <c r="Y935" s="186"/>
      <c r="Z935" s="186"/>
      <c r="AA935" s="186"/>
      <c r="AB935" s="186"/>
      <c r="AC935" s="186"/>
    </row>
    <row r="936" spans="1:29" x14ac:dyDescent="0.2">
      <c r="A936" s="186"/>
      <c r="B936" s="186"/>
      <c r="C936" s="186"/>
      <c r="D936" s="186"/>
      <c r="E936" s="186"/>
      <c r="F936" s="186"/>
      <c r="G936" s="186"/>
      <c r="H936" s="186"/>
      <c r="I936" s="186"/>
      <c r="J936" s="186"/>
      <c r="K936" s="186"/>
      <c r="L936" s="186"/>
      <c r="M936" s="186"/>
      <c r="N936" s="180"/>
      <c r="O936" s="180"/>
      <c r="P936" s="180"/>
      <c r="Q936" s="180"/>
      <c r="R936" s="180"/>
      <c r="S936" s="180"/>
      <c r="T936" s="186"/>
      <c r="U936" s="186"/>
      <c r="V936" s="186"/>
      <c r="W936" s="186"/>
      <c r="X936" s="186"/>
      <c r="Y936" s="186"/>
      <c r="Z936" s="186"/>
      <c r="AA936" s="186"/>
      <c r="AB936" s="186"/>
      <c r="AC936" s="186"/>
    </row>
    <row r="937" spans="1:29" x14ac:dyDescent="0.2">
      <c r="A937" s="186"/>
      <c r="B937" s="186"/>
      <c r="C937" s="186"/>
      <c r="D937" s="186"/>
      <c r="E937" s="186"/>
      <c r="F937" s="186"/>
      <c r="G937" s="186"/>
      <c r="H937" s="186"/>
      <c r="I937" s="186"/>
      <c r="J937" s="186"/>
      <c r="K937" s="186"/>
      <c r="L937" s="186"/>
      <c r="M937" s="186"/>
      <c r="N937" s="180"/>
      <c r="O937" s="180"/>
      <c r="P937" s="180"/>
      <c r="Q937" s="180"/>
      <c r="R937" s="180"/>
      <c r="S937" s="180"/>
      <c r="T937" s="186"/>
      <c r="U937" s="186"/>
      <c r="V937" s="186"/>
      <c r="W937" s="186"/>
      <c r="X937" s="186"/>
      <c r="Y937" s="186"/>
      <c r="Z937" s="186"/>
      <c r="AA937" s="186"/>
      <c r="AB937" s="186"/>
      <c r="AC937" s="186"/>
    </row>
    <row r="938" spans="1:29" x14ac:dyDescent="0.2">
      <c r="A938" s="186"/>
      <c r="B938" s="186"/>
      <c r="C938" s="186"/>
      <c r="D938" s="186"/>
      <c r="E938" s="186"/>
      <c r="F938" s="186"/>
      <c r="G938" s="186"/>
      <c r="H938" s="186"/>
      <c r="I938" s="186"/>
      <c r="J938" s="186"/>
      <c r="K938" s="186"/>
      <c r="L938" s="186"/>
      <c r="M938" s="186"/>
      <c r="N938" s="180"/>
      <c r="O938" s="180"/>
      <c r="P938" s="180"/>
      <c r="Q938" s="180"/>
      <c r="R938" s="180"/>
      <c r="S938" s="180"/>
      <c r="T938" s="186"/>
      <c r="U938" s="186"/>
      <c r="V938" s="186"/>
      <c r="W938" s="186"/>
      <c r="X938" s="186"/>
      <c r="Y938" s="186"/>
      <c r="Z938" s="186"/>
      <c r="AA938" s="186"/>
      <c r="AB938" s="186"/>
      <c r="AC938" s="186"/>
    </row>
    <row r="939" spans="1:29" x14ac:dyDescent="0.2">
      <c r="A939" s="186"/>
      <c r="B939" s="186"/>
      <c r="C939" s="186"/>
      <c r="D939" s="186"/>
      <c r="E939" s="186"/>
      <c r="F939" s="186"/>
      <c r="G939" s="186"/>
      <c r="H939" s="186"/>
      <c r="I939" s="186"/>
      <c r="J939" s="186"/>
      <c r="K939" s="186"/>
      <c r="L939" s="186"/>
      <c r="M939" s="186"/>
      <c r="N939" s="180"/>
      <c r="O939" s="180"/>
      <c r="P939" s="180"/>
      <c r="Q939" s="180"/>
      <c r="R939" s="180"/>
      <c r="S939" s="180"/>
      <c r="T939" s="186"/>
      <c r="U939" s="186"/>
      <c r="V939" s="186"/>
      <c r="W939" s="186"/>
      <c r="X939" s="186"/>
      <c r="Y939" s="186"/>
      <c r="Z939" s="186"/>
      <c r="AA939" s="186"/>
      <c r="AB939" s="186"/>
      <c r="AC939" s="186"/>
    </row>
    <row r="940" spans="1:29" x14ac:dyDescent="0.2">
      <c r="A940" s="186"/>
      <c r="B940" s="186"/>
      <c r="C940" s="186"/>
      <c r="D940" s="186"/>
      <c r="E940" s="186"/>
      <c r="F940" s="186"/>
      <c r="G940" s="186"/>
      <c r="H940" s="186"/>
      <c r="I940" s="186"/>
      <c r="J940" s="186"/>
      <c r="K940" s="186"/>
      <c r="L940" s="186"/>
      <c r="M940" s="186"/>
      <c r="N940" s="180"/>
      <c r="O940" s="180"/>
      <c r="P940" s="180"/>
      <c r="Q940" s="180"/>
      <c r="R940" s="180"/>
      <c r="S940" s="180"/>
      <c r="T940" s="186"/>
      <c r="U940" s="186"/>
      <c r="V940" s="186"/>
      <c r="W940" s="186"/>
      <c r="X940" s="186"/>
      <c r="Y940" s="186"/>
      <c r="Z940" s="186"/>
      <c r="AA940" s="186"/>
      <c r="AB940" s="186"/>
      <c r="AC940" s="186"/>
    </row>
    <row r="941" spans="1:29" x14ac:dyDescent="0.2">
      <c r="A941" s="186"/>
      <c r="B941" s="186"/>
      <c r="C941" s="186"/>
      <c r="D941" s="186"/>
      <c r="E941" s="186"/>
      <c r="F941" s="186"/>
      <c r="G941" s="186"/>
      <c r="H941" s="186"/>
      <c r="I941" s="186"/>
      <c r="J941" s="186"/>
      <c r="K941" s="186"/>
      <c r="L941" s="186"/>
      <c r="M941" s="186"/>
      <c r="N941" s="180"/>
      <c r="O941" s="180"/>
      <c r="P941" s="180"/>
      <c r="Q941" s="180"/>
      <c r="R941" s="180"/>
      <c r="S941" s="180"/>
      <c r="T941" s="186"/>
      <c r="U941" s="186"/>
      <c r="V941" s="186"/>
      <c r="W941" s="186"/>
      <c r="X941" s="186"/>
      <c r="Y941" s="186"/>
      <c r="Z941" s="186"/>
      <c r="AA941" s="186"/>
      <c r="AB941" s="186"/>
      <c r="AC941" s="186"/>
    </row>
    <row r="942" spans="1:29" x14ac:dyDescent="0.2">
      <c r="A942" s="186"/>
      <c r="B942" s="186"/>
      <c r="C942" s="186"/>
      <c r="D942" s="186"/>
      <c r="E942" s="186"/>
      <c r="F942" s="186"/>
      <c r="G942" s="186"/>
      <c r="H942" s="186"/>
      <c r="I942" s="186"/>
      <c r="J942" s="186"/>
      <c r="K942" s="186"/>
      <c r="L942" s="186"/>
      <c r="M942" s="186"/>
      <c r="N942" s="180"/>
      <c r="O942" s="180"/>
      <c r="P942" s="180"/>
      <c r="Q942" s="180"/>
      <c r="R942" s="180"/>
      <c r="S942" s="180"/>
      <c r="T942" s="186"/>
      <c r="U942" s="186"/>
      <c r="V942" s="186"/>
      <c r="W942" s="186"/>
      <c r="X942" s="186"/>
      <c r="Y942" s="186"/>
      <c r="Z942" s="186"/>
      <c r="AA942" s="186"/>
      <c r="AB942" s="186"/>
      <c r="AC942" s="186"/>
    </row>
    <row r="943" spans="1:29" x14ac:dyDescent="0.2">
      <c r="A943" s="186"/>
      <c r="B943" s="186"/>
      <c r="C943" s="186"/>
      <c r="D943" s="186"/>
      <c r="E943" s="186"/>
      <c r="F943" s="186"/>
      <c r="G943" s="186"/>
      <c r="H943" s="186"/>
      <c r="I943" s="186"/>
      <c r="J943" s="186"/>
      <c r="K943" s="186"/>
      <c r="L943" s="186"/>
      <c r="M943" s="186"/>
      <c r="N943" s="180"/>
      <c r="O943" s="180"/>
      <c r="P943" s="180"/>
      <c r="Q943" s="180"/>
      <c r="R943" s="180"/>
      <c r="S943" s="180"/>
      <c r="T943" s="186"/>
      <c r="U943" s="186"/>
      <c r="V943" s="186"/>
      <c r="W943" s="186"/>
      <c r="X943" s="186"/>
      <c r="Y943" s="186"/>
      <c r="Z943" s="186"/>
      <c r="AA943" s="186"/>
      <c r="AB943" s="186"/>
      <c r="AC943" s="186"/>
    </row>
    <row r="944" spans="1:29" x14ac:dyDescent="0.2">
      <c r="A944" s="186"/>
      <c r="B944" s="186"/>
      <c r="C944" s="186"/>
      <c r="D944" s="186"/>
      <c r="E944" s="186"/>
      <c r="F944" s="186"/>
      <c r="G944" s="186"/>
      <c r="H944" s="186"/>
      <c r="I944" s="186"/>
      <c r="J944" s="186"/>
      <c r="K944" s="186"/>
      <c r="L944" s="186"/>
      <c r="M944" s="186"/>
      <c r="N944" s="180"/>
      <c r="O944" s="180"/>
      <c r="P944" s="180"/>
      <c r="Q944" s="180"/>
      <c r="R944" s="180"/>
      <c r="S944" s="180"/>
      <c r="T944" s="186"/>
      <c r="U944" s="186"/>
      <c r="V944" s="186"/>
      <c r="W944" s="186"/>
      <c r="X944" s="186"/>
      <c r="Y944" s="186"/>
      <c r="Z944" s="186"/>
      <c r="AA944" s="186"/>
      <c r="AB944" s="186"/>
      <c r="AC944" s="186"/>
    </row>
    <row r="945" spans="1:29" x14ac:dyDescent="0.2">
      <c r="A945" s="186"/>
      <c r="B945" s="186"/>
      <c r="C945" s="186"/>
      <c r="D945" s="186"/>
      <c r="E945" s="186"/>
      <c r="F945" s="186"/>
      <c r="G945" s="186"/>
      <c r="H945" s="186"/>
      <c r="I945" s="186"/>
      <c r="J945" s="186"/>
      <c r="K945" s="186"/>
      <c r="L945" s="186"/>
      <c r="M945" s="186"/>
      <c r="N945" s="180"/>
      <c r="O945" s="180"/>
      <c r="P945" s="180"/>
      <c r="Q945" s="180"/>
      <c r="R945" s="180"/>
      <c r="S945" s="180"/>
      <c r="T945" s="186"/>
      <c r="U945" s="186"/>
      <c r="V945" s="186"/>
      <c r="W945" s="186"/>
      <c r="X945" s="186"/>
      <c r="Y945" s="186"/>
      <c r="Z945" s="186"/>
      <c r="AA945" s="186"/>
      <c r="AB945" s="186"/>
      <c r="AC945" s="186"/>
    </row>
    <row r="946" spans="1:29" x14ac:dyDescent="0.2">
      <c r="A946" s="186"/>
      <c r="B946" s="186"/>
      <c r="C946" s="186"/>
      <c r="D946" s="186"/>
      <c r="E946" s="186"/>
      <c r="F946" s="186"/>
      <c r="G946" s="186"/>
      <c r="H946" s="186"/>
      <c r="I946" s="186"/>
      <c r="J946" s="186"/>
      <c r="K946" s="186"/>
      <c r="L946" s="186"/>
      <c r="M946" s="186"/>
      <c r="N946" s="180"/>
      <c r="O946" s="180"/>
      <c r="P946" s="180"/>
      <c r="Q946" s="180"/>
      <c r="R946" s="180"/>
      <c r="S946" s="180"/>
      <c r="T946" s="186"/>
      <c r="U946" s="186"/>
      <c r="V946" s="186"/>
      <c r="W946" s="186"/>
      <c r="X946" s="186"/>
      <c r="Y946" s="186"/>
      <c r="Z946" s="186"/>
      <c r="AA946" s="186"/>
      <c r="AB946" s="186"/>
      <c r="AC946" s="186"/>
    </row>
    <row r="947" spans="1:29" x14ac:dyDescent="0.2">
      <c r="A947" s="186"/>
      <c r="B947" s="186"/>
      <c r="C947" s="186"/>
      <c r="D947" s="186"/>
      <c r="E947" s="186"/>
      <c r="F947" s="186"/>
      <c r="G947" s="186"/>
      <c r="H947" s="186"/>
      <c r="I947" s="186"/>
      <c r="J947" s="186"/>
      <c r="K947" s="186"/>
      <c r="L947" s="186"/>
      <c r="M947" s="186"/>
      <c r="N947" s="180"/>
      <c r="O947" s="180"/>
      <c r="P947" s="180"/>
      <c r="Q947" s="180"/>
      <c r="R947" s="180"/>
      <c r="S947" s="180"/>
      <c r="T947" s="186"/>
      <c r="U947" s="186"/>
      <c r="V947" s="186"/>
      <c r="W947" s="186"/>
      <c r="X947" s="186"/>
      <c r="Y947" s="186"/>
      <c r="Z947" s="186"/>
      <c r="AA947" s="186"/>
      <c r="AB947" s="186"/>
      <c r="AC947" s="186"/>
    </row>
    <row r="948" spans="1:29" x14ac:dyDescent="0.2">
      <c r="A948" s="186"/>
      <c r="B948" s="186"/>
      <c r="C948" s="186"/>
      <c r="D948" s="186"/>
      <c r="E948" s="186"/>
      <c r="F948" s="186"/>
      <c r="G948" s="186"/>
      <c r="H948" s="186"/>
      <c r="I948" s="186"/>
      <c r="J948" s="186"/>
      <c r="K948" s="186"/>
      <c r="L948" s="186"/>
      <c r="M948" s="186"/>
      <c r="N948" s="180"/>
      <c r="O948" s="180"/>
      <c r="P948" s="180"/>
      <c r="Q948" s="180"/>
      <c r="R948" s="180"/>
      <c r="S948" s="180"/>
      <c r="T948" s="186"/>
      <c r="U948" s="186"/>
      <c r="V948" s="186"/>
      <c r="W948" s="186"/>
      <c r="X948" s="186"/>
      <c r="Y948" s="186"/>
      <c r="Z948" s="186"/>
      <c r="AA948" s="186"/>
      <c r="AB948" s="186"/>
      <c r="AC948" s="186"/>
    </row>
    <row r="949" spans="1:29" x14ac:dyDescent="0.2">
      <c r="A949" s="186"/>
      <c r="B949" s="186"/>
      <c r="C949" s="186"/>
      <c r="D949" s="186"/>
      <c r="E949" s="186"/>
      <c r="F949" s="186"/>
      <c r="G949" s="186"/>
      <c r="H949" s="186"/>
      <c r="I949" s="186"/>
      <c r="J949" s="186"/>
      <c r="K949" s="186"/>
      <c r="L949" s="186"/>
      <c r="M949" s="186"/>
      <c r="N949" s="180"/>
      <c r="O949" s="180"/>
      <c r="P949" s="180"/>
      <c r="Q949" s="180"/>
      <c r="R949" s="180"/>
      <c r="S949" s="180"/>
      <c r="T949" s="186"/>
      <c r="U949" s="186"/>
      <c r="V949" s="186"/>
      <c r="W949" s="186"/>
      <c r="X949" s="186"/>
      <c r="Y949" s="186"/>
      <c r="Z949" s="186"/>
      <c r="AA949" s="186"/>
      <c r="AB949" s="186"/>
      <c r="AC949" s="186"/>
    </row>
    <row r="950" spans="1:29" x14ac:dyDescent="0.2">
      <c r="A950" s="186"/>
      <c r="B950" s="186"/>
      <c r="C950" s="186"/>
      <c r="D950" s="186"/>
      <c r="E950" s="186"/>
      <c r="F950" s="186"/>
      <c r="G950" s="186"/>
      <c r="H950" s="186"/>
      <c r="I950" s="186"/>
      <c r="J950" s="186"/>
      <c r="K950" s="186"/>
      <c r="L950" s="186"/>
      <c r="M950" s="186"/>
      <c r="N950" s="180"/>
      <c r="O950" s="180"/>
      <c r="P950" s="180"/>
      <c r="Q950" s="180"/>
      <c r="R950" s="180"/>
      <c r="S950" s="180"/>
      <c r="T950" s="186"/>
      <c r="U950" s="186"/>
      <c r="V950" s="186"/>
      <c r="W950" s="186"/>
      <c r="X950" s="186"/>
      <c r="Y950" s="186"/>
      <c r="Z950" s="186"/>
      <c r="AA950" s="186"/>
      <c r="AB950" s="186"/>
      <c r="AC950" s="186"/>
    </row>
    <row r="951" spans="1:29" x14ac:dyDescent="0.2">
      <c r="A951" s="186"/>
      <c r="B951" s="186"/>
      <c r="C951" s="186"/>
      <c r="D951" s="186"/>
      <c r="E951" s="186"/>
      <c r="F951" s="186"/>
      <c r="G951" s="186"/>
      <c r="H951" s="186"/>
      <c r="I951" s="186"/>
      <c r="J951" s="186"/>
      <c r="K951" s="186"/>
      <c r="L951" s="186"/>
      <c r="M951" s="186"/>
      <c r="N951" s="180"/>
      <c r="O951" s="180"/>
      <c r="P951" s="180"/>
      <c r="Q951" s="180"/>
      <c r="R951" s="180"/>
      <c r="S951" s="180"/>
      <c r="T951" s="186"/>
      <c r="U951" s="186"/>
      <c r="V951" s="186"/>
      <c r="W951" s="186"/>
      <c r="X951" s="186"/>
      <c r="Y951" s="186"/>
      <c r="Z951" s="186"/>
      <c r="AA951" s="186"/>
      <c r="AB951" s="186"/>
      <c r="AC951" s="186"/>
    </row>
    <row r="952" spans="1:29" x14ac:dyDescent="0.2">
      <c r="A952" s="186"/>
      <c r="B952" s="186"/>
      <c r="C952" s="186"/>
      <c r="D952" s="186"/>
      <c r="E952" s="186"/>
      <c r="F952" s="186"/>
      <c r="G952" s="186"/>
      <c r="H952" s="186"/>
      <c r="I952" s="186"/>
      <c r="J952" s="186"/>
      <c r="K952" s="186"/>
      <c r="L952" s="186"/>
      <c r="M952" s="186"/>
      <c r="N952" s="180"/>
      <c r="O952" s="180"/>
      <c r="P952" s="180"/>
      <c r="Q952" s="180"/>
      <c r="R952" s="180"/>
      <c r="S952" s="180"/>
      <c r="T952" s="186"/>
      <c r="U952" s="186"/>
      <c r="V952" s="186"/>
      <c r="W952" s="186"/>
      <c r="X952" s="186"/>
      <c r="Y952" s="186"/>
      <c r="Z952" s="186"/>
      <c r="AA952" s="186"/>
      <c r="AB952" s="186"/>
      <c r="AC952" s="186"/>
    </row>
    <row r="953" spans="1:29" x14ac:dyDescent="0.2">
      <c r="A953" s="186"/>
      <c r="B953" s="186"/>
      <c r="C953" s="186"/>
      <c r="D953" s="186"/>
      <c r="E953" s="186"/>
      <c r="F953" s="186"/>
      <c r="G953" s="186"/>
      <c r="H953" s="186"/>
      <c r="I953" s="186"/>
      <c r="J953" s="186"/>
      <c r="K953" s="186"/>
      <c r="L953" s="186"/>
      <c r="M953" s="186"/>
      <c r="N953" s="180"/>
      <c r="O953" s="180"/>
      <c r="P953" s="180"/>
      <c r="Q953" s="180"/>
      <c r="R953" s="180"/>
      <c r="S953" s="180"/>
      <c r="T953" s="186"/>
      <c r="U953" s="186"/>
      <c r="V953" s="186"/>
      <c r="W953" s="186"/>
      <c r="X953" s="186"/>
      <c r="Y953" s="186"/>
      <c r="Z953" s="186"/>
      <c r="AA953" s="186"/>
      <c r="AB953" s="186"/>
      <c r="AC953" s="186"/>
    </row>
    <row r="954" spans="1:29" x14ac:dyDescent="0.2">
      <c r="A954" s="186"/>
      <c r="B954" s="186"/>
      <c r="C954" s="186"/>
      <c r="D954" s="186"/>
      <c r="E954" s="186"/>
      <c r="F954" s="186"/>
      <c r="G954" s="186"/>
      <c r="H954" s="186"/>
      <c r="I954" s="186"/>
      <c r="J954" s="186"/>
      <c r="K954" s="186"/>
      <c r="L954" s="186"/>
      <c r="M954" s="186"/>
      <c r="N954" s="180"/>
      <c r="O954" s="180"/>
      <c r="P954" s="180"/>
      <c r="Q954" s="180"/>
      <c r="R954" s="180"/>
      <c r="S954" s="180"/>
      <c r="T954" s="186"/>
      <c r="U954" s="186"/>
      <c r="V954" s="186"/>
      <c r="W954" s="186"/>
      <c r="X954" s="186"/>
      <c r="Y954" s="186"/>
      <c r="Z954" s="186"/>
      <c r="AA954" s="186"/>
      <c r="AB954" s="186"/>
      <c r="AC954" s="186"/>
    </row>
    <row r="955" spans="1:29" x14ac:dyDescent="0.2">
      <c r="A955" s="186"/>
      <c r="B955" s="186"/>
      <c r="C955" s="186"/>
      <c r="D955" s="186"/>
      <c r="E955" s="186"/>
      <c r="F955" s="186"/>
      <c r="G955" s="186"/>
      <c r="H955" s="186"/>
      <c r="I955" s="186"/>
      <c r="J955" s="186"/>
      <c r="K955" s="186"/>
      <c r="L955" s="186"/>
      <c r="M955" s="186"/>
      <c r="N955" s="180"/>
      <c r="O955" s="180"/>
      <c r="P955" s="180"/>
      <c r="Q955" s="180"/>
      <c r="R955" s="180"/>
      <c r="S955" s="180"/>
      <c r="T955" s="186"/>
      <c r="U955" s="186"/>
      <c r="V955" s="186"/>
      <c r="W955" s="186"/>
      <c r="X955" s="186"/>
      <c r="Y955" s="186"/>
      <c r="Z955" s="186"/>
      <c r="AA955" s="186"/>
      <c r="AB955" s="186"/>
      <c r="AC955" s="186"/>
    </row>
    <row r="956" spans="1:29" x14ac:dyDescent="0.2">
      <c r="A956" s="186"/>
      <c r="B956" s="186"/>
      <c r="C956" s="186"/>
      <c r="D956" s="186"/>
      <c r="E956" s="186"/>
      <c r="F956" s="186"/>
      <c r="G956" s="186"/>
      <c r="H956" s="186"/>
      <c r="I956" s="186"/>
      <c r="J956" s="186"/>
      <c r="K956" s="186"/>
      <c r="L956" s="186"/>
      <c r="M956" s="186"/>
      <c r="N956" s="180"/>
      <c r="O956" s="180"/>
      <c r="P956" s="180"/>
      <c r="Q956" s="180"/>
      <c r="R956" s="180"/>
      <c r="S956" s="180"/>
      <c r="T956" s="186"/>
      <c r="U956" s="186"/>
      <c r="V956" s="186"/>
      <c r="W956" s="186"/>
      <c r="X956" s="186"/>
      <c r="Y956" s="186"/>
      <c r="Z956" s="186"/>
      <c r="AA956" s="186"/>
      <c r="AB956" s="186"/>
      <c r="AC956" s="186"/>
    </row>
    <row r="957" spans="1:29" x14ac:dyDescent="0.2">
      <c r="A957" s="186"/>
      <c r="B957" s="186"/>
      <c r="C957" s="186"/>
      <c r="D957" s="186"/>
      <c r="E957" s="186"/>
      <c r="F957" s="186"/>
      <c r="G957" s="186"/>
      <c r="H957" s="186"/>
      <c r="I957" s="186"/>
      <c r="J957" s="186"/>
      <c r="K957" s="186"/>
      <c r="L957" s="186"/>
      <c r="M957" s="186"/>
      <c r="N957" s="180"/>
      <c r="O957" s="180"/>
      <c r="P957" s="180"/>
      <c r="Q957" s="180"/>
      <c r="R957" s="180"/>
      <c r="S957" s="180"/>
      <c r="T957" s="186"/>
      <c r="U957" s="186"/>
      <c r="V957" s="186"/>
      <c r="W957" s="186"/>
      <c r="X957" s="186"/>
      <c r="Y957" s="186"/>
      <c r="Z957" s="186"/>
      <c r="AA957" s="186"/>
      <c r="AB957" s="186"/>
      <c r="AC957" s="186"/>
    </row>
    <row r="958" spans="1:29" x14ac:dyDescent="0.2">
      <c r="A958" s="186"/>
      <c r="B958" s="186"/>
      <c r="C958" s="186"/>
      <c r="D958" s="186"/>
      <c r="E958" s="186"/>
      <c r="F958" s="186"/>
      <c r="G958" s="186"/>
      <c r="H958" s="186"/>
      <c r="I958" s="186"/>
      <c r="J958" s="186"/>
      <c r="K958" s="186"/>
      <c r="L958" s="186"/>
      <c r="M958" s="186"/>
      <c r="N958" s="180"/>
      <c r="O958" s="180"/>
      <c r="P958" s="180"/>
      <c r="Q958" s="180"/>
      <c r="R958" s="180"/>
      <c r="S958" s="180"/>
      <c r="T958" s="186"/>
      <c r="U958" s="186"/>
      <c r="V958" s="186"/>
      <c r="W958" s="186"/>
      <c r="X958" s="186"/>
      <c r="Y958" s="186"/>
      <c r="Z958" s="186"/>
      <c r="AA958" s="186"/>
      <c r="AB958" s="186"/>
      <c r="AC958" s="186"/>
    </row>
    <row r="959" spans="1:29" x14ac:dyDescent="0.2">
      <c r="A959" s="186"/>
      <c r="B959" s="186"/>
      <c r="C959" s="186"/>
      <c r="D959" s="186"/>
      <c r="E959" s="186"/>
      <c r="F959" s="186"/>
      <c r="G959" s="186"/>
      <c r="H959" s="186"/>
      <c r="I959" s="186"/>
      <c r="J959" s="186"/>
      <c r="K959" s="186"/>
      <c r="L959" s="186"/>
      <c r="M959" s="186"/>
      <c r="N959" s="180"/>
      <c r="O959" s="180"/>
      <c r="P959" s="180"/>
      <c r="Q959" s="180"/>
      <c r="R959" s="180"/>
      <c r="S959" s="180"/>
      <c r="T959" s="186"/>
      <c r="U959" s="186"/>
      <c r="V959" s="186"/>
      <c r="W959" s="186"/>
      <c r="X959" s="186"/>
      <c r="Y959" s="186"/>
      <c r="Z959" s="186"/>
      <c r="AA959" s="186"/>
      <c r="AB959" s="186"/>
      <c r="AC959" s="186"/>
    </row>
    <row r="960" spans="1:29" x14ac:dyDescent="0.2">
      <c r="A960" s="186"/>
      <c r="B960" s="186"/>
      <c r="C960" s="186"/>
      <c r="D960" s="186"/>
      <c r="E960" s="186"/>
      <c r="F960" s="186"/>
      <c r="G960" s="186"/>
      <c r="H960" s="186"/>
      <c r="I960" s="186"/>
      <c r="J960" s="186"/>
      <c r="K960" s="186"/>
      <c r="L960" s="186"/>
      <c r="M960" s="186"/>
      <c r="N960" s="180"/>
      <c r="O960" s="180"/>
      <c r="P960" s="180"/>
      <c r="Q960" s="180"/>
      <c r="R960" s="180"/>
      <c r="S960" s="180"/>
      <c r="T960" s="186"/>
      <c r="U960" s="186"/>
      <c r="V960" s="186"/>
      <c r="W960" s="186"/>
      <c r="X960" s="186"/>
      <c r="Y960" s="186"/>
      <c r="Z960" s="186"/>
      <c r="AA960" s="186"/>
      <c r="AB960" s="186"/>
      <c r="AC960" s="186"/>
    </row>
    <row r="961" spans="1:29" x14ac:dyDescent="0.2">
      <c r="A961" s="186"/>
      <c r="B961" s="186"/>
      <c r="C961" s="186"/>
      <c r="D961" s="186"/>
      <c r="E961" s="186"/>
      <c r="F961" s="186"/>
      <c r="G961" s="186"/>
      <c r="H961" s="186"/>
      <c r="I961" s="186"/>
      <c r="J961" s="186"/>
      <c r="K961" s="186"/>
      <c r="L961" s="186"/>
      <c r="M961" s="186"/>
      <c r="N961" s="180"/>
      <c r="O961" s="180"/>
      <c r="P961" s="180"/>
      <c r="Q961" s="180"/>
      <c r="R961" s="180"/>
      <c r="S961" s="180"/>
      <c r="T961" s="186"/>
      <c r="U961" s="186"/>
      <c r="V961" s="186"/>
      <c r="W961" s="186"/>
      <c r="X961" s="186"/>
      <c r="Y961" s="186"/>
      <c r="Z961" s="186"/>
      <c r="AA961" s="186"/>
      <c r="AB961" s="186"/>
      <c r="AC961" s="186"/>
    </row>
    <row r="962" spans="1:29" x14ac:dyDescent="0.2">
      <c r="A962" s="186"/>
      <c r="B962" s="186"/>
      <c r="C962" s="186"/>
      <c r="D962" s="186"/>
      <c r="E962" s="186"/>
      <c r="F962" s="186"/>
      <c r="G962" s="186"/>
      <c r="H962" s="186"/>
      <c r="I962" s="186"/>
      <c r="J962" s="186"/>
      <c r="K962" s="186"/>
      <c r="L962" s="186"/>
      <c r="M962" s="186"/>
      <c r="N962" s="180"/>
      <c r="O962" s="180"/>
      <c r="P962" s="180"/>
      <c r="Q962" s="180"/>
      <c r="R962" s="180"/>
      <c r="S962" s="180"/>
      <c r="T962" s="186"/>
      <c r="U962" s="186"/>
      <c r="V962" s="186"/>
      <c r="W962" s="186"/>
      <c r="X962" s="186"/>
      <c r="Y962" s="186"/>
      <c r="Z962" s="186"/>
      <c r="AA962" s="186"/>
      <c r="AB962" s="186"/>
      <c r="AC962" s="186"/>
    </row>
    <row r="963" spans="1:29" x14ac:dyDescent="0.2">
      <c r="A963" s="186"/>
      <c r="B963" s="186"/>
      <c r="C963" s="186"/>
      <c r="D963" s="186"/>
      <c r="E963" s="186"/>
      <c r="F963" s="186"/>
      <c r="G963" s="186"/>
      <c r="H963" s="186"/>
      <c r="I963" s="186"/>
      <c r="J963" s="186"/>
      <c r="K963" s="186"/>
      <c r="L963" s="186"/>
      <c r="M963" s="186"/>
      <c r="N963" s="180"/>
      <c r="O963" s="180"/>
      <c r="P963" s="180"/>
      <c r="Q963" s="180"/>
      <c r="R963" s="180"/>
      <c r="S963" s="180"/>
      <c r="T963" s="186"/>
      <c r="U963" s="186"/>
      <c r="V963" s="186"/>
      <c r="W963" s="186"/>
      <c r="X963" s="186"/>
      <c r="Y963" s="186"/>
      <c r="Z963" s="186"/>
      <c r="AA963" s="186"/>
      <c r="AB963" s="186"/>
      <c r="AC963" s="186"/>
    </row>
    <row r="964" spans="1:29" x14ac:dyDescent="0.2">
      <c r="A964" s="186"/>
      <c r="B964" s="186"/>
      <c r="C964" s="186"/>
      <c r="D964" s="186"/>
      <c r="E964" s="186"/>
      <c r="F964" s="186"/>
      <c r="G964" s="186"/>
      <c r="H964" s="186"/>
      <c r="I964" s="186"/>
      <c r="J964" s="186"/>
      <c r="K964" s="186"/>
      <c r="L964" s="186"/>
      <c r="M964" s="186"/>
      <c r="N964" s="180"/>
      <c r="O964" s="180"/>
      <c r="P964" s="180"/>
      <c r="Q964" s="180"/>
      <c r="R964" s="180"/>
      <c r="S964" s="180"/>
      <c r="T964" s="186"/>
      <c r="U964" s="186"/>
      <c r="V964" s="186"/>
      <c r="W964" s="186"/>
      <c r="X964" s="186"/>
      <c r="Y964" s="186"/>
      <c r="Z964" s="186"/>
      <c r="AA964" s="186"/>
      <c r="AB964" s="186"/>
      <c r="AC964" s="186"/>
    </row>
    <row r="965" spans="1:29" x14ac:dyDescent="0.2">
      <c r="A965" s="186"/>
      <c r="B965" s="186"/>
      <c r="C965" s="186"/>
      <c r="D965" s="186"/>
      <c r="E965" s="186"/>
      <c r="F965" s="186"/>
      <c r="G965" s="186"/>
      <c r="H965" s="186"/>
      <c r="I965" s="186"/>
      <c r="J965" s="186"/>
      <c r="K965" s="186"/>
      <c r="L965" s="186"/>
      <c r="M965" s="186"/>
      <c r="N965" s="180"/>
      <c r="O965" s="180"/>
      <c r="P965" s="180"/>
      <c r="Q965" s="180"/>
      <c r="R965" s="180"/>
      <c r="S965" s="180"/>
      <c r="T965" s="186"/>
      <c r="U965" s="186"/>
      <c r="V965" s="186"/>
      <c r="W965" s="186"/>
      <c r="X965" s="186"/>
      <c r="Y965" s="186"/>
      <c r="Z965" s="186"/>
      <c r="AA965" s="186"/>
      <c r="AB965" s="186"/>
      <c r="AC965" s="186"/>
    </row>
    <row r="966" spans="1:29" x14ac:dyDescent="0.2">
      <c r="A966" s="186"/>
      <c r="B966" s="186"/>
      <c r="C966" s="186"/>
      <c r="D966" s="186"/>
      <c r="E966" s="186"/>
      <c r="F966" s="186"/>
      <c r="G966" s="186"/>
      <c r="H966" s="186"/>
      <c r="I966" s="186"/>
      <c r="J966" s="186"/>
      <c r="K966" s="186"/>
      <c r="L966" s="186"/>
      <c r="M966" s="186"/>
      <c r="N966" s="180"/>
      <c r="O966" s="180"/>
      <c r="P966" s="180"/>
      <c r="Q966" s="180"/>
      <c r="R966" s="180"/>
      <c r="S966" s="180"/>
      <c r="T966" s="186"/>
      <c r="U966" s="186"/>
      <c r="V966" s="186"/>
      <c r="W966" s="186"/>
      <c r="X966" s="186"/>
      <c r="Y966" s="186"/>
      <c r="Z966" s="186"/>
      <c r="AA966" s="186"/>
      <c r="AB966" s="186"/>
      <c r="AC966" s="186"/>
    </row>
    <row r="967" spans="1:29" x14ac:dyDescent="0.2">
      <c r="A967" s="186"/>
      <c r="B967" s="186"/>
      <c r="C967" s="186"/>
      <c r="D967" s="186"/>
      <c r="E967" s="186"/>
      <c r="F967" s="186"/>
      <c r="G967" s="186"/>
      <c r="H967" s="186"/>
      <c r="I967" s="186"/>
      <c r="J967" s="186"/>
      <c r="K967" s="186"/>
      <c r="L967" s="186"/>
      <c r="M967" s="186"/>
      <c r="N967" s="180"/>
      <c r="O967" s="180"/>
      <c r="P967" s="180"/>
      <c r="Q967" s="180"/>
      <c r="R967" s="180"/>
      <c r="S967" s="180"/>
      <c r="T967" s="186"/>
      <c r="U967" s="186"/>
      <c r="V967" s="186"/>
      <c r="W967" s="186"/>
      <c r="X967" s="186"/>
      <c r="Y967" s="186"/>
      <c r="Z967" s="186"/>
      <c r="AA967" s="186"/>
      <c r="AB967" s="186"/>
      <c r="AC967" s="186"/>
    </row>
    <row r="968" spans="1:29" x14ac:dyDescent="0.2">
      <c r="A968" s="186"/>
      <c r="B968" s="186"/>
      <c r="C968" s="186"/>
      <c r="D968" s="186"/>
      <c r="E968" s="186"/>
      <c r="F968" s="186"/>
      <c r="G968" s="186"/>
      <c r="H968" s="186"/>
      <c r="I968" s="186"/>
      <c r="J968" s="186"/>
      <c r="K968" s="186"/>
      <c r="L968" s="186"/>
      <c r="M968" s="186"/>
      <c r="N968" s="180"/>
      <c r="O968" s="180"/>
      <c r="P968" s="180"/>
      <c r="Q968" s="180"/>
      <c r="R968" s="180"/>
      <c r="S968" s="180"/>
      <c r="T968" s="186"/>
      <c r="U968" s="186"/>
      <c r="V968" s="186"/>
      <c r="W968" s="186"/>
      <c r="X968" s="186"/>
      <c r="Y968" s="186"/>
      <c r="Z968" s="186"/>
      <c r="AA968" s="186"/>
      <c r="AB968" s="186"/>
      <c r="AC968" s="186"/>
    </row>
    <row r="969" spans="1:29" x14ac:dyDescent="0.2">
      <c r="A969" s="186"/>
      <c r="B969" s="186"/>
      <c r="C969" s="186"/>
      <c r="D969" s="186"/>
      <c r="E969" s="186"/>
      <c r="F969" s="186"/>
      <c r="G969" s="186"/>
      <c r="H969" s="186"/>
      <c r="I969" s="186"/>
      <c r="J969" s="186"/>
      <c r="K969" s="186"/>
      <c r="L969" s="186"/>
      <c r="M969" s="186"/>
      <c r="N969" s="180"/>
      <c r="O969" s="180"/>
      <c r="P969" s="180"/>
      <c r="Q969" s="180"/>
      <c r="R969" s="180"/>
      <c r="S969" s="180"/>
      <c r="T969" s="186"/>
      <c r="U969" s="186"/>
      <c r="V969" s="186"/>
      <c r="W969" s="186"/>
      <c r="X969" s="186"/>
      <c r="Y969" s="186"/>
      <c r="Z969" s="186"/>
      <c r="AA969" s="186"/>
      <c r="AB969" s="186"/>
      <c r="AC969" s="186"/>
    </row>
    <row r="970" spans="1:29" x14ac:dyDescent="0.2">
      <c r="A970" s="186"/>
      <c r="B970" s="186"/>
      <c r="C970" s="186"/>
      <c r="D970" s="186"/>
      <c r="E970" s="186"/>
      <c r="F970" s="186"/>
      <c r="G970" s="186"/>
      <c r="H970" s="186"/>
      <c r="I970" s="186"/>
      <c r="J970" s="186"/>
      <c r="K970" s="186"/>
      <c r="L970" s="186"/>
      <c r="M970" s="186"/>
      <c r="N970" s="180"/>
      <c r="O970" s="180"/>
      <c r="P970" s="180"/>
      <c r="Q970" s="180"/>
      <c r="R970" s="180"/>
      <c r="S970" s="180"/>
      <c r="T970" s="186"/>
      <c r="U970" s="186"/>
      <c r="V970" s="186"/>
      <c r="W970" s="186"/>
      <c r="X970" s="186"/>
      <c r="Y970" s="186"/>
      <c r="Z970" s="186"/>
      <c r="AA970" s="186"/>
      <c r="AB970" s="186"/>
      <c r="AC970" s="186"/>
    </row>
    <row r="971" spans="1:29" x14ac:dyDescent="0.2">
      <c r="A971" s="186"/>
      <c r="B971" s="186"/>
      <c r="C971" s="186"/>
      <c r="D971" s="186"/>
      <c r="E971" s="186"/>
      <c r="F971" s="186"/>
      <c r="G971" s="186"/>
      <c r="H971" s="186"/>
      <c r="I971" s="186"/>
      <c r="J971" s="186"/>
      <c r="K971" s="186"/>
      <c r="L971" s="186"/>
      <c r="M971" s="186"/>
      <c r="N971" s="180"/>
      <c r="O971" s="180"/>
      <c r="P971" s="180"/>
      <c r="Q971" s="180"/>
      <c r="R971" s="180"/>
      <c r="S971" s="180"/>
      <c r="T971" s="186"/>
      <c r="U971" s="186"/>
      <c r="V971" s="186"/>
      <c r="W971" s="186"/>
      <c r="X971" s="186"/>
      <c r="Y971" s="186"/>
      <c r="Z971" s="186"/>
      <c r="AA971" s="186"/>
      <c r="AB971" s="186"/>
      <c r="AC971" s="186"/>
    </row>
    <row r="972" spans="1:29" x14ac:dyDescent="0.2">
      <c r="A972" s="186"/>
      <c r="B972" s="186"/>
      <c r="C972" s="186"/>
      <c r="D972" s="186"/>
      <c r="E972" s="186"/>
      <c r="F972" s="186"/>
      <c r="G972" s="186"/>
      <c r="H972" s="186"/>
      <c r="I972" s="186"/>
      <c r="J972" s="186"/>
      <c r="K972" s="186"/>
      <c r="L972" s="186"/>
      <c r="M972" s="186"/>
      <c r="N972" s="180"/>
      <c r="O972" s="180"/>
      <c r="P972" s="180"/>
      <c r="Q972" s="180"/>
      <c r="R972" s="180"/>
      <c r="S972" s="180"/>
      <c r="T972" s="186"/>
      <c r="U972" s="186"/>
      <c r="V972" s="186"/>
      <c r="W972" s="186"/>
      <c r="X972" s="186"/>
      <c r="Y972" s="186"/>
      <c r="Z972" s="186"/>
      <c r="AA972" s="186"/>
      <c r="AB972" s="186"/>
      <c r="AC972" s="186"/>
    </row>
    <row r="973" spans="1:29" x14ac:dyDescent="0.2">
      <c r="A973" s="186"/>
      <c r="B973" s="186"/>
      <c r="C973" s="186"/>
      <c r="D973" s="186"/>
      <c r="E973" s="186"/>
      <c r="F973" s="186"/>
      <c r="G973" s="186"/>
      <c r="H973" s="186"/>
      <c r="I973" s="186"/>
      <c r="J973" s="186"/>
      <c r="K973" s="186"/>
      <c r="L973" s="186"/>
      <c r="M973" s="186"/>
      <c r="N973" s="180"/>
      <c r="O973" s="180"/>
      <c r="P973" s="180"/>
      <c r="Q973" s="180"/>
      <c r="R973" s="180"/>
      <c r="S973" s="180"/>
      <c r="T973" s="186"/>
      <c r="U973" s="186"/>
      <c r="V973" s="186"/>
      <c r="W973" s="186"/>
      <c r="X973" s="186"/>
      <c r="Y973" s="186"/>
      <c r="Z973" s="186"/>
      <c r="AA973" s="186"/>
      <c r="AB973" s="186"/>
      <c r="AC973" s="186"/>
    </row>
    <row r="974" spans="1:29" x14ac:dyDescent="0.2">
      <c r="A974" s="186"/>
      <c r="B974" s="186"/>
      <c r="C974" s="186"/>
      <c r="D974" s="186"/>
      <c r="E974" s="186"/>
      <c r="F974" s="186"/>
      <c r="G974" s="186"/>
      <c r="H974" s="186"/>
      <c r="I974" s="186"/>
      <c r="J974" s="186"/>
      <c r="K974" s="186"/>
      <c r="L974" s="186"/>
      <c r="M974" s="186"/>
      <c r="N974" s="180"/>
      <c r="O974" s="180"/>
      <c r="P974" s="180"/>
      <c r="Q974" s="180"/>
      <c r="R974" s="180"/>
      <c r="S974" s="180"/>
      <c r="T974" s="186"/>
      <c r="U974" s="186"/>
      <c r="V974" s="186"/>
      <c r="W974" s="186"/>
      <c r="X974" s="186"/>
      <c r="Y974" s="186"/>
      <c r="Z974" s="186"/>
      <c r="AA974" s="186"/>
      <c r="AB974" s="186"/>
      <c r="AC974" s="186"/>
    </row>
    <row r="975" spans="1:29" x14ac:dyDescent="0.2">
      <c r="A975" s="186"/>
      <c r="B975" s="186"/>
      <c r="C975" s="186"/>
      <c r="D975" s="186"/>
      <c r="E975" s="186"/>
      <c r="F975" s="186"/>
      <c r="G975" s="186"/>
      <c r="H975" s="186"/>
      <c r="I975" s="186"/>
      <c r="J975" s="186"/>
      <c r="K975" s="186"/>
      <c r="L975" s="186"/>
      <c r="M975" s="186"/>
      <c r="N975" s="180"/>
      <c r="O975" s="180"/>
      <c r="P975" s="180"/>
      <c r="Q975" s="180"/>
      <c r="R975" s="180"/>
      <c r="S975" s="180"/>
      <c r="T975" s="186"/>
      <c r="U975" s="186"/>
      <c r="V975" s="186"/>
      <c r="W975" s="186"/>
      <c r="X975" s="186"/>
      <c r="Y975" s="186"/>
      <c r="Z975" s="186"/>
      <c r="AA975" s="186"/>
      <c r="AB975" s="186"/>
      <c r="AC975" s="186"/>
    </row>
    <row r="976" spans="1:29" x14ac:dyDescent="0.2">
      <c r="A976" s="186"/>
      <c r="B976" s="186"/>
      <c r="C976" s="186"/>
      <c r="D976" s="186"/>
      <c r="E976" s="186"/>
      <c r="F976" s="186"/>
      <c r="G976" s="186"/>
      <c r="H976" s="186"/>
      <c r="I976" s="186"/>
      <c r="J976" s="186"/>
      <c r="K976" s="186"/>
      <c r="L976" s="186"/>
      <c r="M976" s="186"/>
      <c r="N976" s="180"/>
      <c r="O976" s="180"/>
      <c r="P976" s="180"/>
      <c r="Q976" s="180"/>
      <c r="R976" s="180"/>
      <c r="S976" s="180"/>
      <c r="T976" s="186"/>
      <c r="U976" s="186"/>
      <c r="V976" s="186"/>
      <c r="W976" s="186"/>
      <c r="X976" s="186"/>
      <c r="Y976" s="186"/>
      <c r="Z976" s="186"/>
      <c r="AA976" s="186"/>
      <c r="AB976" s="186"/>
      <c r="AC976" s="186"/>
    </row>
    <row r="977" spans="1:29" x14ac:dyDescent="0.2">
      <c r="A977" s="186"/>
      <c r="B977" s="186"/>
      <c r="C977" s="186"/>
      <c r="D977" s="186"/>
      <c r="E977" s="186"/>
      <c r="F977" s="186"/>
      <c r="G977" s="186"/>
      <c r="H977" s="186"/>
      <c r="I977" s="186"/>
      <c r="J977" s="186"/>
      <c r="K977" s="186"/>
      <c r="L977" s="186"/>
      <c r="M977" s="186"/>
      <c r="N977" s="180"/>
      <c r="O977" s="180"/>
      <c r="P977" s="180"/>
      <c r="Q977" s="180"/>
      <c r="R977" s="180"/>
      <c r="S977" s="180"/>
      <c r="T977" s="186"/>
      <c r="U977" s="186"/>
      <c r="V977" s="186"/>
      <c r="W977" s="186"/>
      <c r="X977" s="186"/>
      <c r="Y977" s="186"/>
      <c r="Z977" s="186"/>
      <c r="AA977" s="186"/>
      <c r="AB977" s="186"/>
      <c r="AC977" s="186"/>
    </row>
    <row r="978" spans="1:29" x14ac:dyDescent="0.2">
      <c r="A978" s="186"/>
      <c r="B978" s="186"/>
      <c r="C978" s="186"/>
      <c r="D978" s="186"/>
      <c r="E978" s="186"/>
      <c r="F978" s="186"/>
      <c r="G978" s="186"/>
      <c r="H978" s="186"/>
      <c r="I978" s="186"/>
      <c r="J978" s="186"/>
      <c r="K978" s="186"/>
      <c r="L978" s="186"/>
      <c r="M978" s="186"/>
      <c r="N978" s="180"/>
      <c r="O978" s="180"/>
      <c r="P978" s="180"/>
      <c r="Q978" s="180"/>
      <c r="R978" s="180"/>
      <c r="S978" s="180"/>
      <c r="T978" s="186"/>
      <c r="U978" s="186"/>
      <c r="V978" s="186"/>
      <c r="W978" s="186"/>
      <c r="X978" s="186"/>
      <c r="Y978" s="186"/>
      <c r="Z978" s="186"/>
      <c r="AA978" s="186"/>
      <c r="AB978" s="186"/>
      <c r="AC978" s="186"/>
    </row>
    <row r="979" spans="1:29" x14ac:dyDescent="0.2">
      <c r="A979" s="186"/>
      <c r="B979" s="186"/>
      <c r="C979" s="186"/>
      <c r="D979" s="186"/>
      <c r="E979" s="186"/>
      <c r="F979" s="186"/>
      <c r="G979" s="186"/>
      <c r="H979" s="186"/>
      <c r="I979" s="186"/>
      <c r="J979" s="186"/>
      <c r="K979" s="186"/>
      <c r="L979" s="186"/>
      <c r="M979" s="186"/>
      <c r="N979" s="180"/>
      <c r="O979" s="180"/>
      <c r="P979" s="180"/>
      <c r="Q979" s="180"/>
      <c r="R979" s="180"/>
      <c r="S979" s="180"/>
      <c r="T979" s="186"/>
      <c r="U979" s="186"/>
      <c r="V979" s="186"/>
      <c r="W979" s="186"/>
      <c r="X979" s="186"/>
      <c r="Y979" s="186"/>
      <c r="Z979" s="186"/>
      <c r="AA979" s="186"/>
      <c r="AB979" s="186"/>
      <c r="AC979" s="186"/>
    </row>
    <row r="980" spans="1:29" x14ac:dyDescent="0.2">
      <c r="A980" s="186"/>
      <c r="B980" s="186"/>
      <c r="C980" s="186"/>
      <c r="D980" s="186"/>
      <c r="E980" s="186"/>
      <c r="F980" s="186"/>
      <c r="G980" s="186"/>
      <c r="H980" s="186"/>
      <c r="I980" s="186"/>
      <c r="J980" s="186"/>
      <c r="K980" s="186"/>
      <c r="L980" s="186"/>
      <c r="M980" s="186"/>
      <c r="N980" s="180"/>
      <c r="O980" s="180"/>
      <c r="P980" s="180"/>
      <c r="Q980" s="180"/>
      <c r="R980" s="180"/>
      <c r="S980" s="180"/>
      <c r="T980" s="186"/>
      <c r="U980" s="186"/>
      <c r="V980" s="186"/>
      <c r="W980" s="186"/>
      <c r="X980" s="186"/>
      <c r="Y980" s="186"/>
      <c r="Z980" s="186"/>
      <c r="AA980" s="186"/>
      <c r="AB980" s="186"/>
      <c r="AC980" s="186"/>
    </row>
    <row r="981" spans="1:29" x14ac:dyDescent="0.2">
      <c r="A981" s="186"/>
      <c r="B981" s="186"/>
      <c r="C981" s="186"/>
      <c r="D981" s="186"/>
      <c r="E981" s="186"/>
      <c r="F981" s="186"/>
      <c r="G981" s="186"/>
      <c r="H981" s="186"/>
      <c r="I981" s="186"/>
      <c r="J981" s="186"/>
      <c r="K981" s="186"/>
      <c r="L981" s="186"/>
      <c r="M981" s="186"/>
      <c r="N981" s="180"/>
      <c r="O981" s="180"/>
      <c r="P981" s="180"/>
      <c r="Q981" s="180"/>
      <c r="R981" s="180"/>
      <c r="S981" s="180"/>
      <c r="T981" s="186"/>
      <c r="U981" s="186"/>
      <c r="V981" s="186"/>
      <c r="W981" s="186"/>
      <c r="X981" s="186"/>
      <c r="Y981" s="186"/>
      <c r="Z981" s="186"/>
      <c r="AA981" s="186"/>
      <c r="AB981" s="186"/>
      <c r="AC981" s="186"/>
    </row>
    <row r="982" spans="1:29" x14ac:dyDescent="0.2">
      <c r="A982" s="186"/>
      <c r="B982" s="186"/>
      <c r="C982" s="186"/>
      <c r="D982" s="186"/>
      <c r="E982" s="186"/>
      <c r="F982" s="186"/>
      <c r="G982" s="186"/>
      <c r="H982" s="186"/>
      <c r="I982" s="186"/>
      <c r="J982" s="186"/>
      <c r="K982" s="186"/>
      <c r="L982" s="186"/>
      <c r="M982" s="186"/>
      <c r="N982" s="180"/>
      <c r="O982" s="180"/>
      <c r="P982" s="180"/>
      <c r="Q982" s="180"/>
      <c r="R982" s="180"/>
      <c r="S982" s="180"/>
      <c r="T982" s="186"/>
      <c r="U982" s="186"/>
      <c r="V982" s="186"/>
      <c r="W982" s="186"/>
      <c r="X982" s="186"/>
      <c r="Y982" s="186"/>
      <c r="Z982" s="186"/>
      <c r="AA982" s="186"/>
      <c r="AB982" s="186"/>
      <c r="AC982" s="186"/>
    </row>
    <row r="983" spans="1:29" x14ac:dyDescent="0.2">
      <c r="A983" s="186"/>
      <c r="B983" s="186"/>
      <c r="C983" s="186"/>
      <c r="D983" s="186"/>
      <c r="E983" s="186"/>
      <c r="F983" s="186"/>
      <c r="G983" s="186"/>
      <c r="H983" s="186"/>
      <c r="I983" s="186"/>
      <c r="J983" s="186"/>
      <c r="K983" s="186"/>
      <c r="L983" s="186"/>
      <c r="M983" s="186"/>
      <c r="N983" s="180"/>
      <c r="O983" s="180"/>
      <c r="P983" s="180"/>
      <c r="Q983" s="180"/>
      <c r="R983" s="180"/>
      <c r="S983" s="180"/>
      <c r="T983" s="186"/>
      <c r="U983" s="186"/>
      <c r="V983" s="186"/>
      <c r="W983" s="186"/>
      <c r="X983" s="186"/>
      <c r="Y983" s="186"/>
      <c r="Z983" s="186"/>
      <c r="AA983" s="186"/>
      <c r="AB983" s="186"/>
      <c r="AC983" s="186"/>
    </row>
    <row r="984" spans="1:29" x14ac:dyDescent="0.2">
      <c r="A984" s="186"/>
      <c r="B984" s="186"/>
      <c r="C984" s="186"/>
      <c r="D984" s="186"/>
      <c r="E984" s="186"/>
      <c r="F984" s="186"/>
      <c r="G984" s="186"/>
      <c r="H984" s="186"/>
      <c r="I984" s="186"/>
      <c r="J984" s="186"/>
      <c r="K984" s="186"/>
      <c r="L984" s="186"/>
      <c r="M984" s="186"/>
      <c r="N984" s="180"/>
      <c r="O984" s="180"/>
      <c r="P984" s="180"/>
      <c r="Q984" s="180"/>
      <c r="R984" s="180"/>
      <c r="S984" s="180"/>
      <c r="T984" s="186"/>
      <c r="U984" s="186"/>
      <c r="V984" s="186"/>
      <c r="W984" s="186"/>
      <c r="X984" s="186"/>
      <c r="Y984" s="186"/>
      <c r="Z984" s="186"/>
      <c r="AA984" s="186"/>
      <c r="AB984" s="186"/>
      <c r="AC984" s="186"/>
    </row>
    <row r="985" spans="1:29" x14ac:dyDescent="0.2">
      <c r="A985" s="186"/>
      <c r="B985" s="186"/>
      <c r="C985" s="186"/>
      <c r="D985" s="186"/>
      <c r="E985" s="186"/>
      <c r="F985" s="186"/>
      <c r="G985" s="186"/>
      <c r="H985" s="186"/>
      <c r="I985" s="186"/>
      <c r="J985" s="186"/>
      <c r="K985" s="186"/>
      <c r="L985" s="186"/>
      <c r="M985" s="186"/>
      <c r="N985" s="180"/>
      <c r="O985" s="180"/>
      <c r="P985" s="180"/>
      <c r="Q985" s="180"/>
      <c r="R985" s="180"/>
      <c r="S985" s="180"/>
      <c r="T985" s="186"/>
      <c r="U985" s="186"/>
      <c r="V985" s="186"/>
      <c r="W985" s="186"/>
      <c r="X985" s="186"/>
      <c r="Y985" s="186"/>
      <c r="Z985" s="186"/>
      <c r="AA985" s="186"/>
      <c r="AB985" s="186"/>
      <c r="AC985" s="186"/>
    </row>
    <row r="986" spans="1:29" x14ac:dyDescent="0.2">
      <c r="A986" s="186"/>
      <c r="B986" s="186"/>
      <c r="C986" s="186"/>
      <c r="D986" s="186"/>
      <c r="E986" s="186"/>
      <c r="F986" s="186"/>
      <c r="G986" s="186"/>
      <c r="H986" s="186"/>
      <c r="I986" s="186"/>
      <c r="J986" s="186"/>
      <c r="K986" s="186"/>
      <c r="L986" s="186"/>
      <c r="M986" s="186"/>
      <c r="N986" s="180"/>
      <c r="O986" s="180"/>
      <c r="P986" s="180"/>
      <c r="Q986" s="180"/>
      <c r="R986" s="180"/>
      <c r="S986" s="180"/>
      <c r="T986" s="186"/>
      <c r="U986" s="186"/>
      <c r="V986" s="186"/>
      <c r="W986" s="186"/>
      <c r="X986" s="186"/>
      <c r="Y986" s="186"/>
      <c r="Z986" s="186"/>
      <c r="AA986" s="186"/>
      <c r="AB986" s="186"/>
      <c r="AC986" s="186"/>
    </row>
    <row r="987" spans="1:29" x14ac:dyDescent="0.2">
      <c r="A987" s="186"/>
      <c r="B987" s="186"/>
      <c r="C987" s="186"/>
      <c r="D987" s="186"/>
      <c r="E987" s="186"/>
      <c r="F987" s="186"/>
      <c r="G987" s="186"/>
      <c r="H987" s="186"/>
      <c r="I987" s="186"/>
      <c r="J987" s="186"/>
      <c r="K987" s="186"/>
      <c r="L987" s="186"/>
      <c r="M987" s="186"/>
      <c r="N987" s="180"/>
      <c r="O987" s="180"/>
      <c r="P987" s="180"/>
      <c r="Q987" s="180"/>
      <c r="R987" s="180"/>
      <c r="S987" s="180"/>
      <c r="T987" s="186"/>
      <c r="U987" s="186"/>
      <c r="V987" s="186"/>
      <c r="W987" s="186"/>
      <c r="X987" s="186"/>
      <c r="Y987" s="186"/>
      <c r="Z987" s="186"/>
      <c r="AA987" s="186"/>
      <c r="AB987" s="186"/>
      <c r="AC987" s="186"/>
    </row>
    <row r="988" spans="1:29" x14ac:dyDescent="0.2">
      <c r="A988" s="186"/>
      <c r="B988" s="186"/>
      <c r="C988" s="186"/>
      <c r="D988" s="186"/>
      <c r="E988" s="186"/>
      <c r="F988" s="186"/>
      <c r="G988" s="186"/>
      <c r="H988" s="186"/>
      <c r="I988" s="186"/>
      <c r="J988" s="186"/>
      <c r="K988" s="186"/>
      <c r="L988" s="186"/>
      <c r="M988" s="186"/>
      <c r="N988" s="180"/>
      <c r="O988" s="180"/>
      <c r="P988" s="180"/>
      <c r="Q988" s="180"/>
      <c r="R988" s="180"/>
      <c r="S988" s="180"/>
      <c r="T988" s="186"/>
      <c r="U988" s="186"/>
      <c r="V988" s="186"/>
      <c r="W988" s="186"/>
      <c r="X988" s="186"/>
      <c r="Y988" s="186"/>
      <c r="Z988" s="186"/>
      <c r="AA988" s="186"/>
      <c r="AB988" s="186"/>
      <c r="AC988" s="186"/>
    </row>
    <row r="989" spans="1:29" x14ac:dyDescent="0.2">
      <c r="A989" s="186"/>
      <c r="B989" s="186"/>
      <c r="C989" s="186"/>
      <c r="D989" s="186"/>
      <c r="E989" s="186"/>
      <c r="F989" s="186"/>
      <c r="G989" s="186"/>
      <c r="H989" s="186"/>
      <c r="I989" s="186"/>
      <c r="J989" s="186"/>
      <c r="K989" s="186"/>
      <c r="L989" s="186"/>
      <c r="M989" s="186"/>
      <c r="N989" s="180"/>
      <c r="O989" s="180"/>
      <c r="P989" s="180"/>
      <c r="Q989" s="180"/>
      <c r="R989" s="180"/>
      <c r="S989" s="180"/>
      <c r="T989" s="186"/>
      <c r="U989" s="186"/>
      <c r="V989" s="186"/>
      <c r="W989" s="186"/>
      <c r="X989" s="186"/>
      <c r="Y989" s="186"/>
      <c r="Z989" s="186"/>
      <c r="AA989" s="186"/>
      <c r="AB989" s="186"/>
      <c r="AC989" s="186"/>
    </row>
    <row r="990" spans="1:29" x14ac:dyDescent="0.2">
      <c r="A990" s="186"/>
      <c r="B990" s="186"/>
      <c r="C990" s="186"/>
      <c r="D990" s="186"/>
      <c r="E990" s="186"/>
      <c r="F990" s="186"/>
      <c r="G990" s="186"/>
      <c r="H990" s="186"/>
      <c r="I990" s="186"/>
      <c r="J990" s="186"/>
      <c r="K990" s="186"/>
      <c r="L990" s="186"/>
      <c r="M990" s="186"/>
      <c r="N990" s="180"/>
      <c r="O990" s="180"/>
      <c r="P990" s="180"/>
      <c r="Q990" s="180"/>
      <c r="R990" s="180"/>
      <c r="S990" s="180"/>
      <c r="T990" s="186"/>
      <c r="U990" s="186"/>
      <c r="V990" s="186"/>
      <c r="W990" s="186"/>
      <c r="X990" s="186"/>
      <c r="Y990" s="186"/>
      <c r="Z990" s="186"/>
      <c r="AA990" s="186"/>
      <c r="AB990" s="186"/>
      <c r="AC990" s="186"/>
    </row>
    <row r="991" spans="1:29" x14ac:dyDescent="0.2">
      <c r="A991" s="186"/>
      <c r="B991" s="186"/>
      <c r="C991" s="186"/>
      <c r="D991" s="186"/>
      <c r="E991" s="186"/>
      <c r="F991" s="186"/>
      <c r="G991" s="186"/>
      <c r="H991" s="186"/>
      <c r="I991" s="186"/>
      <c r="J991" s="186"/>
      <c r="K991" s="186"/>
      <c r="L991" s="186"/>
      <c r="M991" s="186"/>
      <c r="N991" s="180"/>
      <c r="O991" s="180"/>
      <c r="P991" s="180"/>
      <c r="Q991" s="180"/>
      <c r="R991" s="180"/>
      <c r="S991" s="180"/>
      <c r="T991" s="186"/>
      <c r="U991" s="186"/>
      <c r="V991" s="186"/>
      <c r="W991" s="186"/>
      <c r="X991" s="186"/>
      <c r="Y991" s="186"/>
      <c r="Z991" s="186"/>
      <c r="AA991" s="186"/>
      <c r="AB991" s="186"/>
      <c r="AC991" s="186"/>
    </row>
    <row r="992" spans="1:29" x14ac:dyDescent="0.2">
      <c r="A992" s="186"/>
      <c r="B992" s="186"/>
      <c r="C992" s="186"/>
      <c r="D992" s="186"/>
      <c r="E992" s="186"/>
      <c r="F992" s="186"/>
      <c r="G992" s="186"/>
      <c r="H992" s="186"/>
      <c r="I992" s="186"/>
      <c r="J992" s="186"/>
      <c r="K992" s="186"/>
      <c r="L992" s="186"/>
      <c r="M992" s="186"/>
      <c r="N992" s="180"/>
      <c r="O992" s="180"/>
      <c r="P992" s="180"/>
      <c r="Q992" s="180"/>
      <c r="R992" s="180"/>
      <c r="S992" s="180"/>
      <c r="T992" s="186"/>
      <c r="U992" s="186"/>
      <c r="V992" s="186"/>
      <c r="W992" s="186"/>
      <c r="X992" s="186"/>
      <c r="Y992" s="186"/>
      <c r="Z992" s="186"/>
      <c r="AA992" s="186"/>
      <c r="AB992" s="186"/>
      <c r="AC992" s="186"/>
    </row>
    <row r="993" spans="1:29" x14ac:dyDescent="0.2">
      <c r="A993" s="186"/>
      <c r="B993" s="186"/>
      <c r="C993" s="186"/>
      <c r="D993" s="186"/>
      <c r="E993" s="186"/>
      <c r="F993" s="186"/>
      <c r="G993" s="186"/>
      <c r="H993" s="186"/>
      <c r="I993" s="186"/>
      <c r="J993" s="186"/>
      <c r="K993" s="186"/>
      <c r="L993" s="186"/>
      <c r="M993" s="186"/>
      <c r="N993" s="180"/>
      <c r="O993" s="180"/>
      <c r="P993" s="180"/>
      <c r="Q993" s="180"/>
      <c r="R993" s="180"/>
      <c r="S993" s="180"/>
      <c r="T993" s="186"/>
      <c r="U993" s="186"/>
      <c r="V993" s="186"/>
      <c r="W993" s="186"/>
      <c r="X993" s="186"/>
      <c r="Y993" s="186"/>
      <c r="Z993" s="186"/>
      <c r="AA993" s="186"/>
      <c r="AB993" s="186"/>
      <c r="AC993" s="186"/>
    </row>
    <row r="994" spans="1:29" x14ac:dyDescent="0.2">
      <c r="A994" s="186"/>
      <c r="B994" s="186"/>
      <c r="C994" s="186"/>
      <c r="D994" s="186"/>
      <c r="E994" s="186"/>
      <c r="F994" s="186"/>
      <c r="G994" s="186"/>
      <c r="H994" s="186"/>
      <c r="I994" s="186"/>
      <c r="J994" s="186"/>
      <c r="K994" s="186"/>
      <c r="L994" s="186"/>
      <c r="M994" s="186"/>
      <c r="N994" s="180"/>
      <c r="O994" s="180"/>
      <c r="P994" s="180"/>
      <c r="Q994" s="180"/>
      <c r="R994" s="180"/>
      <c r="S994" s="180"/>
      <c r="T994" s="186"/>
      <c r="U994" s="186"/>
      <c r="V994" s="186"/>
      <c r="W994" s="186"/>
      <c r="X994" s="186"/>
      <c r="Y994" s="186"/>
      <c r="Z994" s="186"/>
      <c r="AA994" s="186"/>
      <c r="AB994" s="186"/>
      <c r="AC994" s="186"/>
    </row>
    <row r="995" spans="1:29" x14ac:dyDescent="0.2">
      <c r="A995" s="186"/>
      <c r="B995" s="186"/>
      <c r="C995" s="186"/>
      <c r="D995" s="186"/>
      <c r="E995" s="186"/>
      <c r="F995" s="186"/>
      <c r="G995" s="186"/>
      <c r="H995" s="186"/>
      <c r="I995" s="186"/>
      <c r="J995" s="186"/>
      <c r="K995" s="186"/>
      <c r="L995" s="186"/>
      <c r="M995" s="186"/>
      <c r="N995" s="180"/>
      <c r="O995" s="180"/>
      <c r="P995" s="180"/>
      <c r="Q995" s="180"/>
      <c r="R995" s="180"/>
      <c r="S995" s="180"/>
      <c r="T995" s="186"/>
      <c r="U995" s="186"/>
      <c r="V995" s="186"/>
      <c r="W995" s="186"/>
      <c r="X995" s="186"/>
      <c r="Y995" s="186"/>
      <c r="Z995" s="186"/>
      <c r="AA995" s="186"/>
      <c r="AB995" s="186"/>
      <c r="AC995" s="186"/>
    </row>
    <row r="996" spans="1:29" x14ac:dyDescent="0.2">
      <c r="A996" s="186"/>
      <c r="B996" s="186"/>
      <c r="C996" s="186"/>
      <c r="D996" s="186"/>
      <c r="E996" s="186"/>
      <c r="F996" s="186"/>
      <c r="G996" s="186"/>
      <c r="H996" s="186"/>
      <c r="I996" s="186"/>
      <c r="J996" s="186"/>
      <c r="K996" s="186"/>
      <c r="L996" s="186"/>
      <c r="M996" s="186"/>
      <c r="N996" s="180"/>
      <c r="O996" s="180"/>
      <c r="P996" s="180"/>
      <c r="Q996" s="180"/>
      <c r="R996" s="180"/>
      <c r="S996" s="180"/>
      <c r="T996" s="186"/>
      <c r="U996" s="186"/>
      <c r="V996" s="186"/>
      <c r="W996" s="186"/>
      <c r="X996" s="186"/>
      <c r="Y996" s="186"/>
      <c r="Z996" s="186"/>
      <c r="AA996" s="186"/>
      <c r="AB996" s="186"/>
      <c r="AC996" s="186"/>
    </row>
    <row r="997" spans="1:29" x14ac:dyDescent="0.2">
      <c r="A997" s="186"/>
      <c r="B997" s="186"/>
      <c r="C997" s="186"/>
      <c r="D997" s="186"/>
      <c r="E997" s="186"/>
      <c r="F997" s="186"/>
      <c r="G997" s="186"/>
      <c r="H997" s="186"/>
      <c r="I997" s="186"/>
      <c r="J997" s="186"/>
      <c r="K997" s="186"/>
      <c r="L997" s="186"/>
      <c r="M997" s="186"/>
      <c r="N997" s="180"/>
      <c r="O997" s="180"/>
      <c r="P997" s="180"/>
      <c r="Q997" s="180"/>
      <c r="R997" s="180"/>
      <c r="S997" s="180"/>
      <c r="T997" s="186"/>
      <c r="U997" s="186"/>
      <c r="V997" s="186"/>
      <c r="W997" s="186"/>
      <c r="X997" s="186"/>
      <c r="Y997" s="186"/>
      <c r="Z997" s="186"/>
      <c r="AA997" s="186"/>
      <c r="AB997" s="186"/>
      <c r="AC997" s="186"/>
    </row>
    <row r="998" spans="1:29" x14ac:dyDescent="0.2">
      <c r="A998" s="186"/>
      <c r="B998" s="186"/>
      <c r="C998" s="186"/>
      <c r="D998" s="186"/>
      <c r="E998" s="186"/>
      <c r="F998" s="186"/>
      <c r="G998" s="186"/>
      <c r="H998" s="186"/>
      <c r="I998" s="186"/>
      <c r="J998" s="186"/>
      <c r="K998" s="186"/>
      <c r="L998" s="186"/>
      <c r="M998" s="186"/>
      <c r="N998" s="180"/>
      <c r="O998" s="180"/>
      <c r="P998" s="180"/>
      <c r="Q998" s="180"/>
      <c r="R998" s="180"/>
      <c r="S998" s="180"/>
      <c r="T998" s="186"/>
      <c r="U998" s="186"/>
      <c r="V998" s="186"/>
      <c r="W998" s="186"/>
      <c r="X998" s="186"/>
      <c r="Y998" s="186"/>
      <c r="Z998" s="186"/>
      <c r="AA998" s="186"/>
      <c r="AB998" s="186"/>
      <c r="AC998" s="186"/>
    </row>
    <row r="999" spans="1:29" x14ac:dyDescent="0.2">
      <c r="A999" s="186"/>
      <c r="B999" s="186"/>
      <c r="C999" s="186"/>
      <c r="D999" s="186"/>
      <c r="E999" s="186"/>
      <c r="F999" s="186"/>
      <c r="G999" s="186"/>
      <c r="H999" s="186"/>
      <c r="I999" s="186"/>
      <c r="J999" s="186"/>
      <c r="K999" s="186"/>
      <c r="L999" s="186"/>
      <c r="M999" s="186"/>
      <c r="N999" s="180"/>
      <c r="O999" s="180"/>
      <c r="P999" s="180"/>
      <c r="Q999" s="180"/>
      <c r="R999" s="180"/>
      <c r="S999" s="180"/>
      <c r="T999" s="186"/>
      <c r="U999" s="186"/>
      <c r="V999" s="186"/>
      <c r="W999" s="186"/>
      <c r="X999" s="186"/>
      <c r="Y999" s="186"/>
      <c r="Z999" s="186"/>
      <c r="AA999" s="186"/>
      <c r="AB999" s="186"/>
      <c r="AC999" s="186"/>
    </row>
  </sheetData>
  <pageMargins left="0.25" right="0.25" top="0.9" bottom="0.75" header="0" footer="0"/>
  <pageSetup paperSize="3" scale="74"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topLeftCell="A40" workbookViewId="0">
      <selection activeCell="A2" sqref="A2:S48"/>
    </sheetView>
  </sheetViews>
  <sheetFormatPr defaultColWidth="12.625" defaultRowHeight="15" x14ac:dyDescent="0.2"/>
  <cols>
    <col min="1" max="1" width="8.5" style="58" customWidth="1"/>
    <col min="2" max="2" width="6.375" style="58" hidden="1" customWidth="1"/>
    <col min="3" max="5" width="8.5" style="58" customWidth="1"/>
    <col min="6" max="6" width="70.625" style="58" customWidth="1"/>
    <col min="7" max="13" width="31.25" style="58" hidden="1" customWidth="1"/>
    <col min="14" max="14" width="8.375" style="58" bestFit="1" customWidth="1"/>
    <col min="15" max="18" width="7.5" style="58" hidden="1" customWidth="1"/>
    <col min="19" max="19" width="70.625" style="58" customWidth="1"/>
    <col min="20" max="26" width="7.625" style="58" customWidth="1"/>
    <col min="27" max="16384" width="12.625" style="58"/>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285</v>
      </c>
      <c r="P1" s="59" t="s">
        <v>2</v>
      </c>
      <c r="Q1" s="59" t="s">
        <v>286</v>
      </c>
      <c r="R1" s="59" t="s">
        <v>25</v>
      </c>
      <c r="S1" s="59" t="s">
        <v>15</v>
      </c>
      <c r="T1" s="180"/>
      <c r="U1" s="180"/>
      <c r="V1" s="180"/>
      <c r="W1" s="180"/>
      <c r="X1" s="180"/>
      <c r="Y1" s="180"/>
      <c r="Z1" s="180"/>
    </row>
    <row r="2" spans="1:26" x14ac:dyDescent="0.2">
      <c r="A2" s="54" t="s">
        <v>2</v>
      </c>
      <c r="B2" s="181"/>
      <c r="C2" s="54" t="s">
        <v>16</v>
      </c>
      <c r="D2" s="54"/>
      <c r="E2" s="54" t="s">
        <v>523</v>
      </c>
      <c r="F2" s="54" t="s">
        <v>18</v>
      </c>
      <c r="G2" s="54"/>
      <c r="H2" s="54"/>
      <c r="I2" s="54"/>
      <c r="J2" s="54"/>
      <c r="K2" s="54"/>
      <c r="L2" s="54"/>
      <c r="M2" s="54"/>
      <c r="N2" s="54" t="s">
        <v>523</v>
      </c>
      <c r="O2" s="54">
        <v>4</v>
      </c>
      <c r="P2" s="54" t="s">
        <v>16</v>
      </c>
      <c r="Q2" s="54"/>
      <c r="R2" s="54"/>
      <c r="S2" s="54" t="s">
        <v>19</v>
      </c>
      <c r="T2" s="186"/>
      <c r="U2" s="186"/>
      <c r="V2" s="186"/>
      <c r="W2" s="186"/>
      <c r="X2" s="186"/>
      <c r="Y2" s="186"/>
      <c r="Z2" s="186"/>
    </row>
    <row r="3" spans="1:26" x14ac:dyDescent="0.2">
      <c r="A3" s="56" t="s">
        <v>3</v>
      </c>
      <c r="B3" s="57"/>
      <c r="C3" s="56" t="s">
        <v>16</v>
      </c>
      <c r="D3" s="56" t="s">
        <v>21</v>
      </c>
      <c r="E3" s="56" t="s">
        <v>524</v>
      </c>
      <c r="F3" s="67" t="s">
        <v>525</v>
      </c>
      <c r="G3" s="56"/>
      <c r="H3" s="56"/>
      <c r="I3" s="56"/>
      <c r="J3" s="56"/>
      <c r="K3" s="56"/>
      <c r="L3" s="56"/>
      <c r="M3" s="56"/>
      <c r="N3" s="56" t="s">
        <v>524</v>
      </c>
      <c r="O3" s="56">
        <v>4</v>
      </c>
      <c r="P3" s="56" t="s">
        <v>16</v>
      </c>
      <c r="Q3" s="56" t="s">
        <v>21</v>
      </c>
      <c r="R3" s="56"/>
      <c r="S3" s="56" t="s">
        <v>525</v>
      </c>
      <c r="T3" s="186"/>
      <c r="U3" s="186"/>
      <c r="V3" s="186"/>
      <c r="W3" s="186"/>
      <c r="X3" s="186"/>
      <c r="Y3" s="186"/>
      <c r="Z3" s="186"/>
    </row>
    <row r="4" spans="1:26" ht="45" x14ac:dyDescent="0.2">
      <c r="A4" s="181" t="s">
        <v>25</v>
      </c>
      <c r="B4" s="182"/>
      <c r="C4" s="181" t="s">
        <v>16</v>
      </c>
      <c r="D4" s="181" t="s">
        <v>21</v>
      </c>
      <c r="E4" s="189" t="s">
        <v>526</v>
      </c>
      <c r="F4" s="158" t="s">
        <v>527</v>
      </c>
      <c r="G4" s="190"/>
      <c r="H4" s="181"/>
      <c r="I4" s="181"/>
      <c r="J4" s="181"/>
      <c r="K4" s="181"/>
      <c r="L4" s="181"/>
      <c r="M4" s="181"/>
      <c r="N4" s="184" t="s">
        <v>526</v>
      </c>
      <c r="O4" s="184">
        <v>4</v>
      </c>
      <c r="P4" s="184" t="s">
        <v>16</v>
      </c>
      <c r="Q4" s="184" t="s">
        <v>21</v>
      </c>
      <c r="R4" s="184">
        <v>1</v>
      </c>
      <c r="S4" s="184" t="s">
        <v>528</v>
      </c>
      <c r="T4" s="186"/>
      <c r="U4" s="186"/>
      <c r="V4" s="186"/>
      <c r="W4" s="186"/>
      <c r="X4" s="186"/>
      <c r="Y4" s="186"/>
      <c r="Z4" s="186"/>
    </row>
    <row r="5" spans="1:26" ht="45" x14ac:dyDescent="0.2">
      <c r="A5" s="181" t="s">
        <v>25</v>
      </c>
      <c r="B5" s="57"/>
      <c r="C5" s="181" t="s">
        <v>16</v>
      </c>
      <c r="D5" s="181" t="s">
        <v>21</v>
      </c>
      <c r="E5" s="189" t="s">
        <v>529</v>
      </c>
      <c r="F5" s="158" t="s">
        <v>530</v>
      </c>
      <c r="G5" s="68"/>
      <c r="H5" s="57"/>
      <c r="I5" s="57"/>
      <c r="J5" s="57"/>
      <c r="K5" s="57"/>
      <c r="L5" s="57"/>
      <c r="M5" s="57"/>
      <c r="N5" s="185" t="s">
        <v>529</v>
      </c>
      <c r="O5" s="185">
        <v>4</v>
      </c>
      <c r="P5" s="185" t="s">
        <v>16</v>
      </c>
      <c r="Q5" s="185" t="s">
        <v>21</v>
      </c>
      <c r="R5" s="185">
        <v>2</v>
      </c>
      <c r="S5" s="185" t="s">
        <v>531</v>
      </c>
      <c r="T5" s="186"/>
      <c r="U5" s="186"/>
      <c r="V5" s="186"/>
      <c r="W5" s="186"/>
      <c r="X5" s="186"/>
      <c r="Y5" s="186"/>
      <c r="Z5" s="186"/>
    </row>
    <row r="6" spans="1:26" ht="75" x14ac:dyDescent="0.2">
      <c r="A6" s="181" t="s">
        <v>25</v>
      </c>
      <c r="B6" s="182"/>
      <c r="C6" s="181" t="s">
        <v>16</v>
      </c>
      <c r="D6" s="181" t="s">
        <v>21</v>
      </c>
      <c r="E6" s="189" t="s">
        <v>532</v>
      </c>
      <c r="F6" s="191" t="s">
        <v>533</v>
      </c>
      <c r="G6" s="190"/>
      <c r="H6" s="181"/>
      <c r="I6" s="181"/>
      <c r="J6" s="181"/>
      <c r="K6" s="181"/>
      <c r="L6" s="181"/>
      <c r="M6" s="181"/>
      <c r="N6" s="184" t="s">
        <v>532</v>
      </c>
      <c r="O6" s="184">
        <v>4</v>
      </c>
      <c r="P6" s="184" t="s">
        <v>16</v>
      </c>
      <c r="Q6" s="184" t="s">
        <v>21</v>
      </c>
      <c r="R6" s="184">
        <v>3</v>
      </c>
      <c r="S6" s="184" t="s">
        <v>534</v>
      </c>
      <c r="T6" s="186"/>
      <c r="U6" s="186"/>
      <c r="V6" s="186"/>
      <c r="W6" s="186"/>
      <c r="X6" s="186"/>
      <c r="Y6" s="186"/>
      <c r="Z6" s="186"/>
    </row>
    <row r="7" spans="1:26" x14ac:dyDescent="0.2">
      <c r="A7" s="56" t="s">
        <v>3</v>
      </c>
      <c r="B7" s="57"/>
      <c r="C7" s="56" t="s">
        <v>16</v>
      </c>
      <c r="D7" s="56" t="s">
        <v>63</v>
      </c>
      <c r="E7" s="56" t="s">
        <v>535</v>
      </c>
      <c r="F7" s="157" t="s">
        <v>536</v>
      </c>
      <c r="G7" s="56"/>
      <c r="H7" s="56"/>
      <c r="I7" s="56"/>
      <c r="J7" s="56"/>
      <c r="K7" s="56"/>
      <c r="L7" s="56"/>
      <c r="M7" s="56"/>
      <c r="N7" s="56" t="s">
        <v>535</v>
      </c>
      <c r="O7" s="56">
        <v>4</v>
      </c>
      <c r="P7" s="56" t="s">
        <v>16</v>
      </c>
      <c r="Q7" s="56" t="s">
        <v>63</v>
      </c>
      <c r="R7" s="56"/>
      <c r="S7" s="56" t="s">
        <v>536</v>
      </c>
      <c r="T7" s="186"/>
      <c r="U7" s="186"/>
      <c r="V7" s="186"/>
      <c r="W7" s="186"/>
      <c r="X7" s="186"/>
      <c r="Y7" s="186"/>
      <c r="Z7" s="186"/>
    </row>
    <row r="8" spans="1:26" ht="60" x14ac:dyDescent="0.2">
      <c r="A8" s="181" t="s">
        <v>25</v>
      </c>
      <c r="B8" s="182"/>
      <c r="C8" s="181" t="s">
        <v>16</v>
      </c>
      <c r="D8" s="181" t="s">
        <v>63</v>
      </c>
      <c r="E8" s="181" t="s">
        <v>537</v>
      </c>
      <c r="F8" s="181" t="s">
        <v>538</v>
      </c>
      <c r="G8" s="181"/>
      <c r="H8" s="181"/>
      <c r="I8" s="181"/>
      <c r="J8" s="181"/>
      <c r="K8" s="181"/>
      <c r="L8" s="181"/>
      <c r="M8" s="181"/>
      <c r="N8" s="184" t="s">
        <v>537</v>
      </c>
      <c r="O8" s="184">
        <v>4</v>
      </c>
      <c r="P8" s="184" t="s">
        <v>16</v>
      </c>
      <c r="Q8" s="184" t="s">
        <v>63</v>
      </c>
      <c r="R8" s="184">
        <v>4</v>
      </c>
      <c r="S8" s="184" t="s">
        <v>539</v>
      </c>
      <c r="T8" s="186"/>
      <c r="U8" s="186"/>
      <c r="V8" s="186"/>
      <c r="W8" s="186"/>
      <c r="X8" s="186"/>
      <c r="Y8" s="186"/>
      <c r="Z8" s="186"/>
    </row>
    <row r="9" spans="1:26" x14ac:dyDescent="0.2">
      <c r="A9" s="56" t="s">
        <v>3</v>
      </c>
      <c r="B9" s="57"/>
      <c r="C9" s="56" t="s">
        <v>16</v>
      </c>
      <c r="D9" s="56" t="s">
        <v>76</v>
      </c>
      <c r="E9" s="56" t="s">
        <v>540</v>
      </c>
      <c r="F9" s="56" t="s">
        <v>541</v>
      </c>
      <c r="G9" s="56"/>
      <c r="H9" s="56"/>
      <c r="I9" s="56"/>
      <c r="J9" s="56"/>
      <c r="K9" s="56"/>
      <c r="L9" s="56"/>
      <c r="M9" s="56"/>
      <c r="N9" s="56" t="s">
        <v>540</v>
      </c>
      <c r="O9" s="56">
        <v>4</v>
      </c>
      <c r="P9" s="56" t="s">
        <v>16</v>
      </c>
      <c r="Q9" s="56" t="s">
        <v>76</v>
      </c>
      <c r="R9" s="56"/>
      <c r="S9" s="56" t="s">
        <v>541</v>
      </c>
      <c r="T9" s="186"/>
      <c r="U9" s="186"/>
      <c r="V9" s="186"/>
      <c r="W9" s="186"/>
      <c r="X9" s="186"/>
      <c r="Y9" s="186"/>
      <c r="Z9" s="186"/>
    </row>
    <row r="10" spans="1:26" ht="75" x14ac:dyDescent="0.2">
      <c r="A10" s="181" t="s">
        <v>25</v>
      </c>
      <c r="B10" s="181"/>
      <c r="C10" s="181" t="s">
        <v>16</v>
      </c>
      <c r="D10" s="181" t="s">
        <v>76</v>
      </c>
      <c r="E10" s="181" t="s">
        <v>542</v>
      </c>
      <c r="F10" s="181" t="s">
        <v>543</v>
      </c>
      <c r="G10" s="61"/>
      <c r="H10" s="61"/>
      <c r="I10" s="61"/>
      <c r="J10" s="61"/>
      <c r="K10" s="61"/>
      <c r="L10" s="61"/>
      <c r="M10" s="61"/>
      <c r="N10" s="184" t="s">
        <v>542</v>
      </c>
      <c r="O10" s="184">
        <v>4</v>
      </c>
      <c r="P10" s="184" t="s">
        <v>16</v>
      </c>
      <c r="Q10" s="184" t="s">
        <v>76</v>
      </c>
      <c r="R10" s="184">
        <v>5</v>
      </c>
      <c r="S10" s="184" t="s">
        <v>544</v>
      </c>
      <c r="T10" s="186"/>
      <c r="U10" s="186"/>
      <c r="V10" s="186"/>
      <c r="W10" s="186"/>
      <c r="X10" s="186"/>
      <c r="Y10" s="186"/>
      <c r="Z10" s="186"/>
    </row>
    <row r="11" spans="1:26" x14ac:dyDescent="0.2">
      <c r="A11" s="54" t="s">
        <v>2</v>
      </c>
      <c r="B11" s="181"/>
      <c r="C11" s="54" t="s">
        <v>89</v>
      </c>
      <c r="D11" s="54"/>
      <c r="E11" s="54" t="s">
        <v>545</v>
      </c>
      <c r="F11" s="54" t="s">
        <v>546</v>
      </c>
      <c r="G11" s="54"/>
      <c r="H11" s="54"/>
      <c r="I11" s="54"/>
      <c r="J11" s="54"/>
      <c r="K11" s="54"/>
      <c r="L11" s="54"/>
      <c r="M11" s="54"/>
      <c r="N11" s="54" t="s">
        <v>545</v>
      </c>
      <c r="O11" s="54">
        <v>4</v>
      </c>
      <c r="P11" s="54" t="s">
        <v>89</v>
      </c>
      <c r="Q11" s="54"/>
      <c r="R11" s="54"/>
      <c r="S11" s="54" t="s">
        <v>305</v>
      </c>
      <c r="T11" s="186"/>
      <c r="U11" s="186"/>
      <c r="V11" s="186"/>
      <c r="W11" s="186"/>
      <c r="X11" s="186"/>
      <c r="Y11" s="186"/>
      <c r="Z11" s="186"/>
    </row>
    <row r="12" spans="1:26" x14ac:dyDescent="0.2">
      <c r="A12" s="56" t="s">
        <v>3</v>
      </c>
      <c r="B12" s="57"/>
      <c r="C12" s="56" t="s">
        <v>89</v>
      </c>
      <c r="D12" s="56" t="s">
        <v>21</v>
      </c>
      <c r="E12" s="56" t="s">
        <v>547</v>
      </c>
      <c r="F12" s="56" t="s">
        <v>548</v>
      </c>
      <c r="G12" s="56"/>
      <c r="H12" s="56"/>
      <c r="I12" s="56"/>
      <c r="J12" s="56"/>
      <c r="K12" s="56"/>
      <c r="L12" s="56"/>
      <c r="M12" s="56"/>
      <c r="N12" s="56" t="s">
        <v>547</v>
      </c>
      <c r="O12" s="56">
        <v>4</v>
      </c>
      <c r="P12" s="56" t="s">
        <v>89</v>
      </c>
      <c r="Q12" s="56" t="s">
        <v>21</v>
      </c>
      <c r="R12" s="56"/>
      <c r="S12" s="56" t="s">
        <v>548</v>
      </c>
      <c r="T12" s="186"/>
      <c r="U12" s="186"/>
      <c r="V12" s="186"/>
      <c r="W12" s="186"/>
      <c r="X12" s="186"/>
      <c r="Y12" s="186"/>
      <c r="Z12" s="186"/>
    </row>
    <row r="13" spans="1:26" ht="60" x14ac:dyDescent="0.2">
      <c r="A13" s="181" t="s">
        <v>25</v>
      </c>
      <c r="B13" s="182"/>
      <c r="C13" s="181" t="s">
        <v>89</v>
      </c>
      <c r="D13" s="181" t="s">
        <v>21</v>
      </c>
      <c r="E13" s="181" t="s">
        <v>549</v>
      </c>
      <c r="F13" s="181" t="s">
        <v>550</v>
      </c>
      <c r="G13" s="181"/>
      <c r="H13" s="181"/>
      <c r="I13" s="181"/>
      <c r="J13" s="181"/>
      <c r="K13" s="181"/>
      <c r="L13" s="181"/>
      <c r="M13" s="181"/>
      <c r="N13" s="185" t="s">
        <v>549</v>
      </c>
      <c r="O13" s="185">
        <v>4</v>
      </c>
      <c r="P13" s="185" t="s">
        <v>89</v>
      </c>
      <c r="Q13" s="185" t="s">
        <v>21</v>
      </c>
      <c r="R13" s="185">
        <v>1</v>
      </c>
      <c r="S13" s="185" t="s">
        <v>551</v>
      </c>
      <c r="T13" s="186"/>
      <c r="U13" s="186"/>
      <c r="V13" s="186"/>
      <c r="W13" s="186"/>
      <c r="X13" s="186"/>
      <c r="Y13" s="186"/>
      <c r="Z13" s="186"/>
    </row>
    <row r="14" spans="1:26" ht="75" x14ac:dyDescent="0.2">
      <c r="A14" s="181" t="s">
        <v>25</v>
      </c>
      <c r="B14" s="182"/>
      <c r="C14" s="181" t="s">
        <v>89</v>
      </c>
      <c r="D14" s="181" t="s">
        <v>21</v>
      </c>
      <c r="E14" s="181" t="s">
        <v>552</v>
      </c>
      <c r="F14" s="181" t="s">
        <v>553</v>
      </c>
      <c r="G14" s="181"/>
      <c r="H14" s="181"/>
      <c r="I14" s="181"/>
      <c r="J14" s="181"/>
      <c r="K14" s="181"/>
      <c r="L14" s="181"/>
      <c r="M14" s="181"/>
      <c r="N14" s="184" t="s">
        <v>552</v>
      </c>
      <c r="O14" s="184">
        <v>4</v>
      </c>
      <c r="P14" s="184" t="s">
        <v>89</v>
      </c>
      <c r="Q14" s="184" t="s">
        <v>21</v>
      </c>
      <c r="R14" s="184">
        <v>2</v>
      </c>
      <c r="S14" s="184" t="s">
        <v>554</v>
      </c>
      <c r="T14" s="186"/>
      <c r="U14" s="186"/>
      <c r="V14" s="186"/>
      <c r="W14" s="186"/>
      <c r="X14" s="186"/>
      <c r="Y14" s="186"/>
      <c r="Z14" s="186"/>
    </row>
    <row r="15" spans="1:26" ht="45" x14ac:dyDescent="0.2">
      <c r="A15" s="181" t="s">
        <v>25</v>
      </c>
      <c r="B15" s="182"/>
      <c r="C15" s="181" t="s">
        <v>89</v>
      </c>
      <c r="D15" s="181" t="s">
        <v>21</v>
      </c>
      <c r="E15" s="181" t="s">
        <v>555</v>
      </c>
      <c r="F15" s="181" t="s">
        <v>556</v>
      </c>
      <c r="G15" s="181"/>
      <c r="H15" s="181"/>
      <c r="I15" s="181"/>
      <c r="J15" s="181"/>
      <c r="K15" s="181"/>
      <c r="L15" s="181"/>
      <c r="M15" s="181"/>
      <c r="N15" s="185" t="s">
        <v>555</v>
      </c>
      <c r="O15" s="185">
        <v>4</v>
      </c>
      <c r="P15" s="185" t="s">
        <v>89</v>
      </c>
      <c r="Q15" s="185" t="s">
        <v>21</v>
      </c>
      <c r="R15" s="185">
        <v>3</v>
      </c>
      <c r="S15" s="185" t="s">
        <v>557</v>
      </c>
      <c r="T15" s="186"/>
      <c r="U15" s="186"/>
      <c r="V15" s="186"/>
      <c r="W15" s="186"/>
      <c r="X15" s="186"/>
      <c r="Y15" s="186"/>
      <c r="Z15" s="186"/>
    </row>
    <row r="16" spans="1:26" ht="30" x14ac:dyDescent="0.2">
      <c r="A16" s="56" t="s">
        <v>3</v>
      </c>
      <c r="B16" s="57"/>
      <c r="C16" s="56" t="s">
        <v>89</v>
      </c>
      <c r="D16" s="56" t="s">
        <v>63</v>
      </c>
      <c r="E16" s="56" t="s">
        <v>558</v>
      </c>
      <c r="F16" s="56" t="s">
        <v>442</v>
      </c>
      <c r="G16" s="56"/>
      <c r="H16" s="56"/>
      <c r="I16" s="56"/>
      <c r="J16" s="56"/>
      <c r="K16" s="56"/>
      <c r="L16" s="56"/>
      <c r="M16" s="56"/>
      <c r="N16" s="56" t="s">
        <v>558</v>
      </c>
      <c r="O16" s="56">
        <v>4</v>
      </c>
      <c r="P16" s="56" t="s">
        <v>89</v>
      </c>
      <c r="Q16" s="56" t="s">
        <v>63</v>
      </c>
      <c r="R16" s="56"/>
      <c r="S16" s="56" t="s">
        <v>442</v>
      </c>
      <c r="T16" s="186"/>
      <c r="U16" s="186"/>
      <c r="V16" s="186"/>
      <c r="W16" s="186"/>
      <c r="X16" s="186"/>
      <c r="Y16" s="186"/>
      <c r="Z16" s="186"/>
    </row>
    <row r="17" spans="1:26" ht="45" x14ac:dyDescent="0.2">
      <c r="A17" s="181" t="s">
        <v>25</v>
      </c>
      <c r="B17" s="182"/>
      <c r="C17" s="181" t="s">
        <v>89</v>
      </c>
      <c r="D17" s="181" t="s">
        <v>63</v>
      </c>
      <c r="E17" s="181" t="s">
        <v>559</v>
      </c>
      <c r="F17" s="181" t="s">
        <v>560</v>
      </c>
      <c r="G17" s="181"/>
      <c r="H17" s="181"/>
      <c r="I17" s="181"/>
      <c r="J17" s="181"/>
      <c r="K17" s="181"/>
      <c r="L17" s="181"/>
      <c r="M17" s="181"/>
      <c r="N17" s="185" t="s">
        <v>559</v>
      </c>
      <c r="O17" s="185">
        <v>4</v>
      </c>
      <c r="P17" s="185" t="s">
        <v>89</v>
      </c>
      <c r="Q17" s="185" t="s">
        <v>63</v>
      </c>
      <c r="R17" s="185">
        <v>4</v>
      </c>
      <c r="S17" s="185" t="s">
        <v>561</v>
      </c>
      <c r="T17" s="186"/>
      <c r="U17" s="186"/>
      <c r="V17" s="186"/>
      <c r="W17" s="186"/>
      <c r="X17" s="186"/>
      <c r="Y17" s="186"/>
      <c r="Z17" s="186"/>
    </row>
    <row r="18" spans="1:26" ht="75" x14ac:dyDescent="0.2">
      <c r="A18" s="181" t="s">
        <v>25</v>
      </c>
      <c r="B18" s="182"/>
      <c r="C18" s="181" t="s">
        <v>89</v>
      </c>
      <c r="D18" s="181" t="s">
        <v>63</v>
      </c>
      <c r="E18" s="181" t="s">
        <v>562</v>
      </c>
      <c r="F18" s="181" t="s">
        <v>563</v>
      </c>
      <c r="G18" s="181"/>
      <c r="H18" s="181"/>
      <c r="I18" s="181"/>
      <c r="J18" s="181"/>
      <c r="K18" s="181"/>
      <c r="L18" s="181"/>
      <c r="M18" s="181"/>
      <c r="N18" s="184" t="s">
        <v>562</v>
      </c>
      <c r="O18" s="184">
        <v>4</v>
      </c>
      <c r="P18" s="184" t="s">
        <v>89</v>
      </c>
      <c r="Q18" s="184" t="s">
        <v>63</v>
      </c>
      <c r="R18" s="184">
        <v>5</v>
      </c>
      <c r="S18" s="184" t="s">
        <v>564</v>
      </c>
      <c r="T18" s="186"/>
      <c r="U18" s="186"/>
      <c r="V18" s="186"/>
      <c r="W18" s="186"/>
      <c r="X18" s="186"/>
      <c r="Y18" s="186"/>
      <c r="Z18" s="186"/>
    </row>
    <row r="19" spans="1:26" ht="90" x14ac:dyDescent="0.2">
      <c r="A19" s="181" t="s">
        <v>25</v>
      </c>
      <c r="B19" s="182"/>
      <c r="C19" s="181" t="s">
        <v>89</v>
      </c>
      <c r="D19" s="181" t="s">
        <v>63</v>
      </c>
      <c r="E19" s="181" t="s">
        <v>565</v>
      </c>
      <c r="F19" s="181" t="s">
        <v>566</v>
      </c>
      <c r="G19" s="181"/>
      <c r="H19" s="181"/>
      <c r="I19" s="181"/>
      <c r="J19" s="181"/>
      <c r="K19" s="181"/>
      <c r="L19" s="181"/>
      <c r="M19" s="181"/>
      <c r="N19" s="185" t="s">
        <v>565</v>
      </c>
      <c r="O19" s="185">
        <v>4</v>
      </c>
      <c r="P19" s="185" t="s">
        <v>89</v>
      </c>
      <c r="Q19" s="185" t="s">
        <v>63</v>
      </c>
      <c r="R19" s="185">
        <v>6</v>
      </c>
      <c r="S19" s="185" t="s">
        <v>567</v>
      </c>
      <c r="T19" s="186"/>
      <c r="U19" s="186"/>
      <c r="V19" s="186"/>
      <c r="W19" s="186"/>
      <c r="X19" s="186"/>
      <c r="Y19" s="186"/>
      <c r="Z19" s="186"/>
    </row>
    <row r="20" spans="1:26" x14ac:dyDescent="0.2">
      <c r="A20" s="54" t="s">
        <v>2</v>
      </c>
      <c r="B20" s="181"/>
      <c r="C20" s="54" t="s">
        <v>454</v>
      </c>
      <c r="D20" s="54"/>
      <c r="E20" s="54" t="s">
        <v>568</v>
      </c>
      <c r="F20" s="54" t="s">
        <v>455</v>
      </c>
      <c r="G20" s="54"/>
      <c r="H20" s="54"/>
      <c r="I20" s="54"/>
      <c r="J20" s="54"/>
      <c r="K20" s="54"/>
      <c r="L20" s="54"/>
      <c r="M20" s="54"/>
      <c r="N20" s="54" t="s">
        <v>568</v>
      </c>
      <c r="O20" s="54">
        <v>4</v>
      </c>
      <c r="P20" s="54" t="s">
        <v>454</v>
      </c>
      <c r="Q20" s="54"/>
      <c r="R20" s="54"/>
      <c r="S20" s="54" t="s">
        <v>456</v>
      </c>
      <c r="T20" s="186"/>
      <c r="U20" s="186"/>
      <c r="V20" s="186"/>
      <c r="W20" s="186"/>
      <c r="X20" s="186"/>
      <c r="Y20" s="186"/>
      <c r="Z20" s="186"/>
    </row>
    <row r="21" spans="1:26" x14ac:dyDescent="0.2">
      <c r="A21" s="56" t="s">
        <v>3</v>
      </c>
      <c r="B21" s="57"/>
      <c r="C21" s="56" t="s">
        <v>454</v>
      </c>
      <c r="D21" s="56" t="s">
        <v>21</v>
      </c>
      <c r="E21" s="56" t="s">
        <v>569</v>
      </c>
      <c r="F21" s="56" t="s">
        <v>570</v>
      </c>
      <c r="G21" s="56"/>
      <c r="H21" s="56"/>
      <c r="I21" s="56"/>
      <c r="J21" s="56"/>
      <c r="K21" s="56"/>
      <c r="L21" s="56"/>
      <c r="M21" s="56"/>
      <c r="N21" s="56" t="s">
        <v>569</v>
      </c>
      <c r="O21" s="56">
        <v>4</v>
      </c>
      <c r="P21" s="56" t="s">
        <v>454</v>
      </c>
      <c r="Q21" s="56" t="s">
        <v>21</v>
      </c>
      <c r="R21" s="56"/>
      <c r="S21" s="56" t="s">
        <v>570</v>
      </c>
      <c r="T21" s="186"/>
      <c r="U21" s="186"/>
      <c r="V21" s="186"/>
      <c r="W21" s="186"/>
      <c r="X21" s="186"/>
      <c r="Y21" s="186"/>
      <c r="Z21" s="186"/>
    </row>
    <row r="22" spans="1:26" ht="75" x14ac:dyDescent="0.2">
      <c r="A22" s="181" t="s">
        <v>25</v>
      </c>
      <c r="B22" s="181"/>
      <c r="C22" s="181" t="s">
        <v>454</v>
      </c>
      <c r="D22" s="181" t="s">
        <v>21</v>
      </c>
      <c r="E22" s="181" t="s">
        <v>571</v>
      </c>
      <c r="F22" s="181" t="s">
        <v>572</v>
      </c>
      <c r="G22" s="61"/>
      <c r="H22" s="61"/>
      <c r="I22" s="61"/>
      <c r="J22" s="61"/>
      <c r="K22" s="61"/>
      <c r="L22" s="61"/>
      <c r="M22" s="61"/>
      <c r="N22" s="184" t="s">
        <v>571</v>
      </c>
      <c r="O22" s="184">
        <v>4</v>
      </c>
      <c r="P22" s="184" t="s">
        <v>454</v>
      </c>
      <c r="Q22" s="184" t="s">
        <v>21</v>
      </c>
      <c r="R22" s="184">
        <v>1</v>
      </c>
      <c r="S22" s="184" t="s">
        <v>573</v>
      </c>
      <c r="T22" s="186"/>
      <c r="U22" s="186"/>
      <c r="V22" s="186"/>
      <c r="W22" s="186"/>
      <c r="X22" s="186"/>
      <c r="Y22" s="186"/>
      <c r="Z22" s="186"/>
    </row>
    <row r="23" spans="1:26" ht="90" x14ac:dyDescent="0.2">
      <c r="A23" s="181" t="s">
        <v>25</v>
      </c>
      <c r="B23" s="57"/>
      <c r="C23" s="181" t="s">
        <v>454</v>
      </c>
      <c r="D23" s="181" t="s">
        <v>21</v>
      </c>
      <c r="E23" s="181" t="s">
        <v>574</v>
      </c>
      <c r="F23" s="181" t="s">
        <v>575</v>
      </c>
      <c r="G23" s="57"/>
      <c r="H23" s="57"/>
      <c r="I23" s="57"/>
      <c r="J23" s="57"/>
      <c r="K23" s="57"/>
      <c r="L23" s="57"/>
      <c r="M23" s="57"/>
      <c r="N23" s="185" t="s">
        <v>574</v>
      </c>
      <c r="O23" s="185">
        <v>4</v>
      </c>
      <c r="P23" s="185" t="s">
        <v>454</v>
      </c>
      <c r="Q23" s="185" t="s">
        <v>21</v>
      </c>
      <c r="R23" s="185">
        <v>2</v>
      </c>
      <c r="S23" s="185" t="s">
        <v>576</v>
      </c>
      <c r="T23" s="186"/>
      <c r="U23" s="186"/>
      <c r="V23" s="186"/>
      <c r="W23" s="186"/>
      <c r="X23" s="186"/>
      <c r="Y23" s="186"/>
      <c r="Z23" s="186"/>
    </row>
    <row r="24" spans="1:26" x14ac:dyDescent="0.2">
      <c r="A24" s="56" t="s">
        <v>3</v>
      </c>
      <c r="B24" s="57"/>
      <c r="C24" s="56" t="s">
        <v>454</v>
      </c>
      <c r="D24" s="56" t="s">
        <v>63</v>
      </c>
      <c r="E24" s="56" t="s">
        <v>577</v>
      </c>
      <c r="F24" s="56" t="s">
        <v>578</v>
      </c>
      <c r="G24" s="56"/>
      <c r="H24" s="56"/>
      <c r="I24" s="56"/>
      <c r="J24" s="56"/>
      <c r="K24" s="56"/>
      <c r="L24" s="56"/>
      <c r="M24" s="56"/>
      <c r="N24" s="56" t="s">
        <v>577</v>
      </c>
      <c r="O24" s="56">
        <v>4</v>
      </c>
      <c r="P24" s="56" t="s">
        <v>454</v>
      </c>
      <c r="Q24" s="56" t="s">
        <v>63</v>
      </c>
      <c r="R24" s="56"/>
      <c r="S24" s="56" t="s">
        <v>578</v>
      </c>
      <c r="T24" s="186"/>
      <c r="U24" s="186"/>
      <c r="V24" s="186"/>
      <c r="W24" s="186"/>
      <c r="X24" s="186"/>
      <c r="Y24" s="186"/>
      <c r="Z24" s="186"/>
    </row>
    <row r="25" spans="1:26" ht="210" x14ac:dyDescent="0.2">
      <c r="A25" s="181" t="s">
        <v>25</v>
      </c>
      <c r="B25" s="182"/>
      <c r="C25" s="181" t="s">
        <v>454</v>
      </c>
      <c r="D25" s="181" t="s">
        <v>63</v>
      </c>
      <c r="E25" s="181" t="s">
        <v>579</v>
      </c>
      <c r="F25" s="181" t="s">
        <v>580</v>
      </c>
      <c r="G25" s="181"/>
      <c r="H25" s="181"/>
      <c r="I25" s="181"/>
      <c r="J25" s="181"/>
      <c r="K25" s="181"/>
      <c r="L25" s="181"/>
      <c r="M25" s="181"/>
      <c r="N25" s="185" t="s">
        <v>579</v>
      </c>
      <c r="O25" s="185">
        <v>4</v>
      </c>
      <c r="P25" s="185" t="s">
        <v>454</v>
      </c>
      <c r="Q25" s="185" t="s">
        <v>63</v>
      </c>
      <c r="R25" s="185">
        <v>3</v>
      </c>
      <c r="S25" s="185" t="s">
        <v>581</v>
      </c>
      <c r="T25" s="186"/>
      <c r="U25" s="186"/>
      <c r="V25" s="186"/>
      <c r="W25" s="186"/>
      <c r="X25" s="186"/>
      <c r="Y25" s="186"/>
      <c r="Z25" s="186"/>
    </row>
    <row r="26" spans="1:26" ht="225" x14ac:dyDescent="0.2">
      <c r="A26" s="181" t="s">
        <v>25</v>
      </c>
      <c r="B26" s="182"/>
      <c r="C26" s="181" t="s">
        <v>454</v>
      </c>
      <c r="D26" s="181" t="s">
        <v>63</v>
      </c>
      <c r="E26" s="181" t="s">
        <v>582</v>
      </c>
      <c r="F26" s="181" t="s">
        <v>583</v>
      </c>
      <c r="G26" s="181"/>
      <c r="H26" s="181"/>
      <c r="I26" s="181"/>
      <c r="J26" s="181"/>
      <c r="K26" s="181"/>
      <c r="L26" s="181"/>
      <c r="M26" s="181"/>
      <c r="N26" s="184" t="s">
        <v>582</v>
      </c>
      <c r="O26" s="184">
        <v>4</v>
      </c>
      <c r="P26" s="184" t="s">
        <v>454</v>
      </c>
      <c r="Q26" s="184" t="s">
        <v>63</v>
      </c>
      <c r="R26" s="184">
        <v>4</v>
      </c>
      <c r="S26" s="184" t="s">
        <v>584</v>
      </c>
      <c r="T26" s="186"/>
      <c r="U26" s="186"/>
      <c r="V26" s="186"/>
      <c r="W26" s="186"/>
      <c r="X26" s="186"/>
      <c r="Y26" s="186"/>
      <c r="Z26" s="186"/>
    </row>
    <row r="27" spans="1:26" x14ac:dyDescent="0.2">
      <c r="A27" s="56" t="s">
        <v>3</v>
      </c>
      <c r="B27" s="57"/>
      <c r="C27" s="56" t="s">
        <v>454</v>
      </c>
      <c r="D27" s="56" t="s">
        <v>76</v>
      </c>
      <c r="E27" s="56" t="s">
        <v>585</v>
      </c>
      <c r="F27" s="56" t="s">
        <v>586</v>
      </c>
      <c r="G27" s="56"/>
      <c r="H27" s="56"/>
      <c r="I27" s="56"/>
      <c r="J27" s="56"/>
      <c r="K27" s="56"/>
      <c r="L27" s="56"/>
      <c r="M27" s="56"/>
      <c r="N27" s="56" t="s">
        <v>585</v>
      </c>
      <c r="O27" s="56">
        <v>4</v>
      </c>
      <c r="P27" s="56" t="s">
        <v>454</v>
      </c>
      <c r="Q27" s="56" t="s">
        <v>76</v>
      </c>
      <c r="R27" s="56"/>
      <c r="S27" s="56" t="s">
        <v>586</v>
      </c>
      <c r="T27" s="186"/>
      <c r="U27" s="186"/>
      <c r="V27" s="186"/>
      <c r="W27" s="186"/>
      <c r="X27" s="186"/>
      <c r="Y27" s="186"/>
      <c r="Z27" s="186"/>
    </row>
    <row r="28" spans="1:26" ht="105" x14ac:dyDescent="0.2">
      <c r="A28" s="181" t="s">
        <v>25</v>
      </c>
      <c r="B28" s="182"/>
      <c r="C28" s="181" t="s">
        <v>454</v>
      </c>
      <c r="D28" s="181" t="s">
        <v>76</v>
      </c>
      <c r="E28" s="181" t="s">
        <v>587</v>
      </c>
      <c r="F28" s="181" t="s">
        <v>588</v>
      </c>
      <c r="G28" s="181"/>
      <c r="H28" s="181"/>
      <c r="I28" s="181"/>
      <c r="J28" s="181"/>
      <c r="K28" s="181"/>
      <c r="L28" s="181"/>
      <c r="M28" s="181"/>
      <c r="N28" s="185" t="s">
        <v>587</v>
      </c>
      <c r="O28" s="185">
        <v>4</v>
      </c>
      <c r="P28" s="185" t="s">
        <v>454</v>
      </c>
      <c r="Q28" s="185" t="s">
        <v>76</v>
      </c>
      <c r="R28" s="185">
        <v>5</v>
      </c>
      <c r="S28" s="185" t="s">
        <v>589</v>
      </c>
      <c r="T28" s="186"/>
      <c r="U28" s="186"/>
      <c r="V28" s="186"/>
      <c r="W28" s="186"/>
      <c r="X28" s="186"/>
      <c r="Y28" s="186"/>
      <c r="Z28" s="186"/>
    </row>
    <row r="29" spans="1:26" ht="60" x14ac:dyDescent="0.2">
      <c r="A29" s="181" t="s">
        <v>25</v>
      </c>
      <c r="B29" s="182"/>
      <c r="C29" s="181" t="s">
        <v>454</v>
      </c>
      <c r="D29" s="181" t="s">
        <v>76</v>
      </c>
      <c r="E29" s="181" t="s">
        <v>590</v>
      </c>
      <c r="F29" s="181" t="s">
        <v>591</v>
      </c>
      <c r="G29" s="181"/>
      <c r="H29" s="181"/>
      <c r="I29" s="181"/>
      <c r="J29" s="181"/>
      <c r="K29" s="181"/>
      <c r="L29" s="181"/>
      <c r="M29" s="181"/>
      <c r="N29" s="184" t="s">
        <v>590</v>
      </c>
      <c r="O29" s="184">
        <v>4</v>
      </c>
      <c r="P29" s="184" t="s">
        <v>454</v>
      </c>
      <c r="Q29" s="184" t="s">
        <v>76</v>
      </c>
      <c r="R29" s="184">
        <v>6</v>
      </c>
      <c r="S29" s="184" t="s">
        <v>592</v>
      </c>
      <c r="T29" s="186"/>
      <c r="U29" s="186"/>
      <c r="V29" s="186"/>
      <c r="W29" s="186"/>
      <c r="X29" s="186"/>
      <c r="Y29" s="186"/>
      <c r="Z29" s="186"/>
    </row>
    <row r="30" spans="1:26" ht="75" x14ac:dyDescent="0.2">
      <c r="A30" s="181" t="s">
        <v>25</v>
      </c>
      <c r="B30" s="181"/>
      <c r="C30" s="181" t="s">
        <v>454</v>
      </c>
      <c r="D30" s="181" t="s">
        <v>76</v>
      </c>
      <c r="E30" s="181" t="s">
        <v>593</v>
      </c>
      <c r="F30" s="181" t="s">
        <v>594</v>
      </c>
      <c r="G30" s="61"/>
      <c r="H30" s="61"/>
      <c r="I30" s="61"/>
      <c r="J30" s="61"/>
      <c r="K30" s="61"/>
      <c r="L30" s="61"/>
      <c r="M30" s="61"/>
      <c r="N30" s="185" t="s">
        <v>593</v>
      </c>
      <c r="O30" s="185">
        <v>4</v>
      </c>
      <c r="P30" s="185" t="s">
        <v>454</v>
      </c>
      <c r="Q30" s="185" t="s">
        <v>76</v>
      </c>
      <c r="R30" s="185">
        <v>7</v>
      </c>
      <c r="S30" s="185" t="s">
        <v>595</v>
      </c>
      <c r="T30" s="186"/>
      <c r="U30" s="186"/>
      <c r="V30" s="186"/>
      <c r="W30" s="186"/>
      <c r="X30" s="186"/>
      <c r="Y30" s="186"/>
      <c r="Z30" s="186"/>
    </row>
    <row r="31" spans="1:26" x14ac:dyDescent="0.2">
      <c r="A31" s="54" t="s">
        <v>2</v>
      </c>
      <c r="B31" s="181"/>
      <c r="C31" s="54" t="s">
        <v>99</v>
      </c>
      <c r="D31" s="54"/>
      <c r="E31" s="54" t="s">
        <v>596</v>
      </c>
      <c r="F31" s="54" t="s">
        <v>101</v>
      </c>
      <c r="G31" s="54"/>
      <c r="H31" s="54"/>
      <c r="I31" s="54"/>
      <c r="J31" s="54"/>
      <c r="K31" s="54"/>
      <c r="L31" s="54"/>
      <c r="M31" s="54"/>
      <c r="N31" s="54" t="s">
        <v>597</v>
      </c>
      <c r="O31" s="54">
        <v>4</v>
      </c>
      <c r="P31" s="54" t="s">
        <v>103</v>
      </c>
      <c r="Q31" s="54"/>
      <c r="R31" s="54"/>
      <c r="S31" s="54" t="s">
        <v>334</v>
      </c>
      <c r="T31" s="186"/>
      <c r="U31" s="186"/>
      <c r="V31" s="186"/>
      <c r="W31" s="186"/>
      <c r="X31" s="186"/>
      <c r="Y31" s="186"/>
      <c r="Z31" s="186"/>
    </row>
    <row r="32" spans="1:26" ht="30" x14ac:dyDescent="0.2">
      <c r="A32" s="56" t="s">
        <v>3</v>
      </c>
      <c r="B32" s="57"/>
      <c r="C32" s="56" t="s">
        <v>99</v>
      </c>
      <c r="D32" s="56" t="s">
        <v>21</v>
      </c>
      <c r="E32" s="56" t="s">
        <v>598</v>
      </c>
      <c r="F32" s="56" t="s">
        <v>599</v>
      </c>
      <c r="G32" s="56"/>
      <c r="H32" s="56"/>
      <c r="I32" s="56"/>
      <c r="J32" s="56"/>
      <c r="K32" s="56"/>
      <c r="L32" s="56"/>
      <c r="M32" s="56"/>
      <c r="N32" s="56" t="s">
        <v>600</v>
      </c>
      <c r="O32" s="56">
        <v>4</v>
      </c>
      <c r="P32" s="56" t="s">
        <v>103</v>
      </c>
      <c r="Q32" s="56" t="s">
        <v>21</v>
      </c>
      <c r="R32" s="56"/>
      <c r="S32" s="56" t="s">
        <v>599</v>
      </c>
      <c r="T32" s="186"/>
      <c r="U32" s="186"/>
      <c r="V32" s="186"/>
      <c r="W32" s="186"/>
      <c r="X32" s="186"/>
      <c r="Y32" s="186"/>
      <c r="Z32" s="186"/>
    </row>
    <row r="33" spans="1:26" ht="30" x14ac:dyDescent="0.2">
      <c r="A33" s="181" t="s">
        <v>25</v>
      </c>
      <c r="B33" s="181"/>
      <c r="C33" s="181" t="s">
        <v>99</v>
      </c>
      <c r="D33" s="181" t="s">
        <v>21</v>
      </c>
      <c r="E33" s="181" t="s">
        <v>601</v>
      </c>
      <c r="F33" s="181" t="s">
        <v>602</v>
      </c>
      <c r="G33" s="186"/>
      <c r="H33" s="186"/>
      <c r="I33" s="186"/>
      <c r="J33" s="186"/>
      <c r="K33" s="186"/>
      <c r="L33" s="186"/>
      <c r="M33" s="186"/>
      <c r="N33" s="185" t="s">
        <v>603</v>
      </c>
      <c r="O33" s="185">
        <v>4</v>
      </c>
      <c r="P33" s="185" t="s">
        <v>103</v>
      </c>
      <c r="Q33" s="185" t="s">
        <v>21</v>
      </c>
      <c r="R33" s="185">
        <v>1</v>
      </c>
      <c r="S33" s="185" t="s">
        <v>604</v>
      </c>
      <c r="T33" s="186"/>
      <c r="U33" s="186"/>
      <c r="V33" s="186"/>
      <c r="W33" s="186"/>
      <c r="X33" s="186"/>
      <c r="Y33" s="186"/>
      <c r="Z33" s="186"/>
    </row>
    <row r="34" spans="1:26" ht="45" x14ac:dyDescent="0.2">
      <c r="A34" s="181" t="s">
        <v>25</v>
      </c>
      <c r="B34" s="181"/>
      <c r="C34" s="181" t="s">
        <v>99</v>
      </c>
      <c r="D34" s="181" t="s">
        <v>21</v>
      </c>
      <c r="E34" s="181" t="s">
        <v>605</v>
      </c>
      <c r="F34" s="181" t="s">
        <v>606</v>
      </c>
      <c r="G34" s="186"/>
      <c r="H34" s="186"/>
      <c r="I34" s="186"/>
      <c r="J34" s="186"/>
      <c r="K34" s="186"/>
      <c r="L34" s="186"/>
      <c r="M34" s="186"/>
      <c r="N34" s="184" t="s">
        <v>607</v>
      </c>
      <c r="O34" s="184">
        <v>4</v>
      </c>
      <c r="P34" s="184" t="s">
        <v>103</v>
      </c>
      <c r="Q34" s="184" t="s">
        <v>21</v>
      </c>
      <c r="R34" s="184">
        <v>2</v>
      </c>
      <c r="S34" s="184" t="s">
        <v>608</v>
      </c>
      <c r="T34" s="186"/>
      <c r="U34" s="186"/>
      <c r="V34" s="186"/>
      <c r="W34" s="186"/>
      <c r="X34" s="186"/>
      <c r="Y34" s="186"/>
      <c r="Z34" s="186"/>
    </row>
    <row r="35" spans="1:26" ht="45" x14ac:dyDescent="0.2">
      <c r="A35" s="181" t="s">
        <v>25</v>
      </c>
      <c r="B35" s="181"/>
      <c r="C35" s="181" t="s">
        <v>99</v>
      </c>
      <c r="D35" s="181" t="s">
        <v>21</v>
      </c>
      <c r="E35" s="181" t="s">
        <v>609</v>
      </c>
      <c r="F35" s="181" t="s">
        <v>610</v>
      </c>
      <c r="G35" s="186"/>
      <c r="H35" s="186"/>
      <c r="I35" s="186"/>
      <c r="J35" s="186"/>
      <c r="K35" s="186"/>
      <c r="L35" s="186"/>
      <c r="M35" s="186"/>
      <c r="N35" s="185" t="s">
        <v>611</v>
      </c>
      <c r="O35" s="185">
        <v>4</v>
      </c>
      <c r="P35" s="185" t="s">
        <v>103</v>
      </c>
      <c r="Q35" s="185" t="s">
        <v>21</v>
      </c>
      <c r="R35" s="185">
        <v>3</v>
      </c>
      <c r="S35" s="185" t="s">
        <v>612</v>
      </c>
      <c r="T35" s="186"/>
      <c r="U35" s="186"/>
      <c r="V35" s="186"/>
      <c r="W35" s="186"/>
      <c r="X35" s="186"/>
      <c r="Y35" s="186"/>
      <c r="Z35" s="186"/>
    </row>
    <row r="36" spans="1:26" x14ac:dyDescent="0.2">
      <c r="A36" s="56" t="s">
        <v>3</v>
      </c>
      <c r="B36" s="57"/>
      <c r="C36" s="56" t="s">
        <v>99</v>
      </c>
      <c r="D36" s="56" t="s">
        <v>63</v>
      </c>
      <c r="E36" s="56" t="s">
        <v>613</v>
      </c>
      <c r="F36" s="56" t="s">
        <v>614</v>
      </c>
      <c r="G36" s="56"/>
      <c r="H36" s="56"/>
      <c r="I36" s="56"/>
      <c r="J36" s="56"/>
      <c r="K36" s="56"/>
      <c r="L36" s="56"/>
      <c r="M36" s="56"/>
      <c r="N36" s="56" t="s">
        <v>615</v>
      </c>
      <c r="O36" s="56">
        <v>4</v>
      </c>
      <c r="P36" s="56" t="s">
        <v>141</v>
      </c>
      <c r="Q36" s="56" t="s">
        <v>21</v>
      </c>
      <c r="R36" s="56"/>
      <c r="S36" s="56" t="s">
        <v>614</v>
      </c>
      <c r="T36" s="186"/>
      <c r="U36" s="186"/>
      <c r="V36" s="186"/>
      <c r="W36" s="186"/>
      <c r="X36" s="186"/>
      <c r="Y36" s="186"/>
      <c r="Z36" s="186"/>
    </row>
    <row r="37" spans="1:26" ht="90" x14ac:dyDescent="0.2">
      <c r="A37" s="181" t="s">
        <v>25</v>
      </c>
      <c r="B37" s="192"/>
      <c r="C37" s="181" t="s">
        <v>99</v>
      </c>
      <c r="D37" s="181" t="s">
        <v>63</v>
      </c>
      <c r="E37" s="181" t="s">
        <v>616</v>
      </c>
      <c r="F37" s="181" t="s">
        <v>617</v>
      </c>
      <c r="G37" s="190"/>
      <c r="H37" s="181"/>
      <c r="I37" s="181"/>
      <c r="J37" s="181"/>
      <c r="K37" s="181"/>
      <c r="L37" s="181"/>
      <c r="M37" s="181"/>
      <c r="N37" s="184" t="s">
        <v>618</v>
      </c>
      <c r="O37" s="184">
        <v>4</v>
      </c>
      <c r="P37" s="184" t="s">
        <v>141</v>
      </c>
      <c r="Q37" s="184" t="s">
        <v>21</v>
      </c>
      <c r="R37" s="184">
        <v>1</v>
      </c>
      <c r="S37" s="184" t="s">
        <v>619</v>
      </c>
      <c r="T37" s="186"/>
      <c r="U37" s="186"/>
      <c r="V37" s="186"/>
      <c r="W37" s="186"/>
      <c r="X37" s="186"/>
      <c r="Y37" s="186"/>
      <c r="Z37" s="186"/>
    </row>
    <row r="38" spans="1:26" ht="75" x14ac:dyDescent="0.2">
      <c r="A38" s="181" t="s">
        <v>25</v>
      </c>
      <c r="B38" s="192"/>
      <c r="C38" s="181" t="s">
        <v>99</v>
      </c>
      <c r="D38" s="181" t="s">
        <v>63</v>
      </c>
      <c r="E38" s="181" t="s">
        <v>620</v>
      </c>
      <c r="F38" s="181" t="s">
        <v>621</v>
      </c>
      <c r="G38" s="190"/>
      <c r="H38" s="181"/>
      <c r="I38" s="181"/>
      <c r="J38" s="181"/>
      <c r="K38" s="181"/>
      <c r="L38" s="181"/>
      <c r="M38" s="181"/>
      <c r="N38" s="185" t="s">
        <v>622</v>
      </c>
      <c r="O38" s="185">
        <v>4</v>
      </c>
      <c r="P38" s="185" t="s">
        <v>141</v>
      </c>
      <c r="Q38" s="185" t="s">
        <v>21</v>
      </c>
      <c r="R38" s="185">
        <v>2</v>
      </c>
      <c r="S38" s="185" t="s">
        <v>623</v>
      </c>
      <c r="T38" s="186"/>
      <c r="U38" s="186"/>
      <c r="V38" s="186"/>
      <c r="W38" s="186"/>
      <c r="X38" s="186"/>
      <c r="Y38" s="186"/>
      <c r="Z38" s="186"/>
    </row>
    <row r="39" spans="1:26" ht="60" x14ac:dyDescent="0.2">
      <c r="A39" s="181" t="s">
        <v>25</v>
      </c>
      <c r="B39" s="181"/>
      <c r="C39" s="181" t="s">
        <v>99</v>
      </c>
      <c r="D39" s="181" t="s">
        <v>63</v>
      </c>
      <c r="E39" s="181" t="s">
        <v>624</v>
      </c>
      <c r="F39" s="181" t="s">
        <v>625</v>
      </c>
      <c r="G39" s="186"/>
      <c r="H39" s="186"/>
      <c r="I39" s="186"/>
      <c r="J39" s="186"/>
      <c r="K39" s="186"/>
      <c r="L39" s="186"/>
      <c r="M39" s="186"/>
      <c r="N39" s="184" t="s">
        <v>626</v>
      </c>
      <c r="O39" s="184">
        <v>4</v>
      </c>
      <c r="P39" s="184" t="s">
        <v>141</v>
      </c>
      <c r="Q39" s="184" t="s">
        <v>21</v>
      </c>
      <c r="R39" s="184">
        <v>3</v>
      </c>
      <c r="S39" s="184" t="s">
        <v>627</v>
      </c>
      <c r="T39" s="186"/>
      <c r="U39" s="186"/>
      <c r="V39" s="186"/>
      <c r="W39" s="186"/>
      <c r="X39" s="186"/>
      <c r="Y39" s="186"/>
      <c r="Z39" s="186"/>
    </row>
    <row r="40" spans="1:26" x14ac:dyDescent="0.2">
      <c r="A40" s="56" t="s">
        <v>3</v>
      </c>
      <c r="B40" s="57"/>
      <c r="C40" s="56" t="s">
        <v>99</v>
      </c>
      <c r="D40" s="56" t="s">
        <v>76</v>
      </c>
      <c r="E40" s="56" t="s">
        <v>628</v>
      </c>
      <c r="F40" s="56" t="s">
        <v>629</v>
      </c>
      <c r="G40" s="56"/>
      <c r="H40" s="56"/>
      <c r="I40" s="56"/>
      <c r="J40" s="56"/>
      <c r="K40" s="56"/>
      <c r="L40" s="56"/>
      <c r="M40" s="56"/>
      <c r="N40" s="56" t="s">
        <v>630</v>
      </c>
      <c r="O40" s="56">
        <v>4</v>
      </c>
      <c r="P40" s="56" t="s">
        <v>141</v>
      </c>
      <c r="Q40" s="56" t="s">
        <v>76</v>
      </c>
      <c r="R40" s="56"/>
      <c r="S40" s="56" t="s">
        <v>629</v>
      </c>
      <c r="T40" s="186"/>
      <c r="U40" s="186"/>
      <c r="V40" s="186"/>
      <c r="W40" s="186"/>
      <c r="X40" s="186"/>
      <c r="Y40" s="186"/>
      <c r="Z40" s="186"/>
    </row>
    <row r="41" spans="1:26" ht="120" x14ac:dyDescent="0.2">
      <c r="A41" s="181" t="s">
        <v>25</v>
      </c>
      <c r="B41" s="181"/>
      <c r="C41" s="181" t="s">
        <v>99</v>
      </c>
      <c r="D41" s="181" t="s">
        <v>76</v>
      </c>
      <c r="E41" s="181" t="s">
        <v>631</v>
      </c>
      <c r="F41" s="181" t="s">
        <v>632</v>
      </c>
      <c r="G41" s="186"/>
      <c r="H41" s="186"/>
      <c r="I41" s="186"/>
      <c r="J41" s="186"/>
      <c r="K41" s="186"/>
      <c r="L41" s="186"/>
      <c r="M41" s="186"/>
      <c r="N41" s="184" t="s">
        <v>633</v>
      </c>
      <c r="O41" s="184">
        <v>4</v>
      </c>
      <c r="P41" s="184" t="s">
        <v>141</v>
      </c>
      <c r="Q41" s="184" t="s">
        <v>76</v>
      </c>
      <c r="R41" s="184">
        <v>5</v>
      </c>
      <c r="S41" s="184" t="s">
        <v>634</v>
      </c>
      <c r="T41" s="186"/>
      <c r="U41" s="186"/>
      <c r="V41" s="186"/>
      <c r="W41" s="186"/>
      <c r="X41" s="186"/>
      <c r="Y41" s="186"/>
      <c r="Z41" s="186"/>
    </row>
    <row r="42" spans="1:26" ht="30" x14ac:dyDescent="0.2">
      <c r="A42" s="181" t="s">
        <v>25</v>
      </c>
      <c r="B42" s="181"/>
      <c r="C42" s="181" t="s">
        <v>99</v>
      </c>
      <c r="D42" s="181" t="s">
        <v>76</v>
      </c>
      <c r="E42" s="181" t="s">
        <v>635</v>
      </c>
      <c r="F42" s="181" t="s">
        <v>636</v>
      </c>
      <c r="G42" s="186"/>
      <c r="H42" s="186"/>
      <c r="I42" s="186"/>
      <c r="J42" s="186"/>
      <c r="K42" s="186"/>
      <c r="L42" s="186"/>
      <c r="M42" s="186"/>
      <c r="N42" s="185" t="s">
        <v>637</v>
      </c>
      <c r="O42" s="185">
        <v>4</v>
      </c>
      <c r="P42" s="185" t="s">
        <v>141</v>
      </c>
      <c r="Q42" s="185" t="s">
        <v>76</v>
      </c>
      <c r="R42" s="185">
        <v>6</v>
      </c>
      <c r="S42" s="185" t="s">
        <v>636</v>
      </c>
      <c r="T42" s="186"/>
      <c r="U42" s="186"/>
      <c r="V42" s="186"/>
      <c r="W42" s="186"/>
      <c r="X42" s="186"/>
      <c r="Y42" s="186"/>
      <c r="Z42" s="186"/>
    </row>
    <row r="43" spans="1:26" ht="75" x14ac:dyDescent="0.2">
      <c r="A43" s="181" t="s">
        <v>25</v>
      </c>
      <c r="B43" s="181"/>
      <c r="C43" s="181" t="s">
        <v>99</v>
      </c>
      <c r="D43" s="181" t="s">
        <v>76</v>
      </c>
      <c r="E43" s="181" t="s">
        <v>638</v>
      </c>
      <c r="F43" s="181" t="s">
        <v>639</v>
      </c>
      <c r="G43" s="186"/>
      <c r="H43" s="186"/>
      <c r="I43" s="186"/>
      <c r="J43" s="186"/>
      <c r="K43" s="186"/>
      <c r="L43" s="186"/>
      <c r="M43" s="186"/>
      <c r="N43" s="184" t="s">
        <v>640</v>
      </c>
      <c r="O43" s="184">
        <v>4</v>
      </c>
      <c r="P43" s="184" t="s">
        <v>141</v>
      </c>
      <c r="Q43" s="184" t="s">
        <v>76</v>
      </c>
      <c r="R43" s="184">
        <v>7</v>
      </c>
      <c r="S43" s="184" t="s">
        <v>641</v>
      </c>
      <c r="T43" s="186"/>
      <c r="U43" s="186"/>
      <c r="V43" s="186"/>
      <c r="W43" s="186"/>
      <c r="X43" s="186"/>
      <c r="Y43" s="186"/>
      <c r="Z43" s="186"/>
    </row>
    <row r="44" spans="1:26" x14ac:dyDescent="0.2">
      <c r="A44" s="54" t="s">
        <v>2</v>
      </c>
      <c r="B44" s="181"/>
      <c r="C44" s="54" t="s">
        <v>151</v>
      </c>
      <c r="D44" s="54"/>
      <c r="E44" s="54" t="s">
        <v>642</v>
      </c>
      <c r="F44" s="54" t="s">
        <v>153</v>
      </c>
      <c r="G44" s="54"/>
      <c r="H44" s="54"/>
      <c r="I44" s="54"/>
      <c r="J44" s="54"/>
      <c r="K44" s="54"/>
      <c r="L44" s="54"/>
      <c r="M44" s="54"/>
      <c r="N44" s="54"/>
      <c r="O44" s="54"/>
      <c r="P44" s="54"/>
      <c r="Q44" s="54"/>
      <c r="R44" s="54"/>
      <c r="S44" s="54"/>
      <c r="T44" s="186"/>
      <c r="U44" s="186"/>
      <c r="V44" s="186"/>
      <c r="W44" s="186"/>
      <c r="X44" s="186"/>
      <c r="Y44" s="186"/>
      <c r="Z44" s="186"/>
    </row>
    <row r="45" spans="1:26" x14ac:dyDescent="0.2">
      <c r="A45" s="56" t="s">
        <v>3</v>
      </c>
      <c r="B45" s="57"/>
      <c r="C45" s="56" t="s">
        <v>151</v>
      </c>
      <c r="D45" s="56" t="s">
        <v>21</v>
      </c>
      <c r="E45" s="56" t="s">
        <v>643</v>
      </c>
      <c r="F45" s="56" t="s">
        <v>157</v>
      </c>
      <c r="G45" s="56"/>
      <c r="H45" s="56"/>
      <c r="I45" s="56"/>
      <c r="J45" s="56"/>
      <c r="K45" s="56"/>
      <c r="L45" s="56"/>
      <c r="M45" s="56"/>
      <c r="N45" s="56"/>
      <c r="O45" s="56"/>
      <c r="P45" s="56"/>
      <c r="Q45" s="56"/>
      <c r="R45" s="56"/>
      <c r="S45" s="56"/>
      <c r="T45" s="186"/>
      <c r="U45" s="186"/>
      <c r="V45" s="186"/>
      <c r="W45" s="186"/>
      <c r="X45" s="186"/>
      <c r="Y45" s="186"/>
      <c r="Z45" s="186"/>
    </row>
    <row r="46" spans="1:26" ht="60" x14ac:dyDescent="0.2">
      <c r="A46" s="181" t="s">
        <v>25</v>
      </c>
      <c r="B46" s="182"/>
      <c r="C46" s="181" t="s">
        <v>151</v>
      </c>
      <c r="D46" s="181" t="s">
        <v>21</v>
      </c>
      <c r="E46" s="181" t="s">
        <v>644</v>
      </c>
      <c r="F46" s="181" t="s">
        <v>645</v>
      </c>
      <c r="G46" s="186"/>
      <c r="H46" s="186"/>
      <c r="I46" s="186"/>
      <c r="J46" s="186"/>
      <c r="K46" s="186"/>
      <c r="L46" s="186"/>
      <c r="M46" s="186"/>
      <c r="N46" s="185"/>
      <c r="O46" s="185"/>
      <c r="P46" s="185"/>
      <c r="Q46" s="185"/>
      <c r="R46" s="185">
        <v>1</v>
      </c>
      <c r="S46" s="185" t="s">
        <v>160</v>
      </c>
      <c r="T46" s="186"/>
      <c r="U46" s="186"/>
      <c r="V46" s="186"/>
      <c r="W46" s="186"/>
      <c r="X46" s="186"/>
      <c r="Y46" s="186"/>
      <c r="Z46" s="186"/>
    </row>
    <row r="47" spans="1:26" x14ac:dyDescent="0.2">
      <c r="A47" s="56" t="s">
        <v>3</v>
      </c>
      <c r="B47" s="57"/>
      <c r="C47" s="56" t="s">
        <v>151</v>
      </c>
      <c r="D47" s="56" t="s">
        <v>63</v>
      </c>
      <c r="E47" s="56" t="s">
        <v>646</v>
      </c>
      <c r="F47" s="56" t="s">
        <v>162</v>
      </c>
      <c r="G47" s="56"/>
      <c r="H47" s="56"/>
      <c r="I47" s="56"/>
      <c r="J47" s="56"/>
      <c r="K47" s="56"/>
      <c r="L47" s="56"/>
      <c r="M47" s="56"/>
      <c r="N47" s="56" t="s">
        <v>647</v>
      </c>
      <c r="O47" s="56">
        <v>4</v>
      </c>
      <c r="P47" s="56" t="s">
        <v>141</v>
      </c>
      <c r="Q47" s="56" t="s">
        <v>63</v>
      </c>
      <c r="R47" s="56"/>
      <c r="S47" s="56" t="s">
        <v>393</v>
      </c>
      <c r="T47" s="186"/>
      <c r="U47" s="186"/>
      <c r="V47" s="186"/>
      <c r="W47" s="186"/>
      <c r="X47" s="186"/>
      <c r="Y47" s="186"/>
      <c r="Z47" s="186"/>
    </row>
    <row r="48" spans="1:26" ht="75" x14ac:dyDescent="0.2">
      <c r="A48" s="181" t="s">
        <v>25</v>
      </c>
      <c r="B48" s="182"/>
      <c r="C48" s="181" t="s">
        <v>151</v>
      </c>
      <c r="D48" s="181" t="s">
        <v>63</v>
      </c>
      <c r="E48" s="181" t="s">
        <v>648</v>
      </c>
      <c r="F48" s="181" t="s">
        <v>649</v>
      </c>
      <c r="G48" s="186"/>
      <c r="H48" s="186"/>
      <c r="I48" s="186"/>
      <c r="J48" s="186"/>
      <c r="K48" s="186"/>
      <c r="L48" s="186"/>
      <c r="M48" s="186"/>
      <c r="N48" s="185" t="s">
        <v>650</v>
      </c>
      <c r="O48" s="185">
        <v>4</v>
      </c>
      <c r="P48" s="185" t="s">
        <v>141</v>
      </c>
      <c r="Q48" s="185" t="s">
        <v>63</v>
      </c>
      <c r="R48" s="185">
        <v>4</v>
      </c>
      <c r="S48" s="185" t="s">
        <v>651</v>
      </c>
      <c r="T48" s="186"/>
      <c r="U48" s="186"/>
      <c r="V48" s="186"/>
      <c r="W48" s="186"/>
      <c r="X48" s="186"/>
      <c r="Y48" s="186"/>
      <c r="Z48" s="186"/>
    </row>
    <row r="49" spans="1:26"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x14ac:dyDescent="0.2">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x14ac:dyDescent="0.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x14ac:dyDescent="0.2">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x14ac:dyDescent="0.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x14ac:dyDescent="0.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x14ac:dyDescent="0.2">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x14ac:dyDescent="0.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x14ac:dyDescent="0.2">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x14ac:dyDescent="0.2">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x14ac:dyDescent="0.2">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x14ac:dyDescent="0.2">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x14ac:dyDescent="0.2">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x14ac:dyDescent="0.2">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x14ac:dyDescent="0.2">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x14ac:dyDescent="0.2">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x14ac:dyDescent="0.2">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x14ac:dyDescent="0.2">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x14ac:dyDescent="0.2">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x14ac:dyDescent="0.2">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x14ac:dyDescent="0.2">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x14ac:dyDescent="0.2">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x14ac:dyDescent="0.2">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x14ac:dyDescent="0.2">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x14ac:dyDescent="0.2">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x14ac:dyDescent="0.2">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x14ac:dyDescent="0.2">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x14ac:dyDescent="0.2">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x14ac:dyDescent="0.2">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x14ac:dyDescent="0.2">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x14ac:dyDescent="0.2">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x14ac:dyDescent="0.2">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x14ac:dyDescent="0.2">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x14ac:dyDescent="0.2">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x14ac:dyDescent="0.2">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x14ac:dyDescent="0.2">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x14ac:dyDescent="0.2">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x14ac:dyDescent="0.2">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x14ac:dyDescent="0.2">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x14ac:dyDescent="0.2">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x14ac:dyDescent="0.2">
      <c r="A249" s="186"/>
      <c r="B249" s="186"/>
      <c r="C249" s="186"/>
      <c r="D249" s="186"/>
      <c r="E249" s="186"/>
      <c r="F249" s="186"/>
      <c r="G249" s="186"/>
      <c r="H249" s="186"/>
      <c r="I249" s="186"/>
      <c r="J249" s="186"/>
      <c r="K249" s="186"/>
      <c r="L249" s="186"/>
      <c r="M249" s="186"/>
      <c r="N249" s="180"/>
      <c r="O249" s="180"/>
      <c r="P249" s="180"/>
      <c r="Q249" s="180"/>
      <c r="R249" s="180"/>
      <c r="S249" s="180"/>
      <c r="T249" s="186"/>
      <c r="U249" s="186"/>
      <c r="V249" s="186"/>
      <c r="W249" s="186"/>
      <c r="X249" s="186"/>
      <c r="Y249" s="186"/>
      <c r="Z249" s="186"/>
    </row>
    <row r="250" spans="1:26" x14ac:dyDescent="0.2">
      <c r="A250" s="186"/>
      <c r="B250" s="186"/>
      <c r="C250" s="186"/>
      <c r="D250" s="186"/>
      <c r="E250" s="186"/>
      <c r="F250" s="186"/>
      <c r="G250" s="186"/>
      <c r="H250" s="186"/>
      <c r="I250" s="186"/>
      <c r="J250" s="186"/>
      <c r="K250" s="186"/>
      <c r="L250" s="186"/>
      <c r="M250" s="186"/>
      <c r="N250" s="180"/>
      <c r="O250" s="180"/>
      <c r="P250" s="180"/>
      <c r="Q250" s="180"/>
      <c r="R250" s="180"/>
      <c r="S250" s="180"/>
      <c r="T250" s="186"/>
      <c r="U250" s="186"/>
      <c r="V250" s="186"/>
      <c r="W250" s="186"/>
      <c r="X250" s="186"/>
      <c r="Y250" s="186"/>
      <c r="Z250" s="186"/>
    </row>
    <row r="251" spans="1:26" x14ac:dyDescent="0.2">
      <c r="A251" s="186"/>
      <c r="B251" s="186"/>
      <c r="C251" s="186"/>
      <c r="D251" s="186"/>
      <c r="E251" s="186"/>
      <c r="F251" s="186"/>
      <c r="G251" s="186"/>
      <c r="H251" s="186"/>
      <c r="I251" s="186"/>
      <c r="J251" s="186"/>
      <c r="K251" s="186"/>
      <c r="L251" s="186"/>
      <c r="M251" s="186"/>
      <c r="N251" s="180"/>
      <c r="O251" s="180"/>
      <c r="P251" s="180"/>
      <c r="Q251" s="180"/>
      <c r="R251" s="180"/>
      <c r="S251" s="180"/>
      <c r="T251" s="186"/>
      <c r="U251" s="186"/>
      <c r="V251" s="186"/>
      <c r="W251" s="186"/>
      <c r="X251" s="186"/>
      <c r="Y251" s="186"/>
      <c r="Z251" s="186"/>
    </row>
    <row r="252" spans="1:26" x14ac:dyDescent="0.2">
      <c r="A252" s="186"/>
      <c r="B252" s="186"/>
      <c r="C252" s="186"/>
      <c r="D252" s="186"/>
      <c r="E252" s="186"/>
      <c r="F252" s="186"/>
      <c r="G252" s="186"/>
      <c r="H252" s="186"/>
      <c r="I252" s="186"/>
      <c r="J252" s="186"/>
      <c r="K252" s="186"/>
      <c r="L252" s="186"/>
      <c r="M252" s="186"/>
      <c r="N252" s="180"/>
      <c r="O252" s="180"/>
      <c r="P252" s="180"/>
      <c r="Q252" s="180"/>
      <c r="R252" s="180"/>
      <c r="S252" s="180"/>
      <c r="T252" s="186"/>
      <c r="U252" s="186"/>
      <c r="V252" s="186"/>
      <c r="W252" s="186"/>
      <c r="X252" s="186"/>
      <c r="Y252" s="186"/>
      <c r="Z252" s="186"/>
    </row>
    <row r="253" spans="1:26" x14ac:dyDescent="0.2">
      <c r="A253" s="186"/>
      <c r="B253" s="186"/>
      <c r="C253" s="186"/>
      <c r="D253" s="186"/>
      <c r="E253" s="186"/>
      <c r="F253" s="186"/>
      <c r="G253" s="186"/>
      <c r="H253" s="186"/>
      <c r="I253" s="186"/>
      <c r="J253" s="186"/>
      <c r="K253" s="186"/>
      <c r="L253" s="186"/>
      <c r="M253" s="186"/>
      <c r="N253" s="180"/>
      <c r="O253" s="180"/>
      <c r="P253" s="180"/>
      <c r="Q253" s="180"/>
      <c r="R253" s="180"/>
      <c r="S253" s="180"/>
      <c r="T253" s="186"/>
      <c r="U253" s="186"/>
      <c r="V253" s="186"/>
      <c r="W253" s="186"/>
      <c r="X253" s="186"/>
      <c r="Y253" s="186"/>
      <c r="Z253" s="186"/>
    </row>
    <row r="254" spans="1:26" x14ac:dyDescent="0.2">
      <c r="A254" s="186"/>
      <c r="B254" s="186"/>
      <c r="C254" s="186"/>
      <c r="D254" s="186"/>
      <c r="E254" s="186"/>
      <c r="F254" s="186"/>
      <c r="G254" s="186"/>
      <c r="H254" s="186"/>
      <c r="I254" s="186"/>
      <c r="J254" s="186"/>
      <c r="K254" s="186"/>
      <c r="L254" s="186"/>
      <c r="M254" s="186"/>
      <c r="N254" s="180"/>
      <c r="O254" s="180"/>
      <c r="P254" s="180"/>
      <c r="Q254" s="180"/>
      <c r="R254" s="180"/>
      <c r="S254" s="180"/>
      <c r="T254" s="186"/>
      <c r="U254" s="186"/>
      <c r="V254" s="186"/>
      <c r="W254" s="186"/>
      <c r="X254" s="186"/>
      <c r="Y254" s="186"/>
      <c r="Z254" s="186"/>
    </row>
    <row r="255" spans="1:26" x14ac:dyDescent="0.2">
      <c r="A255" s="186"/>
      <c r="B255" s="186"/>
      <c r="C255" s="186"/>
      <c r="D255" s="186"/>
      <c r="E255" s="186"/>
      <c r="F255" s="186"/>
      <c r="G255" s="186"/>
      <c r="H255" s="186"/>
      <c r="I255" s="186"/>
      <c r="J255" s="186"/>
      <c r="K255" s="186"/>
      <c r="L255" s="186"/>
      <c r="M255" s="186"/>
      <c r="N255" s="180"/>
      <c r="O255" s="180"/>
      <c r="P255" s="180"/>
      <c r="Q255" s="180"/>
      <c r="R255" s="180"/>
      <c r="S255" s="180"/>
      <c r="T255" s="186"/>
      <c r="U255" s="186"/>
      <c r="V255" s="186"/>
      <c r="W255" s="186"/>
      <c r="X255" s="186"/>
      <c r="Y255" s="186"/>
      <c r="Z255" s="186"/>
    </row>
    <row r="256" spans="1:26" x14ac:dyDescent="0.2">
      <c r="A256" s="186"/>
      <c r="B256" s="186"/>
      <c r="C256" s="186"/>
      <c r="D256" s="186"/>
      <c r="E256" s="186"/>
      <c r="F256" s="186"/>
      <c r="G256" s="186"/>
      <c r="H256" s="186"/>
      <c r="I256" s="186"/>
      <c r="J256" s="186"/>
      <c r="K256" s="186"/>
      <c r="L256" s="186"/>
      <c r="M256" s="186"/>
      <c r="N256" s="180"/>
      <c r="O256" s="180"/>
      <c r="P256" s="180"/>
      <c r="Q256" s="180"/>
      <c r="R256" s="180"/>
      <c r="S256" s="180"/>
      <c r="T256" s="186"/>
      <c r="U256" s="186"/>
      <c r="V256" s="186"/>
      <c r="W256" s="186"/>
      <c r="X256" s="186"/>
      <c r="Y256" s="186"/>
      <c r="Z256" s="186"/>
    </row>
    <row r="257" spans="1:26" x14ac:dyDescent="0.2">
      <c r="A257" s="186"/>
      <c r="B257" s="186"/>
      <c r="C257" s="186"/>
      <c r="D257" s="186"/>
      <c r="E257" s="186"/>
      <c r="F257" s="186"/>
      <c r="G257" s="186"/>
      <c r="H257" s="186"/>
      <c r="I257" s="186"/>
      <c r="J257" s="186"/>
      <c r="K257" s="186"/>
      <c r="L257" s="186"/>
      <c r="M257" s="186"/>
      <c r="N257" s="180"/>
      <c r="O257" s="180"/>
      <c r="P257" s="180"/>
      <c r="Q257" s="180"/>
      <c r="R257" s="180"/>
      <c r="S257" s="180"/>
      <c r="T257" s="186"/>
      <c r="U257" s="186"/>
      <c r="V257" s="186"/>
      <c r="W257" s="186"/>
      <c r="X257" s="186"/>
      <c r="Y257" s="186"/>
      <c r="Z257" s="186"/>
    </row>
    <row r="258" spans="1:26" x14ac:dyDescent="0.2">
      <c r="A258" s="186"/>
      <c r="B258" s="186"/>
      <c r="C258" s="186"/>
      <c r="D258" s="186"/>
      <c r="E258" s="186"/>
      <c r="F258" s="186"/>
      <c r="G258" s="186"/>
      <c r="H258" s="186"/>
      <c r="I258" s="186"/>
      <c r="J258" s="186"/>
      <c r="K258" s="186"/>
      <c r="L258" s="186"/>
      <c r="M258" s="186"/>
      <c r="N258" s="180"/>
      <c r="O258" s="180"/>
      <c r="P258" s="180"/>
      <c r="Q258" s="180"/>
      <c r="R258" s="180"/>
      <c r="S258" s="180"/>
      <c r="T258" s="186"/>
      <c r="U258" s="186"/>
      <c r="V258" s="186"/>
      <c r="W258" s="186"/>
      <c r="X258" s="186"/>
      <c r="Y258" s="186"/>
      <c r="Z258" s="186"/>
    </row>
    <row r="259" spans="1:26" x14ac:dyDescent="0.2">
      <c r="A259" s="186"/>
      <c r="B259" s="186"/>
      <c r="C259" s="186"/>
      <c r="D259" s="186"/>
      <c r="E259" s="186"/>
      <c r="F259" s="186"/>
      <c r="G259" s="186"/>
      <c r="H259" s="186"/>
      <c r="I259" s="186"/>
      <c r="J259" s="186"/>
      <c r="K259" s="186"/>
      <c r="L259" s="186"/>
      <c r="M259" s="186"/>
      <c r="N259" s="180"/>
      <c r="O259" s="180"/>
      <c r="P259" s="180"/>
      <c r="Q259" s="180"/>
      <c r="R259" s="180"/>
      <c r="S259" s="180"/>
      <c r="T259" s="186"/>
      <c r="U259" s="186"/>
      <c r="V259" s="186"/>
      <c r="W259" s="186"/>
      <c r="X259" s="186"/>
      <c r="Y259" s="186"/>
      <c r="Z259" s="186"/>
    </row>
    <row r="260" spans="1:26" x14ac:dyDescent="0.2">
      <c r="A260" s="186"/>
      <c r="B260" s="186"/>
      <c r="C260" s="186"/>
      <c r="D260" s="186"/>
      <c r="E260" s="186"/>
      <c r="F260" s="186"/>
      <c r="G260" s="186"/>
      <c r="H260" s="186"/>
      <c r="I260" s="186"/>
      <c r="J260" s="186"/>
      <c r="K260" s="186"/>
      <c r="L260" s="186"/>
      <c r="M260" s="186"/>
      <c r="N260" s="180"/>
      <c r="O260" s="180"/>
      <c r="P260" s="180"/>
      <c r="Q260" s="180"/>
      <c r="R260" s="180"/>
      <c r="S260" s="180"/>
      <c r="T260" s="186"/>
      <c r="U260" s="186"/>
      <c r="V260" s="186"/>
      <c r="W260" s="186"/>
      <c r="X260" s="186"/>
      <c r="Y260" s="186"/>
      <c r="Z260" s="186"/>
    </row>
    <row r="261" spans="1:26" x14ac:dyDescent="0.2">
      <c r="A261" s="186"/>
      <c r="B261" s="186"/>
      <c r="C261" s="186"/>
      <c r="D261" s="186"/>
      <c r="E261" s="186"/>
      <c r="F261" s="186"/>
      <c r="G261" s="186"/>
      <c r="H261" s="186"/>
      <c r="I261" s="186"/>
      <c r="J261" s="186"/>
      <c r="K261" s="186"/>
      <c r="L261" s="186"/>
      <c r="M261" s="186"/>
      <c r="N261" s="180"/>
      <c r="O261" s="180"/>
      <c r="P261" s="180"/>
      <c r="Q261" s="180"/>
      <c r="R261" s="180"/>
      <c r="S261" s="180"/>
      <c r="T261" s="186"/>
      <c r="U261" s="186"/>
      <c r="V261" s="186"/>
      <c r="W261" s="186"/>
      <c r="X261" s="186"/>
      <c r="Y261" s="186"/>
      <c r="Z261" s="186"/>
    </row>
    <row r="262" spans="1:26" x14ac:dyDescent="0.2">
      <c r="A262" s="186"/>
      <c r="B262" s="186"/>
      <c r="C262" s="186"/>
      <c r="D262" s="186"/>
      <c r="E262" s="186"/>
      <c r="F262" s="186"/>
      <c r="G262" s="186"/>
      <c r="H262" s="186"/>
      <c r="I262" s="186"/>
      <c r="J262" s="186"/>
      <c r="K262" s="186"/>
      <c r="L262" s="186"/>
      <c r="M262" s="186"/>
      <c r="N262" s="180"/>
      <c r="O262" s="180"/>
      <c r="P262" s="180"/>
      <c r="Q262" s="180"/>
      <c r="R262" s="180"/>
      <c r="S262" s="180"/>
      <c r="T262" s="186"/>
      <c r="U262" s="186"/>
      <c r="V262" s="186"/>
      <c r="W262" s="186"/>
      <c r="X262" s="186"/>
      <c r="Y262" s="186"/>
      <c r="Z262" s="186"/>
    </row>
    <row r="263" spans="1:26" x14ac:dyDescent="0.2">
      <c r="A263" s="186"/>
      <c r="B263" s="186"/>
      <c r="C263" s="186"/>
      <c r="D263" s="186"/>
      <c r="E263" s="186"/>
      <c r="F263" s="186"/>
      <c r="G263" s="186"/>
      <c r="H263" s="186"/>
      <c r="I263" s="186"/>
      <c r="J263" s="186"/>
      <c r="K263" s="186"/>
      <c r="L263" s="186"/>
      <c r="M263" s="186"/>
      <c r="N263" s="180"/>
      <c r="O263" s="180"/>
      <c r="P263" s="180"/>
      <c r="Q263" s="180"/>
      <c r="R263" s="180"/>
      <c r="S263" s="180"/>
      <c r="T263" s="186"/>
      <c r="U263" s="186"/>
      <c r="V263" s="186"/>
      <c r="W263" s="186"/>
      <c r="X263" s="186"/>
      <c r="Y263" s="186"/>
      <c r="Z263" s="186"/>
    </row>
    <row r="264" spans="1:26" x14ac:dyDescent="0.2">
      <c r="A264" s="186"/>
      <c r="B264" s="186"/>
      <c r="C264" s="186"/>
      <c r="D264" s="186"/>
      <c r="E264" s="186"/>
      <c r="F264" s="186"/>
      <c r="G264" s="186"/>
      <c r="H264" s="186"/>
      <c r="I264" s="186"/>
      <c r="J264" s="186"/>
      <c r="K264" s="186"/>
      <c r="L264" s="186"/>
      <c r="M264" s="186"/>
      <c r="N264" s="180"/>
      <c r="O264" s="180"/>
      <c r="P264" s="180"/>
      <c r="Q264" s="180"/>
      <c r="R264" s="180"/>
      <c r="S264" s="180"/>
      <c r="T264" s="186"/>
      <c r="U264" s="186"/>
      <c r="V264" s="186"/>
      <c r="W264" s="186"/>
      <c r="X264" s="186"/>
      <c r="Y264" s="186"/>
      <c r="Z264" s="186"/>
    </row>
    <row r="265" spans="1:26" x14ac:dyDescent="0.2">
      <c r="A265" s="186"/>
      <c r="B265" s="186"/>
      <c r="C265" s="186"/>
      <c r="D265" s="186"/>
      <c r="E265" s="186"/>
      <c r="F265" s="186"/>
      <c r="G265" s="186"/>
      <c r="H265" s="186"/>
      <c r="I265" s="186"/>
      <c r="J265" s="186"/>
      <c r="K265" s="186"/>
      <c r="L265" s="186"/>
      <c r="M265" s="186"/>
      <c r="N265" s="180"/>
      <c r="O265" s="180"/>
      <c r="P265" s="180"/>
      <c r="Q265" s="180"/>
      <c r="R265" s="180"/>
      <c r="S265" s="180"/>
      <c r="T265" s="186"/>
      <c r="U265" s="186"/>
      <c r="V265" s="186"/>
      <c r="W265" s="186"/>
      <c r="X265" s="186"/>
      <c r="Y265" s="186"/>
      <c r="Z265" s="186"/>
    </row>
    <row r="266" spans="1:26" x14ac:dyDescent="0.2">
      <c r="A266" s="186"/>
      <c r="B266" s="186"/>
      <c r="C266" s="186"/>
      <c r="D266" s="186"/>
      <c r="E266" s="186"/>
      <c r="F266" s="186"/>
      <c r="G266" s="186"/>
      <c r="H266" s="186"/>
      <c r="I266" s="186"/>
      <c r="J266" s="186"/>
      <c r="K266" s="186"/>
      <c r="L266" s="186"/>
      <c r="M266" s="186"/>
      <c r="N266" s="180"/>
      <c r="O266" s="180"/>
      <c r="P266" s="180"/>
      <c r="Q266" s="180"/>
      <c r="R266" s="180"/>
      <c r="S266" s="180"/>
      <c r="T266" s="186"/>
      <c r="U266" s="186"/>
      <c r="V266" s="186"/>
      <c r="W266" s="186"/>
      <c r="X266" s="186"/>
      <c r="Y266" s="186"/>
      <c r="Z266" s="186"/>
    </row>
    <row r="267" spans="1:26" x14ac:dyDescent="0.2">
      <c r="A267" s="186"/>
      <c r="B267" s="186"/>
      <c r="C267" s="186"/>
      <c r="D267" s="186"/>
      <c r="E267" s="186"/>
      <c r="F267" s="186"/>
      <c r="G267" s="186"/>
      <c r="H267" s="186"/>
      <c r="I267" s="186"/>
      <c r="J267" s="186"/>
      <c r="K267" s="186"/>
      <c r="L267" s="186"/>
      <c r="M267" s="186"/>
      <c r="N267" s="180"/>
      <c r="O267" s="180"/>
      <c r="P267" s="180"/>
      <c r="Q267" s="180"/>
      <c r="R267" s="180"/>
      <c r="S267" s="180"/>
      <c r="T267" s="186"/>
      <c r="U267" s="186"/>
      <c r="V267" s="186"/>
      <c r="W267" s="186"/>
      <c r="X267" s="186"/>
      <c r="Y267" s="186"/>
      <c r="Z267" s="186"/>
    </row>
    <row r="268" spans="1:26" x14ac:dyDescent="0.2">
      <c r="A268" s="186"/>
      <c r="B268" s="186"/>
      <c r="C268" s="186"/>
      <c r="D268" s="186"/>
      <c r="E268" s="186"/>
      <c r="F268" s="186"/>
      <c r="G268" s="186"/>
      <c r="H268" s="186"/>
      <c r="I268" s="186"/>
      <c r="J268" s="186"/>
      <c r="K268" s="186"/>
      <c r="L268" s="186"/>
      <c r="M268" s="186"/>
      <c r="N268" s="180"/>
      <c r="O268" s="180"/>
      <c r="P268" s="180"/>
      <c r="Q268" s="180"/>
      <c r="R268" s="180"/>
      <c r="S268" s="180"/>
      <c r="T268" s="186"/>
      <c r="U268" s="186"/>
      <c r="V268" s="186"/>
      <c r="W268" s="186"/>
      <c r="X268" s="186"/>
      <c r="Y268" s="186"/>
      <c r="Z268" s="186"/>
    </row>
    <row r="269" spans="1:26" x14ac:dyDescent="0.2">
      <c r="A269" s="186"/>
      <c r="B269" s="186"/>
      <c r="C269" s="186"/>
      <c r="D269" s="186"/>
      <c r="E269" s="186"/>
      <c r="F269" s="186"/>
      <c r="G269" s="186"/>
      <c r="H269" s="186"/>
      <c r="I269" s="186"/>
      <c r="J269" s="186"/>
      <c r="K269" s="186"/>
      <c r="L269" s="186"/>
      <c r="M269" s="186"/>
      <c r="N269" s="180"/>
      <c r="O269" s="180"/>
      <c r="P269" s="180"/>
      <c r="Q269" s="180"/>
      <c r="R269" s="180"/>
      <c r="S269" s="180"/>
      <c r="T269" s="186"/>
      <c r="U269" s="186"/>
      <c r="V269" s="186"/>
      <c r="W269" s="186"/>
      <c r="X269" s="186"/>
      <c r="Y269" s="186"/>
      <c r="Z269" s="186"/>
    </row>
    <row r="270" spans="1:26" x14ac:dyDescent="0.2">
      <c r="A270" s="186"/>
      <c r="B270" s="186"/>
      <c r="C270" s="186"/>
      <c r="D270" s="186"/>
      <c r="E270" s="186"/>
      <c r="F270" s="186"/>
      <c r="G270" s="186"/>
      <c r="H270" s="186"/>
      <c r="I270" s="186"/>
      <c r="J270" s="186"/>
      <c r="K270" s="186"/>
      <c r="L270" s="186"/>
      <c r="M270" s="186"/>
      <c r="N270" s="180"/>
      <c r="O270" s="180"/>
      <c r="P270" s="180"/>
      <c r="Q270" s="180"/>
      <c r="R270" s="180"/>
      <c r="S270" s="180"/>
      <c r="T270" s="186"/>
      <c r="U270" s="186"/>
      <c r="V270" s="186"/>
      <c r="W270" s="186"/>
      <c r="X270" s="186"/>
      <c r="Y270" s="186"/>
      <c r="Z270" s="186"/>
    </row>
    <row r="271" spans="1:26" x14ac:dyDescent="0.2">
      <c r="A271" s="186"/>
      <c r="B271" s="186"/>
      <c r="C271" s="186"/>
      <c r="D271" s="186"/>
      <c r="E271" s="186"/>
      <c r="F271" s="186"/>
      <c r="G271" s="186"/>
      <c r="H271" s="186"/>
      <c r="I271" s="186"/>
      <c r="J271" s="186"/>
      <c r="K271" s="186"/>
      <c r="L271" s="186"/>
      <c r="M271" s="186"/>
      <c r="N271" s="180"/>
      <c r="O271" s="180"/>
      <c r="P271" s="180"/>
      <c r="Q271" s="180"/>
      <c r="R271" s="180"/>
      <c r="S271" s="180"/>
      <c r="T271" s="186"/>
      <c r="U271" s="186"/>
      <c r="V271" s="186"/>
      <c r="W271" s="186"/>
      <c r="X271" s="186"/>
      <c r="Y271" s="186"/>
      <c r="Z271" s="186"/>
    </row>
    <row r="272" spans="1:26" x14ac:dyDescent="0.2">
      <c r="A272" s="186"/>
      <c r="B272" s="186"/>
      <c r="C272" s="186"/>
      <c r="D272" s="186"/>
      <c r="E272" s="186"/>
      <c r="F272" s="186"/>
      <c r="G272" s="186"/>
      <c r="H272" s="186"/>
      <c r="I272" s="186"/>
      <c r="J272" s="186"/>
      <c r="K272" s="186"/>
      <c r="L272" s="186"/>
      <c r="M272" s="186"/>
      <c r="N272" s="180"/>
      <c r="O272" s="180"/>
      <c r="P272" s="180"/>
      <c r="Q272" s="180"/>
      <c r="R272" s="180"/>
      <c r="S272" s="180"/>
      <c r="T272" s="186"/>
      <c r="U272" s="186"/>
      <c r="V272" s="186"/>
      <c r="W272" s="186"/>
      <c r="X272" s="186"/>
      <c r="Y272" s="186"/>
      <c r="Z272" s="186"/>
    </row>
    <row r="273" spans="1:26" x14ac:dyDescent="0.2">
      <c r="A273" s="186"/>
      <c r="B273" s="186"/>
      <c r="C273" s="186"/>
      <c r="D273" s="186"/>
      <c r="E273" s="186"/>
      <c r="F273" s="186"/>
      <c r="G273" s="186"/>
      <c r="H273" s="186"/>
      <c r="I273" s="186"/>
      <c r="J273" s="186"/>
      <c r="K273" s="186"/>
      <c r="L273" s="186"/>
      <c r="M273" s="186"/>
      <c r="N273" s="180"/>
      <c r="O273" s="180"/>
      <c r="P273" s="180"/>
      <c r="Q273" s="180"/>
      <c r="R273" s="180"/>
      <c r="S273" s="180"/>
      <c r="T273" s="186"/>
      <c r="U273" s="186"/>
      <c r="V273" s="186"/>
      <c r="W273" s="186"/>
      <c r="X273" s="186"/>
      <c r="Y273" s="186"/>
      <c r="Z273" s="186"/>
    </row>
    <row r="274" spans="1:26" x14ac:dyDescent="0.2">
      <c r="A274" s="186"/>
      <c r="B274" s="186"/>
      <c r="C274" s="186"/>
      <c r="D274" s="186"/>
      <c r="E274" s="186"/>
      <c r="F274" s="186"/>
      <c r="G274" s="186"/>
      <c r="H274" s="186"/>
      <c r="I274" s="186"/>
      <c r="J274" s="186"/>
      <c r="K274" s="186"/>
      <c r="L274" s="186"/>
      <c r="M274" s="186"/>
      <c r="N274" s="180"/>
      <c r="O274" s="180"/>
      <c r="P274" s="180"/>
      <c r="Q274" s="180"/>
      <c r="R274" s="180"/>
      <c r="S274" s="180"/>
      <c r="T274" s="186"/>
      <c r="U274" s="186"/>
      <c r="V274" s="186"/>
      <c r="W274" s="186"/>
      <c r="X274" s="186"/>
      <c r="Y274" s="186"/>
      <c r="Z274" s="186"/>
    </row>
    <row r="275" spans="1:26" x14ac:dyDescent="0.2">
      <c r="A275" s="186"/>
      <c r="B275" s="186"/>
      <c r="C275" s="186"/>
      <c r="D275" s="186"/>
      <c r="E275" s="186"/>
      <c r="F275" s="186"/>
      <c r="G275" s="186"/>
      <c r="H275" s="186"/>
      <c r="I275" s="186"/>
      <c r="J275" s="186"/>
      <c r="K275" s="186"/>
      <c r="L275" s="186"/>
      <c r="M275" s="186"/>
      <c r="N275" s="180"/>
      <c r="O275" s="180"/>
      <c r="P275" s="180"/>
      <c r="Q275" s="180"/>
      <c r="R275" s="180"/>
      <c r="S275" s="180"/>
      <c r="T275" s="186"/>
      <c r="U275" s="186"/>
      <c r="V275" s="186"/>
      <c r="W275" s="186"/>
      <c r="X275" s="186"/>
      <c r="Y275" s="186"/>
      <c r="Z275" s="186"/>
    </row>
    <row r="276" spans="1:26" x14ac:dyDescent="0.2">
      <c r="A276" s="186"/>
      <c r="B276" s="186"/>
      <c r="C276" s="186"/>
      <c r="D276" s="186"/>
      <c r="E276" s="186"/>
      <c r="F276" s="186"/>
      <c r="G276" s="186"/>
      <c r="H276" s="186"/>
      <c r="I276" s="186"/>
      <c r="J276" s="186"/>
      <c r="K276" s="186"/>
      <c r="L276" s="186"/>
      <c r="M276" s="186"/>
      <c r="N276" s="180"/>
      <c r="O276" s="180"/>
      <c r="P276" s="180"/>
      <c r="Q276" s="180"/>
      <c r="R276" s="180"/>
      <c r="S276" s="180"/>
      <c r="T276" s="186"/>
      <c r="U276" s="186"/>
      <c r="V276" s="186"/>
      <c r="W276" s="186"/>
      <c r="X276" s="186"/>
      <c r="Y276" s="186"/>
      <c r="Z276" s="186"/>
    </row>
    <row r="277" spans="1:26" x14ac:dyDescent="0.2">
      <c r="A277" s="186"/>
      <c r="B277" s="186"/>
      <c r="C277" s="186"/>
      <c r="D277" s="186"/>
      <c r="E277" s="186"/>
      <c r="F277" s="186"/>
      <c r="G277" s="186"/>
      <c r="H277" s="186"/>
      <c r="I277" s="186"/>
      <c r="J277" s="186"/>
      <c r="K277" s="186"/>
      <c r="L277" s="186"/>
      <c r="M277" s="186"/>
      <c r="N277" s="180"/>
      <c r="O277" s="180"/>
      <c r="P277" s="180"/>
      <c r="Q277" s="180"/>
      <c r="R277" s="180"/>
      <c r="S277" s="180"/>
      <c r="T277" s="186"/>
      <c r="U277" s="186"/>
      <c r="V277" s="186"/>
      <c r="W277" s="186"/>
      <c r="X277" s="186"/>
      <c r="Y277" s="186"/>
      <c r="Z277" s="186"/>
    </row>
    <row r="278" spans="1:26" x14ac:dyDescent="0.2">
      <c r="A278" s="186"/>
      <c r="B278" s="186"/>
      <c r="C278" s="186"/>
      <c r="D278" s="186"/>
      <c r="E278" s="186"/>
      <c r="F278" s="186"/>
      <c r="G278" s="186"/>
      <c r="H278" s="186"/>
      <c r="I278" s="186"/>
      <c r="J278" s="186"/>
      <c r="K278" s="186"/>
      <c r="L278" s="186"/>
      <c r="M278" s="186"/>
      <c r="N278" s="180"/>
      <c r="O278" s="180"/>
      <c r="P278" s="180"/>
      <c r="Q278" s="180"/>
      <c r="R278" s="180"/>
      <c r="S278" s="180"/>
      <c r="T278" s="186"/>
      <c r="U278" s="186"/>
      <c r="V278" s="186"/>
      <c r="W278" s="186"/>
      <c r="X278" s="186"/>
      <c r="Y278" s="186"/>
      <c r="Z278" s="186"/>
    </row>
    <row r="279" spans="1:26" x14ac:dyDescent="0.2">
      <c r="A279" s="186"/>
      <c r="B279" s="186"/>
      <c r="C279" s="186"/>
      <c r="D279" s="186"/>
      <c r="E279" s="186"/>
      <c r="F279" s="186"/>
      <c r="G279" s="186"/>
      <c r="H279" s="186"/>
      <c r="I279" s="186"/>
      <c r="J279" s="186"/>
      <c r="K279" s="186"/>
      <c r="L279" s="186"/>
      <c r="M279" s="186"/>
      <c r="N279" s="180"/>
      <c r="O279" s="180"/>
      <c r="P279" s="180"/>
      <c r="Q279" s="180"/>
      <c r="R279" s="180"/>
      <c r="S279" s="180"/>
      <c r="T279" s="186"/>
      <c r="U279" s="186"/>
      <c r="V279" s="186"/>
      <c r="W279" s="186"/>
      <c r="X279" s="186"/>
      <c r="Y279" s="186"/>
      <c r="Z279" s="186"/>
    </row>
    <row r="280" spans="1:26" x14ac:dyDescent="0.2">
      <c r="A280" s="186"/>
      <c r="B280" s="186"/>
      <c r="C280" s="186"/>
      <c r="D280" s="186"/>
      <c r="E280" s="186"/>
      <c r="F280" s="186"/>
      <c r="G280" s="186"/>
      <c r="H280" s="186"/>
      <c r="I280" s="186"/>
      <c r="J280" s="186"/>
      <c r="K280" s="186"/>
      <c r="L280" s="186"/>
      <c r="M280" s="186"/>
      <c r="N280" s="180"/>
      <c r="O280" s="180"/>
      <c r="P280" s="180"/>
      <c r="Q280" s="180"/>
      <c r="R280" s="180"/>
      <c r="S280" s="180"/>
      <c r="T280" s="186"/>
      <c r="U280" s="186"/>
      <c r="V280" s="186"/>
      <c r="W280" s="186"/>
      <c r="X280" s="186"/>
      <c r="Y280" s="186"/>
      <c r="Z280" s="186"/>
    </row>
    <row r="281" spans="1:26" x14ac:dyDescent="0.2">
      <c r="A281" s="186"/>
      <c r="B281" s="186"/>
      <c r="C281" s="186"/>
      <c r="D281" s="186"/>
      <c r="E281" s="186"/>
      <c r="F281" s="186"/>
      <c r="G281" s="186"/>
      <c r="H281" s="186"/>
      <c r="I281" s="186"/>
      <c r="J281" s="186"/>
      <c r="K281" s="186"/>
      <c r="L281" s="186"/>
      <c r="M281" s="186"/>
      <c r="N281" s="180"/>
      <c r="O281" s="180"/>
      <c r="P281" s="180"/>
      <c r="Q281" s="180"/>
      <c r="R281" s="180"/>
      <c r="S281" s="180"/>
      <c r="T281" s="186"/>
      <c r="U281" s="186"/>
      <c r="V281" s="186"/>
      <c r="W281" s="186"/>
      <c r="X281" s="186"/>
      <c r="Y281" s="186"/>
      <c r="Z281" s="186"/>
    </row>
    <row r="282" spans="1:26" x14ac:dyDescent="0.2">
      <c r="A282" s="186"/>
      <c r="B282" s="186"/>
      <c r="C282" s="186"/>
      <c r="D282" s="186"/>
      <c r="E282" s="186"/>
      <c r="F282" s="186"/>
      <c r="G282" s="186"/>
      <c r="H282" s="186"/>
      <c r="I282" s="186"/>
      <c r="J282" s="186"/>
      <c r="K282" s="186"/>
      <c r="L282" s="186"/>
      <c r="M282" s="186"/>
      <c r="N282" s="180"/>
      <c r="O282" s="180"/>
      <c r="P282" s="180"/>
      <c r="Q282" s="180"/>
      <c r="R282" s="180"/>
      <c r="S282" s="180"/>
      <c r="T282" s="186"/>
      <c r="U282" s="186"/>
      <c r="V282" s="186"/>
      <c r="W282" s="186"/>
      <c r="X282" s="186"/>
      <c r="Y282" s="186"/>
      <c r="Z282" s="186"/>
    </row>
    <row r="283" spans="1:26" x14ac:dyDescent="0.2">
      <c r="A283" s="186"/>
      <c r="B283" s="186"/>
      <c r="C283" s="186"/>
      <c r="D283" s="186"/>
      <c r="E283" s="186"/>
      <c r="F283" s="186"/>
      <c r="G283" s="186"/>
      <c r="H283" s="186"/>
      <c r="I283" s="186"/>
      <c r="J283" s="186"/>
      <c r="K283" s="186"/>
      <c r="L283" s="186"/>
      <c r="M283" s="186"/>
      <c r="N283" s="180"/>
      <c r="O283" s="180"/>
      <c r="P283" s="180"/>
      <c r="Q283" s="180"/>
      <c r="R283" s="180"/>
      <c r="S283" s="180"/>
      <c r="T283" s="186"/>
      <c r="U283" s="186"/>
      <c r="V283" s="186"/>
      <c r="W283" s="186"/>
      <c r="X283" s="186"/>
      <c r="Y283" s="186"/>
      <c r="Z283" s="186"/>
    </row>
    <row r="284" spans="1:26" x14ac:dyDescent="0.2">
      <c r="A284" s="186"/>
      <c r="B284" s="186"/>
      <c r="C284" s="186"/>
      <c r="D284" s="186"/>
      <c r="E284" s="186"/>
      <c r="F284" s="186"/>
      <c r="G284" s="186"/>
      <c r="H284" s="186"/>
      <c r="I284" s="186"/>
      <c r="J284" s="186"/>
      <c r="K284" s="186"/>
      <c r="L284" s="186"/>
      <c r="M284" s="186"/>
      <c r="N284" s="180"/>
      <c r="O284" s="180"/>
      <c r="P284" s="180"/>
      <c r="Q284" s="180"/>
      <c r="R284" s="180"/>
      <c r="S284" s="180"/>
      <c r="T284" s="186"/>
      <c r="U284" s="186"/>
      <c r="V284" s="186"/>
      <c r="W284" s="186"/>
      <c r="X284" s="186"/>
      <c r="Y284" s="186"/>
      <c r="Z284" s="186"/>
    </row>
    <row r="285" spans="1:26" x14ac:dyDescent="0.2">
      <c r="A285" s="186"/>
      <c r="B285" s="186"/>
      <c r="C285" s="186"/>
      <c r="D285" s="186"/>
      <c r="E285" s="186"/>
      <c r="F285" s="186"/>
      <c r="G285" s="186"/>
      <c r="H285" s="186"/>
      <c r="I285" s="186"/>
      <c r="J285" s="186"/>
      <c r="K285" s="186"/>
      <c r="L285" s="186"/>
      <c r="M285" s="186"/>
      <c r="N285" s="180"/>
      <c r="O285" s="180"/>
      <c r="P285" s="180"/>
      <c r="Q285" s="180"/>
      <c r="R285" s="180"/>
      <c r="S285" s="180"/>
      <c r="T285" s="186"/>
      <c r="U285" s="186"/>
      <c r="V285" s="186"/>
      <c r="W285" s="186"/>
      <c r="X285" s="186"/>
      <c r="Y285" s="186"/>
      <c r="Z285" s="186"/>
    </row>
    <row r="286" spans="1:26" x14ac:dyDescent="0.2">
      <c r="A286" s="186"/>
      <c r="B286" s="186"/>
      <c r="C286" s="186"/>
      <c r="D286" s="186"/>
      <c r="E286" s="186"/>
      <c r="F286" s="186"/>
      <c r="G286" s="186"/>
      <c r="H286" s="186"/>
      <c r="I286" s="186"/>
      <c r="J286" s="186"/>
      <c r="K286" s="186"/>
      <c r="L286" s="186"/>
      <c r="M286" s="186"/>
      <c r="N286" s="180"/>
      <c r="O286" s="180"/>
      <c r="P286" s="180"/>
      <c r="Q286" s="180"/>
      <c r="R286" s="180"/>
      <c r="S286" s="180"/>
      <c r="T286" s="186"/>
      <c r="U286" s="186"/>
      <c r="V286" s="186"/>
      <c r="W286" s="186"/>
      <c r="X286" s="186"/>
      <c r="Y286" s="186"/>
      <c r="Z286" s="186"/>
    </row>
    <row r="287" spans="1:26" x14ac:dyDescent="0.2">
      <c r="A287" s="186"/>
      <c r="B287" s="186"/>
      <c r="C287" s="186"/>
      <c r="D287" s="186"/>
      <c r="E287" s="186"/>
      <c r="F287" s="186"/>
      <c r="G287" s="186"/>
      <c r="H287" s="186"/>
      <c r="I287" s="186"/>
      <c r="J287" s="186"/>
      <c r="K287" s="186"/>
      <c r="L287" s="186"/>
      <c r="M287" s="186"/>
      <c r="N287" s="180"/>
      <c r="O287" s="180"/>
      <c r="P287" s="180"/>
      <c r="Q287" s="180"/>
      <c r="R287" s="180"/>
      <c r="S287" s="180"/>
      <c r="T287" s="186"/>
      <c r="U287" s="186"/>
      <c r="V287" s="186"/>
      <c r="W287" s="186"/>
      <c r="X287" s="186"/>
      <c r="Y287" s="186"/>
      <c r="Z287" s="186"/>
    </row>
    <row r="288" spans="1:26" x14ac:dyDescent="0.2">
      <c r="A288" s="186"/>
      <c r="B288" s="186"/>
      <c r="C288" s="186"/>
      <c r="D288" s="186"/>
      <c r="E288" s="186"/>
      <c r="F288" s="186"/>
      <c r="G288" s="186"/>
      <c r="H288" s="186"/>
      <c r="I288" s="186"/>
      <c r="J288" s="186"/>
      <c r="K288" s="186"/>
      <c r="L288" s="186"/>
      <c r="M288" s="186"/>
      <c r="N288" s="180"/>
      <c r="O288" s="180"/>
      <c r="P288" s="180"/>
      <c r="Q288" s="180"/>
      <c r="R288" s="180"/>
      <c r="S288" s="180"/>
      <c r="T288" s="186"/>
      <c r="U288" s="186"/>
      <c r="V288" s="186"/>
      <c r="W288" s="186"/>
      <c r="X288" s="186"/>
      <c r="Y288" s="186"/>
      <c r="Z288" s="186"/>
    </row>
    <row r="289" spans="1:26" x14ac:dyDescent="0.2">
      <c r="A289" s="186"/>
      <c r="B289" s="186"/>
      <c r="C289" s="186"/>
      <c r="D289" s="186"/>
      <c r="E289" s="186"/>
      <c r="F289" s="186"/>
      <c r="G289" s="186"/>
      <c r="H289" s="186"/>
      <c r="I289" s="186"/>
      <c r="J289" s="186"/>
      <c r="K289" s="186"/>
      <c r="L289" s="186"/>
      <c r="M289" s="186"/>
      <c r="N289" s="180"/>
      <c r="O289" s="180"/>
      <c r="P289" s="180"/>
      <c r="Q289" s="180"/>
      <c r="R289" s="180"/>
      <c r="S289" s="180"/>
      <c r="T289" s="186"/>
      <c r="U289" s="186"/>
      <c r="V289" s="186"/>
      <c r="W289" s="186"/>
      <c r="X289" s="186"/>
      <c r="Y289" s="186"/>
      <c r="Z289" s="186"/>
    </row>
    <row r="290" spans="1:26" x14ac:dyDescent="0.2">
      <c r="A290" s="186"/>
      <c r="B290" s="186"/>
      <c r="C290" s="186"/>
      <c r="D290" s="186"/>
      <c r="E290" s="186"/>
      <c r="F290" s="186"/>
      <c r="G290" s="186"/>
      <c r="H290" s="186"/>
      <c r="I290" s="186"/>
      <c r="J290" s="186"/>
      <c r="K290" s="186"/>
      <c r="L290" s="186"/>
      <c r="M290" s="186"/>
      <c r="N290" s="180"/>
      <c r="O290" s="180"/>
      <c r="P290" s="180"/>
      <c r="Q290" s="180"/>
      <c r="R290" s="180"/>
      <c r="S290" s="180"/>
      <c r="T290" s="186"/>
      <c r="U290" s="186"/>
      <c r="V290" s="186"/>
      <c r="W290" s="186"/>
      <c r="X290" s="186"/>
      <c r="Y290" s="186"/>
      <c r="Z290" s="186"/>
    </row>
    <row r="291" spans="1:26" x14ac:dyDescent="0.2">
      <c r="A291" s="186"/>
      <c r="B291" s="186"/>
      <c r="C291" s="186"/>
      <c r="D291" s="186"/>
      <c r="E291" s="186"/>
      <c r="F291" s="186"/>
      <c r="G291" s="186"/>
      <c r="H291" s="186"/>
      <c r="I291" s="186"/>
      <c r="J291" s="186"/>
      <c r="K291" s="186"/>
      <c r="L291" s="186"/>
      <c r="M291" s="186"/>
      <c r="N291" s="180"/>
      <c r="O291" s="180"/>
      <c r="P291" s="180"/>
      <c r="Q291" s="180"/>
      <c r="R291" s="180"/>
      <c r="S291" s="180"/>
      <c r="T291" s="186"/>
      <c r="U291" s="186"/>
      <c r="V291" s="186"/>
      <c r="W291" s="186"/>
      <c r="X291" s="186"/>
      <c r="Y291" s="186"/>
      <c r="Z291" s="186"/>
    </row>
    <row r="292" spans="1:26" x14ac:dyDescent="0.2">
      <c r="A292" s="186"/>
      <c r="B292" s="186"/>
      <c r="C292" s="186"/>
      <c r="D292" s="186"/>
      <c r="E292" s="186"/>
      <c r="F292" s="186"/>
      <c r="G292" s="186"/>
      <c r="H292" s="186"/>
      <c r="I292" s="186"/>
      <c r="J292" s="186"/>
      <c r="K292" s="186"/>
      <c r="L292" s="186"/>
      <c r="M292" s="186"/>
      <c r="N292" s="180"/>
      <c r="O292" s="180"/>
      <c r="P292" s="180"/>
      <c r="Q292" s="180"/>
      <c r="R292" s="180"/>
      <c r="S292" s="180"/>
      <c r="T292" s="186"/>
      <c r="U292" s="186"/>
      <c r="V292" s="186"/>
      <c r="W292" s="186"/>
      <c r="X292" s="186"/>
      <c r="Y292" s="186"/>
      <c r="Z292" s="186"/>
    </row>
    <row r="293" spans="1:26" x14ac:dyDescent="0.2">
      <c r="A293" s="186"/>
      <c r="B293" s="186"/>
      <c r="C293" s="186"/>
      <c r="D293" s="186"/>
      <c r="E293" s="186"/>
      <c r="F293" s="186"/>
      <c r="G293" s="186"/>
      <c r="H293" s="186"/>
      <c r="I293" s="186"/>
      <c r="J293" s="186"/>
      <c r="K293" s="186"/>
      <c r="L293" s="186"/>
      <c r="M293" s="186"/>
      <c r="N293" s="180"/>
      <c r="O293" s="180"/>
      <c r="P293" s="180"/>
      <c r="Q293" s="180"/>
      <c r="R293" s="180"/>
      <c r="S293" s="180"/>
      <c r="T293" s="186"/>
      <c r="U293" s="186"/>
      <c r="V293" s="186"/>
      <c r="W293" s="186"/>
      <c r="X293" s="186"/>
      <c r="Y293" s="186"/>
      <c r="Z293" s="186"/>
    </row>
    <row r="294" spans="1:26" x14ac:dyDescent="0.2">
      <c r="A294" s="186"/>
      <c r="B294" s="186"/>
      <c r="C294" s="186"/>
      <c r="D294" s="186"/>
      <c r="E294" s="186"/>
      <c r="F294" s="186"/>
      <c r="G294" s="186"/>
      <c r="H294" s="186"/>
      <c r="I294" s="186"/>
      <c r="J294" s="186"/>
      <c r="K294" s="186"/>
      <c r="L294" s="186"/>
      <c r="M294" s="186"/>
      <c r="N294" s="180"/>
      <c r="O294" s="180"/>
      <c r="P294" s="180"/>
      <c r="Q294" s="180"/>
      <c r="R294" s="180"/>
      <c r="S294" s="180"/>
      <c r="T294" s="186"/>
      <c r="U294" s="186"/>
      <c r="V294" s="186"/>
      <c r="W294" s="186"/>
      <c r="X294" s="186"/>
      <c r="Y294" s="186"/>
      <c r="Z294" s="186"/>
    </row>
    <row r="295" spans="1:26" x14ac:dyDescent="0.2">
      <c r="A295" s="186"/>
      <c r="B295" s="186"/>
      <c r="C295" s="186"/>
      <c r="D295" s="186"/>
      <c r="E295" s="186"/>
      <c r="F295" s="186"/>
      <c r="G295" s="186"/>
      <c r="H295" s="186"/>
      <c r="I295" s="186"/>
      <c r="J295" s="186"/>
      <c r="K295" s="186"/>
      <c r="L295" s="186"/>
      <c r="M295" s="186"/>
      <c r="N295" s="180"/>
      <c r="O295" s="180"/>
      <c r="P295" s="180"/>
      <c r="Q295" s="180"/>
      <c r="R295" s="180"/>
      <c r="S295" s="180"/>
      <c r="T295" s="186"/>
      <c r="U295" s="186"/>
      <c r="V295" s="186"/>
      <c r="W295" s="186"/>
      <c r="X295" s="186"/>
      <c r="Y295" s="186"/>
      <c r="Z295" s="186"/>
    </row>
    <row r="296" spans="1:26" x14ac:dyDescent="0.2">
      <c r="A296" s="186"/>
      <c r="B296" s="186"/>
      <c r="C296" s="186"/>
      <c r="D296" s="186"/>
      <c r="E296" s="186"/>
      <c r="F296" s="186"/>
      <c r="G296" s="186"/>
      <c r="H296" s="186"/>
      <c r="I296" s="186"/>
      <c r="J296" s="186"/>
      <c r="K296" s="186"/>
      <c r="L296" s="186"/>
      <c r="M296" s="186"/>
      <c r="N296" s="180"/>
      <c r="O296" s="180"/>
      <c r="P296" s="180"/>
      <c r="Q296" s="180"/>
      <c r="R296" s="180"/>
      <c r="S296" s="180"/>
      <c r="T296" s="186"/>
      <c r="U296" s="186"/>
      <c r="V296" s="186"/>
      <c r="W296" s="186"/>
      <c r="X296" s="186"/>
      <c r="Y296" s="186"/>
      <c r="Z296" s="186"/>
    </row>
    <row r="297" spans="1:26" x14ac:dyDescent="0.2">
      <c r="A297" s="186"/>
      <c r="B297" s="186"/>
      <c r="C297" s="186"/>
      <c r="D297" s="186"/>
      <c r="E297" s="186"/>
      <c r="F297" s="186"/>
      <c r="G297" s="186"/>
      <c r="H297" s="186"/>
      <c r="I297" s="186"/>
      <c r="J297" s="186"/>
      <c r="K297" s="186"/>
      <c r="L297" s="186"/>
      <c r="M297" s="186"/>
      <c r="N297" s="180"/>
      <c r="O297" s="180"/>
      <c r="P297" s="180"/>
      <c r="Q297" s="180"/>
      <c r="R297" s="180"/>
      <c r="S297" s="180"/>
      <c r="T297" s="186"/>
      <c r="U297" s="186"/>
      <c r="V297" s="186"/>
      <c r="W297" s="186"/>
      <c r="X297" s="186"/>
      <c r="Y297" s="186"/>
      <c r="Z297" s="186"/>
    </row>
    <row r="298" spans="1:26" x14ac:dyDescent="0.2">
      <c r="A298" s="186"/>
      <c r="B298" s="186"/>
      <c r="C298" s="186"/>
      <c r="D298" s="186"/>
      <c r="E298" s="186"/>
      <c r="F298" s="186"/>
      <c r="G298" s="186"/>
      <c r="H298" s="186"/>
      <c r="I298" s="186"/>
      <c r="J298" s="186"/>
      <c r="K298" s="186"/>
      <c r="L298" s="186"/>
      <c r="M298" s="186"/>
      <c r="N298" s="180"/>
      <c r="O298" s="180"/>
      <c r="P298" s="180"/>
      <c r="Q298" s="180"/>
      <c r="R298" s="180"/>
      <c r="S298" s="180"/>
      <c r="T298" s="186"/>
      <c r="U298" s="186"/>
      <c r="V298" s="186"/>
      <c r="W298" s="186"/>
      <c r="X298" s="186"/>
      <c r="Y298" s="186"/>
      <c r="Z298" s="186"/>
    </row>
    <row r="299" spans="1:26" x14ac:dyDescent="0.2">
      <c r="A299" s="186"/>
      <c r="B299" s="186"/>
      <c r="C299" s="186"/>
      <c r="D299" s="186"/>
      <c r="E299" s="186"/>
      <c r="F299" s="186"/>
      <c r="G299" s="186"/>
      <c r="H299" s="186"/>
      <c r="I299" s="186"/>
      <c r="J299" s="186"/>
      <c r="K299" s="186"/>
      <c r="L299" s="186"/>
      <c r="M299" s="186"/>
      <c r="N299" s="180"/>
      <c r="O299" s="180"/>
      <c r="P299" s="180"/>
      <c r="Q299" s="180"/>
      <c r="R299" s="180"/>
      <c r="S299" s="180"/>
      <c r="T299" s="186"/>
      <c r="U299" s="186"/>
      <c r="V299" s="186"/>
      <c r="W299" s="186"/>
      <c r="X299" s="186"/>
      <c r="Y299" s="186"/>
      <c r="Z299" s="186"/>
    </row>
    <row r="300" spans="1:26" x14ac:dyDescent="0.2">
      <c r="A300" s="186"/>
      <c r="B300" s="186"/>
      <c r="C300" s="186"/>
      <c r="D300" s="186"/>
      <c r="E300" s="186"/>
      <c r="F300" s="186"/>
      <c r="G300" s="186"/>
      <c r="H300" s="186"/>
      <c r="I300" s="186"/>
      <c r="J300" s="186"/>
      <c r="K300" s="186"/>
      <c r="L300" s="186"/>
      <c r="M300" s="186"/>
      <c r="N300" s="180"/>
      <c r="O300" s="180"/>
      <c r="P300" s="180"/>
      <c r="Q300" s="180"/>
      <c r="R300" s="180"/>
      <c r="S300" s="180"/>
      <c r="T300" s="186"/>
      <c r="U300" s="186"/>
      <c r="V300" s="186"/>
      <c r="W300" s="186"/>
      <c r="X300" s="186"/>
      <c r="Y300" s="186"/>
      <c r="Z300" s="186"/>
    </row>
    <row r="301" spans="1:26" x14ac:dyDescent="0.2">
      <c r="A301" s="186"/>
      <c r="B301" s="186"/>
      <c r="C301" s="186"/>
      <c r="D301" s="186"/>
      <c r="E301" s="186"/>
      <c r="F301" s="186"/>
      <c r="G301" s="186"/>
      <c r="H301" s="186"/>
      <c r="I301" s="186"/>
      <c r="J301" s="186"/>
      <c r="K301" s="186"/>
      <c r="L301" s="186"/>
      <c r="M301" s="186"/>
      <c r="N301" s="180"/>
      <c r="O301" s="180"/>
      <c r="P301" s="180"/>
      <c r="Q301" s="180"/>
      <c r="R301" s="180"/>
      <c r="S301" s="180"/>
      <c r="T301" s="186"/>
      <c r="U301" s="186"/>
      <c r="V301" s="186"/>
      <c r="W301" s="186"/>
      <c r="X301" s="186"/>
      <c r="Y301" s="186"/>
      <c r="Z301" s="186"/>
    </row>
    <row r="302" spans="1:26" x14ac:dyDescent="0.2">
      <c r="A302" s="186"/>
      <c r="B302" s="186"/>
      <c r="C302" s="186"/>
      <c r="D302" s="186"/>
      <c r="E302" s="186"/>
      <c r="F302" s="186"/>
      <c r="G302" s="186"/>
      <c r="H302" s="186"/>
      <c r="I302" s="186"/>
      <c r="J302" s="186"/>
      <c r="K302" s="186"/>
      <c r="L302" s="186"/>
      <c r="M302" s="186"/>
      <c r="N302" s="180"/>
      <c r="O302" s="180"/>
      <c r="P302" s="180"/>
      <c r="Q302" s="180"/>
      <c r="R302" s="180"/>
      <c r="S302" s="180"/>
      <c r="T302" s="186"/>
      <c r="U302" s="186"/>
      <c r="V302" s="186"/>
      <c r="W302" s="186"/>
      <c r="X302" s="186"/>
      <c r="Y302" s="186"/>
      <c r="Z302" s="186"/>
    </row>
    <row r="303" spans="1:26" x14ac:dyDescent="0.2">
      <c r="A303" s="186"/>
      <c r="B303" s="186"/>
      <c r="C303" s="186"/>
      <c r="D303" s="186"/>
      <c r="E303" s="186"/>
      <c r="F303" s="186"/>
      <c r="G303" s="186"/>
      <c r="H303" s="186"/>
      <c r="I303" s="186"/>
      <c r="J303" s="186"/>
      <c r="K303" s="186"/>
      <c r="L303" s="186"/>
      <c r="M303" s="186"/>
      <c r="N303" s="180"/>
      <c r="O303" s="180"/>
      <c r="P303" s="180"/>
      <c r="Q303" s="180"/>
      <c r="R303" s="180"/>
      <c r="S303" s="180"/>
      <c r="T303" s="186"/>
      <c r="U303" s="186"/>
      <c r="V303" s="186"/>
      <c r="W303" s="186"/>
      <c r="X303" s="186"/>
      <c r="Y303" s="186"/>
      <c r="Z303" s="186"/>
    </row>
    <row r="304" spans="1:26" x14ac:dyDescent="0.2">
      <c r="A304" s="186"/>
      <c r="B304" s="186"/>
      <c r="C304" s="186"/>
      <c r="D304" s="186"/>
      <c r="E304" s="186"/>
      <c r="F304" s="186"/>
      <c r="G304" s="186"/>
      <c r="H304" s="186"/>
      <c r="I304" s="186"/>
      <c r="J304" s="186"/>
      <c r="K304" s="186"/>
      <c r="L304" s="186"/>
      <c r="M304" s="186"/>
      <c r="N304" s="180"/>
      <c r="O304" s="180"/>
      <c r="P304" s="180"/>
      <c r="Q304" s="180"/>
      <c r="R304" s="180"/>
      <c r="S304" s="180"/>
      <c r="T304" s="186"/>
      <c r="U304" s="186"/>
      <c r="V304" s="186"/>
      <c r="W304" s="186"/>
      <c r="X304" s="186"/>
      <c r="Y304" s="186"/>
      <c r="Z304" s="186"/>
    </row>
    <row r="305" spans="1:26" x14ac:dyDescent="0.2">
      <c r="A305" s="186"/>
      <c r="B305" s="186"/>
      <c r="C305" s="186"/>
      <c r="D305" s="186"/>
      <c r="E305" s="186"/>
      <c r="F305" s="186"/>
      <c r="G305" s="186"/>
      <c r="H305" s="186"/>
      <c r="I305" s="186"/>
      <c r="J305" s="186"/>
      <c r="K305" s="186"/>
      <c r="L305" s="186"/>
      <c r="M305" s="186"/>
      <c r="N305" s="180"/>
      <c r="O305" s="180"/>
      <c r="P305" s="180"/>
      <c r="Q305" s="180"/>
      <c r="R305" s="180"/>
      <c r="S305" s="180"/>
      <c r="T305" s="186"/>
      <c r="U305" s="186"/>
      <c r="V305" s="186"/>
      <c r="W305" s="186"/>
      <c r="X305" s="186"/>
      <c r="Y305" s="186"/>
      <c r="Z305" s="186"/>
    </row>
    <row r="306" spans="1:26" x14ac:dyDescent="0.2">
      <c r="A306" s="186"/>
      <c r="B306" s="186"/>
      <c r="C306" s="186"/>
      <c r="D306" s="186"/>
      <c r="E306" s="186"/>
      <c r="F306" s="186"/>
      <c r="G306" s="186"/>
      <c r="H306" s="186"/>
      <c r="I306" s="186"/>
      <c r="J306" s="186"/>
      <c r="K306" s="186"/>
      <c r="L306" s="186"/>
      <c r="M306" s="186"/>
      <c r="N306" s="180"/>
      <c r="O306" s="180"/>
      <c r="P306" s="180"/>
      <c r="Q306" s="180"/>
      <c r="R306" s="180"/>
      <c r="S306" s="180"/>
      <c r="T306" s="186"/>
      <c r="U306" s="186"/>
      <c r="V306" s="186"/>
      <c r="W306" s="186"/>
      <c r="X306" s="186"/>
      <c r="Y306" s="186"/>
      <c r="Z306" s="186"/>
    </row>
    <row r="307" spans="1:26" x14ac:dyDescent="0.2">
      <c r="A307" s="186"/>
      <c r="B307" s="186"/>
      <c r="C307" s="186"/>
      <c r="D307" s="186"/>
      <c r="E307" s="186"/>
      <c r="F307" s="186"/>
      <c r="G307" s="186"/>
      <c r="H307" s="186"/>
      <c r="I307" s="186"/>
      <c r="J307" s="186"/>
      <c r="K307" s="186"/>
      <c r="L307" s="186"/>
      <c r="M307" s="186"/>
      <c r="N307" s="180"/>
      <c r="O307" s="180"/>
      <c r="P307" s="180"/>
      <c r="Q307" s="180"/>
      <c r="R307" s="180"/>
      <c r="S307" s="180"/>
      <c r="T307" s="186"/>
      <c r="U307" s="186"/>
      <c r="V307" s="186"/>
      <c r="W307" s="186"/>
      <c r="X307" s="186"/>
      <c r="Y307" s="186"/>
      <c r="Z307" s="186"/>
    </row>
    <row r="308" spans="1:26" x14ac:dyDescent="0.2">
      <c r="A308" s="186"/>
      <c r="B308" s="186"/>
      <c r="C308" s="186"/>
      <c r="D308" s="186"/>
      <c r="E308" s="186"/>
      <c r="F308" s="186"/>
      <c r="G308" s="186"/>
      <c r="H308" s="186"/>
      <c r="I308" s="186"/>
      <c r="J308" s="186"/>
      <c r="K308" s="186"/>
      <c r="L308" s="186"/>
      <c r="M308" s="186"/>
      <c r="N308" s="180"/>
      <c r="O308" s="180"/>
      <c r="P308" s="180"/>
      <c r="Q308" s="180"/>
      <c r="R308" s="180"/>
      <c r="S308" s="180"/>
      <c r="T308" s="186"/>
      <c r="U308" s="186"/>
      <c r="V308" s="186"/>
      <c r="W308" s="186"/>
      <c r="X308" s="186"/>
      <c r="Y308" s="186"/>
      <c r="Z308" s="186"/>
    </row>
    <row r="309" spans="1:26" x14ac:dyDescent="0.2">
      <c r="A309" s="186"/>
      <c r="B309" s="186"/>
      <c r="C309" s="186"/>
      <c r="D309" s="186"/>
      <c r="E309" s="186"/>
      <c r="F309" s="186"/>
      <c r="G309" s="186"/>
      <c r="H309" s="186"/>
      <c r="I309" s="186"/>
      <c r="J309" s="186"/>
      <c r="K309" s="186"/>
      <c r="L309" s="186"/>
      <c r="M309" s="186"/>
      <c r="N309" s="180"/>
      <c r="O309" s="180"/>
      <c r="P309" s="180"/>
      <c r="Q309" s="180"/>
      <c r="R309" s="180"/>
      <c r="S309" s="180"/>
      <c r="T309" s="186"/>
      <c r="U309" s="186"/>
      <c r="V309" s="186"/>
      <c r="W309" s="186"/>
      <c r="X309" s="186"/>
      <c r="Y309" s="186"/>
      <c r="Z309" s="186"/>
    </row>
    <row r="310" spans="1:26" x14ac:dyDescent="0.2">
      <c r="A310" s="186"/>
      <c r="B310" s="186"/>
      <c r="C310" s="186"/>
      <c r="D310" s="186"/>
      <c r="E310" s="186"/>
      <c r="F310" s="186"/>
      <c r="G310" s="186"/>
      <c r="H310" s="186"/>
      <c r="I310" s="186"/>
      <c r="J310" s="186"/>
      <c r="K310" s="186"/>
      <c r="L310" s="186"/>
      <c r="M310" s="186"/>
      <c r="N310" s="180"/>
      <c r="O310" s="180"/>
      <c r="P310" s="180"/>
      <c r="Q310" s="180"/>
      <c r="R310" s="180"/>
      <c r="S310" s="180"/>
      <c r="T310" s="186"/>
      <c r="U310" s="186"/>
      <c r="V310" s="186"/>
      <c r="W310" s="186"/>
      <c r="X310" s="186"/>
      <c r="Y310" s="186"/>
      <c r="Z310" s="186"/>
    </row>
    <row r="311" spans="1:26" x14ac:dyDescent="0.2">
      <c r="A311" s="186"/>
      <c r="B311" s="186"/>
      <c r="C311" s="186"/>
      <c r="D311" s="186"/>
      <c r="E311" s="186"/>
      <c r="F311" s="186"/>
      <c r="G311" s="186"/>
      <c r="H311" s="186"/>
      <c r="I311" s="186"/>
      <c r="J311" s="186"/>
      <c r="K311" s="186"/>
      <c r="L311" s="186"/>
      <c r="M311" s="186"/>
      <c r="N311" s="180"/>
      <c r="O311" s="180"/>
      <c r="P311" s="180"/>
      <c r="Q311" s="180"/>
      <c r="R311" s="180"/>
      <c r="S311" s="180"/>
      <c r="T311" s="186"/>
      <c r="U311" s="186"/>
      <c r="V311" s="186"/>
      <c r="W311" s="186"/>
      <c r="X311" s="186"/>
      <c r="Y311" s="186"/>
      <c r="Z311" s="186"/>
    </row>
    <row r="312" spans="1:26" x14ac:dyDescent="0.2">
      <c r="A312" s="186"/>
      <c r="B312" s="186"/>
      <c r="C312" s="186"/>
      <c r="D312" s="186"/>
      <c r="E312" s="186"/>
      <c r="F312" s="186"/>
      <c r="G312" s="186"/>
      <c r="H312" s="186"/>
      <c r="I312" s="186"/>
      <c r="J312" s="186"/>
      <c r="K312" s="186"/>
      <c r="L312" s="186"/>
      <c r="M312" s="186"/>
      <c r="N312" s="180"/>
      <c r="O312" s="180"/>
      <c r="P312" s="180"/>
      <c r="Q312" s="180"/>
      <c r="R312" s="180"/>
      <c r="S312" s="180"/>
      <c r="T312" s="186"/>
      <c r="U312" s="186"/>
      <c r="V312" s="186"/>
      <c r="W312" s="186"/>
      <c r="X312" s="186"/>
      <c r="Y312" s="186"/>
      <c r="Z312" s="186"/>
    </row>
    <row r="313" spans="1:26" x14ac:dyDescent="0.2">
      <c r="A313" s="186"/>
      <c r="B313" s="186"/>
      <c r="C313" s="186"/>
      <c r="D313" s="186"/>
      <c r="E313" s="186"/>
      <c r="F313" s="186"/>
      <c r="G313" s="186"/>
      <c r="H313" s="186"/>
      <c r="I313" s="186"/>
      <c r="J313" s="186"/>
      <c r="K313" s="186"/>
      <c r="L313" s="186"/>
      <c r="M313" s="186"/>
      <c r="N313" s="180"/>
      <c r="O313" s="180"/>
      <c r="P313" s="180"/>
      <c r="Q313" s="180"/>
      <c r="R313" s="180"/>
      <c r="S313" s="180"/>
      <c r="T313" s="186"/>
      <c r="U313" s="186"/>
      <c r="V313" s="186"/>
      <c r="W313" s="186"/>
      <c r="X313" s="186"/>
      <c r="Y313" s="186"/>
      <c r="Z313" s="186"/>
    </row>
    <row r="314" spans="1:26" x14ac:dyDescent="0.2">
      <c r="A314" s="186"/>
      <c r="B314" s="186"/>
      <c r="C314" s="186"/>
      <c r="D314" s="186"/>
      <c r="E314" s="186"/>
      <c r="F314" s="186"/>
      <c r="G314" s="186"/>
      <c r="H314" s="186"/>
      <c r="I314" s="186"/>
      <c r="J314" s="186"/>
      <c r="K314" s="186"/>
      <c r="L314" s="186"/>
      <c r="M314" s="186"/>
      <c r="N314" s="180"/>
      <c r="O314" s="180"/>
      <c r="P314" s="180"/>
      <c r="Q314" s="180"/>
      <c r="R314" s="180"/>
      <c r="S314" s="180"/>
      <c r="T314" s="186"/>
      <c r="U314" s="186"/>
      <c r="V314" s="186"/>
      <c r="W314" s="186"/>
      <c r="X314" s="186"/>
      <c r="Y314" s="186"/>
      <c r="Z314" s="186"/>
    </row>
    <row r="315" spans="1:26" x14ac:dyDescent="0.2">
      <c r="A315" s="186"/>
      <c r="B315" s="186"/>
      <c r="C315" s="186"/>
      <c r="D315" s="186"/>
      <c r="E315" s="186"/>
      <c r="F315" s="186"/>
      <c r="G315" s="186"/>
      <c r="H315" s="186"/>
      <c r="I315" s="186"/>
      <c r="J315" s="186"/>
      <c r="K315" s="186"/>
      <c r="L315" s="186"/>
      <c r="M315" s="186"/>
      <c r="N315" s="180"/>
      <c r="O315" s="180"/>
      <c r="P315" s="180"/>
      <c r="Q315" s="180"/>
      <c r="R315" s="180"/>
      <c r="S315" s="180"/>
      <c r="T315" s="186"/>
      <c r="U315" s="186"/>
      <c r="V315" s="186"/>
      <c r="W315" s="186"/>
      <c r="X315" s="186"/>
      <c r="Y315" s="186"/>
      <c r="Z315" s="186"/>
    </row>
    <row r="316" spans="1:26" x14ac:dyDescent="0.2">
      <c r="A316" s="186"/>
      <c r="B316" s="186"/>
      <c r="C316" s="186"/>
      <c r="D316" s="186"/>
      <c r="E316" s="186"/>
      <c r="F316" s="186"/>
      <c r="G316" s="186"/>
      <c r="H316" s="186"/>
      <c r="I316" s="186"/>
      <c r="J316" s="186"/>
      <c r="K316" s="186"/>
      <c r="L316" s="186"/>
      <c r="M316" s="186"/>
      <c r="N316" s="180"/>
      <c r="O316" s="180"/>
      <c r="P316" s="180"/>
      <c r="Q316" s="180"/>
      <c r="R316" s="180"/>
      <c r="S316" s="180"/>
      <c r="T316" s="186"/>
      <c r="U316" s="186"/>
      <c r="V316" s="186"/>
      <c r="W316" s="186"/>
      <c r="X316" s="186"/>
      <c r="Y316" s="186"/>
      <c r="Z316" s="186"/>
    </row>
    <row r="317" spans="1:26" x14ac:dyDescent="0.2">
      <c r="A317" s="186"/>
      <c r="B317" s="186"/>
      <c r="C317" s="186"/>
      <c r="D317" s="186"/>
      <c r="E317" s="186"/>
      <c r="F317" s="186"/>
      <c r="G317" s="186"/>
      <c r="H317" s="186"/>
      <c r="I317" s="186"/>
      <c r="J317" s="186"/>
      <c r="K317" s="186"/>
      <c r="L317" s="186"/>
      <c r="M317" s="186"/>
      <c r="N317" s="180"/>
      <c r="O317" s="180"/>
      <c r="P317" s="180"/>
      <c r="Q317" s="180"/>
      <c r="R317" s="180"/>
      <c r="S317" s="180"/>
      <c r="T317" s="186"/>
      <c r="U317" s="186"/>
      <c r="V317" s="186"/>
      <c r="W317" s="186"/>
      <c r="X317" s="186"/>
      <c r="Y317" s="186"/>
      <c r="Z317" s="186"/>
    </row>
    <row r="318" spans="1:26" x14ac:dyDescent="0.2">
      <c r="A318" s="186"/>
      <c r="B318" s="186"/>
      <c r="C318" s="186"/>
      <c r="D318" s="186"/>
      <c r="E318" s="186"/>
      <c r="F318" s="186"/>
      <c r="G318" s="186"/>
      <c r="H318" s="186"/>
      <c r="I318" s="186"/>
      <c r="J318" s="186"/>
      <c r="K318" s="186"/>
      <c r="L318" s="186"/>
      <c r="M318" s="186"/>
      <c r="N318" s="180"/>
      <c r="O318" s="180"/>
      <c r="P318" s="180"/>
      <c r="Q318" s="180"/>
      <c r="R318" s="180"/>
      <c r="S318" s="180"/>
      <c r="T318" s="186"/>
      <c r="U318" s="186"/>
      <c r="V318" s="186"/>
      <c r="W318" s="186"/>
      <c r="X318" s="186"/>
      <c r="Y318" s="186"/>
      <c r="Z318" s="186"/>
    </row>
    <row r="319" spans="1:26" x14ac:dyDescent="0.2">
      <c r="A319" s="186"/>
      <c r="B319" s="186"/>
      <c r="C319" s="186"/>
      <c r="D319" s="186"/>
      <c r="E319" s="186"/>
      <c r="F319" s="186"/>
      <c r="G319" s="186"/>
      <c r="H319" s="186"/>
      <c r="I319" s="186"/>
      <c r="J319" s="186"/>
      <c r="K319" s="186"/>
      <c r="L319" s="186"/>
      <c r="M319" s="186"/>
      <c r="N319" s="180"/>
      <c r="O319" s="180"/>
      <c r="P319" s="180"/>
      <c r="Q319" s="180"/>
      <c r="R319" s="180"/>
      <c r="S319" s="180"/>
      <c r="T319" s="186"/>
      <c r="U319" s="186"/>
      <c r="V319" s="186"/>
      <c r="W319" s="186"/>
      <c r="X319" s="186"/>
      <c r="Y319" s="186"/>
      <c r="Z319" s="186"/>
    </row>
    <row r="320" spans="1:26" x14ac:dyDescent="0.2">
      <c r="A320" s="186"/>
      <c r="B320" s="186"/>
      <c r="C320" s="186"/>
      <c r="D320" s="186"/>
      <c r="E320" s="186"/>
      <c r="F320" s="186"/>
      <c r="G320" s="186"/>
      <c r="H320" s="186"/>
      <c r="I320" s="186"/>
      <c r="J320" s="186"/>
      <c r="K320" s="186"/>
      <c r="L320" s="186"/>
      <c r="M320" s="186"/>
      <c r="N320" s="180"/>
      <c r="O320" s="180"/>
      <c r="P320" s="180"/>
      <c r="Q320" s="180"/>
      <c r="R320" s="180"/>
      <c r="S320" s="180"/>
      <c r="T320" s="186"/>
      <c r="U320" s="186"/>
      <c r="V320" s="186"/>
      <c r="W320" s="186"/>
      <c r="X320" s="186"/>
      <c r="Y320" s="186"/>
      <c r="Z320" s="186"/>
    </row>
    <row r="321" spans="1:26" x14ac:dyDescent="0.2">
      <c r="A321" s="186"/>
      <c r="B321" s="186"/>
      <c r="C321" s="186"/>
      <c r="D321" s="186"/>
      <c r="E321" s="186"/>
      <c r="F321" s="186"/>
      <c r="G321" s="186"/>
      <c r="H321" s="186"/>
      <c r="I321" s="186"/>
      <c r="J321" s="186"/>
      <c r="K321" s="186"/>
      <c r="L321" s="186"/>
      <c r="M321" s="186"/>
      <c r="N321" s="180"/>
      <c r="O321" s="180"/>
      <c r="P321" s="180"/>
      <c r="Q321" s="180"/>
      <c r="R321" s="180"/>
      <c r="S321" s="180"/>
      <c r="T321" s="186"/>
      <c r="U321" s="186"/>
      <c r="V321" s="186"/>
      <c r="W321" s="186"/>
      <c r="X321" s="186"/>
      <c r="Y321" s="186"/>
      <c r="Z321" s="186"/>
    </row>
    <row r="322" spans="1:26" x14ac:dyDescent="0.2">
      <c r="A322" s="186"/>
      <c r="B322" s="186"/>
      <c r="C322" s="186"/>
      <c r="D322" s="186"/>
      <c r="E322" s="186"/>
      <c r="F322" s="186"/>
      <c r="G322" s="186"/>
      <c r="H322" s="186"/>
      <c r="I322" s="186"/>
      <c r="J322" s="186"/>
      <c r="K322" s="186"/>
      <c r="L322" s="186"/>
      <c r="M322" s="186"/>
      <c r="N322" s="180"/>
      <c r="O322" s="180"/>
      <c r="P322" s="180"/>
      <c r="Q322" s="180"/>
      <c r="R322" s="180"/>
      <c r="S322" s="180"/>
      <c r="T322" s="186"/>
      <c r="U322" s="186"/>
      <c r="V322" s="186"/>
      <c r="W322" s="186"/>
      <c r="X322" s="186"/>
      <c r="Y322" s="186"/>
      <c r="Z322" s="186"/>
    </row>
    <row r="323" spans="1:26" x14ac:dyDescent="0.2">
      <c r="A323" s="186"/>
      <c r="B323" s="186"/>
      <c r="C323" s="186"/>
      <c r="D323" s="186"/>
      <c r="E323" s="186"/>
      <c r="F323" s="186"/>
      <c r="G323" s="186"/>
      <c r="H323" s="186"/>
      <c r="I323" s="186"/>
      <c r="J323" s="186"/>
      <c r="K323" s="186"/>
      <c r="L323" s="186"/>
      <c r="M323" s="186"/>
      <c r="N323" s="180"/>
      <c r="O323" s="180"/>
      <c r="P323" s="180"/>
      <c r="Q323" s="180"/>
      <c r="R323" s="180"/>
      <c r="S323" s="180"/>
      <c r="T323" s="186"/>
      <c r="U323" s="186"/>
      <c r="V323" s="186"/>
      <c r="W323" s="186"/>
      <c r="X323" s="186"/>
      <c r="Y323" s="186"/>
      <c r="Z323" s="186"/>
    </row>
    <row r="324" spans="1:26" x14ac:dyDescent="0.2">
      <c r="A324" s="186"/>
      <c r="B324" s="186"/>
      <c r="C324" s="186"/>
      <c r="D324" s="186"/>
      <c r="E324" s="186"/>
      <c r="F324" s="186"/>
      <c r="G324" s="186"/>
      <c r="H324" s="186"/>
      <c r="I324" s="186"/>
      <c r="J324" s="186"/>
      <c r="K324" s="186"/>
      <c r="L324" s="186"/>
      <c r="M324" s="186"/>
      <c r="N324" s="180"/>
      <c r="O324" s="180"/>
      <c r="P324" s="180"/>
      <c r="Q324" s="180"/>
      <c r="R324" s="180"/>
      <c r="S324" s="180"/>
      <c r="T324" s="186"/>
      <c r="U324" s="186"/>
      <c r="V324" s="186"/>
      <c r="W324" s="186"/>
      <c r="X324" s="186"/>
      <c r="Y324" s="186"/>
      <c r="Z324" s="186"/>
    </row>
    <row r="325" spans="1:26" x14ac:dyDescent="0.2">
      <c r="A325" s="186"/>
      <c r="B325" s="186"/>
      <c r="C325" s="186"/>
      <c r="D325" s="186"/>
      <c r="E325" s="186"/>
      <c r="F325" s="186"/>
      <c r="G325" s="186"/>
      <c r="H325" s="186"/>
      <c r="I325" s="186"/>
      <c r="J325" s="186"/>
      <c r="K325" s="186"/>
      <c r="L325" s="186"/>
      <c r="M325" s="186"/>
      <c r="N325" s="180"/>
      <c r="O325" s="180"/>
      <c r="P325" s="180"/>
      <c r="Q325" s="180"/>
      <c r="R325" s="180"/>
      <c r="S325" s="180"/>
      <c r="T325" s="186"/>
      <c r="U325" s="186"/>
      <c r="V325" s="186"/>
      <c r="W325" s="186"/>
      <c r="X325" s="186"/>
      <c r="Y325" s="186"/>
      <c r="Z325" s="186"/>
    </row>
    <row r="326" spans="1:26" x14ac:dyDescent="0.2">
      <c r="A326" s="186"/>
      <c r="B326" s="186"/>
      <c r="C326" s="186"/>
      <c r="D326" s="186"/>
      <c r="E326" s="186"/>
      <c r="F326" s="186"/>
      <c r="G326" s="186"/>
      <c r="H326" s="186"/>
      <c r="I326" s="186"/>
      <c r="J326" s="186"/>
      <c r="K326" s="186"/>
      <c r="L326" s="186"/>
      <c r="M326" s="186"/>
      <c r="N326" s="180"/>
      <c r="O326" s="180"/>
      <c r="P326" s="180"/>
      <c r="Q326" s="180"/>
      <c r="R326" s="180"/>
      <c r="S326" s="180"/>
      <c r="T326" s="186"/>
      <c r="U326" s="186"/>
      <c r="V326" s="186"/>
      <c r="W326" s="186"/>
      <c r="X326" s="186"/>
      <c r="Y326" s="186"/>
      <c r="Z326" s="186"/>
    </row>
    <row r="327" spans="1:26" x14ac:dyDescent="0.2">
      <c r="A327" s="186"/>
      <c r="B327" s="186"/>
      <c r="C327" s="186"/>
      <c r="D327" s="186"/>
      <c r="E327" s="186"/>
      <c r="F327" s="186"/>
      <c r="G327" s="186"/>
      <c r="H327" s="186"/>
      <c r="I327" s="186"/>
      <c r="J327" s="186"/>
      <c r="K327" s="186"/>
      <c r="L327" s="186"/>
      <c r="M327" s="186"/>
      <c r="N327" s="180"/>
      <c r="O327" s="180"/>
      <c r="P327" s="180"/>
      <c r="Q327" s="180"/>
      <c r="R327" s="180"/>
      <c r="S327" s="180"/>
      <c r="T327" s="186"/>
      <c r="U327" s="186"/>
      <c r="V327" s="186"/>
      <c r="W327" s="186"/>
      <c r="X327" s="186"/>
      <c r="Y327" s="186"/>
      <c r="Z327" s="186"/>
    </row>
    <row r="328" spans="1:26" x14ac:dyDescent="0.2">
      <c r="A328" s="186"/>
      <c r="B328" s="186"/>
      <c r="C328" s="186"/>
      <c r="D328" s="186"/>
      <c r="E328" s="186"/>
      <c r="F328" s="186"/>
      <c r="G328" s="186"/>
      <c r="H328" s="186"/>
      <c r="I328" s="186"/>
      <c r="J328" s="186"/>
      <c r="K328" s="186"/>
      <c r="L328" s="186"/>
      <c r="M328" s="186"/>
      <c r="N328" s="180"/>
      <c r="O328" s="180"/>
      <c r="P328" s="180"/>
      <c r="Q328" s="180"/>
      <c r="R328" s="180"/>
      <c r="S328" s="180"/>
      <c r="T328" s="186"/>
      <c r="U328" s="186"/>
      <c r="V328" s="186"/>
      <c r="W328" s="186"/>
      <c r="X328" s="186"/>
      <c r="Y328" s="186"/>
      <c r="Z328" s="186"/>
    </row>
    <row r="329" spans="1:26" x14ac:dyDescent="0.2">
      <c r="A329" s="186"/>
      <c r="B329" s="186"/>
      <c r="C329" s="186"/>
      <c r="D329" s="186"/>
      <c r="E329" s="186"/>
      <c r="F329" s="186"/>
      <c r="G329" s="186"/>
      <c r="H329" s="186"/>
      <c r="I329" s="186"/>
      <c r="J329" s="186"/>
      <c r="K329" s="186"/>
      <c r="L329" s="186"/>
      <c r="M329" s="186"/>
      <c r="N329" s="180"/>
      <c r="O329" s="180"/>
      <c r="P329" s="180"/>
      <c r="Q329" s="180"/>
      <c r="R329" s="180"/>
      <c r="S329" s="180"/>
      <c r="T329" s="186"/>
      <c r="U329" s="186"/>
      <c r="V329" s="186"/>
      <c r="W329" s="186"/>
      <c r="X329" s="186"/>
      <c r="Y329" s="186"/>
      <c r="Z329" s="186"/>
    </row>
    <row r="330" spans="1:26" x14ac:dyDescent="0.2">
      <c r="A330" s="186"/>
      <c r="B330" s="186"/>
      <c r="C330" s="186"/>
      <c r="D330" s="186"/>
      <c r="E330" s="186"/>
      <c r="F330" s="186"/>
      <c r="G330" s="186"/>
      <c r="H330" s="186"/>
      <c r="I330" s="186"/>
      <c r="J330" s="186"/>
      <c r="K330" s="186"/>
      <c r="L330" s="186"/>
      <c r="M330" s="186"/>
      <c r="N330" s="180"/>
      <c r="O330" s="180"/>
      <c r="P330" s="180"/>
      <c r="Q330" s="180"/>
      <c r="R330" s="180"/>
      <c r="S330" s="180"/>
      <c r="T330" s="186"/>
      <c r="U330" s="186"/>
      <c r="V330" s="186"/>
      <c r="W330" s="186"/>
      <c r="X330" s="186"/>
      <c r="Y330" s="186"/>
      <c r="Z330" s="186"/>
    </row>
    <row r="331" spans="1:26" x14ac:dyDescent="0.2">
      <c r="A331" s="186"/>
      <c r="B331" s="186"/>
      <c r="C331" s="186"/>
      <c r="D331" s="186"/>
      <c r="E331" s="186"/>
      <c r="F331" s="186"/>
      <c r="G331" s="186"/>
      <c r="H331" s="186"/>
      <c r="I331" s="186"/>
      <c r="J331" s="186"/>
      <c r="K331" s="186"/>
      <c r="L331" s="186"/>
      <c r="M331" s="186"/>
      <c r="N331" s="180"/>
      <c r="O331" s="180"/>
      <c r="P331" s="180"/>
      <c r="Q331" s="180"/>
      <c r="R331" s="180"/>
      <c r="S331" s="180"/>
      <c r="T331" s="186"/>
      <c r="U331" s="186"/>
      <c r="V331" s="186"/>
      <c r="W331" s="186"/>
      <c r="X331" s="186"/>
      <c r="Y331" s="186"/>
      <c r="Z331" s="186"/>
    </row>
    <row r="332" spans="1:26" x14ac:dyDescent="0.2">
      <c r="A332" s="186"/>
      <c r="B332" s="186"/>
      <c r="C332" s="186"/>
      <c r="D332" s="186"/>
      <c r="E332" s="186"/>
      <c r="F332" s="186"/>
      <c r="G332" s="186"/>
      <c r="H332" s="186"/>
      <c r="I332" s="186"/>
      <c r="J332" s="186"/>
      <c r="K332" s="186"/>
      <c r="L332" s="186"/>
      <c r="M332" s="186"/>
      <c r="N332" s="180"/>
      <c r="O332" s="180"/>
      <c r="P332" s="180"/>
      <c r="Q332" s="180"/>
      <c r="R332" s="180"/>
      <c r="S332" s="180"/>
      <c r="T332" s="186"/>
      <c r="U332" s="186"/>
      <c r="V332" s="186"/>
      <c r="W332" s="186"/>
      <c r="X332" s="186"/>
      <c r="Y332" s="186"/>
      <c r="Z332" s="186"/>
    </row>
    <row r="333" spans="1:26" x14ac:dyDescent="0.2">
      <c r="A333" s="186"/>
      <c r="B333" s="186"/>
      <c r="C333" s="186"/>
      <c r="D333" s="186"/>
      <c r="E333" s="186"/>
      <c r="F333" s="186"/>
      <c r="G333" s="186"/>
      <c r="H333" s="186"/>
      <c r="I333" s="186"/>
      <c r="J333" s="186"/>
      <c r="K333" s="186"/>
      <c r="L333" s="186"/>
      <c r="M333" s="186"/>
      <c r="N333" s="180"/>
      <c r="O333" s="180"/>
      <c r="P333" s="180"/>
      <c r="Q333" s="180"/>
      <c r="R333" s="180"/>
      <c r="S333" s="180"/>
      <c r="T333" s="186"/>
      <c r="U333" s="186"/>
      <c r="V333" s="186"/>
      <c r="W333" s="186"/>
      <c r="X333" s="186"/>
      <c r="Y333" s="186"/>
      <c r="Z333" s="186"/>
    </row>
    <row r="334" spans="1:26" x14ac:dyDescent="0.2">
      <c r="A334" s="186"/>
      <c r="B334" s="186"/>
      <c r="C334" s="186"/>
      <c r="D334" s="186"/>
      <c r="E334" s="186"/>
      <c r="F334" s="186"/>
      <c r="G334" s="186"/>
      <c r="H334" s="186"/>
      <c r="I334" s="186"/>
      <c r="J334" s="186"/>
      <c r="K334" s="186"/>
      <c r="L334" s="186"/>
      <c r="M334" s="186"/>
      <c r="N334" s="180"/>
      <c r="O334" s="180"/>
      <c r="P334" s="180"/>
      <c r="Q334" s="180"/>
      <c r="R334" s="180"/>
      <c r="S334" s="180"/>
      <c r="T334" s="186"/>
      <c r="U334" s="186"/>
      <c r="V334" s="186"/>
      <c r="W334" s="186"/>
      <c r="X334" s="186"/>
      <c r="Y334" s="186"/>
      <c r="Z334" s="186"/>
    </row>
    <row r="335" spans="1:26" x14ac:dyDescent="0.2">
      <c r="A335" s="186"/>
      <c r="B335" s="186"/>
      <c r="C335" s="186"/>
      <c r="D335" s="186"/>
      <c r="E335" s="186"/>
      <c r="F335" s="186"/>
      <c r="G335" s="186"/>
      <c r="H335" s="186"/>
      <c r="I335" s="186"/>
      <c r="J335" s="186"/>
      <c r="K335" s="186"/>
      <c r="L335" s="186"/>
      <c r="M335" s="186"/>
      <c r="N335" s="180"/>
      <c r="O335" s="180"/>
      <c r="P335" s="180"/>
      <c r="Q335" s="180"/>
      <c r="R335" s="180"/>
      <c r="S335" s="180"/>
      <c r="T335" s="186"/>
      <c r="U335" s="186"/>
      <c r="V335" s="186"/>
      <c r="W335" s="186"/>
      <c r="X335" s="186"/>
      <c r="Y335" s="186"/>
      <c r="Z335" s="186"/>
    </row>
    <row r="336" spans="1:26" x14ac:dyDescent="0.2">
      <c r="A336" s="186"/>
      <c r="B336" s="186"/>
      <c r="C336" s="186"/>
      <c r="D336" s="186"/>
      <c r="E336" s="186"/>
      <c r="F336" s="186"/>
      <c r="G336" s="186"/>
      <c r="H336" s="186"/>
      <c r="I336" s="186"/>
      <c r="J336" s="186"/>
      <c r="K336" s="186"/>
      <c r="L336" s="186"/>
      <c r="M336" s="186"/>
      <c r="N336" s="180"/>
      <c r="O336" s="180"/>
      <c r="P336" s="180"/>
      <c r="Q336" s="180"/>
      <c r="R336" s="180"/>
      <c r="S336" s="180"/>
      <c r="T336" s="186"/>
      <c r="U336" s="186"/>
      <c r="V336" s="186"/>
      <c r="W336" s="186"/>
      <c r="X336" s="186"/>
      <c r="Y336" s="186"/>
      <c r="Z336" s="186"/>
    </row>
    <row r="337" spans="1:26" x14ac:dyDescent="0.2">
      <c r="A337" s="186"/>
      <c r="B337" s="186"/>
      <c r="C337" s="186"/>
      <c r="D337" s="186"/>
      <c r="E337" s="186"/>
      <c r="F337" s="186"/>
      <c r="G337" s="186"/>
      <c r="H337" s="186"/>
      <c r="I337" s="186"/>
      <c r="J337" s="186"/>
      <c r="K337" s="186"/>
      <c r="L337" s="186"/>
      <c r="M337" s="186"/>
      <c r="N337" s="180"/>
      <c r="O337" s="180"/>
      <c r="P337" s="180"/>
      <c r="Q337" s="180"/>
      <c r="R337" s="180"/>
      <c r="S337" s="180"/>
      <c r="T337" s="186"/>
      <c r="U337" s="186"/>
      <c r="V337" s="186"/>
      <c r="W337" s="186"/>
      <c r="X337" s="186"/>
      <c r="Y337" s="186"/>
      <c r="Z337" s="186"/>
    </row>
    <row r="338" spans="1:26" x14ac:dyDescent="0.2">
      <c r="A338" s="186"/>
      <c r="B338" s="186"/>
      <c r="C338" s="186"/>
      <c r="D338" s="186"/>
      <c r="E338" s="186"/>
      <c r="F338" s="186"/>
      <c r="G338" s="186"/>
      <c r="H338" s="186"/>
      <c r="I338" s="186"/>
      <c r="J338" s="186"/>
      <c r="K338" s="186"/>
      <c r="L338" s="186"/>
      <c r="M338" s="186"/>
      <c r="N338" s="180"/>
      <c r="O338" s="180"/>
      <c r="P338" s="180"/>
      <c r="Q338" s="180"/>
      <c r="R338" s="180"/>
      <c r="S338" s="180"/>
      <c r="T338" s="186"/>
      <c r="U338" s="186"/>
      <c r="V338" s="186"/>
      <c r="W338" s="186"/>
      <c r="X338" s="186"/>
      <c r="Y338" s="186"/>
      <c r="Z338" s="186"/>
    </row>
    <row r="339" spans="1:26" x14ac:dyDescent="0.2">
      <c r="A339" s="186"/>
      <c r="B339" s="186"/>
      <c r="C339" s="186"/>
      <c r="D339" s="186"/>
      <c r="E339" s="186"/>
      <c r="F339" s="186"/>
      <c r="G339" s="186"/>
      <c r="H339" s="186"/>
      <c r="I339" s="186"/>
      <c r="J339" s="186"/>
      <c r="K339" s="186"/>
      <c r="L339" s="186"/>
      <c r="M339" s="186"/>
      <c r="N339" s="180"/>
      <c r="O339" s="180"/>
      <c r="P339" s="180"/>
      <c r="Q339" s="180"/>
      <c r="R339" s="180"/>
      <c r="S339" s="180"/>
      <c r="T339" s="186"/>
      <c r="U339" s="186"/>
      <c r="V339" s="186"/>
      <c r="W339" s="186"/>
      <c r="X339" s="186"/>
      <c r="Y339" s="186"/>
      <c r="Z339" s="186"/>
    </row>
    <row r="340" spans="1:26" x14ac:dyDescent="0.2">
      <c r="A340" s="186"/>
      <c r="B340" s="186"/>
      <c r="C340" s="186"/>
      <c r="D340" s="186"/>
      <c r="E340" s="186"/>
      <c r="F340" s="186"/>
      <c r="G340" s="186"/>
      <c r="H340" s="186"/>
      <c r="I340" s="186"/>
      <c r="J340" s="186"/>
      <c r="K340" s="186"/>
      <c r="L340" s="186"/>
      <c r="M340" s="186"/>
      <c r="N340" s="180"/>
      <c r="O340" s="180"/>
      <c r="P340" s="180"/>
      <c r="Q340" s="180"/>
      <c r="R340" s="180"/>
      <c r="S340" s="180"/>
      <c r="T340" s="186"/>
      <c r="U340" s="186"/>
      <c r="V340" s="186"/>
      <c r="W340" s="186"/>
      <c r="X340" s="186"/>
      <c r="Y340" s="186"/>
      <c r="Z340" s="186"/>
    </row>
    <row r="341" spans="1:26" x14ac:dyDescent="0.2">
      <c r="A341" s="186"/>
      <c r="B341" s="186"/>
      <c r="C341" s="186"/>
      <c r="D341" s="186"/>
      <c r="E341" s="186"/>
      <c r="F341" s="186"/>
      <c r="G341" s="186"/>
      <c r="H341" s="186"/>
      <c r="I341" s="186"/>
      <c r="J341" s="186"/>
      <c r="K341" s="186"/>
      <c r="L341" s="186"/>
      <c r="M341" s="186"/>
      <c r="N341" s="180"/>
      <c r="O341" s="180"/>
      <c r="P341" s="180"/>
      <c r="Q341" s="180"/>
      <c r="R341" s="180"/>
      <c r="S341" s="180"/>
      <c r="T341" s="186"/>
      <c r="U341" s="186"/>
      <c r="V341" s="186"/>
      <c r="W341" s="186"/>
      <c r="X341" s="186"/>
      <c r="Y341" s="186"/>
      <c r="Z341" s="186"/>
    </row>
    <row r="342" spans="1:26" x14ac:dyDescent="0.2">
      <c r="A342" s="186"/>
      <c r="B342" s="186"/>
      <c r="C342" s="186"/>
      <c r="D342" s="186"/>
      <c r="E342" s="186"/>
      <c r="F342" s="186"/>
      <c r="G342" s="186"/>
      <c r="H342" s="186"/>
      <c r="I342" s="186"/>
      <c r="J342" s="186"/>
      <c r="K342" s="186"/>
      <c r="L342" s="186"/>
      <c r="M342" s="186"/>
      <c r="N342" s="180"/>
      <c r="O342" s="180"/>
      <c r="P342" s="180"/>
      <c r="Q342" s="180"/>
      <c r="R342" s="180"/>
      <c r="S342" s="180"/>
      <c r="T342" s="186"/>
      <c r="U342" s="186"/>
      <c r="V342" s="186"/>
      <c r="W342" s="186"/>
      <c r="X342" s="186"/>
      <c r="Y342" s="186"/>
      <c r="Z342" s="186"/>
    </row>
    <row r="343" spans="1:26" x14ac:dyDescent="0.2">
      <c r="A343" s="186"/>
      <c r="B343" s="186"/>
      <c r="C343" s="186"/>
      <c r="D343" s="186"/>
      <c r="E343" s="186"/>
      <c r="F343" s="186"/>
      <c r="G343" s="186"/>
      <c r="H343" s="186"/>
      <c r="I343" s="186"/>
      <c r="J343" s="186"/>
      <c r="K343" s="186"/>
      <c r="L343" s="186"/>
      <c r="M343" s="186"/>
      <c r="N343" s="180"/>
      <c r="O343" s="180"/>
      <c r="P343" s="180"/>
      <c r="Q343" s="180"/>
      <c r="R343" s="180"/>
      <c r="S343" s="180"/>
      <c r="T343" s="186"/>
      <c r="U343" s="186"/>
      <c r="V343" s="186"/>
      <c r="W343" s="186"/>
      <c r="X343" s="186"/>
      <c r="Y343" s="186"/>
      <c r="Z343" s="186"/>
    </row>
    <row r="344" spans="1:26" x14ac:dyDescent="0.2">
      <c r="A344" s="186"/>
      <c r="B344" s="186"/>
      <c r="C344" s="186"/>
      <c r="D344" s="186"/>
      <c r="E344" s="186"/>
      <c r="F344" s="186"/>
      <c r="G344" s="186"/>
      <c r="H344" s="186"/>
      <c r="I344" s="186"/>
      <c r="J344" s="186"/>
      <c r="K344" s="186"/>
      <c r="L344" s="186"/>
      <c r="M344" s="186"/>
      <c r="N344" s="180"/>
      <c r="O344" s="180"/>
      <c r="P344" s="180"/>
      <c r="Q344" s="180"/>
      <c r="R344" s="180"/>
      <c r="S344" s="180"/>
      <c r="T344" s="186"/>
      <c r="U344" s="186"/>
      <c r="V344" s="186"/>
      <c r="W344" s="186"/>
      <c r="X344" s="186"/>
      <c r="Y344" s="186"/>
      <c r="Z344" s="186"/>
    </row>
    <row r="345" spans="1:26" x14ac:dyDescent="0.2">
      <c r="A345" s="186"/>
      <c r="B345" s="186"/>
      <c r="C345" s="186"/>
      <c r="D345" s="186"/>
      <c r="E345" s="186"/>
      <c r="F345" s="186"/>
      <c r="G345" s="186"/>
      <c r="H345" s="186"/>
      <c r="I345" s="186"/>
      <c r="J345" s="186"/>
      <c r="K345" s="186"/>
      <c r="L345" s="186"/>
      <c r="M345" s="186"/>
      <c r="N345" s="180"/>
      <c r="O345" s="180"/>
      <c r="P345" s="180"/>
      <c r="Q345" s="180"/>
      <c r="R345" s="180"/>
      <c r="S345" s="180"/>
      <c r="T345" s="186"/>
      <c r="U345" s="186"/>
      <c r="V345" s="186"/>
      <c r="W345" s="186"/>
      <c r="X345" s="186"/>
      <c r="Y345" s="186"/>
      <c r="Z345" s="186"/>
    </row>
    <row r="346" spans="1:26" x14ac:dyDescent="0.2">
      <c r="A346" s="186"/>
      <c r="B346" s="186"/>
      <c r="C346" s="186"/>
      <c r="D346" s="186"/>
      <c r="E346" s="186"/>
      <c r="F346" s="186"/>
      <c r="G346" s="186"/>
      <c r="H346" s="186"/>
      <c r="I346" s="186"/>
      <c r="J346" s="186"/>
      <c r="K346" s="186"/>
      <c r="L346" s="186"/>
      <c r="M346" s="186"/>
      <c r="N346" s="180"/>
      <c r="O346" s="180"/>
      <c r="P346" s="180"/>
      <c r="Q346" s="180"/>
      <c r="R346" s="180"/>
      <c r="S346" s="180"/>
      <c r="T346" s="186"/>
      <c r="U346" s="186"/>
      <c r="V346" s="186"/>
      <c r="W346" s="186"/>
      <c r="X346" s="186"/>
      <c r="Y346" s="186"/>
      <c r="Z346" s="186"/>
    </row>
    <row r="347" spans="1:26" x14ac:dyDescent="0.2">
      <c r="A347" s="186"/>
      <c r="B347" s="186"/>
      <c r="C347" s="186"/>
      <c r="D347" s="186"/>
      <c r="E347" s="186"/>
      <c r="F347" s="186"/>
      <c r="G347" s="186"/>
      <c r="H347" s="186"/>
      <c r="I347" s="186"/>
      <c r="J347" s="186"/>
      <c r="K347" s="186"/>
      <c r="L347" s="186"/>
      <c r="M347" s="186"/>
      <c r="N347" s="180"/>
      <c r="O347" s="180"/>
      <c r="P347" s="180"/>
      <c r="Q347" s="180"/>
      <c r="R347" s="180"/>
      <c r="S347" s="180"/>
      <c r="T347" s="186"/>
      <c r="U347" s="186"/>
      <c r="V347" s="186"/>
      <c r="W347" s="186"/>
      <c r="X347" s="186"/>
      <c r="Y347" s="186"/>
      <c r="Z347" s="186"/>
    </row>
    <row r="348" spans="1:26" x14ac:dyDescent="0.2">
      <c r="A348" s="186"/>
      <c r="B348" s="186"/>
      <c r="C348" s="186"/>
      <c r="D348" s="186"/>
      <c r="E348" s="186"/>
      <c r="F348" s="186"/>
      <c r="G348" s="186"/>
      <c r="H348" s="186"/>
      <c r="I348" s="186"/>
      <c r="J348" s="186"/>
      <c r="K348" s="186"/>
      <c r="L348" s="186"/>
      <c r="M348" s="186"/>
      <c r="N348" s="180"/>
      <c r="O348" s="180"/>
      <c r="P348" s="180"/>
      <c r="Q348" s="180"/>
      <c r="R348" s="180"/>
      <c r="S348" s="180"/>
      <c r="T348" s="186"/>
      <c r="U348" s="186"/>
      <c r="V348" s="186"/>
      <c r="W348" s="186"/>
      <c r="X348" s="186"/>
      <c r="Y348" s="186"/>
      <c r="Z348" s="186"/>
    </row>
    <row r="349" spans="1:26" x14ac:dyDescent="0.2">
      <c r="A349" s="186"/>
      <c r="B349" s="186"/>
      <c r="C349" s="186"/>
      <c r="D349" s="186"/>
      <c r="E349" s="186"/>
      <c r="F349" s="186"/>
      <c r="G349" s="186"/>
      <c r="H349" s="186"/>
      <c r="I349" s="186"/>
      <c r="J349" s="186"/>
      <c r="K349" s="186"/>
      <c r="L349" s="186"/>
      <c r="M349" s="186"/>
      <c r="N349" s="180"/>
      <c r="O349" s="180"/>
      <c r="P349" s="180"/>
      <c r="Q349" s="180"/>
      <c r="R349" s="180"/>
      <c r="S349" s="180"/>
      <c r="T349" s="186"/>
      <c r="U349" s="186"/>
      <c r="V349" s="186"/>
      <c r="W349" s="186"/>
      <c r="X349" s="186"/>
      <c r="Y349" s="186"/>
      <c r="Z349" s="186"/>
    </row>
    <row r="350" spans="1:26" x14ac:dyDescent="0.2">
      <c r="A350" s="186"/>
      <c r="B350" s="186"/>
      <c r="C350" s="186"/>
      <c r="D350" s="186"/>
      <c r="E350" s="186"/>
      <c r="F350" s="186"/>
      <c r="G350" s="186"/>
      <c r="H350" s="186"/>
      <c r="I350" s="186"/>
      <c r="J350" s="186"/>
      <c r="K350" s="186"/>
      <c r="L350" s="186"/>
      <c r="M350" s="186"/>
      <c r="N350" s="180"/>
      <c r="O350" s="180"/>
      <c r="P350" s="180"/>
      <c r="Q350" s="180"/>
      <c r="R350" s="180"/>
      <c r="S350" s="180"/>
      <c r="T350" s="186"/>
      <c r="U350" s="186"/>
      <c r="V350" s="186"/>
      <c r="W350" s="186"/>
      <c r="X350" s="186"/>
      <c r="Y350" s="186"/>
      <c r="Z350" s="186"/>
    </row>
    <row r="351" spans="1:26" x14ac:dyDescent="0.2">
      <c r="A351" s="186"/>
      <c r="B351" s="186"/>
      <c r="C351" s="186"/>
      <c r="D351" s="186"/>
      <c r="E351" s="186"/>
      <c r="F351" s="186"/>
      <c r="G351" s="186"/>
      <c r="H351" s="186"/>
      <c r="I351" s="186"/>
      <c r="J351" s="186"/>
      <c r="K351" s="186"/>
      <c r="L351" s="186"/>
      <c r="M351" s="186"/>
      <c r="N351" s="180"/>
      <c r="O351" s="180"/>
      <c r="P351" s="180"/>
      <c r="Q351" s="180"/>
      <c r="R351" s="180"/>
      <c r="S351" s="180"/>
      <c r="T351" s="186"/>
      <c r="U351" s="186"/>
      <c r="V351" s="186"/>
      <c r="W351" s="186"/>
      <c r="X351" s="186"/>
      <c r="Y351" s="186"/>
      <c r="Z351" s="186"/>
    </row>
    <row r="352" spans="1:26" x14ac:dyDescent="0.2">
      <c r="A352" s="186"/>
      <c r="B352" s="186"/>
      <c r="C352" s="186"/>
      <c r="D352" s="186"/>
      <c r="E352" s="186"/>
      <c r="F352" s="186"/>
      <c r="G352" s="186"/>
      <c r="H352" s="186"/>
      <c r="I352" s="186"/>
      <c r="J352" s="186"/>
      <c r="K352" s="186"/>
      <c r="L352" s="186"/>
      <c r="M352" s="186"/>
      <c r="N352" s="180"/>
      <c r="O352" s="180"/>
      <c r="P352" s="180"/>
      <c r="Q352" s="180"/>
      <c r="R352" s="180"/>
      <c r="S352" s="180"/>
      <c r="T352" s="186"/>
      <c r="U352" s="186"/>
      <c r="V352" s="186"/>
      <c r="W352" s="186"/>
      <c r="X352" s="186"/>
      <c r="Y352" s="186"/>
      <c r="Z352" s="186"/>
    </row>
    <row r="353" spans="1:26" x14ac:dyDescent="0.2">
      <c r="A353" s="186"/>
      <c r="B353" s="186"/>
      <c r="C353" s="186"/>
      <c r="D353" s="186"/>
      <c r="E353" s="186"/>
      <c r="F353" s="186"/>
      <c r="G353" s="186"/>
      <c r="H353" s="186"/>
      <c r="I353" s="186"/>
      <c r="J353" s="186"/>
      <c r="K353" s="186"/>
      <c r="L353" s="186"/>
      <c r="M353" s="186"/>
      <c r="N353" s="180"/>
      <c r="O353" s="180"/>
      <c r="P353" s="180"/>
      <c r="Q353" s="180"/>
      <c r="R353" s="180"/>
      <c r="S353" s="180"/>
      <c r="T353" s="186"/>
      <c r="U353" s="186"/>
      <c r="V353" s="186"/>
      <c r="W353" s="186"/>
      <c r="X353" s="186"/>
      <c r="Y353" s="186"/>
      <c r="Z353" s="186"/>
    </row>
    <row r="354" spans="1:26" x14ac:dyDescent="0.2">
      <c r="A354" s="186"/>
      <c r="B354" s="186"/>
      <c r="C354" s="186"/>
      <c r="D354" s="186"/>
      <c r="E354" s="186"/>
      <c r="F354" s="186"/>
      <c r="G354" s="186"/>
      <c r="H354" s="186"/>
      <c r="I354" s="186"/>
      <c r="J354" s="186"/>
      <c r="K354" s="186"/>
      <c r="L354" s="186"/>
      <c r="M354" s="186"/>
      <c r="N354" s="180"/>
      <c r="O354" s="180"/>
      <c r="P354" s="180"/>
      <c r="Q354" s="180"/>
      <c r="R354" s="180"/>
      <c r="S354" s="180"/>
      <c r="T354" s="186"/>
      <c r="U354" s="186"/>
      <c r="V354" s="186"/>
      <c r="W354" s="186"/>
      <c r="X354" s="186"/>
      <c r="Y354" s="186"/>
      <c r="Z354" s="186"/>
    </row>
    <row r="355" spans="1:26" x14ac:dyDescent="0.2">
      <c r="A355" s="186"/>
      <c r="B355" s="186"/>
      <c r="C355" s="186"/>
      <c r="D355" s="186"/>
      <c r="E355" s="186"/>
      <c r="F355" s="186"/>
      <c r="G355" s="186"/>
      <c r="H355" s="186"/>
      <c r="I355" s="186"/>
      <c r="J355" s="186"/>
      <c r="K355" s="186"/>
      <c r="L355" s="186"/>
      <c r="M355" s="186"/>
      <c r="N355" s="180"/>
      <c r="O355" s="180"/>
      <c r="P355" s="180"/>
      <c r="Q355" s="180"/>
      <c r="R355" s="180"/>
      <c r="S355" s="180"/>
      <c r="T355" s="186"/>
      <c r="U355" s="186"/>
      <c r="V355" s="186"/>
      <c r="W355" s="186"/>
      <c r="X355" s="186"/>
      <c r="Y355" s="186"/>
      <c r="Z355" s="186"/>
    </row>
    <row r="356" spans="1:26" x14ac:dyDescent="0.2">
      <c r="A356" s="186"/>
      <c r="B356" s="186"/>
      <c r="C356" s="186"/>
      <c r="D356" s="186"/>
      <c r="E356" s="186"/>
      <c r="F356" s="186"/>
      <c r="G356" s="186"/>
      <c r="H356" s="186"/>
      <c r="I356" s="186"/>
      <c r="J356" s="186"/>
      <c r="K356" s="186"/>
      <c r="L356" s="186"/>
      <c r="M356" s="186"/>
      <c r="N356" s="180"/>
      <c r="O356" s="180"/>
      <c r="P356" s="180"/>
      <c r="Q356" s="180"/>
      <c r="R356" s="180"/>
      <c r="S356" s="180"/>
      <c r="T356" s="186"/>
      <c r="U356" s="186"/>
      <c r="V356" s="186"/>
      <c r="W356" s="186"/>
      <c r="X356" s="186"/>
      <c r="Y356" s="186"/>
      <c r="Z356" s="186"/>
    </row>
    <row r="357" spans="1:26" x14ac:dyDescent="0.2">
      <c r="A357" s="186"/>
      <c r="B357" s="186"/>
      <c r="C357" s="186"/>
      <c r="D357" s="186"/>
      <c r="E357" s="186"/>
      <c r="F357" s="186"/>
      <c r="G357" s="186"/>
      <c r="H357" s="186"/>
      <c r="I357" s="186"/>
      <c r="J357" s="186"/>
      <c r="K357" s="186"/>
      <c r="L357" s="186"/>
      <c r="M357" s="186"/>
      <c r="N357" s="180"/>
      <c r="O357" s="180"/>
      <c r="P357" s="180"/>
      <c r="Q357" s="180"/>
      <c r="R357" s="180"/>
      <c r="S357" s="180"/>
      <c r="T357" s="186"/>
      <c r="U357" s="186"/>
      <c r="V357" s="186"/>
      <c r="W357" s="186"/>
      <c r="X357" s="186"/>
      <c r="Y357" s="186"/>
      <c r="Z357" s="186"/>
    </row>
    <row r="358" spans="1:26" x14ac:dyDescent="0.2">
      <c r="A358" s="186"/>
      <c r="B358" s="186"/>
      <c r="C358" s="186"/>
      <c r="D358" s="186"/>
      <c r="E358" s="186"/>
      <c r="F358" s="186"/>
      <c r="G358" s="186"/>
      <c r="H358" s="186"/>
      <c r="I358" s="186"/>
      <c r="J358" s="186"/>
      <c r="K358" s="186"/>
      <c r="L358" s="186"/>
      <c r="M358" s="186"/>
      <c r="N358" s="180"/>
      <c r="O358" s="180"/>
      <c r="P358" s="180"/>
      <c r="Q358" s="180"/>
      <c r="R358" s="180"/>
      <c r="S358" s="180"/>
      <c r="T358" s="186"/>
      <c r="U358" s="186"/>
      <c r="V358" s="186"/>
      <c r="W358" s="186"/>
      <c r="X358" s="186"/>
      <c r="Y358" s="186"/>
      <c r="Z358" s="186"/>
    </row>
    <row r="359" spans="1:26" x14ac:dyDescent="0.2">
      <c r="A359" s="186"/>
      <c r="B359" s="186"/>
      <c r="C359" s="186"/>
      <c r="D359" s="186"/>
      <c r="E359" s="186"/>
      <c r="F359" s="186"/>
      <c r="G359" s="186"/>
      <c r="H359" s="186"/>
      <c r="I359" s="186"/>
      <c r="J359" s="186"/>
      <c r="K359" s="186"/>
      <c r="L359" s="186"/>
      <c r="M359" s="186"/>
      <c r="N359" s="180"/>
      <c r="O359" s="180"/>
      <c r="P359" s="180"/>
      <c r="Q359" s="180"/>
      <c r="R359" s="180"/>
      <c r="S359" s="180"/>
      <c r="T359" s="186"/>
      <c r="U359" s="186"/>
      <c r="V359" s="186"/>
      <c r="W359" s="186"/>
      <c r="X359" s="186"/>
      <c r="Y359" s="186"/>
      <c r="Z359" s="186"/>
    </row>
    <row r="360" spans="1:26" x14ac:dyDescent="0.2">
      <c r="A360" s="186"/>
      <c r="B360" s="186"/>
      <c r="C360" s="186"/>
      <c r="D360" s="186"/>
      <c r="E360" s="186"/>
      <c r="F360" s="186"/>
      <c r="G360" s="186"/>
      <c r="H360" s="186"/>
      <c r="I360" s="186"/>
      <c r="J360" s="186"/>
      <c r="K360" s="186"/>
      <c r="L360" s="186"/>
      <c r="M360" s="186"/>
      <c r="N360" s="180"/>
      <c r="O360" s="180"/>
      <c r="P360" s="180"/>
      <c r="Q360" s="180"/>
      <c r="R360" s="180"/>
      <c r="S360" s="180"/>
      <c r="T360" s="186"/>
      <c r="U360" s="186"/>
      <c r="V360" s="186"/>
      <c r="W360" s="186"/>
      <c r="X360" s="186"/>
      <c r="Y360" s="186"/>
      <c r="Z360" s="186"/>
    </row>
    <row r="361" spans="1:26" x14ac:dyDescent="0.2">
      <c r="A361" s="186"/>
      <c r="B361" s="186"/>
      <c r="C361" s="186"/>
      <c r="D361" s="186"/>
      <c r="E361" s="186"/>
      <c r="F361" s="186"/>
      <c r="G361" s="186"/>
      <c r="H361" s="186"/>
      <c r="I361" s="186"/>
      <c r="J361" s="186"/>
      <c r="K361" s="186"/>
      <c r="L361" s="186"/>
      <c r="M361" s="186"/>
      <c r="N361" s="180"/>
      <c r="O361" s="180"/>
      <c r="P361" s="180"/>
      <c r="Q361" s="180"/>
      <c r="R361" s="180"/>
      <c r="S361" s="180"/>
      <c r="T361" s="186"/>
      <c r="U361" s="186"/>
      <c r="V361" s="186"/>
      <c r="W361" s="186"/>
      <c r="X361" s="186"/>
      <c r="Y361" s="186"/>
      <c r="Z361" s="186"/>
    </row>
    <row r="362" spans="1:26" x14ac:dyDescent="0.2">
      <c r="A362" s="186"/>
      <c r="B362" s="186"/>
      <c r="C362" s="186"/>
      <c r="D362" s="186"/>
      <c r="E362" s="186"/>
      <c r="F362" s="186"/>
      <c r="G362" s="186"/>
      <c r="H362" s="186"/>
      <c r="I362" s="186"/>
      <c r="J362" s="186"/>
      <c r="K362" s="186"/>
      <c r="L362" s="186"/>
      <c r="M362" s="186"/>
      <c r="N362" s="180"/>
      <c r="O362" s="180"/>
      <c r="P362" s="180"/>
      <c r="Q362" s="180"/>
      <c r="R362" s="180"/>
      <c r="S362" s="180"/>
      <c r="T362" s="186"/>
      <c r="U362" s="186"/>
      <c r="V362" s="186"/>
      <c r="W362" s="186"/>
      <c r="X362" s="186"/>
      <c r="Y362" s="186"/>
      <c r="Z362" s="186"/>
    </row>
    <row r="363" spans="1:26" x14ac:dyDescent="0.2">
      <c r="A363" s="186"/>
      <c r="B363" s="186"/>
      <c r="C363" s="186"/>
      <c r="D363" s="186"/>
      <c r="E363" s="186"/>
      <c r="F363" s="186"/>
      <c r="G363" s="186"/>
      <c r="H363" s="186"/>
      <c r="I363" s="186"/>
      <c r="J363" s="186"/>
      <c r="K363" s="186"/>
      <c r="L363" s="186"/>
      <c r="M363" s="186"/>
      <c r="N363" s="180"/>
      <c r="O363" s="180"/>
      <c r="P363" s="180"/>
      <c r="Q363" s="180"/>
      <c r="R363" s="180"/>
      <c r="S363" s="180"/>
      <c r="T363" s="186"/>
      <c r="U363" s="186"/>
      <c r="V363" s="186"/>
      <c r="W363" s="186"/>
      <c r="X363" s="186"/>
      <c r="Y363" s="186"/>
      <c r="Z363" s="186"/>
    </row>
    <row r="364" spans="1:26" x14ac:dyDescent="0.2">
      <c r="A364" s="186"/>
      <c r="B364" s="186"/>
      <c r="C364" s="186"/>
      <c r="D364" s="186"/>
      <c r="E364" s="186"/>
      <c r="F364" s="186"/>
      <c r="G364" s="186"/>
      <c r="H364" s="186"/>
      <c r="I364" s="186"/>
      <c r="J364" s="186"/>
      <c r="K364" s="186"/>
      <c r="L364" s="186"/>
      <c r="M364" s="186"/>
      <c r="N364" s="180"/>
      <c r="O364" s="180"/>
      <c r="P364" s="180"/>
      <c r="Q364" s="180"/>
      <c r="R364" s="180"/>
      <c r="S364" s="180"/>
      <c r="T364" s="186"/>
      <c r="U364" s="186"/>
      <c r="V364" s="186"/>
      <c r="W364" s="186"/>
      <c r="X364" s="186"/>
      <c r="Y364" s="186"/>
      <c r="Z364" s="186"/>
    </row>
    <row r="365" spans="1:26" x14ac:dyDescent="0.2">
      <c r="A365" s="186"/>
      <c r="B365" s="186"/>
      <c r="C365" s="186"/>
      <c r="D365" s="186"/>
      <c r="E365" s="186"/>
      <c r="F365" s="186"/>
      <c r="G365" s="186"/>
      <c r="H365" s="186"/>
      <c r="I365" s="186"/>
      <c r="J365" s="186"/>
      <c r="K365" s="186"/>
      <c r="L365" s="186"/>
      <c r="M365" s="186"/>
      <c r="N365" s="180"/>
      <c r="O365" s="180"/>
      <c r="P365" s="180"/>
      <c r="Q365" s="180"/>
      <c r="R365" s="180"/>
      <c r="S365" s="180"/>
      <c r="T365" s="186"/>
      <c r="U365" s="186"/>
      <c r="V365" s="186"/>
      <c r="W365" s="186"/>
      <c r="X365" s="186"/>
      <c r="Y365" s="186"/>
      <c r="Z365" s="186"/>
    </row>
    <row r="366" spans="1:26" x14ac:dyDescent="0.2">
      <c r="A366" s="186"/>
      <c r="B366" s="186"/>
      <c r="C366" s="186"/>
      <c r="D366" s="186"/>
      <c r="E366" s="186"/>
      <c r="F366" s="186"/>
      <c r="G366" s="186"/>
      <c r="H366" s="186"/>
      <c r="I366" s="186"/>
      <c r="J366" s="186"/>
      <c r="K366" s="186"/>
      <c r="L366" s="186"/>
      <c r="M366" s="186"/>
      <c r="N366" s="180"/>
      <c r="O366" s="180"/>
      <c r="P366" s="180"/>
      <c r="Q366" s="180"/>
      <c r="R366" s="180"/>
      <c r="S366" s="180"/>
      <c r="T366" s="186"/>
      <c r="U366" s="186"/>
      <c r="V366" s="186"/>
      <c r="W366" s="186"/>
      <c r="X366" s="186"/>
      <c r="Y366" s="186"/>
      <c r="Z366" s="186"/>
    </row>
    <row r="367" spans="1:26" x14ac:dyDescent="0.2">
      <c r="A367" s="186"/>
      <c r="B367" s="186"/>
      <c r="C367" s="186"/>
      <c r="D367" s="186"/>
      <c r="E367" s="186"/>
      <c r="F367" s="186"/>
      <c r="G367" s="186"/>
      <c r="H367" s="186"/>
      <c r="I367" s="186"/>
      <c r="J367" s="186"/>
      <c r="K367" s="186"/>
      <c r="L367" s="186"/>
      <c r="M367" s="186"/>
      <c r="N367" s="180"/>
      <c r="O367" s="180"/>
      <c r="P367" s="180"/>
      <c r="Q367" s="180"/>
      <c r="R367" s="180"/>
      <c r="S367" s="180"/>
      <c r="T367" s="186"/>
      <c r="U367" s="186"/>
      <c r="V367" s="186"/>
      <c r="W367" s="186"/>
      <c r="X367" s="186"/>
      <c r="Y367" s="186"/>
      <c r="Z367" s="186"/>
    </row>
    <row r="368" spans="1:26" x14ac:dyDescent="0.2">
      <c r="A368" s="186"/>
      <c r="B368" s="186"/>
      <c r="C368" s="186"/>
      <c r="D368" s="186"/>
      <c r="E368" s="186"/>
      <c r="F368" s="186"/>
      <c r="G368" s="186"/>
      <c r="H368" s="186"/>
      <c r="I368" s="186"/>
      <c r="J368" s="186"/>
      <c r="K368" s="186"/>
      <c r="L368" s="186"/>
      <c r="M368" s="186"/>
      <c r="N368" s="180"/>
      <c r="O368" s="180"/>
      <c r="P368" s="180"/>
      <c r="Q368" s="180"/>
      <c r="R368" s="180"/>
      <c r="S368" s="180"/>
      <c r="T368" s="186"/>
      <c r="U368" s="186"/>
      <c r="V368" s="186"/>
      <c r="W368" s="186"/>
      <c r="X368" s="186"/>
      <c r="Y368" s="186"/>
      <c r="Z368" s="186"/>
    </row>
    <row r="369" spans="1:26" x14ac:dyDescent="0.2">
      <c r="A369" s="186"/>
      <c r="B369" s="186"/>
      <c r="C369" s="186"/>
      <c r="D369" s="186"/>
      <c r="E369" s="186"/>
      <c r="F369" s="186"/>
      <c r="G369" s="186"/>
      <c r="H369" s="186"/>
      <c r="I369" s="186"/>
      <c r="J369" s="186"/>
      <c r="K369" s="186"/>
      <c r="L369" s="186"/>
      <c r="M369" s="186"/>
      <c r="N369" s="180"/>
      <c r="O369" s="180"/>
      <c r="P369" s="180"/>
      <c r="Q369" s="180"/>
      <c r="R369" s="180"/>
      <c r="S369" s="180"/>
      <c r="T369" s="186"/>
      <c r="U369" s="186"/>
      <c r="V369" s="186"/>
      <c r="W369" s="186"/>
      <c r="X369" s="186"/>
      <c r="Y369" s="186"/>
      <c r="Z369" s="186"/>
    </row>
    <row r="370" spans="1:26" x14ac:dyDescent="0.2">
      <c r="A370" s="186"/>
      <c r="B370" s="186"/>
      <c r="C370" s="186"/>
      <c r="D370" s="186"/>
      <c r="E370" s="186"/>
      <c r="F370" s="186"/>
      <c r="G370" s="186"/>
      <c r="H370" s="186"/>
      <c r="I370" s="186"/>
      <c r="J370" s="186"/>
      <c r="K370" s="186"/>
      <c r="L370" s="186"/>
      <c r="M370" s="186"/>
      <c r="N370" s="180"/>
      <c r="O370" s="180"/>
      <c r="P370" s="180"/>
      <c r="Q370" s="180"/>
      <c r="R370" s="180"/>
      <c r="S370" s="180"/>
      <c r="T370" s="186"/>
      <c r="U370" s="186"/>
      <c r="V370" s="186"/>
      <c r="W370" s="186"/>
      <c r="X370" s="186"/>
      <c r="Y370" s="186"/>
      <c r="Z370" s="186"/>
    </row>
    <row r="371" spans="1:26" x14ac:dyDescent="0.2">
      <c r="A371" s="186"/>
      <c r="B371" s="186"/>
      <c r="C371" s="186"/>
      <c r="D371" s="186"/>
      <c r="E371" s="186"/>
      <c r="F371" s="186"/>
      <c r="G371" s="186"/>
      <c r="H371" s="186"/>
      <c r="I371" s="186"/>
      <c r="J371" s="186"/>
      <c r="K371" s="186"/>
      <c r="L371" s="186"/>
      <c r="M371" s="186"/>
      <c r="N371" s="180"/>
      <c r="O371" s="180"/>
      <c r="P371" s="180"/>
      <c r="Q371" s="180"/>
      <c r="R371" s="180"/>
      <c r="S371" s="180"/>
      <c r="T371" s="186"/>
      <c r="U371" s="186"/>
      <c r="V371" s="186"/>
      <c r="W371" s="186"/>
      <c r="X371" s="186"/>
      <c r="Y371" s="186"/>
      <c r="Z371" s="186"/>
    </row>
    <row r="372" spans="1:26" x14ac:dyDescent="0.2">
      <c r="A372" s="186"/>
      <c r="B372" s="186"/>
      <c r="C372" s="186"/>
      <c r="D372" s="186"/>
      <c r="E372" s="186"/>
      <c r="F372" s="186"/>
      <c r="G372" s="186"/>
      <c r="H372" s="186"/>
      <c r="I372" s="186"/>
      <c r="J372" s="186"/>
      <c r="K372" s="186"/>
      <c r="L372" s="186"/>
      <c r="M372" s="186"/>
      <c r="N372" s="180"/>
      <c r="O372" s="180"/>
      <c r="P372" s="180"/>
      <c r="Q372" s="180"/>
      <c r="R372" s="180"/>
      <c r="S372" s="180"/>
      <c r="T372" s="186"/>
      <c r="U372" s="186"/>
      <c r="V372" s="186"/>
      <c r="W372" s="186"/>
      <c r="X372" s="186"/>
      <c r="Y372" s="186"/>
      <c r="Z372" s="186"/>
    </row>
    <row r="373" spans="1:26" x14ac:dyDescent="0.2">
      <c r="A373" s="186"/>
      <c r="B373" s="186"/>
      <c r="C373" s="186"/>
      <c r="D373" s="186"/>
      <c r="E373" s="186"/>
      <c r="F373" s="186"/>
      <c r="G373" s="186"/>
      <c r="H373" s="186"/>
      <c r="I373" s="186"/>
      <c r="J373" s="186"/>
      <c r="K373" s="186"/>
      <c r="L373" s="186"/>
      <c r="M373" s="186"/>
      <c r="N373" s="180"/>
      <c r="O373" s="180"/>
      <c r="P373" s="180"/>
      <c r="Q373" s="180"/>
      <c r="R373" s="180"/>
      <c r="S373" s="180"/>
      <c r="T373" s="186"/>
      <c r="U373" s="186"/>
      <c r="V373" s="186"/>
      <c r="W373" s="186"/>
      <c r="X373" s="186"/>
      <c r="Y373" s="186"/>
      <c r="Z373" s="186"/>
    </row>
    <row r="374" spans="1:26" x14ac:dyDescent="0.2">
      <c r="A374" s="186"/>
      <c r="B374" s="186"/>
      <c r="C374" s="186"/>
      <c r="D374" s="186"/>
      <c r="E374" s="186"/>
      <c r="F374" s="186"/>
      <c r="G374" s="186"/>
      <c r="H374" s="186"/>
      <c r="I374" s="186"/>
      <c r="J374" s="186"/>
      <c r="K374" s="186"/>
      <c r="L374" s="186"/>
      <c r="M374" s="186"/>
      <c r="N374" s="180"/>
      <c r="O374" s="180"/>
      <c r="P374" s="180"/>
      <c r="Q374" s="180"/>
      <c r="R374" s="180"/>
      <c r="S374" s="180"/>
      <c r="T374" s="186"/>
      <c r="U374" s="186"/>
      <c r="V374" s="186"/>
      <c r="W374" s="186"/>
      <c r="X374" s="186"/>
      <c r="Y374" s="186"/>
      <c r="Z374" s="186"/>
    </row>
    <row r="375" spans="1:26" x14ac:dyDescent="0.2">
      <c r="A375" s="186"/>
      <c r="B375" s="186"/>
      <c r="C375" s="186"/>
      <c r="D375" s="186"/>
      <c r="E375" s="186"/>
      <c r="F375" s="186"/>
      <c r="G375" s="186"/>
      <c r="H375" s="186"/>
      <c r="I375" s="186"/>
      <c r="J375" s="186"/>
      <c r="K375" s="186"/>
      <c r="L375" s="186"/>
      <c r="M375" s="186"/>
      <c r="N375" s="180"/>
      <c r="O375" s="180"/>
      <c r="P375" s="180"/>
      <c r="Q375" s="180"/>
      <c r="R375" s="180"/>
      <c r="S375" s="180"/>
      <c r="T375" s="186"/>
      <c r="U375" s="186"/>
      <c r="V375" s="186"/>
      <c r="W375" s="186"/>
      <c r="X375" s="186"/>
      <c r="Y375" s="186"/>
      <c r="Z375" s="186"/>
    </row>
    <row r="376" spans="1:26" x14ac:dyDescent="0.2">
      <c r="A376" s="186"/>
      <c r="B376" s="186"/>
      <c r="C376" s="186"/>
      <c r="D376" s="186"/>
      <c r="E376" s="186"/>
      <c r="F376" s="186"/>
      <c r="G376" s="186"/>
      <c r="H376" s="186"/>
      <c r="I376" s="186"/>
      <c r="J376" s="186"/>
      <c r="K376" s="186"/>
      <c r="L376" s="186"/>
      <c r="M376" s="186"/>
      <c r="N376" s="180"/>
      <c r="O376" s="180"/>
      <c r="P376" s="180"/>
      <c r="Q376" s="180"/>
      <c r="R376" s="180"/>
      <c r="S376" s="180"/>
      <c r="T376" s="186"/>
      <c r="U376" s="186"/>
      <c r="V376" s="186"/>
      <c r="W376" s="186"/>
      <c r="X376" s="186"/>
      <c r="Y376" s="186"/>
      <c r="Z376" s="186"/>
    </row>
    <row r="377" spans="1:26" x14ac:dyDescent="0.2">
      <c r="A377" s="186"/>
      <c r="B377" s="186"/>
      <c r="C377" s="186"/>
      <c r="D377" s="186"/>
      <c r="E377" s="186"/>
      <c r="F377" s="186"/>
      <c r="G377" s="186"/>
      <c r="H377" s="186"/>
      <c r="I377" s="186"/>
      <c r="J377" s="186"/>
      <c r="K377" s="186"/>
      <c r="L377" s="186"/>
      <c r="M377" s="186"/>
      <c r="N377" s="180"/>
      <c r="O377" s="180"/>
      <c r="P377" s="180"/>
      <c r="Q377" s="180"/>
      <c r="R377" s="180"/>
      <c r="S377" s="180"/>
      <c r="T377" s="186"/>
      <c r="U377" s="186"/>
      <c r="V377" s="186"/>
      <c r="W377" s="186"/>
      <c r="X377" s="186"/>
      <c r="Y377" s="186"/>
      <c r="Z377" s="186"/>
    </row>
    <row r="378" spans="1:26" x14ac:dyDescent="0.2">
      <c r="A378" s="186"/>
      <c r="B378" s="186"/>
      <c r="C378" s="186"/>
      <c r="D378" s="186"/>
      <c r="E378" s="186"/>
      <c r="F378" s="186"/>
      <c r="G378" s="186"/>
      <c r="H378" s="186"/>
      <c r="I378" s="186"/>
      <c r="J378" s="186"/>
      <c r="K378" s="186"/>
      <c r="L378" s="186"/>
      <c r="M378" s="186"/>
      <c r="N378" s="180"/>
      <c r="O378" s="180"/>
      <c r="P378" s="180"/>
      <c r="Q378" s="180"/>
      <c r="R378" s="180"/>
      <c r="S378" s="180"/>
      <c r="T378" s="186"/>
      <c r="U378" s="186"/>
      <c r="V378" s="186"/>
      <c r="W378" s="186"/>
      <c r="X378" s="186"/>
      <c r="Y378" s="186"/>
      <c r="Z378" s="186"/>
    </row>
    <row r="379" spans="1:26" x14ac:dyDescent="0.2">
      <c r="A379" s="186"/>
      <c r="B379" s="186"/>
      <c r="C379" s="186"/>
      <c r="D379" s="186"/>
      <c r="E379" s="186"/>
      <c r="F379" s="186"/>
      <c r="G379" s="186"/>
      <c r="H379" s="186"/>
      <c r="I379" s="186"/>
      <c r="J379" s="186"/>
      <c r="K379" s="186"/>
      <c r="L379" s="186"/>
      <c r="M379" s="186"/>
      <c r="N379" s="180"/>
      <c r="O379" s="180"/>
      <c r="P379" s="180"/>
      <c r="Q379" s="180"/>
      <c r="R379" s="180"/>
      <c r="S379" s="180"/>
      <c r="T379" s="186"/>
      <c r="U379" s="186"/>
      <c r="V379" s="186"/>
      <c r="W379" s="186"/>
      <c r="X379" s="186"/>
      <c r="Y379" s="186"/>
      <c r="Z379" s="186"/>
    </row>
    <row r="380" spans="1:26" x14ac:dyDescent="0.2">
      <c r="A380" s="186"/>
      <c r="B380" s="186"/>
      <c r="C380" s="186"/>
      <c r="D380" s="186"/>
      <c r="E380" s="186"/>
      <c r="F380" s="186"/>
      <c r="G380" s="186"/>
      <c r="H380" s="186"/>
      <c r="I380" s="186"/>
      <c r="J380" s="186"/>
      <c r="K380" s="186"/>
      <c r="L380" s="186"/>
      <c r="M380" s="186"/>
      <c r="N380" s="180"/>
      <c r="O380" s="180"/>
      <c r="P380" s="180"/>
      <c r="Q380" s="180"/>
      <c r="R380" s="180"/>
      <c r="S380" s="180"/>
      <c r="T380" s="186"/>
      <c r="U380" s="186"/>
      <c r="V380" s="186"/>
      <c r="W380" s="186"/>
      <c r="X380" s="186"/>
      <c r="Y380" s="186"/>
      <c r="Z380" s="186"/>
    </row>
    <row r="381" spans="1:26" x14ac:dyDescent="0.2">
      <c r="A381" s="186"/>
      <c r="B381" s="186"/>
      <c r="C381" s="186"/>
      <c r="D381" s="186"/>
      <c r="E381" s="186"/>
      <c r="F381" s="186"/>
      <c r="G381" s="186"/>
      <c r="H381" s="186"/>
      <c r="I381" s="186"/>
      <c r="J381" s="186"/>
      <c r="K381" s="186"/>
      <c r="L381" s="186"/>
      <c r="M381" s="186"/>
      <c r="N381" s="180"/>
      <c r="O381" s="180"/>
      <c r="P381" s="180"/>
      <c r="Q381" s="180"/>
      <c r="R381" s="180"/>
      <c r="S381" s="180"/>
      <c r="T381" s="186"/>
      <c r="U381" s="186"/>
      <c r="V381" s="186"/>
      <c r="W381" s="186"/>
      <c r="X381" s="186"/>
      <c r="Y381" s="186"/>
      <c r="Z381" s="186"/>
    </row>
    <row r="382" spans="1:26" x14ac:dyDescent="0.2">
      <c r="A382" s="186"/>
      <c r="B382" s="186"/>
      <c r="C382" s="186"/>
      <c r="D382" s="186"/>
      <c r="E382" s="186"/>
      <c r="F382" s="186"/>
      <c r="G382" s="186"/>
      <c r="H382" s="186"/>
      <c r="I382" s="186"/>
      <c r="J382" s="186"/>
      <c r="K382" s="186"/>
      <c r="L382" s="186"/>
      <c r="M382" s="186"/>
      <c r="N382" s="180"/>
      <c r="O382" s="180"/>
      <c r="P382" s="180"/>
      <c r="Q382" s="180"/>
      <c r="R382" s="180"/>
      <c r="S382" s="180"/>
      <c r="T382" s="186"/>
      <c r="U382" s="186"/>
      <c r="V382" s="186"/>
      <c r="W382" s="186"/>
      <c r="X382" s="186"/>
      <c r="Y382" s="186"/>
      <c r="Z382" s="186"/>
    </row>
    <row r="383" spans="1:26" x14ac:dyDescent="0.2">
      <c r="A383" s="186"/>
      <c r="B383" s="186"/>
      <c r="C383" s="186"/>
      <c r="D383" s="186"/>
      <c r="E383" s="186"/>
      <c r="F383" s="186"/>
      <c r="G383" s="186"/>
      <c r="H383" s="186"/>
      <c r="I383" s="186"/>
      <c r="J383" s="186"/>
      <c r="K383" s="186"/>
      <c r="L383" s="186"/>
      <c r="M383" s="186"/>
      <c r="N383" s="180"/>
      <c r="O383" s="180"/>
      <c r="P383" s="180"/>
      <c r="Q383" s="180"/>
      <c r="R383" s="180"/>
      <c r="S383" s="180"/>
      <c r="T383" s="186"/>
      <c r="U383" s="186"/>
      <c r="V383" s="186"/>
      <c r="W383" s="186"/>
      <c r="X383" s="186"/>
      <c r="Y383" s="186"/>
      <c r="Z383" s="186"/>
    </row>
    <row r="384" spans="1:26" x14ac:dyDescent="0.2">
      <c r="A384" s="186"/>
      <c r="B384" s="186"/>
      <c r="C384" s="186"/>
      <c r="D384" s="186"/>
      <c r="E384" s="186"/>
      <c r="F384" s="186"/>
      <c r="G384" s="186"/>
      <c r="H384" s="186"/>
      <c r="I384" s="186"/>
      <c r="J384" s="186"/>
      <c r="K384" s="186"/>
      <c r="L384" s="186"/>
      <c r="M384" s="186"/>
      <c r="N384" s="180"/>
      <c r="O384" s="180"/>
      <c r="P384" s="180"/>
      <c r="Q384" s="180"/>
      <c r="R384" s="180"/>
      <c r="S384" s="180"/>
      <c r="T384" s="186"/>
      <c r="U384" s="186"/>
      <c r="V384" s="186"/>
      <c r="W384" s="186"/>
      <c r="X384" s="186"/>
      <c r="Y384" s="186"/>
      <c r="Z384" s="186"/>
    </row>
    <row r="385" spans="1:26" x14ac:dyDescent="0.2">
      <c r="A385" s="186"/>
      <c r="B385" s="186"/>
      <c r="C385" s="186"/>
      <c r="D385" s="186"/>
      <c r="E385" s="186"/>
      <c r="F385" s="186"/>
      <c r="G385" s="186"/>
      <c r="H385" s="186"/>
      <c r="I385" s="186"/>
      <c r="J385" s="186"/>
      <c r="K385" s="186"/>
      <c r="L385" s="186"/>
      <c r="M385" s="186"/>
      <c r="N385" s="180"/>
      <c r="O385" s="180"/>
      <c r="P385" s="180"/>
      <c r="Q385" s="180"/>
      <c r="R385" s="180"/>
      <c r="S385" s="180"/>
      <c r="T385" s="186"/>
      <c r="U385" s="186"/>
      <c r="V385" s="186"/>
      <c r="W385" s="186"/>
      <c r="X385" s="186"/>
      <c r="Y385" s="186"/>
      <c r="Z385" s="186"/>
    </row>
    <row r="386" spans="1:26" x14ac:dyDescent="0.2">
      <c r="A386" s="186"/>
      <c r="B386" s="186"/>
      <c r="C386" s="186"/>
      <c r="D386" s="186"/>
      <c r="E386" s="186"/>
      <c r="F386" s="186"/>
      <c r="G386" s="186"/>
      <c r="H386" s="186"/>
      <c r="I386" s="186"/>
      <c r="J386" s="186"/>
      <c r="K386" s="186"/>
      <c r="L386" s="186"/>
      <c r="M386" s="186"/>
      <c r="N386" s="180"/>
      <c r="O386" s="180"/>
      <c r="P386" s="180"/>
      <c r="Q386" s="180"/>
      <c r="R386" s="180"/>
      <c r="S386" s="180"/>
      <c r="T386" s="186"/>
      <c r="U386" s="186"/>
      <c r="V386" s="186"/>
      <c r="W386" s="186"/>
      <c r="X386" s="186"/>
      <c r="Y386" s="186"/>
      <c r="Z386" s="186"/>
    </row>
    <row r="387" spans="1:26" x14ac:dyDescent="0.2">
      <c r="A387" s="186"/>
      <c r="B387" s="186"/>
      <c r="C387" s="186"/>
      <c r="D387" s="186"/>
      <c r="E387" s="186"/>
      <c r="F387" s="186"/>
      <c r="G387" s="186"/>
      <c r="H387" s="186"/>
      <c r="I387" s="186"/>
      <c r="J387" s="186"/>
      <c r="K387" s="186"/>
      <c r="L387" s="186"/>
      <c r="M387" s="186"/>
      <c r="N387" s="180"/>
      <c r="O387" s="180"/>
      <c r="P387" s="180"/>
      <c r="Q387" s="180"/>
      <c r="R387" s="180"/>
      <c r="S387" s="180"/>
      <c r="T387" s="186"/>
      <c r="U387" s="186"/>
      <c r="V387" s="186"/>
      <c r="W387" s="186"/>
      <c r="X387" s="186"/>
      <c r="Y387" s="186"/>
      <c r="Z387" s="186"/>
    </row>
    <row r="388" spans="1:26" x14ac:dyDescent="0.2">
      <c r="A388" s="186"/>
      <c r="B388" s="186"/>
      <c r="C388" s="186"/>
      <c r="D388" s="186"/>
      <c r="E388" s="186"/>
      <c r="F388" s="186"/>
      <c r="G388" s="186"/>
      <c r="H388" s="186"/>
      <c r="I388" s="186"/>
      <c r="J388" s="186"/>
      <c r="K388" s="186"/>
      <c r="L388" s="186"/>
      <c r="M388" s="186"/>
      <c r="N388" s="180"/>
      <c r="O388" s="180"/>
      <c r="P388" s="180"/>
      <c r="Q388" s="180"/>
      <c r="R388" s="180"/>
      <c r="S388" s="180"/>
      <c r="T388" s="186"/>
      <c r="U388" s="186"/>
      <c r="V388" s="186"/>
      <c r="W388" s="186"/>
      <c r="X388" s="186"/>
      <c r="Y388" s="186"/>
      <c r="Z388" s="186"/>
    </row>
    <row r="389" spans="1:26" x14ac:dyDescent="0.2">
      <c r="A389" s="186"/>
      <c r="B389" s="186"/>
      <c r="C389" s="186"/>
      <c r="D389" s="186"/>
      <c r="E389" s="186"/>
      <c r="F389" s="186"/>
      <c r="G389" s="186"/>
      <c r="H389" s="186"/>
      <c r="I389" s="186"/>
      <c r="J389" s="186"/>
      <c r="K389" s="186"/>
      <c r="L389" s="186"/>
      <c r="M389" s="186"/>
      <c r="N389" s="180"/>
      <c r="O389" s="180"/>
      <c r="P389" s="180"/>
      <c r="Q389" s="180"/>
      <c r="R389" s="180"/>
      <c r="S389" s="180"/>
      <c r="T389" s="186"/>
      <c r="U389" s="186"/>
      <c r="V389" s="186"/>
      <c r="W389" s="186"/>
      <c r="X389" s="186"/>
      <c r="Y389" s="186"/>
      <c r="Z389" s="186"/>
    </row>
    <row r="390" spans="1:26" x14ac:dyDescent="0.2">
      <c r="A390" s="186"/>
      <c r="B390" s="186"/>
      <c r="C390" s="186"/>
      <c r="D390" s="186"/>
      <c r="E390" s="186"/>
      <c r="F390" s="186"/>
      <c r="G390" s="186"/>
      <c r="H390" s="186"/>
      <c r="I390" s="186"/>
      <c r="J390" s="186"/>
      <c r="K390" s="186"/>
      <c r="L390" s="186"/>
      <c r="M390" s="186"/>
      <c r="N390" s="180"/>
      <c r="O390" s="180"/>
      <c r="P390" s="180"/>
      <c r="Q390" s="180"/>
      <c r="R390" s="180"/>
      <c r="S390" s="180"/>
      <c r="T390" s="186"/>
      <c r="U390" s="186"/>
      <c r="V390" s="186"/>
      <c r="W390" s="186"/>
      <c r="X390" s="186"/>
      <c r="Y390" s="186"/>
      <c r="Z390" s="186"/>
    </row>
    <row r="391" spans="1:26" x14ac:dyDescent="0.2">
      <c r="A391" s="186"/>
      <c r="B391" s="186"/>
      <c r="C391" s="186"/>
      <c r="D391" s="186"/>
      <c r="E391" s="186"/>
      <c r="F391" s="186"/>
      <c r="G391" s="186"/>
      <c r="H391" s="186"/>
      <c r="I391" s="186"/>
      <c r="J391" s="186"/>
      <c r="K391" s="186"/>
      <c r="L391" s="186"/>
      <c r="M391" s="186"/>
      <c r="N391" s="180"/>
      <c r="O391" s="180"/>
      <c r="P391" s="180"/>
      <c r="Q391" s="180"/>
      <c r="R391" s="180"/>
      <c r="S391" s="180"/>
      <c r="T391" s="186"/>
      <c r="U391" s="186"/>
      <c r="V391" s="186"/>
      <c r="W391" s="186"/>
      <c r="X391" s="186"/>
      <c r="Y391" s="186"/>
      <c r="Z391" s="186"/>
    </row>
    <row r="392" spans="1:26" x14ac:dyDescent="0.2">
      <c r="A392" s="186"/>
      <c r="B392" s="186"/>
      <c r="C392" s="186"/>
      <c r="D392" s="186"/>
      <c r="E392" s="186"/>
      <c r="F392" s="186"/>
      <c r="G392" s="186"/>
      <c r="H392" s="186"/>
      <c r="I392" s="186"/>
      <c r="J392" s="186"/>
      <c r="K392" s="186"/>
      <c r="L392" s="186"/>
      <c r="M392" s="186"/>
      <c r="N392" s="180"/>
      <c r="O392" s="180"/>
      <c r="P392" s="180"/>
      <c r="Q392" s="180"/>
      <c r="R392" s="180"/>
      <c r="S392" s="180"/>
      <c r="T392" s="186"/>
      <c r="U392" s="186"/>
      <c r="V392" s="186"/>
      <c r="W392" s="186"/>
      <c r="X392" s="186"/>
      <c r="Y392" s="186"/>
      <c r="Z392" s="186"/>
    </row>
    <row r="393" spans="1:26" x14ac:dyDescent="0.2">
      <c r="A393" s="186"/>
      <c r="B393" s="186"/>
      <c r="C393" s="186"/>
      <c r="D393" s="186"/>
      <c r="E393" s="186"/>
      <c r="F393" s="186"/>
      <c r="G393" s="186"/>
      <c r="H393" s="186"/>
      <c r="I393" s="186"/>
      <c r="J393" s="186"/>
      <c r="K393" s="186"/>
      <c r="L393" s="186"/>
      <c r="M393" s="186"/>
      <c r="N393" s="180"/>
      <c r="O393" s="180"/>
      <c r="P393" s="180"/>
      <c r="Q393" s="180"/>
      <c r="R393" s="180"/>
      <c r="S393" s="180"/>
      <c r="T393" s="186"/>
      <c r="U393" s="186"/>
      <c r="V393" s="186"/>
      <c r="W393" s="186"/>
      <c r="X393" s="186"/>
      <c r="Y393" s="186"/>
      <c r="Z393" s="186"/>
    </row>
    <row r="394" spans="1:26" x14ac:dyDescent="0.2">
      <c r="A394" s="186"/>
      <c r="B394" s="186"/>
      <c r="C394" s="186"/>
      <c r="D394" s="186"/>
      <c r="E394" s="186"/>
      <c r="F394" s="186"/>
      <c r="G394" s="186"/>
      <c r="H394" s="186"/>
      <c r="I394" s="186"/>
      <c r="J394" s="186"/>
      <c r="K394" s="186"/>
      <c r="L394" s="186"/>
      <c r="M394" s="186"/>
      <c r="N394" s="180"/>
      <c r="O394" s="180"/>
      <c r="P394" s="180"/>
      <c r="Q394" s="180"/>
      <c r="R394" s="180"/>
      <c r="S394" s="180"/>
      <c r="T394" s="186"/>
      <c r="U394" s="186"/>
      <c r="V394" s="186"/>
      <c r="W394" s="186"/>
      <c r="X394" s="186"/>
      <c r="Y394" s="186"/>
      <c r="Z394" s="186"/>
    </row>
    <row r="395" spans="1:26" x14ac:dyDescent="0.2">
      <c r="A395" s="186"/>
      <c r="B395" s="186"/>
      <c r="C395" s="186"/>
      <c r="D395" s="186"/>
      <c r="E395" s="186"/>
      <c r="F395" s="186"/>
      <c r="G395" s="186"/>
      <c r="H395" s="186"/>
      <c r="I395" s="186"/>
      <c r="J395" s="186"/>
      <c r="K395" s="186"/>
      <c r="L395" s="186"/>
      <c r="M395" s="186"/>
      <c r="N395" s="180"/>
      <c r="O395" s="180"/>
      <c r="P395" s="180"/>
      <c r="Q395" s="180"/>
      <c r="R395" s="180"/>
      <c r="S395" s="180"/>
      <c r="T395" s="186"/>
      <c r="U395" s="186"/>
      <c r="V395" s="186"/>
      <c r="W395" s="186"/>
      <c r="X395" s="186"/>
      <c r="Y395" s="186"/>
      <c r="Z395" s="186"/>
    </row>
    <row r="396" spans="1:26" x14ac:dyDescent="0.2">
      <c r="A396" s="186"/>
      <c r="B396" s="186"/>
      <c r="C396" s="186"/>
      <c r="D396" s="186"/>
      <c r="E396" s="186"/>
      <c r="F396" s="186"/>
      <c r="G396" s="186"/>
      <c r="H396" s="186"/>
      <c r="I396" s="186"/>
      <c r="J396" s="186"/>
      <c r="K396" s="186"/>
      <c r="L396" s="186"/>
      <c r="M396" s="186"/>
      <c r="N396" s="180"/>
      <c r="O396" s="180"/>
      <c r="P396" s="180"/>
      <c r="Q396" s="180"/>
      <c r="R396" s="180"/>
      <c r="S396" s="180"/>
      <c r="T396" s="186"/>
      <c r="U396" s="186"/>
      <c r="V396" s="186"/>
      <c r="W396" s="186"/>
      <c r="X396" s="186"/>
      <c r="Y396" s="186"/>
      <c r="Z396" s="186"/>
    </row>
    <row r="397" spans="1:26" x14ac:dyDescent="0.2">
      <c r="A397" s="186"/>
      <c r="B397" s="186"/>
      <c r="C397" s="186"/>
      <c r="D397" s="186"/>
      <c r="E397" s="186"/>
      <c r="F397" s="186"/>
      <c r="G397" s="186"/>
      <c r="H397" s="186"/>
      <c r="I397" s="186"/>
      <c r="J397" s="186"/>
      <c r="K397" s="186"/>
      <c r="L397" s="186"/>
      <c r="M397" s="186"/>
      <c r="N397" s="180"/>
      <c r="O397" s="180"/>
      <c r="P397" s="180"/>
      <c r="Q397" s="180"/>
      <c r="R397" s="180"/>
      <c r="S397" s="180"/>
      <c r="T397" s="186"/>
      <c r="U397" s="186"/>
      <c r="V397" s="186"/>
      <c r="W397" s="186"/>
      <c r="X397" s="186"/>
      <c r="Y397" s="186"/>
      <c r="Z397" s="186"/>
    </row>
    <row r="398" spans="1:26" x14ac:dyDescent="0.2">
      <c r="A398" s="186"/>
      <c r="B398" s="186"/>
      <c r="C398" s="186"/>
      <c r="D398" s="186"/>
      <c r="E398" s="186"/>
      <c r="F398" s="186"/>
      <c r="G398" s="186"/>
      <c r="H398" s="186"/>
      <c r="I398" s="186"/>
      <c r="J398" s="186"/>
      <c r="K398" s="186"/>
      <c r="L398" s="186"/>
      <c r="M398" s="186"/>
      <c r="N398" s="180"/>
      <c r="O398" s="180"/>
      <c r="P398" s="180"/>
      <c r="Q398" s="180"/>
      <c r="R398" s="180"/>
      <c r="S398" s="180"/>
      <c r="T398" s="186"/>
      <c r="U398" s="186"/>
      <c r="V398" s="186"/>
      <c r="W398" s="186"/>
      <c r="X398" s="186"/>
      <c r="Y398" s="186"/>
      <c r="Z398" s="186"/>
    </row>
    <row r="399" spans="1:26" x14ac:dyDescent="0.2">
      <c r="A399" s="186"/>
      <c r="B399" s="186"/>
      <c r="C399" s="186"/>
      <c r="D399" s="186"/>
      <c r="E399" s="186"/>
      <c r="F399" s="186"/>
      <c r="G399" s="186"/>
      <c r="H399" s="186"/>
      <c r="I399" s="186"/>
      <c r="J399" s="186"/>
      <c r="K399" s="186"/>
      <c r="L399" s="186"/>
      <c r="M399" s="186"/>
      <c r="N399" s="180"/>
      <c r="O399" s="180"/>
      <c r="P399" s="180"/>
      <c r="Q399" s="180"/>
      <c r="R399" s="180"/>
      <c r="S399" s="180"/>
      <c r="T399" s="186"/>
      <c r="U399" s="186"/>
      <c r="V399" s="186"/>
      <c r="W399" s="186"/>
      <c r="X399" s="186"/>
      <c r="Y399" s="186"/>
      <c r="Z399" s="186"/>
    </row>
    <row r="400" spans="1:26" x14ac:dyDescent="0.2">
      <c r="A400" s="186"/>
      <c r="B400" s="186"/>
      <c r="C400" s="186"/>
      <c r="D400" s="186"/>
      <c r="E400" s="186"/>
      <c r="F400" s="186"/>
      <c r="G400" s="186"/>
      <c r="H400" s="186"/>
      <c r="I400" s="186"/>
      <c r="J400" s="186"/>
      <c r="K400" s="186"/>
      <c r="L400" s="186"/>
      <c r="M400" s="186"/>
      <c r="N400" s="180"/>
      <c r="O400" s="180"/>
      <c r="P400" s="180"/>
      <c r="Q400" s="180"/>
      <c r="R400" s="180"/>
      <c r="S400" s="180"/>
      <c r="T400" s="186"/>
      <c r="U400" s="186"/>
      <c r="V400" s="186"/>
      <c r="W400" s="186"/>
      <c r="X400" s="186"/>
      <c r="Y400" s="186"/>
      <c r="Z400" s="186"/>
    </row>
    <row r="401" spans="1:26" x14ac:dyDescent="0.2">
      <c r="A401" s="186"/>
      <c r="B401" s="186"/>
      <c r="C401" s="186"/>
      <c r="D401" s="186"/>
      <c r="E401" s="186"/>
      <c r="F401" s="186"/>
      <c r="G401" s="186"/>
      <c r="H401" s="186"/>
      <c r="I401" s="186"/>
      <c r="J401" s="186"/>
      <c r="K401" s="186"/>
      <c r="L401" s="186"/>
      <c r="M401" s="186"/>
      <c r="N401" s="180"/>
      <c r="O401" s="180"/>
      <c r="P401" s="180"/>
      <c r="Q401" s="180"/>
      <c r="R401" s="180"/>
      <c r="S401" s="180"/>
      <c r="T401" s="186"/>
      <c r="U401" s="186"/>
      <c r="V401" s="186"/>
      <c r="W401" s="186"/>
      <c r="X401" s="186"/>
      <c r="Y401" s="186"/>
      <c r="Z401" s="186"/>
    </row>
    <row r="402" spans="1:26" x14ac:dyDescent="0.2">
      <c r="A402" s="186"/>
      <c r="B402" s="186"/>
      <c r="C402" s="186"/>
      <c r="D402" s="186"/>
      <c r="E402" s="186"/>
      <c r="F402" s="186"/>
      <c r="G402" s="186"/>
      <c r="H402" s="186"/>
      <c r="I402" s="186"/>
      <c r="J402" s="186"/>
      <c r="K402" s="186"/>
      <c r="L402" s="186"/>
      <c r="M402" s="186"/>
      <c r="N402" s="180"/>
      <c r="O402" s="180"/>
      <c r="P402" s="180"/>
      <c r="Q402" s="180"/>
      <c r="R402" s="180"/>
      <c r="S402" s="180"/>
      <c r="T402" s="186"/>
      <c r="U402" s="186"/>
      <c r="V402" s="186"/>
      <c r="W402" s="186"/>
      <c r="X402" s="186"/>
      <c r="Y402" s="186"/>
      <c r="Z402" s="186"/>
    </row>
    <row r="403" spans="1:26" x14ac:dyDescent="0.2">
      <c r="A403" s="186"/>
      <c r="B403" s="186"/>
      <c r="C403" s="186"/>
      <c r="D403" s="186"/>
      <c r="E403" s="186"/>
      <c r="F403" s="186"/>
      <c r="G403" s="186"/>
      <c r="H403" s="186"/>
      <c r="I403" s="186"/>
      <c r="J403" s="186"/>
      <c r="K403" s="186"/>
      <c r="L403" s="186"/>
      <c r="M403" s="186"/>
      <c r="N403" s="180"/>
      <c r="O403" s="180"/>
      <c r="P403" s="180"/>
      <c r="Q403" s="180"/>
      <c r="R403" s="180"/>
      <c r="S403" s="180"/>
      <c r="T403" s="186"/>
      <c r="U403" s="186"/>
      <c r="V403" s="186"/>
      <c r="W403" s="186"/>
      <c r="X403" s="186"/>
      <c r="Y403" s="186"/>
      <c r="Z403" s="186"/>
    </row>
    <row r="404" spans="1:26" x14ac:dyDescent="0.2">
      <c r="A404" s="186"/>
      <c r="B404" s="186"/>
      <c r="C404" s="186"/>
      <c r="D404" s="186"/>
      <c r="E404" s="186"/>
      <c r="F404" s="186"/>
      <c r="G404" s="186"/>
      <c r="H404" s="186"/>
      <c r="I404" s="186"/>
      <c r="J404" s="186"/>
      <c r="K404" s="186"/>
      <c r="L404" s="186"/>
      <c r="M404" s="186"/>
      <c r="N404" s="180"/>
      <c r="O404" s="180"/>
      <c r="P404" s="180"/>
      <c r="Q404" s="180"/>
      <c r="R404" s="180"/>
      <c r="S404" s="180"/>
      <c r="T404" s="186"/>
      <c r="U404" s="186"/>
      <c r="V404" s="186"/>
      <c r="W404" s="186"/>
      <c r="X404" s="186"/>
      <c r="Y404" s="186"/>
      <c r="Z404" s="186"/>
    </row>
    <row r="405" spans="1:26" x14ac:dyDescent="0.2">
      <c r="A405" s="186"/>
      <c r="B405" s="186"/>
      <c r="C405" s="186"/>
      <c r="D405" s="186"/>
      <c r="E405" s="186"/>
      <c r="F405" s="186"/>
      <c r="G405" s="186"/>
      <c r="H405" s="186"/>
      <c r="I405" s="186"/>
      <c r="J405" s="186"/>
      <c r="K405" s="186"/>
      <c r="L405" s="186"/>
      <c r="M405" s="186"/>
      <c r="N405" s="180"/>
      <c r="O405" s="180"/>
      <c r="P405" s="180"/>
      <c r="Q405" s="180"/>
      <c r="R405" s="180"/>
      <c r="S405" s="180"/>
      <c r="T405" s="186"/>
      <c r="U405" s="186"/>
      <c r="V405" s="186"/>
      <c r="W405" s="186"/>
      <c r="X405" s="186"/>
      <c r="Y405" s="186"/>
      <c r="Z405" s="186"/>
    </row>
    <row r="406" spans="1:26" x14ac:dyDescent="0.2">
      <c r="A406" s="186"/>
      <c r="B406" s="186"/>
      <c r="C406" s="186"/>
      <c r="D406" s="186"/>
      <c r="E406" s="186"/>
      <c r="F406" s="186"/>
      <c r="G406" s="186"/>
      <c r="H406" s="186"/>
      <c r="I406" s="186"/>
      <c r="J406" s="186"/>
      <c r="K406" s="186"/>
      <c r="L406" s="186"/>
      <c r="M406" s="186"/>
      <c r="N406" s="180"/>
      <c r="O406" s="180"/>
      <c r="P406" s="180"/>
      <c r="Q406" s="180"/>
      <c r="R406" s="180"/>
      <c r="S406" s="180"/>
      <c r="T406" s="186"/>
      <c r="U406" s="186"/>
      <c r="V406" s="186"/>
      <c r="W406" s="186"/>
      <c r="X406" s="186"/>
      <c r="Y406" s="186"/>
      <c r="Z406" s="186"/>
    </row>
    <row r="407" spans="1:26" x14ac:dyDescent="0.2">
      <c r="A407" s="186"/>
      <c r="B407" s="186"/>
      <c r="C407" s="186"/>
      <c r="D407" s="186"/>
      <c r="E407" s="186"/>
      <c r="F407" s="186"/>
      <c r="G407" s="186"/>
      <c r="H407" s="186"/>
      <c r="I407" s="186"/>
      <c r="J407" s="186"/>
      <c r="K407" s="186"/>
      <c r="L407" s="186"/>
      <c r="M407" s="186"/>
      <c r="N407" s="180"/>
      <c r="O407" s="180"/>
      <c r="P407" s="180"/>
      <c r="Q407" s="180"/>
      <c r="R407" s="180"/>
      <c r="S407" s="180"/>
      <c r="T407" s="186"/>
      <c r="U407" s="186"/>
      <c r="V407" s="186"/>
      <c r="W407" s="186"/>
      <c r="X407" s="186"/>
      <c r="Y407" s="186"/>
      <c r="Z407" s="186"/>
    </row>
    <row r="408" spans="1:26" x14ac:dyDescent="0.2">
      <c r="A408" s="186"/>
      <c r="B408" s="186"/>
      <c r="C408" s="186"/>
      <c r="D408" s="186"/>
      <c r="E408" s="186"/>
      <c r="F408" s="186"/>
      <c r="G408" s="186"/>
      <c r="H408" s="186"/>
      <c r="I408" s="186"/>
      <c r="J408" s="186"/>
      <c r="K408" s="186"/>
      <c r="L408" s="186"/>
      <c r="M408" s="186"/>
      <c r="N408" s="180"/>
      <c r="O408" s="180"/>
      <c r="P408" s="180"/>
      <c r="Q408" s="180"/>
      <c r="R408" s="180"/>
      <c r="S408" s="180"/>
      <c r="T408" s="186"/>
      <c r="U408" s="186"/>
      <c r="V408" s="186"/>
      <c r="W408" s="186"/>
      <c r="X408" s="186"/>
      <c r="Y408" s="186"/>
      <c r="Z408" s="186"/>
    </row>
    <row r="409" spans="1:26" x14ac:dyDescent="0.2">
      <c r="A409" s="186"/>
      <c r="B409" s="186"/>
      <c r="C409" s="186"/>
      <c r="D409" s="186"/>
      <c r="E409" s="186"/>
      <c r="F409" s="186"/>
      <c r="G409" s="186"/>
      <c r="H409" s="186"/>
      <c r="I409" s="186"/>
      <c r="J409" s="186"/>
      <c r="K409" s="186"/>
      <c r="L409" s="186"/>
      <c r="M409" s="186"/>
      <c r="N409" s="180"/>
      <c r="O409" s="180"/>
      <c r="P409" s="180"/>
      <c r="Q409" s="180"/>
      <c r="R409" s="180"/>
      <c r="S409" s="180"/>
      <c r="T409" s="186"/>
      <c r="U409" s="186"/>
      <c r="V409" s="186"/>
      <c r="W409" s="186"/>
      <c r="X409" s="186"/>
      <c r="Y409" s="186"/>
      <c r="Z409" s="186"/>
    </row>
    <row r="410" spans="1:26" x14ac:dyDescent="0.2">
      <c r="A410" s="186"/>
      <c r="B410" s="186"/>
      <c r="C410" s="186"/>
      <c r="D410" s="186"/>
      <c r="E410" s="186"/>
      <c r="F410" s="186"/>
      <c r="G410" s="186"/>
      <c r="H410" s="186"/>
      <c r="I410" s="186"/>
      <c r="J410" s="186"/>
      <c r="K410" s="186"/>
      <c r="L410" s="186"/>
      <c r="M410" s="186"/>
      <c r="N410" s="180"/>
      <c r="O410" s="180"/>
      <c r="P410" s="180"/>
      <c r="Q410" s="180"/>
      <c r="R410" s="180"/>
      <c r="S410" s="180"/>
      <c r="T410" s="186"/>
      <c r="U410" s="186"/>
      <c r="V410" s="186"/>
      <c r="W410" s="186"/>
      <c r="X410" s="186"/>
      <c r="Y410" s="186"/>
      <c r="Z410" s="186"/>
    </row>
    <row r="411" spans="1:26" x14ac:dyDescent="0.2">
      <c r="A411" s="186"/>
      <c r="B411" s="186"/>
      <c r="C411" s="186"/>
      <c r="D411" s="186"/>
      <c r="E411" s="186"/>
      <c r="F411" s="186"/>
      <c r="G411" s="186"/>
      <c r="H411" s="186"/>
      <c r="I411" s="186"/>
      <c r="J411" s="186"/>
      <c r="K411" s="186"/>
      <c r="L411" s="186"/>
      <c r="M411" s="186"/>
      <c r="N411" s="180"/>
      <c r="O411" s="180"/>
      <c r="P411" s="180"/>
      <c r="Q411" s="180"/>
      <c r="R411" s="180"/>
      <c r="S411" s="180"/>
      <c r="T411" s="186"/>
      <c r="U411" s="186"/>
      <c r="V411" s="186"/>
      <c r="W411" s="186"/>
      <c r="X411" s="186"/>
      <c r="Y411" s="186"/>
      <c r="Z411" s="186"/>
    </row>
    <row r="412" spans="1:26" x14ac:dyDescent="0.2">
      <c r="A412" s="186"/>
      <c r="B412" s="186"/>
      <c r="C412" s="186"/>
      <c r="D412" s="186"/>
      <c r="E412" s="186"/>
      <c r="F412" s="186"/>
      <c r="G412" s="186"/>
      <c r="H412" s="186"/>
      <c r="I412" s="186"/>
      <c r="J412" s="186"/>
      <c r="K412" s="186"/>
      <c r="L412" s="186"/>
      <c r="M412" s="186"/>
      <c r="N412" s="180"/>
      <c r="O412" s="180"/>
      <c r="P412" s="180"/>
      <c r="Q412" s="180"/>
      <c r="R412" s="180"/>
      <c r="S412" s="180"/>
      <c r="T412" s="186"/>
      <c r="U412" s="186"/>
      <c r="V412" s="186"/>
      <c r="W412" s="186"/>
      <c r="X412" s="186"/>
      <c r="Y412" s="186"/>
      <c r="Z412" s="186"/>
    </row>
    <row r="413" spans="1:26" x14ac:dyDescent="0.2">
      <c r="A413" s="186"/>
      <c r="B413" s="186"/>
      <c r="C413" s="186"/>
      <c r="D413" s="186"/>
      <c r="E413" s="186"/>
      <c r="F413" s="186"/>
      <c r="G413" s="186"/>
      <c r="H413" s="186"/>
      <c r="I413" s="186"/>
      <c r="J413" s="186"/>
      <c r="K413" s="186"/>
      <c r="L413" s="186"/>
      <c r="M413" s="186"/>
      <c r="N413" s="180"/>
      <c r="O413" s="180"/>
      <c r="P413" s="180"/>
      <c r="Q413" s="180"/>
      <c r="R413" s="180"/>
      <c r="S413" s="180"/>
      <c r="T413" s="186"/>
      <c r="U413" s="186"/>
      <c r="V413" s="186"/>
      <c r="W413" s="186"/>
      <c r="X413" s="186"/>
      <c r="Y413" s="186"/>
      <c r="Z413" s="186"/>
    </row>
    <row r="414" spans="1:26" x14ac:dyDescent="0.2">
      <c r="A414" s="186"/>
      <c r="B414" s="186"/>
      <c r="C414" s="186"/>
      <c r="D414" s="186"/>
      <c r="E414" s="186"/>
      <c r="F414" s="186"/>
      <c r="G414" s="186"/>
      <c r="H414" s="186"/>
      <c r="I414" s="186"/>
      <c r="J414" s="186"/>
      <c r="K414" s="186"/>
      <c r="L414" s="186"/>
      <c r="M414" s="186"/>
      <c r="N414" s="180"/>
      <c r="O414" s="180"/>
      <c r="P414" s="180"/>
      <c r="Q414" s="180"/>
      <c r="R414" s="180"/>
      <c r="S414" s="180"/>
      <c r="T414" s="186"/>
      <c r="U414" s="186"/>
      <c r="V414" s="186"/>
      <c r="W414" s="186"/>
      <c r="X414" s="186"/>
      <c r="Y414" s="186"/>
      <c r="Z414" s="186"/>
    </row>
    <row r="415" spans="1:26" x14ac:dyDescent="0.2">
      <c r="A415" s="186"/>
      <c r="B415" s="186"/>
      <c r="C415" s="186"/>
      <c r="D415" s="186"/>
      <c r="E415" s="186"/>
      <c r="F415" s="186"/>
      <c r="G415" s="186"/>
      <c r="H415" s="186"/>
      <c r="I415" s="186"/>
      <c r="J415" s="186"/>
      <c r="K415" s="186"/>
      <c r="L415" s="186"/>
      <c r="M415" s="186"/>
      <c r="N415" s="180"/>
      <c r="O415" s="180"/>
      <c r="P415" s="180"/>
      <c r="Q415" s="180"/>
      <c r="R415" s="180"/>
      <c r="S415" s="180"/>
      <c r="T415" s="186"/>
      <c r="U415" s="186"/>
      <c r="V415" s="186"/>
      <c r="W415" s="186"/>
      <c r="X415" s="186"/>
      <c r="Y415" s="186"/>
      <c r="Z415" s="186"/>
    </row>
    <row r="416" spans="1:26" x14ac:dyDescent="0.2">
      <c r="A416" s="186"/>
      <c r="B416" s="186"/>
      <c r="C416" s="186"/>
      <c r="D416" s="186"/>
      <c r="E416" s="186"/>
      <c r="F416" s="186"/>
      <c r="G416" s="186"/>
      <c r="H416" s="186"/>
      <c r="I416" s="186"/>
      <c r="J416" s="186"/>
      <c r="K416" s="186"/>
      <c r="L416" s="186"/>
      <c r="M416" s="186"/>
      <c r="N416" s="180"/>
      <c r="O416" s="180"/>
      <c r="P416" s="180"/>
      <c r="Q416" s="180"/>
      <c r="R416" s="180"/>
      <c r="S416" s="180"/>
      <c r="T416" s="186"/>
      <c r="U416" s="186"/>
      <c r="V416" s="186"/>
      <c r="W416" s="186"/>
      <c r="X416" s="186"/>
      <c r="Y416" s="186"/>
      <c r="Z416" s="186"/>
    </row>
    <row r="417" spans="1:26" x14ac:dyDescent="0.2">
      <c r="A417" s="186"/>
      <c r="B417" s="186"/>
      <c r="C417" s="186"/>
      <c r="D417" s="186"/>
      <c r="E417" s="186"/>
      <c r="F417" s="186"/>
      <c r="G417" s="186"/>
      <c r="H417" s="186"/>
      <c r="I417" s="186"/>
      <c r="J417" s="186"/>
      <c r="K417" s="186"/>
      <c r="L417" s="186"/>
      <c r="M417" s="186"/>
      <c r="N417" s="180"/>
      <c r="O417" s="180"/>
      <c r="P417" s="180"/>
      <c r="Q417" s="180"/>
      <c r="R417" s="180"/>
      <c r="S417" s="180"/>
      <c r="T417" s="186"/>
      <c r="U417" s="186"/>
      <c r="V417" s="186"/>
      <c r="W417" s="186"/>
      <c r="X417" s="186"/>
      <c r="Y417" s="186"/>
      <c r="Z417" s="186"/>
    </row>
    <row r="418" spans="1:26" x14ac:dyDescent="0.2">
      <c r="A418" s="186"/>
      <c r="B418" s="186"/>
      <c r="C418" s="186"/>
      <c r="D418" s="186"/>
      <c r="E418" s="186"/>
      <c r="F418" s="186"/>
      <c r="G418" s="186"/>
      <c r="H418" s="186"/>
      <c r="I418" s="186"/>
      <c r="J418" s="186"/>
      <c r="K418" s="186"/>
      <c r="L418" s="186"/>
      <c r="M418" s="186"/>
      <c r="N418" s="180"/>
      <c r="O418" s="180"/>
      <c r="P418" s="180"/>
      <c r="Q418" s="180"/>
      <c r="R418" s="180"/>
      <c r="S418" s="180"/>
      <c r="T418" s="186"/>
      <c r="U418" s="186"/>
      <c r="V418" s="186"/>
      <c r="W418" s="186"/>
      <c r="X418" s="186"/>
      <c r="Y418" s="186"/>
      <c r="Z418" s="186"/>
    </row>
    <row r="419" spans="1:26" x14ac:dyDescent="0.2">
      <c r="A419" s="186"/>
      <c r="B419" s="186"/>
      <c r="C419" s="186"/>
      <c r="D419" s="186"/>
      <c r="E419" s="186"/>
      <c r="F419" s="186"/>
      <c r="G419" s="186"/>
      <c r="H419" s="186"/>
      <c r="I419" s="186"/>
      <c r="J419" s="186"/>
      <c r="K419" s="186"/>
      <c r="L419" s="186"/>
      <c r="M419" s="186"/>
      <c r="N419" s="180"/>
      <c r="O419" s="180"/>
      <c r="P419" s="180"/>
      <c r="Q419" s="180"/>
      <c r="R419" s="180"/>
      <c r="S419" s="180"/>
      <c r="T419" s="186"/>
      <c r="U419" s="186"/>
      <c r="V419" s="186"/>
      <c r="W419" s="186"/>
      <c r="X419" s="186"/>
      <c r="Y419" s="186"/>
      <c r="Z419" s="186"/>
    </row>
    <row r="420" spans="1:26" x14ac:dyDescent="0.2">
      <c r="A420" s="186"/>
      <c r="B420" s="186"/>
      <c r="C420" s="186"/>
      <c r="D420" s="186"/>
      <c r="E420" s="186"/>
      <c r="F420" s="186"/>
      <c r="G420" s="186"/>
      <c r="H420" s="186"/>
      <c r="I420" s="186"/>
      <c r="J420" s="186"/>
      <c r="K420" s="186"/>
      <c r="L420" s="186"/>
      <c r="M420" s="186"/>
      <c r="N420" s="180"/>
      <c r="O420" s="180"/>
      <c r="P420" s="180"/>
      <c r="Q420" s="180"/>
      <c r="R420" s="180"/>
      <c r="S420" s="180"/>
      <c r="T420" s="186"/>
      <c r="U420" s="186"/>
      <c r="V420" s="186"/>
      <c r="W420" s="186"/>
      <c r="X420" s="186"/>
      <c r="Y420" s="186"/>
      <c r="Z420" s="186"/>
    </row>
    <row r="421" spans="1:26" x14ac:dyDescent="0.2">
      <c r="A421" s="186"/>
      <c r="B421" s="186"/>
      <c r="C421" s="186"/>
      <c r="D421" s="186"/>
      <c r="E421" s="186"/>
      <c r="F421" s="186"/>
      <c r="G421" s="186"/>
      <c r="H421" s="186"/>
      <c r="I421" s="186"/>
      <c r="J421" s="186"/>
      <c r="K421" s="186"/>
      <c r="L421" s="186"/>
      <c r="M421" s="186"/>
      <c r="N421" s="180"/>
      <c r="O421" s="180"/>
      <c r="P421" s="180"/>
      <c r="Q421" s="180"/>
      <c r="R421" s="180"/>
      <c r="S421" s="180"/>
      <c r="T421" s="186"/>
      <c r="U421" s="186"/>
      <c r="V421" s="186"/>
      <c r="W421" s="186"/>
      <c r="X421" s="186"/>
      <c r="Y421" s="186"/>
      <c r="Z421" s="186"/>
    </row>
    <row r="422" spans="1:26" x14ac:dyDescent="0.2">
      <c r="A422" s="186"/>
      <c r="B422" s="186"/>
      <c r="C422" s="186"/>
      <c r="D422" s="186"/>
      <c r="E422" s="186"/>
      <c r="F422" s="186"/>
      <c r="G422" s="186"/>
      <c r="H422" s="186"/>
      <c r="I422" s="186"/>
      <c r="J422" s="186"/>
      <c r="K422" s="186"/>
      <c r="L422" s="186"/>
      <c r="M422" s="186"/>
      <c r="N422" s="180"/>
      <c r="O422" s="180"/>
      <c r="P422" s="180"/>
      <c r="Q422" s="180"/>
      <c r="R422" s="180"/>
      <c r="S422" s="180"/>
      <c r="T422" s="186"/>
      <c r="U422" s="186"/>
      <c r="V422" s="186"/>
      <c r="W422" s="186"/>
      <c r="X422" s="186"/>
      <c r="Y422" s="186"/>
      <c r="Z422" s="186"/>
    </row>
    <row r="423" spans="1:26" x14ac:dyDescent="0.2">
      <c r="A423" s="186"/>
      <c r="B423" s="186"/>
      <c r="C423" s="186"/>
      <c r="D423" s="186"/>
      <c r="E423" s="186"/>
      <c r="F423" s="186"/>
      <c r="G423" s="186"/>
      <c r="H423" s="186"/>
      <c r="I423" s="186"/>
      <c r="J423" s="186"/>
      <c r="K423" s="186"/>
      <c r="L423" s="186"/>
      <c r="M423" s="186"/>
      <c r="N423" s="180"/>
      <c r="O423" s="180"/>
      <c r="P423" s="180"/>
      <c r="Q423" s="180"/>
      <c r="R423" s="180"/>
      <c r="S423" s="180"/>
      <c r="T423" s="186"/>
      <c r="U423" s="186"/>
      <c r="V423" s="186"/>
      <c r="W423" s="186"/>
      <c r="X423" s="186"/>
      <c r="Y423" s="186"/>
      <c r="Z423" s="186"/>
    </row>
    <row r="424" spans="1:26" x14ac:dyDescent="0.2">
      <c r="A424" s="186"/>
      <c r="B424" s="186"/>
      <c r="C424" s="186"/>
      <c r="D424" s="186"/>
      <c r="E424" s="186"/>
      <c r="F424" s="186"/>
      <c r="G424" s="186"/>
      <c r="H424" s="186"/>
      <c r="I424" s="186"/>
      <c r="J424" s="186"/>
      <c r="K424" s="186"/>
      <c r="L424" s="186"/>
      <c r="M424" s="186"/>
      <c r="N424" s="180"/>
      <c r="O424" s="180"/>
      <c r="P424" s="180"/>
      <c r="Q424" s="180"/>
      <c r="R424" s="180"/>
      <c r="S424" s="180"/>
      <c r="T424" s="186"/>
      <c r="U424" s="186"/>
      <c r="V424" s="186"/>
      <c r="W424" s="186"/>
      <c r="X424" s="186"/>
      <c r="Y424" s="186"/>
      <c r="Z424" s="186"/>
    </row>
    <row r="425" spans="1:26" x14ac:dyDescent="0.2">
      <c r="A425" s="186"/>
      <c r="B425" s="186"/>
      <c r="C425" s="186"/>
      <c r="D425" s="186"/>
      <c r="E425" s="186"/>
      <c r="F425" s="186"/>
      <c r="G425" s="186"/>
      <c r="H425" s="186"/>
      <c r="I425" s="186"/>
      <c r="J425" s="186"/>
      <c r="K425" s="186"/>
      <c r="L425" s="186"/>
      <c r="M425" s="186"/>
      <c r="N425" s="180"/>
      <c r="O425" s="180"/>
      <c r="P425" s="180"/>
      <c r="Q425" s="180"/>
      <c r="R425" s="180"/>
      <c r="S425" s="180"/>
      <c r="T425" s="186"/>
      <c r="U425" s="186"/>
      <c r="V425" s="186"/>
      <c r="W425" s="186"/>
      <c r="X425" s="186"/>
      <c r="Y425" s="186"/>
      <c r="Z425" s="186"/>
    </row>
    <row r="426" spans="1:26" x14ac:dyDescent="0.2">
      <c r="A426" s="186"/>
      <c r="B426" s="186"/>
      <c r="C426" s="186"/>
      <c r="D426" s="186"/>
      <c r="E426" s="186"/>
      <c r="F426" s="186"/>
      <c r="G426" s="186"/>
      <c r="H426" s="186"/>
      <c r="I426" s="186"/>
      <c r="J426" s="186"/>
      <c r="K426" s="186"/>
      <c r="L426" s="186"/>
      <c r="M426" s="186"/>
      <c r="N426" s="180"/>
      <c r="O426" s="180"/>
      <c r="P426" s="180"/>
      <c r="Q426" s="180"/>
      <c r="R426" s="180"/>
      <c r="S426" s="180"/>
      <c r="T426" s="186"/>
      <c r="U426" s="186"/>
      <c r="V426" s="186"/>
      <c r="W426" s="186"/>
      <c r="X426" s="186"/>
      <c r="Y426" s="186"/>
      <c r="Z426" s="186"/>
    </row>
    <row r="427" spans="1:26" x14ac:dyDescent="0.2">
      <c r="A427" s="186"/>
      <c r="B427" s="186"/>
      <c r="C427" s="186"/>
      <c r="D427" s="186"/>
      <c r="E427" s="186"/>
      <c r="F427" s="186"/>
      <c r="G427" s="186"/>
      <c r="H427" s="186"/>
      <c r="I427" s="186"/>
      <c r="J427" s="186"/>
      <c r="K427" s="186"/>
      <c r="L427" s="186"/>
      <c r="M427" s="186"/>
      <c r="N427" s="180"/>
      <c r="O427" s="180"/>
      <c r="P427" s="180"/>
      <c r="Q427" s="180"/>
      <c r="R427" s="180"/>
      <c r="S427" s="180"/>
      <c r="T427" s="186"/>
      <c r="U427" s="186"/>
      <c r="V427" s="186"/>
      <c r="W427" s="186"/>
      <c r="X427" s="186"/>
      <c r="Y427" s="186"/>
      <c r="Z427" s="186"/>
    </row>
    <row r="428" spans="1:26" x14ac:dyDescent="0.2">
      <c r="A428" s="186"/>
      <c r="B428" s="186"/>
      <c r="C428" s="186"/>
      <c r="D428" s="186"/>
      <c r="E428" s="186"/>
      <c r="F428" s="186"/>
      <c r="G428" s="186"/>
      <c r="H428" s="186"/>
      <c r="I428" s="186"/>
      <c r="J428" s="186"/>
      <c r="K428" s="186"/>
      <c r="L428" s="186"/>
      <c r="M428" s="186"/>
      <c r="N428" s="180"/>
      <c r="O428" s="180"/>
      <c r="P428" s="180"/>
      <c r="Q428" s="180"/>
      <c r="R428" s="180"/>
      <c r="S428" s="180"/>
      <c r="T428" s="186"/>
      <c r="U428" s="186"/>
      <c r="V428" s="186"/>
      <c r="W428" s="186"/>
      <c r="X428" s="186"/>
      <c r="Y428" s="186"/>
      <c r="Z428" s="186"/>
    </row>
    <row r="429" spans="1:26" x14ac:dyDescent="0.2">
      <c r="A429" s="186"/>
      <c r="B429" s="186"/>
      <c r="C429" s="186"/>
      <c r="D429" s="186"/>
      <c r="E429" s="186"/>
      <c r="F429" s="186"/>
      <c r="G429" s="186"/>
      <c r="H429" s="186"/>
      <c r="I429" s="186"/>
      <c r="J429" s="186"/>
      <c r="K429" s="186"/>
      <c r="L429" s="186"/>
      <c r="M429" s="186"/>
      <c r="N429" s="180"/>
      <c r="O429" s="180"/>
      <c r="P429" s="180"/>
      <c r="Q429" s="180"/>
      <c r="R429" s="180"/>
      <c r="S429" s="180"/>
      <c r="T429" s="186"/>
      <c r="U429" s="186"/>
      <c r="V429" s="186"/>
      <c r="W429" s="186"/>
      <c r="X429" s="186"/>
      <c r="Y429" s="186"/>
      <c r="Z429" s="186"/>
    </row>
    <row r="430" spans="1:26" x14ac:dyDescent="0.2">
      <c r="A430" s="186"/>
      <c r="B430" s="186"/>
      <c r="C430" s="186"/>
      <c r="D430" s="186"/>
      <c r="E430" s="186"/>
      <c r="F430" s="186"/>
      <c r="G430" s="186"/>
      <c r="H430" s="186"/>
      <c r="I430" s="186"/>
      <c r="J430" s="186"/>
      <c r="K430" s="186"/>
      <c r="L430" s="186"/>
      <c r="M430" s="186"/>
      <c r="N430" s="180"/>
      <c r="O430" s="180"/>
      <c r="P430" s="180"/>
      <c r="Q430" s="180"/>
      <c r="R430" s="180"/>
      <c r="S430" s="180"/>
      <c r="T430" s="186"/>
      <c r="U430" s="186"/>
      <c r="V430" s="186"/>
      <c r="W430" s="186"/>
      <c r="X430" s="186"/>
      <c r="Y430" s="186"/>
      <c r="Z430" s="186"/>
    </row>
    <row r="431" spans="1:26" x14ac:dyDescent="0.2">
      <c r="A431" s="186"/>
      <c r="B431" s="186"/>
      <c r="C431" s="186"/>
      <c r="D431" s="186"/>
      <c r="E431" s="186"/>
      <c r="F431" s="186"/>
      <c r="G431" s="186"/>
      <c r="H431" s="186"/>
      <c r="I431" s="186"/>
      <c r="J431" s="186"/>
      <c r="K431" s="186"/>
      <c r="L431" s="186"/>
      <c r="M431" s="186"/>
      <c r="N431" s="180"/>
      <c r="O431" s="180"/>
      <c r="P431" s="180"/>
      <c r="Q431" s="180"/>
      <c r="R431" s="180"/>
      <c r="S431" s="180"/>
      <c r="T431" s="186"/>
      <c r="U431" s="186"/>
      <c r="V431" s="186"/>
      <c r="W431" s="186"/>
      <c r="X431" s="186"/>
      <c r="Y431" s="186"/>
      <c r="Z431" s="186"/>
    </row>
    <row r="432" spans="1:26" x14ac:dyDescent="0.2">
      <c r="A432" s="186"/>
      <c r="B432" s="186"/>
      <c r="C432" s="186"/>
      <c r="D432" s="186"/>
      <c r="E432" s="186"/>
      <c r="F432" s="186"/>
      <c r="G432" s="186"/>
      <c r="H432" s="186"/>
      <c r="I432" s="186"/>
      <c r="J432" s="186"/>
      <c r="K432" s="186"/>
      <c r="L432" s="186"/>
      <c r="M432" s="186"/>
      <c r="N432" s="180"/>
      <c r="O432" s="180"/>
      <c r="P432" s="180"/>
      <c r="Q432" s="180"/>
      <c r="R432" s="180"/>
      <c r="S432" s="180"/>
      <c r="T432" s="186"/>
      <c r="U432" s="186"/>
      <c r="V432" s="186"/>
      <c r="W432" s="186"/>
      <c r="X432" s="186"/>
      <c r="Y432" s="186"/>
      <c r="Z432" s="186"/>
    </row>
    <row r="433" spans="1:26" x14ac:dyDescent="0.2">
      <c r="A433" s="186"/>
      <c r="B433" s="186"/>
      <c r="C433" s="186"/>
      <c r="D433" s="186"/>
      <c r="E433" s="186"/>
      <c r="F433" s="186"/>
      <c r="G433" s="186"/>
      <c r="H433" s="186"/>
      <c r="I433" s="186"/>
      <c r="J433" s="186"/>
      <c r="K433" s="186"/>
      <c r="L433" s="186"/>
      <c r="M433" s="186"/>
      <c r="N433" s="180"/>
      <c r="O433" s="180"/>
      <c r="P433" s="180"/>
      <c r="Q433" s="180"/>
      <c r="R433" s="180"/>
      <c r="S433" s="180"/>
      <c r="T433" s="186"/>
      <c r="U433" s="186"/>
      <c r="V433" s="186"/>
      <c r="W433" s="186"/>
      <c r="X433" s="186"/>
      <c r="Y433" s="186"/>
      <c r="Z433" s="186"/>
    </row>
    <row r="434" spans="1:26" x14ac:dyDescent="0.2">
      <c r="A434" s="186"/>
      <c r="B434" s="186"/>
      <c r="C434" s="186"/>
      <c r="D434" s="186"/>
      <c r="E434" s="186"/>
      <c r="F434" s="186"/>
      <c r="G434" s="186"/>
      <c r="H434" s="186"/>
      <c r="I434" s="186"/>
      <c r="J434" s="186"/>
      <c r="K434" s="186"/>
      <c r="L434" s="186"/>
      <c r="M434" s="186"/>
      <c r="N434" s="180"/>
      <c r="O434" s="180"/>
      <c r="P434" s="180"/>
      <c r="Q434" s="180"/>
      <c r="R434" s="180"/>
      <c r="S434" s="180"/>
      <c r="T434" s="186"/>
      <c r="U434" s="186"/>
      <c r="V434" s="186"/>
      <c r="W434" s="186"/>
      <c r="X434" s="186"/>
      <c r="Y434" s="186"/>
      <c r="Z434" s="186"/>
    </row>
    <row r="435" spans="1:26" x14ac:dyDescent="0.2">
      <c r="A435" s="186"/>
      <c r="B435" s="186"/>
      <c r="C435" s="186"/>
      <c r="D435" s="186"/>
      <c r="E435" s="186"/>
      <c r="F435" s="186"/>
      <c r="G435" s="186"/>
      <c r="H435" s="186"/>
      <c r="I435" s="186"/>
      <c r="J435" s="186"/>
      <c r="K435" s="186"/>
      <c r="L435" s="186"/>
      <c r="M435" s="186"/>
      <c r="N435" s="180"/>
      <c r="O435" s="180"/>
      <c r="P435" s="180"/>
      <c r="Q435" s="180"/>
      <c r="R435" s="180"/>
      <c r="S435" s="180"/>
      <c r="T435" s="186"/>
      <c r="U435" s="186"/>
      <c r="V435" s="186"/>
      <c r="W435" s="186"/>
      <c r="X435" s="186"/>
      <c r="Y435" s="186"/>
      <c r="Z435" s="186"/>
    </row>
    <row r="436" spans="1:26" x14ac:dyDescent="0.2">
      <c r="A436" s="186"/>
      <c r="B436" s="186"/>
      <c r="C436" s="186"/>
      <c r="D436" s="186"/>
      <c r="E436" s="186"/>
      <c r="F436" s="186"/>
      <c r="G436" s="186"/>
      <c r="H436" s="186"/>
      <c r="I436" s="186"/>
      <c r="J436" s="186"/>
      <c r="K436" s="186"/>
      <c r="L436" s="186"/>
      <c r="M436" s="186"/>
      <c r="N436" s="180"/>
      <c r="O436" s="180"/>
      <c r="P436" s="180"/>
      <c r="Q436" s="180"/>
      <c r="R436" s="180"/>
      <c r="S436" s="180"/>
      <c r="T436" s="186"/>
      <c r="U436" s="186"/>
      <c r="V436" s="186"/>
      <c r="W436" s="186"/>
      <c r="X436" s="186"/>
      <c r="Y436" s="186"/>
      <c r="Z436" s="186"/>
    </row>
    <row r="437" spans="1:26" x14ac:dyDescent="0.2">
      <c r="A437" s="186"/>
      <c r="B437" s="186"/>
      <c r="C437" s="186"/>
      <c r="D437" s="186"/>
      <c r="E437" s="186"/>
      <c r="F437" s="186"/>
      <c r="G437" s="186"/>
      <c r="H437" s="186"/>
      <c r="I437" s="186"/>
      <c r="J437" s="186"/>
      <c r="K437" s="186"/>
      <c r="L437" s="186"/>
      <c r="M437" s="186"/>
      <c r="N437" s="180"/>
      <c r="O437" s="180"/>
      <c r="P437" s="180"/>
      <c r="Q437" s="180"/>
      <c r="R437" s="180"/>
      <c r="S437" s="180"/>
      <c r="T437" s="186"/>
      <c r="U437" s="186"/>
      <c r="V437" s="186"/>
      <c r="W437" s="186"/>
      <c r="X437" s="186"/>
      <c r="Y437" s="186"/>
      <c r="Z437" s="186"/>
    </row>
    <row r="438" spans="1:26" x14ac:dyDescent="0.2">
      <c r="A438" s="186"/>
      <c r="B438" s="186"/>
      <c r="C438" s="186"/>
      <c r="D438" s="186"/>
      <c r="E438" s="186"/>
      <c r="F438" s="186"/>
      <c r="G438" s="186"/>
      <c r="H438" s="186"/>
      <c r="I438" s="186"/>
      <c r="J438" s="186"/>
      <c r="K438" s="186"/>
      <c r="L438" s="186"/>
      <c r="M438" s="186"/>
      <c r="N438" s="180"/>
      <c r="O438" s="180"/>
      <c r="P438" s="180"/>
      <c r="Q438" s="180"/>
      <c r="R438" s="180"/>
      <c r="S438" s="180"/>
      <c r="T438" s="186"/>
      <c r="U438" s="186"/>
      <c r="V438" s="186"/>
      <c r="W438" s="186"/>
      <c r="X438" s="186"/>
      <c r="Y438" s="186"/>
      <c r="Z438" s="186"/>
    </row>
    <row r="439" spans="1:26" x14ac:dyDescent="0.2">
      <c r="A439" s="186"/>
      <c r="B439" s="186"/>
      <c r="C439" s="186"/>
      <c r="D439" s="186"/>
      <c r="E439" s="186"/>
      <c r="F439" s="186"/>
      <c r="G439" s="186"/>
      <c r="H439" s="186"/>
      <c r="I439" s="186"/>
      <c r="J439" s="186"/>
      <c r="K439" s="186"/>
      <c r="L439" s="186"/>
      <c r="M439" s="186"/>
      <c r="N439" s="180"/>
      <c r="O439" s="180"/>
      <c r="P439" s="180"/>
      <c r="Q439" s="180"/>
      <c r="R439" s="180"/>
      <c r="S439" s="180"/>
      <c r="T439" s="186"/>
      <c r="U439" s="186"/>
      <c r="V439" s="186"/>
      <c r="W439" s="186"/>
      <c r="X439" s="186"/>
      <c r="Y439" s="186"/>
      <c r="Z439" s="186"/>
    </row>
    <row r="440" spans="1:26" x14ac:dyDescent="0.2">
      <c r="A440" s="186"/>
      <c r="B440" s="186"/>
      <c r="C440" s="186"/>
      <c r="D440" s="186"/>
      <c r="E440" s="186"/>
      <c r="F440" s="186"/>
      <c r="G440" s="186"/>
      <c r="H440" s="186"/>
      <c r="I440" s="186"/>
      <c r="J440" s="186"/>
      <c r="K440" s="186"/>
      <c r="L440" s="186"/>
      <c r="M440" s="186"/>
      <c r="N440" s="180"/>
      <c r="O440" s="180"/>
      <c r="P440" s="180"/>
      <c r="Q440" s="180"/>
      <c r="R440" s="180"/>
      <c r="S440" s="180"/>
      <c r="T440" s="186"/>
      <c r="U440" s="186"/>
      <c r="V440" s="186"/>
      <c r="W440" s="186"/>
      <c r="X440" s="186"/>
      <c r="Y440" s="186"/>
      <c r="Z440" s="186"/>
    </row>
    <row r="441" spans="1:26" x14ac:dyDescent="0.2">
      <c r="A441" s="186"/>
      <c r="B441" s="186"/>
      <c r="C441" s="186"/>
      <c r="D441" s="186"/>
      <c r="E441" s="186"/>
      <c r="F441" s="186"/>
      <c r="G441" s="186"/>
      <c r="H441" s="186"/>
      <c r="I441" s="186"/>
      <c r="J441" s="186"/>
      <c r="K441" s="186"/>
      <c r="L441" s="186"/>
      <c r="M441" s="186"/>
      <c r="N441" s="180"/>
      <c r="O441" s="180"/>
      <c r="P441" s="180"/>
      <c r="Q441" s="180"/>
      <c r="R441" s="180"/>
      <c r="S441" s="180"/>
      <c r="T441" s="186"/>
      <c r="U441" s="186"/>
      <c r="V441" s="186"/>
      <c r="W441" s="186"/>
      <c r="X441" s="186"/>
      <c r="Y441" s="186"/>
      <c r="Z441" s="186"/>
    </row>
    <row r="442" spans="1:26" x14ac:dyDescent="0.2">
      <c r="A442" s="186"/>
      <c r="B442" s="186"/>
      <c r="C442" s="186"/>
      <c r="D442" s="186"/>
      <c r="E442" s="186"/>
      <c r="F442" s="186"/>
      <c r="G442" s="186"/>
      <c r="H442" s="186"/>
      <c r="I442" s="186"/>
      <c r="J442" s="186"/>
      <c r="K442" s="186"/>
      <c r="L442" s="186"/>
      <c r="M442" s="186"/>
      <c r="N442" s="180"/>
      <c r="O442" s="180"/>
      <c r="P442" s="180"/>
      <c r="Q442" s="180"/>
      <c r="R442" s="180"/>
      <c r="S442" s="180"/>
      <c r="T442" s="186"/>
      <c r="U442" s="186"/>
      <c r="V442" s="186"/>
      <c r="W442" s="186"/>
      <c r="X442" s="186"/>
      <c r="Y442" s="186"/>
      <c r="Z442" s="186"/>
    </row>
    <row r="443" spans="1:26" x14ac:dyDescent="0.2">
      <c r="A443" s="186"/>
      <c r="B443" s="186"/>
      <c r="C443" s="186"/>
      <c r="D443" s="186"/>
      <c r="E443" s="186"/>
      <c r="F443" s="186"/>
      <c r="G443" s="186"/>
      <c r="H443" s="186"/>
      <c r="I443" s="186"/>
      <c r="J443" s="186"/>
      <c r="K443" s="186"/>
      <c r="L443" s="186"/>
      <c r="M443" s="186"/>
      <c r="N443" s="180"/>
      <c r="O443" s="180"/>
      <c r="P443" s="180"/>
      <c r="Q443" s="180"/>
      <c r="R443" s="180"/>
      <c r="S443" s="180"/>
      <c r="T443" s="186"/>
      <c r="U443" s="186"/>
      <c r="V443" s="186"/>
      <c r="W443" s="186"/>
      <c r="X443" s="186"/>
      <c r="Y443" s="186"/>
      <c r="Z443" s="186"/>
    </row>
    <row r="444" spans="1:26" x14ac:dyDescent="0.2">
      <c r="A444" s="186"/>
      <c r="B444" s="186"/>
      <c r="C444" s="186"/>
      <c r="D444" s="186"/>
      <c r="E444" s="186"/>
      <c r="F444" s="186"/>
      <c r="G444" s="186"/>
      <c r="H444" s="186"/>
      <c r="I444" s="186"/>
      <c r="J444" s="186"/>
      <c r="K444" s="186"/>
      <c r="L444" s="186"/>
      <c r="M444" s="186"/>
      <c r="N444" s="180"/>
      <c r="O444" s="180"/>
      <c r="P444" s="180"/>
      <c r="Q444" s="180"/>
      <c r="R444" s="180"/>
      <c r="S444" s="180"/>
      <c r="T444" s="186"/>
      <c r="U444" s="186"/>
      <c r="V444" s="186"/>
      <c r="W444" s="186"/>
      <c r="X444" s="186"/>
      <c r="Y444" s="186"/>
      <c r="Z444" s="186"/>
    </row>
    <row r="445" spans="1:26" x14ac:dyDescent="0.2">
      <c r="A445" s="186"/>
      <c r="B445" s="186"/>
      <c r="C445" s="186"/>
      <c r="D445" s="186"/>
      <c r="E445" s="186"/>
      <c r="F445" s="186"/>
      <c r="G445" s="186"/>
      <c r="H445" s="186"/>
      <c r="I445" s="186"/>
      <c r="J445" s="186"/>
      <c r="K445" s="186"/>
      <c r="L445" s="186"/>
      <c r="M445" s="186"/>
      <c r="N445" s="180"/>
      <c r="O445" s="180"/>
      <c r="P445" s="180"/>
      <c r="Q445" s="180"/>
      <c r="R445" s="180"/>
      <c r="S445" s="180"/>
      <c r="T445" s="186"/>
      <c r="U445" s="186"/>
      <c r="V445" s="186"/>
      <c r="W445" s="186"/>
      <c r="X445" s="186"/>
      <c r="Y445" s="186"/>
      <c r="Z445" s="186"/>
    </row>
    <row r="446" spans="1:26" x14ac:dyDescent="0.2">
      <c r="A446" s="186"/>
      <c r="B446" s="186"/>
      <c r="C446" s="186"/>
      <c r="D446" s="186"/>
      <c r="E446" s="186"/>
      <c r="F446" s="186"/>
      <c r="G446" s="186"/>
      <c r="H446" s="186"/>
      <c r="I446" s="186"/>
      <c r="J446" s="186"/>
      <c r="K446" s="186"/>
      <c r="L446" s="186"/>
      <c r="M446" s="186"/>
      <c r="N446" s="180"/>
      <c r="O446" s="180"/>
      <c r="P446" s="180"/>
      <c r="Q446" s="180"/>
      <c r="R446" s="180"/>
      <c r="S446" s="180"/>
      <c r="T446" s="186"/>
      <c r="U446" s="186"/>
      <c r="V446" s="186"/>
      <c r="W446" s="186"/>
      <c r="X446" s="186"/>
      <c r="Y446" s="186"/>
      <c r="Z446" s="186"/>
    </row>
    <row r="447" spans="1:26" x14ac:dyDescent="0.2">
      <c r="A447" s="186"/>
      <c r="B447" s="186"/>
      <c r="C447" s="186"/>
      <c r="D447" s="186"/>
      <c r="E447" s="186"/>
      <c r="F447" s="186"/>
      <c r="G447" s="186"/>
      <c r="H447" s="186"/>
      <c r="I447" s="186"/>
      <c r="J447" s="186"/>
      <c r="K447" s="186"/>
      <c r="L447" s="186"/>
      <c r="M447" s="186"/>
      <c r="N447" s="180"/>
      <c r="O447" s="180"/>
      <c r="P447" s="180"/>
      <c r="Q447" s="180"/>
      <c r="R447" s="180"/>
      <c r="S447" s="180"/>
      <c r="T447" s="186"/>
      <c r="U447" s="186"/>
      <c r="V447" s="186"/>
      <c r="W447" s="186"/>
      <c r="X447" s="186"/>
      <c r="Y447" s="186"/>
      <c r="Z447" s="186"/>
    </row>
    <row r="448" spans="1:26" x14ac:dyDescent="0.2">
      <c r="A448" s="186"/>
      <c r="B448" s="186"/>
      <c r="C448" s="186"/>
      <c r="D448" s="186"/>
      <c r="E448" s="186"/>
      <c r="F448" s="186"/>
      <c r="G448" s="186"/>
      <c r="H448" s="186"/>
      <c r="I448" s="186"/>
      <c r="J448" s="186"/>
      <c r="K448" s="186"/>
      <c r="L448" s="186"/>
      <c r="M448" s="186"/>
      <c r="N448" s="180"/>
      <c r="O448" s="180"/>
      <c r="P448" s="180"/>
      <c r="Q448" s="180"/>
      <c r="R448" s="180"/>
      <c r="S448" s="180"/>
      <c r="T448" s="186"/>
      <c r="U448" s="186"/>
      <c r="V448" s="186"/>
      <c r="W448" s="186"/>
      <c r="X448" s="186"/>
      <c r="Y448" s="186"/>
      <c r="Z448" s="186"/>
    </row>
    <row r="449" spans="1:26" x14ac:dyDescent="0.2">
      <c r="A449" s="186"/>
      <c r="B449" s="186"/>
      <c r="C449" s="186"/>
      <c r="D449" s="186"/>
      <c r="E449" s="186"/>
      <c r="F449" s="186"/>
      <c r="G449" s="186"/>
      <c r="H449" s="186"/>
      <c r="I449" s="186"/>
      <c r="J449" s="186"/>
      <c r="K449" s="186"/>
      <c r="L449" s="186"/>
      <c r="M449" s="186"/>
      <c r="N449" s="180"/>
      <c r="O449" s="180"/>
      <c r="P449" s="180"/>
      <c r="Q449" s="180"/>
      <c r="R449" s="180"/>
      <c r="S449" s="180"/>
      <c r="T449" s="186"/>
      <c r="U449" s="186"/>
      <c r="V449" s="186"/>
      <c r="W449" s="186"/>
      <c r="X449" s="186"/>
      <c r="Y449" s="186"/>
      <c r="Z449" s="186"/>
    </row>
    <row r="450" spans="1:26" x14ac:dyDescent="0.2">
      <c r="A450" s="186"/>
      <c r="B450" s="186"/>
      <c r="C450" s="186"/>
      <c r="D450" s="186"/>
      <c r="E450" s="186"/>
      <c r="F450" s="186"/>
      <c r="G450" s="186"/>
      <c r="H450" s="186"/>
      <c r="I450" s="186"/>
      <c r="J450" s="186"/>
      <c r="K450" s="186"/>
      <c r="L450" s="186"/>
      <c r="M450" s="186"/>
      <c r="N450" s="180"/>
      <c r="O450" s="180"/>
      <c r="P450" s="180"/>
      <c r="Q450" s="180"/>
      <c r="R450" s="180"/>
      <c r="S450" s="180"/>
      <c r="T450" s="186"/>
      <c r="U450" s="186"/>
      <c r="V450" s="186"/>
      <c r="W450" s="186"/>
      <c r="X450" s="186"/>
      <c r="Y450" s="186"/>
      <c r="Z450" s="186"/>
    </row>
    <row r="451" spans="1:26" x14ac:dyDescent="0.2">
      <c r="A451" s="186"/>
      <c r="B451" s="186"/>
      <c r="C451" s="186"/>
      <c r="D451" s="186"/>
      <c r="E451" s="186"/>
      <c r="F451" s="186"/>
      <c r="G451" s="186"/>
      <c r="H451" s="186"/>
      <c r="I451" s="186"/>
      <c r="J451" s="186"/>
      <c r="K451" s="186"/>
      <c r="L451" s="186"/>
      <c r="M451" s="186"/>
      <c r="N451" s="180"/>
      <c r="O451" s="180"/>
      <c r="P451" s="180"/>
      <c r="Q451" s="180"/>
      <c r="R451" s="180"/>
      <c r="S451" s="180"/>
      <c r="T451" s="186"/>
      <c r="U451" s="186"/>
      <c r="V451" s="186"/>
      <c r="W451" s="186"/>
      <c r="X451" s="186"/>
      <c r="Y451" s="186"/>
      <c r="Z451" s="186"/>
    </row>
    <row r="452" spans="1:26" x14ac:dyDescent="0.2">
      <c r="A452" s="186"/>
      <c r="B452" s="186"/>
      <c r="C452" s="186"/>
      <c r="D452" s="186"/>
      <c r="E452" s="186"/>
      <c r="F452" s="186"/>
      <c r="G452" s="186"/>
      <c r="H452" s="186"/>
      <c r="I452" s="186"/>
      <c r="J452" s="186"/>
      <c r="K452" s="186"/>
      <c r="L452" s="186"/>
      <c r="M452" s="186"/>
      <c r="N452" s="180"/>
      <c r="O452" s="180"/>
      <c r="P452" s="180"/>
      <c r="Q452" s="180"/>
      <c r="R452" s="180"/>
      <c r="S452" s="180"/>
      <c r="T452" s="186"/>
      <c r="U452" s="186"/>
      <c r="V452" s="186"/>
      <c r="W452" s="186"/>
      <c r="X452" s="186"/>
      <c r="Y452" s="186"/>
      <c r="Z452" s="186"/>
    </row>
    <row r="453" spans="1:26" x14ac:dyDescent="0.2">
      <c r="A453" s="186"/>
      <c r="B453" s="186"/>
      <c r="C453" s="186"/>
      <c r="D453" s="186"/>
      <c r="E453" s="186"/>
      <c r="F453" s="186"/>
      <c r="G453" s="186"/>
      <c r="H453" s="186"/>
      <c r="I453" s="186"/>
      <c r="J453" s="186"/>
      <c r="K453" s="186"/>
      <c r="L453" s="186"/>
      <c r="M453" s="186"/>
      <c r="N453" s="180"/>
      <c r="O453" s="180"/>
      <c r="P453" s="180"/>
      <c r="Q453" s="180"/>
      <c r="R453" s="180"/>
      <c r="S453" s="180"/>
      <c r="T453" s="186"/>
      <c r="U453" s="186"/>
      <c r="V453" s="186"/>
      <c r="W453" s="186"/>
      <c r="X453" s="186"/>
      <c r="Y453" s="186"/>
      <c r="Z453" s="186"/>
    </row>
    <row r="454" spans="1:26" x14ac:dyDescent="0.2">
      <c r="A454" s="186"/>
      <c r="B454" s="186"/>
      <c r="C454" s="186"/>
      <c r="D454" s="186"/>
      <c r="E454" s="186"/>
      <c r="F454" s="186"/>
      <c r="G454" s="186"/>
      <c r="H454" s="186"/>
      <c r="I454" s="186"/>
      <c r="J454" s="186"/>
      <c r="K454" s="186"/>
      <c r="L454" s="186"/>
      <c r="M454" s="186"/>
      <c r="N454" s="180"/>
      <c r="O454" s="180"/>
      <c r="P454" s="180"/>
      <c r="Q454" s="180"/>
      <c r="R454" s="180"/>
      <c r="S454" s="180"/>
      <c r="T454" s="186"/>
      <c r="U454" s="186"/>
      <c r="V454" s="186"/>
      <c r="W454" s="186"/>
      <c r="X454" s="186"/>
      <c r="Y454" s="186"/>
      <c r="Z454" s="186"/>
    </row>
    <row r="455" spans="1:26" x14ac:dyDescent="0.2">
      <c r="A455" s="186"/>
      <c r="B455" s="186"/>
      <c r="C455" s="186"/>
      <c r="D455" s="186"/>
      <c r="E455" s="186"/>
      <c r="F455" s="186"/>
      <c r="G455" s="186"/>
      <c r="H455" s="186"/>
      <c r="I455" s="186"/>
      <c r="J455" s="186"/>
      <c r="K455" s="186"/>
      <c r="L455" s="186"/>
      <c r="M455" s="186"/>
      <c r="N455" s="180"/>
      <c r="O455" s="180"/>
      <c r="P455" s="180"/>
      <c r="Q455" s="180"/>
      <c r="R455" s="180"/>
      <c r="S455" s="180"/>
      <c r="T455" s="186"/>
      <c r="U455" s="186"/>
      <c r="V455" s="186"/>
      <c r="W455" s="186"/>
      <c r="X455" s="186"/>
      <c r="Y455" s="186"/>
      <c r="Z455" s="186"/>
    </row>
    <row r="456" spans="1:26" x14ac:dyDescent="0.2">
      <c r="A456" s="186"/>
      <c r="B456" s="186"/>
      <c r="C456" s="186"/>
      <c r="D456" s="186"/>
      <c r="E456" s="186"/>
      <c r="F456" s="186"/>
      <c r="G456" s="186"/>
      <c r="H456" s="186"/>
      <c r="I456" s="186"/>
      <c r="J456" s="186"/>
      <c r="K456" s="186"/>
      <c r="L456" s="186"/>
      <c r="M456" s="186"/>
      <c r="N456" s="180"/>
      <c r="O456" s="180"/>
      <c r="P456" s="180"/>
      <c r="Q456" s="180"/>
      <c r="R456" s="180"/>
      <c r="S456" s="180"/>
      <c r="T456" s="186"/>
      <c r="U456" s="186"/>
      <c r="V456" s="186"/>
      <c r="W456" s="186"/>
      <c r="X456" s="186"/>
      <c r="Y456" s="186"/>
      <c r="Z456" s="186"/>
    </row>
    <row r="457" spans="1:26" x14ac:dyDescent="0.2">
      <c r="A457" s="186"/>
      <c r="B457" s="186"/>
      <c r="C457" s="186"/>
      <c r="D457" s="186"/>
      <c r="E457" s="186"/>
      <c r="F457" s="186"/>
      <c r="G457" s="186"/>
      <c r="H457" s="186"/>
      <c r="I457" s="186"/>
      <c r="J457" s="186"/>
      <c r="K457" s="186"/>
      <c r="L457" s="186"/>
      <c r="M457" s="186"/>
      <c r="N457" s="180"/>
      <c r="O457" s="180"/>
      <c r="P457" s="180"/>
      <c r="Q457" s="180"/>
      <c r="R457" s="180"/>
      <c r="S457" s="180"/>
      <c r="T457" s="186"/>
      <c r="U457" s="186"/>
      <c r="V457" s="186"/>
      <c r="W457" s="186"/>
      <c r="X457" s="186"/>
      <c r="Y457" s="186"/>
      <c r="Z457" s="186"/>
    </row>
    <row r="458" spans="1:26" x14ac:dyDescent="0.2">
      <c r="A458" s="186"/>
      <c r="B458" s="186"/>
      <c r="C458" s="186"/>
      <c r="D458" s="186"/>
      <c r="E458" s="186"/>
      <c r="F458" s="186"/>
      <c r="G458" s="186"/>
      <c r="H458" s="186"/>
      <c r="I458" s="186"/>
      <c r="J458" s="186"/>
      <c r="K458" s="186"/>
      <c r="L458" s="186"/>
      <c r="M458" s="186"/>
      <c r="N458" s="180"/>
      <c r="O458" s="180"/>
      <c r="P458" s="180"/>
      <c r="Q458" s="180"/>
      <c r="R458" s="180"/>
      <c r="S458" s="180"/>
      <c r="T458" s="186"/>
      <c r="U458" s="186"/>
      <c r="V458" s="186"/>
      <c r="W458" s="186"/>
      <c r="X458" s="186"/>
      <c r="Y458" s="186"/>
      <c r="Z458" s="186"/>
    </row>
    <row r="459" spans="1:26" x14ac:dyDescent="0.2">
      <c r="A459" s="186"/>
      <c r="B459" s="186"/>
      <c r="C459" s="186"/>
      <c r="D459" s="186"/>
      <c r="E459" s="186"/>
      <c r="F459" s="186"/>
      <c r="G459" s="186"/>
      <c r="H459" s="186"/>
      <c r="I459" s="186"/>
      <c r="J459" s="186"/>
      <c r="K459" s="186"/>
      <c r="L459" s="186"/>
      <c r="M459" s="186"/>
      <c r="N459" s="180"/>
      <c r="O459" s="180"/>
      <c r="P459" s="180"/>
      <c r="Q459" s="180"/>
      <c r="R459" s="180"/>
      <c r="S459" s="180"/>
      <c r="T459" s="186"/>
      <c r="U459" s="186"/>
      <c r="V459" s="186"/>
      <c r="W459" s="186"/>
      <c r="X459" s="186"/>
      <c r="Y459" s="186"/>
      <c r="Z459" s="186"/>
    </row>
    <row r="460" spans="1:26" x14ac:dyDescent="0.2">
      <c r="A460" s="186"/>
      <c r="B460" s="186"/>
      <c r="C460" s="186"/>
      <c r="D460" s="186"/>
      <c r="E460" s="186"/>
      <c r="F460" s="186"/>
      <c r="G460" s="186"/>
      <c r="H460" s="186"/>
      <c r="I460" s="186"/>
      <c r="J460" s="186"/>
      <c r="K460" s="186"/>
      <c r="L460" s="186"/>
      <c r="M460" s="186"/>
      <c r="N460" s="180"/>
      <c r="O460" s="180"/>
      <c r="P460" s="180"/>
      <c r="Q460" s="180"/>
      <c r="R460" s="180"/>
      <c r="S460" s="180"/>
      <c r="T460" s="186"/>
      <c r="U460" s="186"/>
      <c r="V460" s="186"/>
      <c r="W460" s="186"/>
      <c r="X460" s="186"/>
      <c r="Y460" s="186"/>
      <c r="Z460" s="186"/>
    </row>
    <row r="461" spans="1:26" x14ac:dyDescent="0.2">
      <c r="A461" s="186"/>
      <c r="B461" s="186"/>
      <c r="C461" s="186"/>
      <c r="D461" s="186"/>
      <c r="E461" s="186"/>
      <c r="F461" s="186"/>
      <c r="G461" s="186"/>
      <c r="H461" s="186"/>
      <c r="I461" s="186"/>
      <c r="J461" s="186"/>
      <c r="K461" s="186"/>
      <c r="L461" s="186"/>
      <c r="M461" s="186"/>
      <c r="N461" s="180"/>
      <c r="O461" s="180"/>
      <c r="P461" s="180"/>
      <c r="Q461" s="180"/>
      <c r="R461" s="180"/>
      <c r="S461" s="180"/>
      <c r="T461" s="186"/>
      <c r="U461" s="186"/>
      <c r="V461" s="186"/>
      <c r="W461" s="186"/>
      <c r="X461" s="186"/>
      <c r="Y461" s="186"/>
      <c r="Z461" s="186"/>
    </row>
    <row r="462" spans="1:26" x14ac:dyDescent="0.2">
      <c r="A462" s="186"/>
      <c r="B462" s="186"/>
      <c r="C462" s="186"/>
      <c r="D462" s="186"/>
      <c r="E462" s="186"/>
      <c r="F462" s="186"/>
      <c r="G462" s="186"/>
      <c r="H462" s="186"/>
      <c r="I462" s="186"/>
      <c r="J462" s="186"/>
      <c r="K462" s="186"/>
      <c r="L462" s="186"/>
      <c r="M462" s="186"/>
      <c r="N462" s="180"/>
      <c r="O462" s="180"/>
      <c r="P462" s="180"/>
      <c r="Q462" s="180"/>
      <c r="R462" s="180"/>
      <c r="S462" s="180"/>
      <c r="T462" s="186"/>
      <c r="U462" s="186"/>
      <c r="V462" s="186"/>
      <c r="W462" s="186"/>
      <c r="X462" s="186"/>
      <c r="Y462" s="186"/>
      <c r="Z462" s="186"/>
    </row>
    <row r="463" spans="1:26" x14ac:dyDescent="0.2">
      <c r="A463" s="186"/>
      <c r="B463" s="186"/>
      <c r="C463" s="186"/>
      <c r="D463" s="186"/>
      <c r="E463" s="186"/>
      <c r="F463" s="186"/>
      <c r="G463" s="186"/>
      <c r="H463" s="186"/>
      <c r="I463" s="186"/>
      <c r="J463" s="186"/>
      <c r="K463" s="186"/>
      <c r="L463" s="186"/>
      <c r="M463" s="186"/>
      <c r="N463" s="180"/>
      <c r="O463" s="180"/>
      <c r="P463" s="180"/>
      <c r="Q463" s="180"/>
      <c r="R463" s="180"/>
      <c r="S463" s="180"/>
      <c r="T463" s="186"/>
      <c r="U463" s="186"/>
      <c r="V463" s="186"/>
      <c r="W463" s="186"/>
      <c r="X463" s="186"/>
      <c r="Y463" s="186"/>
      <c r="Z463" s="186"/>
    </row>
    <row r="464" spans="1:26" x14ac:dyDescent="0.2">
      <c r="A464" s="186"/>
      <c r="B464" s="186"/>
      <c r="C464" s="186"/>
      <c r="D464" s="186"/>
      <c r="E464" s="186"/>
      <c r="F464" s="186"/>
      <c r="G464" s="186"/>
      <c r="H464" s="186"/>
      <c r="I464" s="186"/>
      <c r="J464" s="186"/>
      <c r="K464" s="186"/>
      <c r="L464" s="186"/>
      <c r="M464" s="186"/>
      <c r="N464" s="180"/>
      <c r="O464" s="180"/>
      <c r="P464" s="180"/>
      <c r="Q464" s="180"/>
      <c r="R464" s="180"/>
      <c r="S464" s="180"/>
      <c r="T464" s="186"/>
      <c r="U464" s="186"/>
      <c r="V464" s="186"/>
      <c r="W464" s="186"/>
      <c r="X464" s="186"/>
      <c r="Y464" s="186"/>
      <c r="Z464" s="186"/>
    </row>
    <row r="465" spans="1:26" x14ac:dyDescent="0.2">
      <c r="A465" s="186"/>
      <c r="B465" s="186"/>
      <c r="C465" s="186"/>
      <c r="D465" s="186"/>
      <c r="E465" s="186"/>
      <c r="F465" s="186"/>
      <c r="G465" s="186"/>
      <c r="H465" s="186"/>
      <c r="I465" s="186"/>
      <c r="J465" s="186"/>
      <c r="K465" s="186"/>
      <c r="L465" s="186"/>
      <c r="M465" s="186"/>
      <c r="N465" s="180"/>
      <c r="O465" s="180"/>
      <c r="P465" s="180"/>
      <c r="Q465" s="180"/>
      <c r="R465" s="180"/>
      <c r="S465" s="180"/>
      <c r="T465" s="186"/>
      <c r="U465" s="186"/>
      <c r="V465" s="186"/>
      <c r="W465" s="186"/>
      <c r="X465" s="186"/>
      <c r="Y465" s="186"/>
      <c r="Z465" s="186"/>
    </row>
    <row r="466" spans="1:26" x14ac:dyDescent="0.2">
      <c r="A466" s="186"/>
      <c r="B466" s="186"/>
      <c r="C466" s="186"/>
      <c r="D466" s="186"/>
      <c r="E466" s="186"/>
      <c r="F466" s="186"/>
      <c r="G466" s="186"/>
      <c r="H466" s="186"/>
      <c r="I466" s="186"/>
      <c r="J466" s="186"/>
      <c r="K466" s="186"/>
      <c r="L466" s="186"/>
      <c r="M466" s="186"/>
      <c r="N466" s="180"/>
      <c r="O466" s="180"/>
      <c r="P466" s="180"/>
      <c r="Q466" s="180"/>
      <c r="R466" s="180"/>
      <c r="S466" s="180"/>
      <c r="T466" s="186"/>
      <c r="U466" s="186"/>
      <c r="V466" s="186"/>
      <c r="W466" s="186"/>
      <c r="X466" s="186"/>
      <c r="Y466" s="186"/>
      <c r="Z466" s="186"/>
    </row>
    <row r="467" spans="1:26" x14ac:dyDescent="0.2">
      <c r="A467" s="186"/>
      <c r="B467" s="186"/>
      <c r="C467" s="186"/>
      <c r="D467" s="186"/>
      <c r="E467" s="186"/>
      <c r="F467" s="186"/>
      <c r="G467" s="186"/>
      <c r="H467" s="186"/>
      <c r="I467" s="186"/>
      <c r="J467" s="186"/>
      <c r="K467" s="186"/>
      <c r="L467" s="186"/>
      <c r="M467" s="186"/>
      <c r="N467" s="180"/>
      <c r="O467" s="180"/>
      <c r="P467" s="180"/>
      <c r="Q467" s="180"/>
      <c r="R467" s="180"/>
      <c r="S467" s="180"/>
      <c r="T467" s="186"/>
      <c r="U467" s="186"/>
      <c r="V467" s="186"/>
      <c r="W467" s="186"/>
      <c r="X467" s="186"/>
      <c r="Y467" s="186"/>
      <c r="Z467" s="186"/>
    </row>
    <row r="468" spans="1:26" x14ac:dyDescent="0.2">
      <c r="A468" s="186"/>
      <c r="B468" s="186"/>
      <c r="C468" s="186"/>
      <c r="D468" s="186"/>
      <c r="E468" s="186"/>
      <c r="F468" s="186"/>
      <c r="G468" s="186"/>
      <c r="H468" s="186"/>
      <c r="I468" s="186"/>
      <c r="J468" s="186"/>
      <c r="K468" s="186"/>
      <c r="L468" s="186"/>
      <c r="M468" s="186"/>
      <c r="N468" s="180"/>
      <c r="O468" s="180"/>
      <c r="P468" s="180"/>
      <c r="Q468" s="180"/>
      <c r="R468" s="180"/>
      <c r="S468" s="180"/>
      <c r="T468" s="186"/>
      <c r="U468" s="186"/>
      <c r="V468" s="186"/>
      <c r="W468" s="186"/>
      <c r="X468" s="186"/>
      <c r="Y468" s="186"/>
      <c r="Z468" s="186"/>
    </row>
    <row r="469" spans="1:26" x14ac:dyDescent="0.2">
      <c r="A469" s="186"/>
      <c r="B469" s="186"/>
      <c r="C469" s="186"/>
      <c r="D469" s="186"/>
      <c r="E469" s="186"/>
      <c r="F469" s="186"/>
      <c r="G469" s="186"/>
      <c r="H469" s="186"/>
      <c r="I469" s="186"/>
      <c r="J469" s="186"/>
      <c r="K469" s="186"/>
      <c r="L469" s="186"/>
      <c r="M469" s="186"/>
      <c r="N469" s="180"/>
      <c r="O469" s="180"/>
      <c r="P469" s="180"/>
      <c r="Q469" s="180"/>
      <c r="R469" s="180"/>
      <c r="S469" s="180"/>
      <c r="T469" s="186"/>
      <c r="U469" s="186"/>
      <c r="V469" s="186"/>
      <c r="W469" s="186"/>
      <c r="X469" s="186"/>
      <c r="Y469" s="186"/>
      <c r="Z469" s="186"/>
    </row>
    <row r="470" spans="1:26" x14ac:dyDescent="0.2">
      <c r="A470" s="186"/>
      <c r="B470" s="186"/>
      <c r="C470" s="186"/>
      <c r="D470" s="186"/>
      <c r="E470" s="186"/>
      <c r="F470" s="186"/>
      <c r="G470" s="186"/>
      <c r="H470" s="186"/>
      <c r="I470" s="186"/>
      <c r="J470" s="186"/>
      <c r="K470" s="186"/>
      <c r="L470" s="186"/>
      <c r="M470" s="186"/>
      <c r="N470" s="180"/>
      <c r="O470" s="180"/>
      <c r="P470" s="180"/>
      <c r="Q470" s="180"/>
      <c r="R470" s="180"/>
      <c r="S470" s="180"/>
      <c r="T470" s="186"/>
      <c r="U470" s="186"/>
      <c r="V470" s="186"/>
      <c r="W470" s="186"/>
      <c r="X470" s="186"/>
      <c r="Y470" s="186"/>
      <c r="Z470" s="186"/>
    </row>
    <row r="471" spans="1:26" x14ac:dyDescent="0.2">
      <c r="A471" s="186"/>
      <c r="B471" s="186"/>
      <c r="C471" s="186"/>
      <c r="D471" s="186"/>
      <c r="E471" s="186"/>
      <c r="F471" s="186"/>
      <c r="G471" s="186"/>
      <c r="H471" s="186"/>
      <c r="I471" s="186"/>
      <c r="J471" s="186"/>
      <c r="K471" s="186"/>
      <c r="L471" s="186"/>
      <c r="M471" s="186"/>
      <c r="N471" s="180"/>
      <c r="O471" s="180"/>
      <c r="P471" s="180"/>
      <c r="Q471" s="180"/>
      <c r="R471" s="180"/>
      <c r="S471" s="180"/>
      <c r="T471" s="186"/>
      <c r="U471" s="186"/>
      <c r="V471" s="186"/>
      <c r="W471" s="186"/>
      <c r="X471" s="186"/>
      <c r="Y471" s="186"/>
      <c r="Z471" s="186"/>
    </row>
    <row r="472" spans="1:26" x14ac:dyDescent="0.2">
      <c r="A472" s="186"/>
      <c r="B472" s="186"/>
      <c r="C472" s="186"/>
      <c r="D472" s="186"/>
      <c r="E472" s="186"/>
      <c r="F472" s="186"/>
      <c r="G472" s="186"/>
      <c r="H472" s="186"/>
      <c r="I472" s="186"/>
      <c r="J472" s="186"/>
      <c r="K472" s="186"/>
      <c r="L472" s="186"/>
      <c r="M472" s="186"/>
      <c r="N472" s="180"/>
      <c r="O472" s="180"/>
      <c r="P472" s="180"/>
      <c r="Q472" s="180"/>
      <c r="R472" s="180"/>
      <c r="S472" s="180"/>
      <c r="T472" s="186"/>
      <c r="U472" s="186"/>
      <c r="V472" s="186"/>
      <c r="W472" s="186"/>
      <c r="X472" s="186"/>
      <c r="Y472" s="186"/>
      <c r="Z472" s="186"/>
    </row>
    <row r="473" spans="1:26" x14ac:dyDescent="0.2">
      <c r="A473" s="186"/>
      <c r="B473" s="186"/>
      <c r="C473" s="186"/>
      <c r="D473" s="186"/>
      <c r="E473" s="186"/>
      <c r="F473" s="186"/>
      <c r="G473" s="186"/>
      <c r="H473" s="186"/>
      <c r="I473" s="186"/>
      <c r="J473" s="186"/>
      <c r="K473" s="186"/>
      <c r="L473" s="186"/>
      <c r="M473" s="186"/>
      <c r="N473" s="180"/>
      <c r="O473" s="180"/>
      <c r="P473" s="180"/>
      <c r="Q473" s="180"/>
      <c r="R473" s="180"/>
      <c r="S473" s="180"/>
      <c r="T473" s="186"/>
      <c r="U473" s="186"/>
      <c r="V473" s="186"/>
      <c r="W473" s="186"/>
      <c r="X473" s="186"/>
      <c r="Y473" s="186"/>
      <c r="Z473" s="186"/>
    </row>
    <row r="474" spans="1:26" x14ac:dyDescent="0.2">
      <c r="A474" s="186"/>
      <c r="B474" s="186"/>
      <c r="C474" s="186"/>
      <c r="D474" s="186"/>
      <c r="E474" s="186"/>
      <c r="F474" s="186"/>
      <c r="G474" s="186"/>
      <c r="H474" s="186"/>
      <c r="I474" s="186"/>
      <c r="J474" s="186"/>
      <c r="K474" s="186"/>
      <c r="L474" s="186"/>
      <c r="M474" s="186"/>
      <c r="N474" s="180"/>
      <c r="O474" s="180"/>
      <c r="P474" s="180"/>
      <c r="Q474" s="180"/>
      <c r="R474" s="180"/>
      <c r="S474" s="180"/>
      <c r="T474" s="186"/>
      <c r="U474" s="186"/>
      <c r="V474" s="186"/>
      <c r="W474" s="186"/>
      <c r="X474" s="186"/>
      <c r="Y474" s="186"/>
      <c r="Z474" s="186"/>
    </row>
    <row r="475" spans="1:26" x14ac:dyDescent="0.2">
      <c r="A475" s="186"/>
      <c r="B475" s="186"/>
      <c r="C475" s="186"/>
      <c r="D475" s="186"/>
      <c r="E475" s="186"/>
      <c r="F475" s="186"/>
      <c r="G475" s="186"/>
      <c r="H475" s="186"/>
      <c r="I475" s="186"/>
      <c r="J475" s="186"/>
      <c r="K475" s="186"/>
      <c r="L475" s="186"/>
      <c r="M475" s="186"/>
      <c r="N475" s="180"/>
      <c r="O475" s="180"/>
      <c r="P475" s="180"/>
      <c r="Q475" s="180"/>
      <c r="R475" s="180"/>
      <c r="S475" s="180"/>
      <c r="T475" s="186"/>
      <c r="U475" s="186"/>
      <c r="V475" s="186"/>
      <c r="W475" s="186"/>
      <c r="X475" s="186"/>
      <c r="Y475" s="186"/>
      <c r="Z475" s="186"/>
    </row>
    <row r="476" spans="1:26" x14ac:dyDescent="0.2">
      <c r="A476" s="186"/>
      <c r="B476" s="186"/>
      <c r="C476" s="186"/>
      <c r="D476" s="186"/>
      <c r="E476" s="186"/>
      <c r="F476" s="186"/>
      <c r="G476" s="186"/>
      <c r="H476" s="186"/>
      <c r="I476" s="186"/>
      <c r="J476" s="186"/>
      <c r="K476" s="186"/>
      <c r="L476" s="186"/>
      <c r="M476" s="186"/>
      <c r="N476" s="180"/>
      <c r="O476" s="180"/>
      <c r="P476" s="180"/>
      <c r="Q476" s="180"/>
      <c r="R476" s="180"/>
      <c r="S476" s="180"/>
      <c r="T476" s="186"/>
      <c r="U476" s="186"/>
      <c r="V476" s="186"/>
      <c r="W476" s="186"/>
      <c r="X476" s="186"/>
      <c r="Y476" s="186"/>
      <c r="Z476" s="186"/>
    </row>
    <row r="477" spans="1:26" x14ac:dyDescent="0.2">
      <c r="A477" s="186"/>
      <c r="B477" s="186"/>
      <c r="C477" s="186"/>
      <c r="D477" s="186"/>
      <c r="E477" s="186"/>
      <c r="F477" s="186"/>
      <c r="G477" s="186"/>
      <c r="H477" s="186"/>
      <c r="I477" s="186"/>
      <c r="J477" s="186"/>
      <c r="K477" s="186"/>
      <c r="L477" s="186"/>
      <c r="M477" s="186"/>
      <c r="N477" s="180"/>
      <c r="O477" s="180"/>
      <c r="P477" s="180"/>
      <c r="Q477" s="180"/>
      <c r="R477" s="180"/>
      <c r="S477" s="180"/>
      <c r="T477" s="186"/>
      <c r="U477" s="186"/>
      <c r="V477" s="186"/>
      <c r="W477" s="186"/>
      <c r="X477" s="186"/>
      <c r="Y477" s="186"/>
      <c r="Z477" s="186"/>
    </row>
    <row r="478" spans="1:26" x14ac:dyDescent="0.2">
      <c r="A478" s="186"/>
      <c r="B478" s="186"/>
      <c r="C478" s="186"/>
      <c r="D478" s="186"/>
      <c r="E478" s="186"/>
      <c r="F478" s="186"/>
      <c r="G478" s="186"/>
      <c r="H478" s="186"/>
      <c r="I478" s="186"/>
      <c r="J478" s="186"/>
      <c r="K478" s="186"/>
      <c r="L478" s="186"/>
      <c r="M478" s="186"/>
      <c r="N478" s="180"/>
      <c r="O478" s="180"/>
      <c r="P478" s="180"/>
      <c r="Q478" s="180"/>
      <c r="R478" s="180"/>
      <c r="S478" s="180"/>
      <c r="T478" s="186"/>
      <c r="U478" s="186"/>
      <c r="V478" s="186"/>
      <c r="W478" s="186"/>
      <c r="X478" s="186"/>
      <c r="Y478" s="186"/>
      <c r="Z478" s="186"/>
    </row>
    <row r="479" spans="1:26" x14ac:dyDescent="0.2">
      <c r="A479" s="186"/>
      <c r="B479" s="186"/>
      <c r="C479" s="186"/>
      <c r="D479" s="186"/>
      <c r="E479" s="186"/>
      <c r="F479" s="186"/>
      <c r="G479" s="186"/>
      <c r="H479" s="186"/>
      <c r="I479" s="186"/>
      <c r="J479" s="186"/>
      <c r="K479" s="186"/>
      <c r="L479" s="186"/>
      <c r="M479" s="186"/>
      <c r="N479" s="180"/>
      <c r="O479" s="180"/>
      <c r="P479" s="180"/>
      <c r="Q479" s="180"/>
      <c r="R479" s="180"/>
      <c r="S479" s="180"/>
      <c r="T479" s="186"/>
      <c r="U479" s="186"/>
      <c r="V479" s="186"/>
      <c r="W479" s="186"/>
      <c r="X479" s="186"/>
      <c r="Y479" s="186"/>
      <c r="Z479" s="186"/>
    </row>
    <row r="480" spans="1:26" x14ac:dyDescent="0.2">
      <c r="A480" s="186"/>
      <c r="B480" s="186"/>
      <c r="C480" s="186"/>
      <c r="D480" s="186"/>
      <c r="E480" s="186"/>
      <c r="F480" s="186"/>
      <c r="G480" s="186"/>
      <c r="H480" s="186"/>
      <c r="I480" s="186"/>
      <c r="J480" s="186"/>
      <c r="K480" s="186"/>
      <c r="L480" s="186"/>
      <c r="M480" s="186"/>
      <c r="N480" s="180"/>
      <c r="O480" s="180"/>
      <c r="P480" s="180"/>
      <c r="Q480" s="180"/>
      <c r="R480" s="180"/>
      <c r="S480" s="180"/>
      <c r="T480" s="186"/>
      <c r="U480" s="186"/>
      <c r="V480" s="186"/>
      <c r="W480" s="186"/>
      <c r="X480" s="186"/>
      <c r="Y480" s="186"/>
      <c r="Z480" s="186"/>
    </row>
    <row r="481" spans="1:26" x14ac:dyDescent="0.2">
      <c r="A481" s="186"/>
      <c r="B481" s="186"/>
      <c r="C481" s="186"/>
      <c r="D481" s="186"/>
      <c r="E481" s="186"/>
      <c r="F481" s="186"/>
      <c r="G481" s="186"/>
      <c r="H481" s="186"/>
      <c r="I481" s="186"/>
      <c r="J481" s="186"/>
      <c r="K481" s="186"/>
      <c r="L481" s="186"/>
      <c r="M481" s="186"/>
      <c r="N481" s="180"/>
      <c r="O481" s="180"/>
      <c r="P481" s="180"/>
      <c r="Q481" s="180"/>
      <c r="R481" s="180"/>
      <c r="S481" s="180"/>
      <c r="T481" s="186"/>
      <c r="U481" s="186"/>
      <c r="V481" s="186"/>
      <c r="W481" s="186"/>
      <c r="X481" s="186"/>
      <c r="Y481" s="186"/>
      <c r="Z481" s="186"/>
    </row>
    <row r="482" spans="1:26" x14ac:dyDescent="0.2">
      <c r="A482" s="186"/>
      <c r="B482" s="186"/>
      <c r="C482" s="186"/>
      <c r="D482" s="186"/>
      <c r="E482" s="186"/>
      <c r="F482" s="186"/>
      <c r="G482" s="186"/>
      <c r="H482" s="186"/>
      <c r="I482" s="186"/>
      <c r="J482" s="186"/>
      <c r="K482" s="186"/>
      <c r="L482" s="186"/>
      <c r="M482" s="186"/>
      <c r="N482" s="180"/>
      <c r="O482" s="180"/>
      <c r="P482" s="180"/>
      <c r="Q482" s="180"/>
      <c r="R482" s="180"/>
      <c r="S482" s="180"/>
      <c r="T482" s="186"/>
      <c r="U482" s="186"/>
      <c r="V482" s="186"/>
      <c r="W482" s="186"/>
      <c r="X482" s="186"/>
      <c r="Y482" s="186"/>
      <c r="Z482" s="186"/>
    </row>
    <row r="483" spans="1:26" x14ac:dyDescent="0.2">
      <c r="A483" s="186"/>
      <c r="B483" s="186"/>
      <c r="C483" s="186"/>
      <c r="D483" s="186"/>
      <c r="E483" s="186"/>
      <c r="F483" s="186"/>
      <c r="G483" s="186"/>
      <c r="H483" s="186"/>
      <c r="I483" s="186"/>
      <c r="J483" s="186"/>
      <c r="K483" s="186"/>
      <c r="L483" s="186"/>
      <c r="M483" s="186"/>
      <c r="N483" s="180"/>
      <c r="O483" s="180"/>
      <c r="P483" s="180"/>
      <c r="Q483" s="180"/>
      <c r="R483" s="180"/>
      <c r="S483" s="180"/>
      <c r="T483" s="186"/>
      <c r="U483" s="186"/>
      <c r="V483" s="186"/>
      <c r="W483" s="186"/>
      <c r="X483" s="186"/>
      <c r="Y483" s="186"/>
      <c r="Z483" s="186"/>
    </row>
    <row r="484" spans="1:26" x14ac:dyDescent="0.2">
      <c r="A484" s="186"/>
      <c r="B484" s="186"/>
      <c r="C484" s="186"/>
      <c r="D484" s="186"/>
      <c r="E484" s="186"/>
      <c r="F484" s="186"/>
      <c r="G484" s="186"/>
      <c r="H484" s="186"/>
      <c r="I484" s="186"/>
      <c r="J484" s="186"/>
      <c r="K484" s="186"/>
      <c r="L484" s="186"/>
      <c r="M484" s="186"/>
      <c r="N484" s="180"/>
      <c r="O484" s="180"/>
      <c r="P484" s="180"/>
      <c r="Q484" s="180"/>
      <c r="R484" s="180"/>
      <c r="S484" s="180"/>
      <c r="T484" s="186"/>
      <c r="U484" s="186"/>
      <c r="V484" s="186"/>
      <c r="W484" s="186"/>
      <c r="X484" s="186"/>
      <c r="Y484" s="186"/>
      <c r="Z484" s="186"/>
    </row>
    <row r="485" spans="1:26" x14ac:dyDescent="0.2">
      <c r="A485" s="186"/>
      <c r="B485" s="186"/>
      <c r="C485" s="186"/>
      <c r="D485" s="186"/>
      <c r="E485" s="186"/>
      <c r="F485" s="186"/>
      <c r="G485" s="186"/>
      <c r="H485" s="186"/>
      <c r="I485" s="186"/>
      <c r="J485" s="186"/>
      <c r="K485" s="186"/>
      <c r="L485" s="186"/>
      <c r="M485" s="186"/>
      <c r="N485" s="180"/>
      <c r="O485" s="180"/>
      <c r="P485" s="180"/>
      <c r="Q485" s="180"/>
      <c r="R485" s="180"/>
      <c r="S485" s="180"/>
      <c r="T485" s="186"/>
      <c r="U485" s="186"/>
      <c r="V485" s="186"/>
      <c r="W485" s="186"/>
      <c r="X485" s="186"/>
      <c r="Y485" s="186"/>
      <c r="Z485" s="186"/>
    </row>
    <row r="486" spans="1:26" x14ac:dyDescent="0.2">
      <c r="A486" s="186"/>
      <c r="B486" s="186"/>
      <c r="C486" s="186"/>
      <c r="D486" s="186"/>
      <c r="E486" s="186"/>
      <c r="F486" s="186"/>
      <c r="G486" s="186"/>
      <c r="H486" s="186"/>
      <c r="I486" s="186"/>
      <c r="J486" s="186"/>
      <c r="K486" s="186"/>
      <c r="L486" s="186"/>
      <c r="M486" s="186"/>
      <c r="N486" s="180"/>
      <c r="O486" s="180"/>
      <c r="P486" s="180"/>
      <c r="Q486" s="180"/>
      <c r="R486" s="180"/>
      <c r="S486" s="180"/>
      <c r="T486" s="186"/>
      <c r="U486" s="186"/>
      <c r="V486" s="186"/>
      <c r="W486" s="186"/>
      <c r="X486" s="186"/>
      <c r="Y486" s="186"/>
      <c r="Z486" s="186"/>
    </row>
    <row r="487" spans="1:26" x14ac:dyDescent="0.2">
      <c r="A487" s="186"/>
      <c r="B487" s="186"/>
      <c r="C487" s="186"/>
      <c r="D487" s="186"/>
      <c r="E487" s="186"/>
      <c r="F487" s="186"/>
      <c r="G487" s="186"/>
      <c r="H487" s="186"/>
      <c r="I487" s="186"/>
      <c r="J487" s="186"/>
      <c r="K487" s="186"/>
      <c r="L487" s="186"/>
      <c r="M487" s="186"/>
      <c r="N487" s="180"/>
      <c r="O487" s="180"/>
      <c r="P487" s="180"/>
      <c r="Q487" s="180"/>
      <c r="R487" s="180"/>
      <c r="S487" s="180"/>
      <c r="T487" s="186"/>
      <c r="U487" s="186"/>
      <c r="V487" s="186"/>
      <c r="W487" s="186"/>
      <c r="X487" s="186"/>
      <c r="Y487" s="186"/>
      <c r="Z487" s="186"/>
    </row>
    <row r="488" spans="1:26" x14ac:dyDescent="0.2">
      <c r="A488" s="186"/>
      <c r="B488" s="186"/>
      <c r="C488" s="186"/>
      <c r="D488" s="186"/>
      <c r="E488" s="186"/>
      <c r="F488" s="186"/>
      <c r="G488" s="186"/>
      <c r="H488" s="186"/>
      <c r="I488" s="186"/>
      <c r="J488" s="186"/>
      <c r="K488" s="186"/>
      <c r="L488" s="186"/>
      <c r="M488" s="186"/>
      <c r="N488" s="180"/>
      <c r="O488" s="180"/>
      <c r="P488" s="180"/>
      <c r="Q488" s="180"/>
      <c r="R488" s="180"/>
      <c r="S488" s="180"/>
      <c r="T488" s="186"/>
      <c r="U488" s="186"/>
      <c r="V488" s="186"/>
      <c r="W488" s="186"/>
      <c r="X488" s="186"/>
      <c r="Y488" s="186"/>
      <c r="Z488" s="186"/>
    </row>
    <row r="489" spans="1:26" x14ac:dyDescent="0.2">
      <c r="A489" s="186"/>
      <c r="B489" s="186"/>
      <c r="C489" s="186"/>
      <c r="D489" s="186"/>
      <c r="E489" s="186"/>
      <c r="F489" s="186"/>
      <c r="G489" s="186"/>
      <c r="H489" s="186"/>
      <c r="I489" s="186"/>
      <c r="J489" s="186"/>
      <c r="K489" s="186"/>
      <c r="L489" s="186"/>
      <c r="M489" s="186"/>
      <c r="N489" s="180"/>
      <c r="O489" s="180"/>
      <c r="P489" s="180"/>
      <c r="Q489" s="180"/>
      <c r="R489" s="180"/>
      <c r="S489" s="180"/>
      <c r="T489" s="186"/>
      <c r="U489" s="186"/>
      <c r="V489" s="186"/>
      <c r="W489" s="186"/>
      <c r="X489" s="186"/>
      <c r="Y489" s="186"/>
      <c r="Z489" s="186"/>
    </row>
    <row r="490" spans="1:26" x14ac:dyDescent="0.2">
      <c r="A490" s="186"/>
      <c r="B490" s="186"/>
      <c r="C490" s="186"/>
      <c r="D490" s="186"/>
      <c r="E490" s="186"/>
      <c r="F490" s="186"/>
      <c r="G490" s="186"/>
      <c r="H490" s="186"/>
      <c r="I490" s="186"/>
      <c r="J490" s="186"/>
      <c r="K490" s="186"/>
      <c r="L490" s="186"/>
      <c r="M490" s="186"/>
      <c r="N490" s="180"/>
      <c r="O490" s="180"/>
      <c r="P490" s="180"/>
      <c r="Q490" s="180"/>
      <c r="R490" s="180"/>
      <c r="S490" s="180"/>
      <c r="T490" s="186"/>
      <c r="U490" s="186"/>
      <c r="V490" s="186"/>
      <c r="W490" s="186"/>
      <c r="X490" s="186"/>
      <c r="Y490" s="186"/>
      <c r="Z490" s="186"/>
    </row>
    <row r="491" spans="1:26" x14ac:dyDescent="0.2">
      <c r="A491" s="186"/>
      <c r="B491" s="186"/>
      <c r="C491" s="186"/>
      <c r="D491" s="186"/>
      <c r="E491" s="186"/>
      <c r="F491" s="186"/>
      <c r="G491" s="186"/>
      <c r="H491" s="186"/>
      <c r="I491" s="186"/>
      <c r="J491" s="186"/>
      <c r="K491" s="186"/>
      <c r="L491" s="186"/>
      <c r="M491" s="186"/>
      <c r="N491" s="180"/>
      <c r="O491" s="180"/>
      <c r="P491" s="180"/>
      <c r="Q491" s="180"/>
      <c r="R491" s="180"/>
      <c r="S491" s="180"/>
      <c r="T491" s="186"/>
      <c r="U491" s="186"/>
      <c r="V491" s="186"/>
      <c r="W491" s="186"/>
      <c r="X491" s="186"/>
      <c r="Y491" s="186"/>
      <c r="Z491" s="186"/>
    </row>
    <row r="492" spans="1:26" x14ac:dyDescent="0.2">
      <c r="A492" s="186"/>
      <c r="B492" s="186"/>
      <c r="C492" s="186"/>
      <c r="D492" s="186"/>
      <c r="E492" s="186"/>
      <c r="F492" s="186"/>
      <c r="G492" s="186"/>
      <c r="H492" s="186"/>
      <c r="I492" s="186"/>
      <c r="J492" s="186"/>
      <c r="K492" s="186"/>
      <c r="L492" s="186"/>
      <c r="M492" s="186"/>
      <c r="N492" s="180"/>
      <c r="O492" s="180"/>
      <c r="P492" s="180"/>
      <c r="Q492" s="180"/>
      <c r="R492" s="180"/>
      <c r="S492" s="180"/>
      <c r="T492" s="186"/>
      <c r="U492" s="186"/>
      <c r="V492" s="186"/>
      <c r="W492" s="186"/>
      <c r="X492" s="186"/>
      <c r="Y492" s="186"/>
      <c r="Z492" s="186"/>
    </row>
    <row r="493" spans="1:26" x14ac:dyDescent="0.2">
      <c r="A493" s="186"/>
      <c r="B493" s="186"/>
      <c r="C493" s="186"/>
      <c r="D493" s="186"/>
      <c r="E493" s="186"/>
      <c r="F493" s="186"/>
      <c r="G493" s="186"/>
      <c r="H493" s="186"/>
      <c r="I493" s="186"/>
      <c r="J493" s="186"/>
      <c r="K493" s="186"/>
      <c r="L493" s="186"/>
      <c r="M493" s="186"/>
      <c r="N493" s="180"/>
      <c r="O493" s="180"/>
      <c r="P493" s="180"/>
      <c r="Q493" s="180"/>
      <c r="R493" s="180"/>
      <c r="S493" s="180"/>
      <c r="T493" s="186"/>
      <c r="U493" s="186"/>
      <c r="V493" s="186"/>
      <c r="W493" s="186"/>
      <c r="X493" s="186"/>
      <c r="Y493" s="186"/>
      <c r="Z493" s="186"/>
    </row>
    <row r="494" spans="1:26" x14ac:dyDescent="0.2">
      <c r="A494" s="186"/>
      <c r="B494" s="186"/>
      <c r="C494" s="186"/>
      <c r="D494" s="186"/>
      <c r="E494" s="186"/>
      <c r="F494" s="186"/>
      <c r="G494" s="186"/>
      <c r="H494" s="186"/>
      <c r="I494" s="186"/>
      <c r="J494" s="186"/>
      <c r="K494" s="186"/>
      <c r="L494" s="186"/>
      <c r="M494" s="186"/>
      <c r="N494" s="180"/>
      <c r="O494" s="180"/>
      <c r="P494" s="180"/>
      <c r="Q494" s="180"/>
      <c r="R494" s="180"/>
      <c r="S494" s="180"/>
      <c r="T494" s="186"/>
      <c r="U494" s="186"/>
      <c r="V494" s="186"/>
      <c r="W494" s="186"/>
      <c r="X494" s="186"/>
      <c r="Y494" s="186"/>
      <c r="Z494" s="186"/>
    </row>
    <row r="495" spans="1:26" x14ac:dyDescent="0.2">
      <c r="A495" s="186"/>
      <c r="B495" s="186"/>
      <c r="C495" s="186"/>
      <c r="D495" s="186"/>
      <c r="E495" s="186"/>
      <c r="F495" s="186"/>
      <c r="G495" s="186"/>
      <c r="H495" s="186"/>
      <c r="I495" s="186"/>
      <c r="J495" s="186"/>
      <c r="K495" s="186"/>
      <c r="L495" s="186"/>
      <c r="M495" s="186"/>
      <c r="N495" s="180"/>
      <c r="O495" s="180"/>
      <c r="P495" s="180"/>
      <c r="Q495" s="180"/>
      <c r="R495" s="180"/>
      <c r="S495" s="180"/>
      <c r="T495" s="186"/>
      <c r="U495" s="186"/>
      <c r="V495" s="186"/>
      <c r="W495" s="186"/>
      <c r="X495" s="186"/>
      <c r="Y495" s="186"/>
      <c r="Z495" s="186"/>
    </row>
    <row r="496" spans="1:26" x14ac:dyDescent="0.2">
      <c r="A496" s="186"/>
      <c r="B496" s="186"/>
      <c r="C496" s="186"/>
      <c r="D496" s="186"/>
      <c r="E496" s="186"/>
      <c r="F496" s="186"/>
      <c r="G496" s="186"/>
      <c r="H496" s="186"/>
      <c r="I496" s="186"/>
      <c r="J496" s="186"/>
      <c r="K496" s="186"/>
      <c r="L496" s="186"/>
      <c r="M496" s="186"/>
      <c r="N496" s="180"/>
      <c r="O496" s="180"/>
      <c r="P496" s="180"/>
      <c r="Q496" s="180"/>
      <c r="R496" s="180"/>
      <c r="S496" s="180"/>
      <c r="T496" s="186"/>
      <c r="U496" s="186"/>
      <c r="V496" s="186"/>
      <c r="W496" s="186"/>
      <c r="X496" s="186"/>
      <c r="Y496" s="186"/>
      <c r="Z496" s="186"/>
    </row>
    <row r="497" spans="1:26" x14ac:dyDescent="0.2">
      <c r="A497" s="186"/>
      <c r="B497" s="186"/>
      <c r="C497" s="186"/>
      <c r="D497" s="186"/>
      <c r="E497" s="186"/>
      <c r="F497" s="186"/>
      <c r="G497" s="186"/>
      <c r="H497" s="186"/>
      <c r="I497" s="186"/>
      <c r="J497" s="186"/>
      <c r="K497" s="186"/>
      <c r="L497" s="186"/>
      <c r="M497" s="186"/>
      <c r="N497" s="180"/>
      <c r="O497" s="180"/>
      <c r="P497" s="180"/>
      <c r="Q497" s="180"/>
      <c r="R497" s="180"/>
      <c r="S497" s="180"/>
      <c r="T497" s="186"/>
      <c r="U497" s="186"/>
      <c r="V497" s="186"/>
      <c r="W497" s="186"/>
      <c r="X497" s="186"/>
      <c r="Y497" s="186"/>
      <c r="Z497" s="186"/>
    </row>
    <row r="498" spans="1:26" x14ac:dyDescent="0.2">
      <c r="A498" s="186"/>
      <c r="B498" s="186"/>
      <c r="C498" s="186"/>
      <c r="D498" s="186"/>
      <c r="E498" s="186"/>
      <c r="F498" s="186"/>
      <c r="G498" s="186"/>
      <c r="H498" s="186"/>
      <c r="I498" s="186"/>
      <c r="J498" s="186"/>
      <c r="K498" s="186"/>
      <c r="L498" s="186"/>
      <c r="M498" s="186"/>
      <c r="N498" s="180"/>
      <c r="O498" s="180"/>
      <c r="P498" s="180"/>
      <c r="Q498" s="180"/>
      <c r="R498" s="180"/>
      <c r="S498" s="180"/>
      <c r="T498" s="186"/>
      <c r="U498" s="186"/>
      <c r="V498" s="186"/>
      <c r="W498" s="186"/>
      <c r="X498" s="186"/>
      <c r="Y498" s="186"/>
      <c r="Z498" s="186"/>
    </row>
    <row r="499" spans="1:26" x14ac:dyDescent="0.2">
      <c r="A499" s="186"/>
      <c r="B499" s="186"/>
      <c r="C499" s="186"/>
      <c r="D499" s="186"/>
      <c r="E499" s="186"/>
      <c r="F499" s="186"/>
      <c r="G499" s="186"/>
      <c r="H499" s="186"/>
      <c r="I499" s="186"/>
      <c r="J499" s="186"/>
      <c r="K499" s="186"/>
      <c r="L499" s="186"/>
      <c r="M499" s="186"/>
      <c r="N499" s="180"/>
      <c r="O499" s="180"/>
      <c r="P499" s="180"/>
      <c r="Q499" s="180"/>
      <c r="R499" s="180"/>
      <c r="S499" s="180"/>
      <c r="T499" s="186"/>
      <c r="U499" s="186"/>
      <c r="V499" s="186"/>
      <c r="W499" s="186"/>
      <c r="X499" s="186"/>
      <c r="Y499" s="186"/>
      <c r="Z499" s="186"/>
    </row>
    <row r="500" spans="1:26" x14ac:dyDescent="0.2">
      <c r="A500" s="186"/>
      <c r="B500" s="186"/>
      <c r="C500" s="186"/>
      <c r="D500" s="186"/>
      <c r="E500" s="186"/>
      <c r="F500" s="186"/>
      <c r="G500" s="186"/>
      <c r="H500" s="186"/>
      <c r="I500" s="186"/>
      <c r="J500" s="186"/>
      <c r="K500" s="186"/>
      <c r="L500" s="186"/>
      <c r="M500" s="186"/>
      <c r="N500" s="180"/>
      <c r="O500" s="180"/>
      <c r="P500" s="180"/>
      <c r="Q500" s="180"/>
      <c r="R500" s="180"/>
      <c r="S500" s="180"/>
      <c r="T500" s="186"/>
      <c r="U500" s="186"/>
      <c r="V500" s="186"/>
      <c r="W500" s="186"/>
      <c r="X500" s="186"/>
      <c r="Y500" s="186"/>
      <c r="Z500" s="186"/>
    </row>
    <row r="501" spans="1:26" x14ac:dyDescent="0.2">
      <c r="A501" s="186"/>
      <c r="B501" s="186"/>
      <c r="C501" s="186"/>
      <c r="D501" s="186"/>
      <c r="E501" s="186"/>
      <c r="F501" s="186"/>
      <c r="G501" s="186"/>
      <c r="H501" s="186"/>
      <c r="I501" s="186"/>
      <c r="J501" s="186"/>
      <c r="K501" s="186"/>
      <c r="L501" s="186"/>
      <c r="M501" s="186"/>
      <c r="N501" s="180"/>
      <c r="O501" s="180"/>
      <c r="P501" s="180"/>
      <c r="Q501" s="180"/>
      <c r="R501" s="180"/>
      <c r="S501" s="180"/>
      <c r="T501" s="186"/>
      <c r="U501" s="186"/>
      <c r="V501" s="186"/>
      <c r="W501" s="186"/>
      <c r="X501" s="186"/>
      <c r="Y501" s="186"/>
      <c r="Z501" s="186"/>
    </row>
    <row r="502" spans="1:26" x14ac:dyDescent="0.2">
      <c r="A502" s="186"/>
      <c r="B502" s="186"/>
      <c r="C502" s="186"/>
      <c r="D502" s="186"/>
      <c r="E502" s="186"/>
      <c r="F502" s="186"/>
      <c r="G502" s="186"/>
      <c r="H502" s="186"/>
      <c r="I502" s="186"/>
      <c r="J502" s="186"/>
      <c r="K502" s="186"/>
      <c r="L502" s="186"/>
      <c r="M502" s="186"/>
      <c r="N502" s="180"/>
      <c r="O502" s="180"/>
      <c r="P502" s="180"/>
      <c r="Q502" s="180"/>
      <c r="R502" s="180"/>
      <c r="S502" s="180"/>
      <c r="T502" s="186"/>
      <c r="U502" s="186"/>
      <c r="V502" s="186"/>
      <c r="W502" s="186"/>
      <c r="X502" s="186"/>
      <c r="Y502" s="186"/>
      <c r="Z502" s="186"/>
    </row>
    <row r="503" spans="1:26" x14ac:dyDescent="0.2">
      <c r="A503" s="186"/>
      <c r="B503" s="186"/>
      <c r="C503" s="186"/>
      <c r="D503" s="186"/>
      <c r="E503" s="186"/>
      <c r="F503" s="186"/>
      <c r="G503" s="186"/>
      <c r="H503" s="186"/>
      <c r="I503" s="186"/>
      <c r="J503" s="186"/>
      <c r="K503" s="186"/>
      <c r="L503" s="186"/>
      <c r="M503" s="186"/>
      <c r="N503" s="180"/>
      <c r="O503" s="180"/>
      <c r="P503" s="180"/>
      <c r="Q503" s="180"/>
      <c r="R503" s="180"/>
      <c r="S503" s="180"/>
      <c r="T503" s="186"/>
      <c r="U503" s="186"/>
      <c r="V503" s="186"/>
      <c r="W503" s="186"/>
      <c r="X503" s="186"/>
      <c r="Y503" s="186"/>
      <c r="Z503" s="186"/>
    </row>
    <row r="504" spans="1:26" x14ac:dyDescent="0.2">
      <c r="A504" s="186"/>
      <c r="B504" s="186"/>
      <c r="C504" s="186"/>
      <c r="D504" s="186"/>
      <c r="E504" s="186"/>
      <c r="F504" s="186"/>
      <c r="G504" s="186"/>
      <c r="H504" s="186"/>
      <c r="I504" s="186"/>
      <c r="J504" s="186"/>
      <c r="K504" s="186"/>
      <c r="L504" s="186"/>
      <c r="M504" s="186"/>
      <c r="N504" s="180"/>
      <c r="O504" s="180"/>
      <c r="P504" s="180"/>
      <c r="Q504" s="180"/>
      <c r="R504" s="180"/>
      <c r="S504" s="180"/>
      <c r="T504" s="186"/>
      <c r="U504" s="186"/>
      <c r="V504" s="186"/>
      <c r="W504" s="186"/>
      <c r="X504" s="186"/>
      <c r="Y504" s="186"/>
      <c r="Z504" s="186"/>
    </row>
    <row r="505" spans="1:26" x14ac:dyDescent="0.2">
      <c r="A505" s="186"/>
      <c r="B505" s="186"/>
      <c r="C505" s="186"/>
      <c r="D505" s="186"/>
      <c r="E505" s="186"/>
      <c r="F505" s="186"/>
      <c r="G505" s="186"/>
      <c r="H505" s="186"/>
      <c r="I505" s="186"/>
      <c r="J505" s="186"/>
      <c r="K505" s="186"/>
      <c r="L505" s="186"/>
      <c r="M505" s="186"/>
      <c r="N505" s="180"/>
      <c r="O505" s="180"/>
      <c r="P505" s="180"/>
      <c r="Q505" s="180"/>
      <c r="R505" s="180"/>
      <c r="S505" s="180"/>
      <c r="T505" s="186"/>
      <c r="U505" s="186"/>
      <c r="V505" s="186"/>
      <c r="W505" s="186"/>
      <c r="X505" s="186"/>
      <c r="Y505" s="186"/>
      <c r="Z505" s="186"/>
    </row>
    <row r="506" spans="1:26" x14ac:dyDescent="0.2">
      <c r="A506" s="186"/>
      <c r="B506" s="186"/>
      <c r="C506" s="186"/>
      <c r="D506" s="186"/>
      <c r="E506" s="186"/>
      <c r="F506" s="186"/>
      <c r="G506" s="186"/>
      <c r="H506" s="186"/>
      <c r="I506" s="186"/>
      <c r="J506" s="186"/>
      <c r="K506" s="186"/>
      <c r="L506" s="186"/>
      <c r="M506" s="186"/>
      <c r="N506" s="180"/>
      <c r="O506" s="180"/>
      <c r="P506" s="180"/>
      <c r="Q506" s="180"/>
      <c r="R506" s="180"/>
      <c r="S506" s="180"/>
      <c r="T506" s="186"/>
      <c r="U506" s="186"/>
      <c r="V506" s="186"/>
      <c r="W506" s="186"/>
      <c r="X506" s="186"/>
      <c r="Y506" s="186"/>
      <c r="Z506" s="186"/>
    </row>
    <row r="507" spans="1:26" x14ac:dyDescent="0.2">
      <c r="A507" s="186"/>
      <c r="B507" s="186"/>
      <c r="C507" s="186"/>
      <c r="D507" s="186"/>
      <c r="E507" s="186"/>
      <c r="F507" s="186"/>
      <c r="G507" s="186"/>
      <c r="H507" s="186"/>
      <c r="I507" s="186"/>
      <c r="J507" s="186"/>
      <c r="K507" s="186"/>
      <c r="L507" s="186"/>
      <c r="M507" s="186"/>
      <c r="N507" s="180"/>
      <c r="O507" s="180"/>
      <c r="P507" s="180"/>
      <c r="Q507" s="180"/>
      <c r="R507" s="180"/>
      <c r="S507" s="180"/>
      <c r="T507" s="186"/>
      <c r="U507" s="186"/>
      <c r="V507" s="186"/>
      <c r="W507" s="186"/>
      <c r="X507" s="186"/>
      <c r="Y507" s="186"/>
      <c r="Z507" s="186"/>
    </row>
    <row r="508" spans="1:26" x14ac:dyDescent="0.2">
      <c r="A508" s="186"/>
      <c r="B508" s="186"/>
      <c r="C508" s="186"/>
      <c r="D508" s="186"/>
      <c r="E508" s="186"/>
      <c r="F508" s="186"/>
      <c r="G508" s="186"/>
      <c r="H508" s="186"/>
      <c r="I508" s="186"/>
      <c r="J508" s="186"/>
      <c r="K508" s="186"/>
      <c r="L508" s="186"/>
      <c r="M508" s="186"/>
      <c r="N508" s="180"/>
      <c r="O508" s="180"/>
      <c r="P508" s="180"/>
      <c r="Q508" s="180"/>
      <c r="R508" s="180"/>
      <c r="S508" s="180"/>
      <c r="T508" s="186"/>
      <c r="U508" s="186"/>
      <c r="V508" s="186"/>
      <c r="W508" s="186"/>
      <c r="X508" s="186"/>
      <c r="Y508" s="186"/>
      <c r="Z508" s="186"/>
    </row>
    <row r="509" spans="1:26" x14ac:dyDescent="0.2">
      <c r="A509" s="186"/>
      <c r="B509" s="186"/>
      <c r="C509" s="186"/>
      <c r="D509" s="186"/>
      <c r="E509" s="186"/>
      <c r="F509" s="186"/>
      <c r="G509" s="186"/>
      <c r="H509" s="186"/>
      <c r="I509" s="186"/>
      <c r="J509" s="186"/>
      <c r="K509" s="186"/>
      <c r="L509" s="186"/>
      <c r="M509" s="186"/>
      <c r="N509" s="180"/>
      <c r="O509" s="180"/>
      <c r="P509" s="180"/>
      <c r="Q509" s="180"/>
      <c r="R509" s="180"/>
      <c r="S509" s="180"/>
      <c r="T509" s="186"/>
      <c r="U509" s="186"/>
      <c r="V509" s="186"/>
      <c r="W509" s="186"/>
      <c r="X509" s="186"/>
      <c r="Y509" s="186"/>
      <c r="Z509" s="186"/>
    </row>
    <row r="510" spans="1:26" x14ac:dyDescent="0.2">
      <c r="A510" s="186"/>
      <c r="B510" s="186"/>
      <c r="C510" s="186"/>
      <c r="D510" s="186"/>
      <c r="E510" s="186"/>
      <c r="F510" s="186"/>
      <c r="G510" s="186"/>
      <c r="H510" s="186"/>
      <c r="I510" s="186"/>
      <c r="J510" s="186"/>
      <c r="K510" s="186"/>
      <c r="L510" s="186"/>
      <c r="M510" s="186"/>
      <c r="N510" s="180"/>
      <c r="O510" s="180"/>
      <c r="P510" s="180"/>
      <c r="Q510" s="180"/>
      <c r="R510" s="180"/>
      <c r="S510" s="180"/>
      <c r="T510" s="186"/>
      <c r="U510" s="186"/>
      <c r="V510" s="186"/>
      <c r="W510" s="186"/>
      <c r="X510" s="186"/>
      <c r="Y510" s="186"/>
      <c r="Z510" s="186"/>
    </row>
    <row r="511" spans="1:26" x14ac:dyDescent="0.2">
      <c r="A511" s="186"/>
      <c r="B511" s="186"/>
      <c r="C511" s="186"/>
      <c r="D511" s="186"/>
      <c r="E511" s="186"/>
      <c r="F511" s="186"/>
      <c r="G511" s="186"/>
      <c r="H511" s="186"/>
      <c r="I511" s="186"/>
      <c r="J511" s="186"/>
      <c r="K511" s="186"/>
      <c r="L511" s="186"/>
      <c r="M511" s="186"/>
      <c r="N511" s="180"/>
      <c r="O511" s="180"/>
      <c r="P511" s="180"/>
      <c r="Q511" s="180"/>
      <c r="R511" s="180"/>
      <c r="S511" s="180"/>
      <c r="T511" s="186"/>
      <c r="U511" s="186"/>
      <c r="V511" s="186"/>
      <c r="W511" s="186"/>
      <c r="X511" s="186"/>
      <c r="Y511" s="186"/>
      <c r="Z511" s="186"/>
    </row>
    <row r="512" spans="1:26" x14ac:dyDescent="0.2">
      <c r="A512" s="186"/>
      <c r="B512" s="186"/>
      <c r="C512" s="186"/>
      <c r="D512" s="186"/>
      <c r="E512" s="186"/>
      <c r="F512" s="186"/>
      <c r="G512" s="186"/>
      <c r="H512" s="186"/>
      <c r="I512" s="186"/>
      <c r="J512" s="186"/>
      <c r="K512" s="186"/>
      <c r="L512" s="186"/>
      <c r="M512" s="186"/>
      <c r="N512" s="180"/>
      <c r="O512" s="180"/>
      <c r="P512" s="180"/>
      <c r="Q512" s="180"/>
      <c r="R512" s="180"/>
      <c r="S512" s="180"/>
      <c r="T512" s="186"/>
      <c r="U512" s="186"/>
      <c r="V512" s="186"/>
      <c r="W512" s="186"/>
      <c r="X512" s="186"/>
      <c r="Y512" s="186"/>
      <c r="Z512" s="186"/>
    </row>
    <row r="513" spans="1:26" x14ac:dyDescent="0.2">
      <c r="A513" s="186"/>
      <c r="B513" s="186"/>
      <c r="C513" s="186"/>
      <c r="D513" s="186"/>
      <c r="E513" s="186"/>
      <c r="F513" s="186"/>
      <c r="G513" s="186"/>
      <c r="H513" s="186"/>
      <c r="I513" s="186"/>
      <c r="J513" s="186"/>
      <c r="K513" s="186"/>
      <c r="L513" s="186"/>
      <c r="M513" s="186"/>
      <c r="N513" s="180"/>
      <c r="O513" s="180"/>
      <c r="P513" s="180"/>
      <c r="Q513" s="180"/>
      <c r="R513" s="180"/>
      <c r="S513" s="180"/>
      <c r="T513" s="186"/>
      <c r="U513" s="186"/>
      <c r="V513" s="186"/>
      <c r="W513" s="186"/>
      <c r="X513" s="186"/>
      <c r="Y513" s="186"/>
      <c r="Z513" s="186"/>
    </row>
    <row r="514" spans="1:26" x14ac:dyDescent="0.2">
      <c r="A514" s="186"/>
      <c r="B514" s="186"/>
      <c r="C514" s="186"/>
      <c r="D514" s="186"/>
      <c r="E514" s="186"/>
      <c r="F514" s="186"/>
      <c r="G514" s="186"/>
      <c r="H514" s="186"/>
      <c r="I514" s="186"/>
      <c r="J514" s="186"/>
      <c r="K514" s="186"/>
      <c r="L514" s="186"/>
      <c r="M514" s="186"/>
      <c r="N514" s="180"/>
      <c r="O514" s="180"/>
      <c r="P514" s="180"/>
      <c r="Q514" s="180"/>
      <c r="R514" s="180"/>
      <c r="S514" s="180"/>
      <c r="T514" s="186"/>
      <c r="U514" s="186"/>
      <c r="V514" s="186"/>
      <c r="W514" s="186"/>
      <c r="X514" s="186"/>
      <c r="Y514" s="186"/>
      <c r="Z514" s="186"/>
    </row>
    <row r="515" spans="1:26" x14ac:dyDescent="0.2">
      <c r="A515" s="186"/>
      <c r="B515" s="186"/>
      <c r="C515" s="186"/>
      <c r="D515" s="186"/>
      <c r="E515" s="186"/>
      <c r="F515" s="186"/>
      <c r="G515" s="186"/>
      <c r="H515" s="186"/>
      <c r="I515" s="186"/>
      <c r="J515" s="186"/>
      <c r="K515" s="186"/>
      <c r="L515" s="186"/>
      <c r="M515" s="186"/>
      <c r="N515" s="180"/>
      <c r="O515" s="180"/>
      <c r="P515" s="180"/>
      <c r="Q515" s="180"/>
      <c r="R515" s="180"/>
      <c r="S515" s="180"/>
      <c r="T515" s="186"/>
      <c r="U515" s="186"/>
      <c r="V515" s="186"/>
      <c r="W515" s="186"/>
      <c r="X515" s="186"/>
      <c r="Y515" s="186"/>
      <c r="Z515" s="186"/>
    </row>
    <row r="516" spans="1:26" x14ac:dyDescent="0.2">
      <c r="A516" s="186"/>
      <c r="B516" s="186"/>
      <c r="C516" s="186"/>
      <c r="D516" s="186"/>
      <c r="E516" s="186"/>
      <c r="F516" s="186"/>
      <c r="G516" s="186"/>
      <c r="H516" s="186"/>
      <c r="I516" s="186"/>
      <c r="J516" s="186"/>
      <c r="K516" s="186"/>
      <c r="L516" s="186"/>
      <c r="M516" s="186"/>
      <c r="N516" s="180"/>
      <c r="O516" s="180"/>
      <c r="P516" s="180"/>
      <c r="Q516" s="180"/>
      <c r="R516" s="180"/>
      <c r="S516" s="180"/>
      <c r="T516" s="186"/>
      <c r="U516" s="186"/>
      <c r="V516" s="186"/>
      <c r="W516" s="186"/>
      <c r="X516" s="186"/>
      <c r="Y516" s="186"/>
      <c r="Z516" s="186"/>
    </row>
    <row r="517" spans="1:26" x14ac:dyDescent="0.2">
      <c r="A517" s="186"/>
      <c r="B517" s="186"/>
      <c r="C517" s="186"/>
      <c r="D517" s="186"/>
      <c r="E517" s="186"/>
      <c r="F517" s="186"/>
      <c r="G517" s="186"/>
      <c r="H517" s="186"/>
      <c r="I517" s="186"/>
      <c r="J517" s="186"/>
      <c r="K517" s="186"/>
      <c r="L517" s="186"/>
      <c r="M517" s="186"/>
      <c r="N517" s="180"/>
      <c r="O517" s="180"/>
      <c r="P517" s="180"/>
      <c r="Q517" s="180"/>
      <c r="R517" s="180"/>
      <c r="S517" s="180"/>
      <c r="T517" s="186"/>
      <c r="U517" s="186"/>
      <c r="V517" s="186"/>
      <c r="W517" s="186"/>
      <c r="X517" s="186"/>
      <c r="Y517" s="186"/>
      <c r="Z517" s="186"/>
    </row>
    <row r="518" spans="1:26" x14ac:dyDescent="0.2">
      <c r="A518" s="186"/>
      <c r="B518" s="186"/>
      <c r="C518" s="186"/>
      <c r="D518" s="186"/>
      <c r="E518" s="186"/>
      <c r="F518" s="186"/>
      <c r="G518" s="186"/>
      <c r="H518" s="186"/>
      <c r="I518" s="186"/>
      <c r="J518" s="186"/>
      <c r="K518" s="186"/>
      <c r="L518" s="186"/>
      <c r="M518" s="186"/>
      <c r="N518" s="180"/>
      <c r="O518" s="180"/>
      <c r="P518" s="180"/>
      <c r="Q518" s="180"/>
      <c r="R518" s="180"/>
      <c r="S518" s="180"/>
      <c r="T518" s="186"/>
      <c r="U518" s="186"/>
      <c r="V518" s="186"/>
      <c r="W518" s="186"/>
      <c r="X518" s="186"/>
      <c r="Y518" s="186"/>
      <c r="Z518" s="186"/>
    </row>
    <row r="519" spans="1:26" x14ac:dyDescent="0.2">
      <c r="A519" s="186"/>
      <c r="B519" s="186"/>
      <c r="C519" s="186"/>
      <c r="D519" s="186"/>
      <c r="E519" s="186"/>
      <c r="F519" s="186"/>
      <c r="G519" s="186"/>
      <c r="H519" s="186"/>
      <c r="I519" s="186"/>
      <c r="J519" s="186"/>
      <c r="K519" s="186"/>
      <c r="L519" s="186"/>
      <c r="M519" s="186"/>
      <c r="N519" s="180"/>
      <c r="O519" s="180"/>
      <c r="P519" s="180"/>
      <c r="Q519" s="180"/>
      <c r="R519" s="180"/>
      <c r="S519" s="180"/>
      <c r="T519" s="186"/>
      <c r="U519" s="186"/>
      <c r="V519" s="186"/>
      <c r="W519" s="186"/>
      <c r="X519" s="186"/>
      <c r="Y519" s="186"/>
      <c r="Z519" s="186"/>
    </row>
    <row r="520" spans="1:26" x14ac:dyDescent="0.2">
      <c r="A520" s="186"/>
      <c r="B520" s="186"/>
      <c r="C520" s="186"/>
      <c r="D520" s="186"/>
      <c r="E520" s="186"/>
      <c r="F520" s="186"/>
      <c r="G520" s="186"/>
      <c r="H520" s="186"/>
      <c r="I520" s="186"/>
      <c r="J520" s="186"/>
      <c r="K520" s="186"/>
      <c r="L520" s="186"/>
      <c r="M520" s="186"/>
      <c r="N520" s="180"/>
      <c r="O520" s="180"/>
      <c r="P520" s="180"/>
      <c r="Q520" s="180"/>
      <c r="R520" s="180"/>
      <c r="S520" s="180"/>
      <c r="T520" s="186"/>
      <c r="U520" s="186"/>
      <c r="V520" s="186"/>
      <c r="W520" s="186"/>
      <c r="X520" s="186"/>
      <c r="Y520" s="186"/>
      <c r="Z520" s="186"/>
    </row>
    <row r="521" spans="1:26" x14ac:dyDescent="0.2">
      <c r="A521" s="186"/>
      <c r="B521" s="186"/>
      <c r="C521" s="186"/>
      <c r="D521" s="186"/>
      <c r="E521" s="186"/>
      <c r="F521" s="186"/>
      <c r="G521" s="186"/>
      <c r="H521" s="186"/>
      <c r="I521" s="186"/>
      <c r="J521" s="186"/>
      <c r="K521" s="186"/>
      <c r="L521" s="186"/>
      <c r="M521" s="186"/>
      <c r="N521" s="180"/>
      <c r="O521" s="180"/>
      <c r="P521" s="180"/>
      <c r="Q521" s="180"/>
      <c r="R521" s="180"/>
      <c r="S521" s="180"/>
      <c r="T521" s="186"/>
      <c r="U521" s="186"/>
      <c r="V521" s="186"/>
      <c r="W521" s="186"/>
      <c r="X521" s="186"/>
      <c r="Y521" s="186"/>
      <c r="Z521" s="186"/>
    </row>
    <row r="522" spans="1:26" x14ac:dyDescent="0.2">
      <c r="A522" s="186"/>
      <c r="B522" s="186"/>
      <c r="C522" s="186"/>
      <c r="D522" s="186"/>
      <c r="E522" s="186"/>
      <c r="F522" s="186"/>
      <c r="G522" s="186"/>
      <c r="H522" s="186"/>
      <c r="I522" s="186"/>
      <c r="J522" s="186"/>
      <c r="K522" s="186"/>
      <c r="L522" s="186"/>
      <c r="M522" s="186"/>
      <c r="N522" s="180"/>
      <c r="O522" s="180"/>
      <c r="P522" s="180"/>
      <c r="Q522" s="180"/>
      <c r="R522" s="180"/>
      <c r="S522" s="180"/>
      <c r="T522" s="186"/>
      <c r="U522" s="186"/>
      <c r="V522" s="186"/>
      <c r="W522" s="186"/>
      <c r="X522" s="186"/>
      <c r="Y522" s="186"/>
      <c r="Z522" s="186"/>
    </row>
    <row r="523" spans="1:26" x14ac:dyDescent="0.2">
      <c r="A523" s="186"/>
      <c r="B523" s="186"/>
      <c r="C523" s="186"/>
      <c r="D523" s="186"/>
      <c r="E523" s="186"/>
      <c r="F523" s="186"/>
      <c r="G523" s="186"/>
      <c r="H523" s="186"/>
      <c r="I523" s="186"/>
      <c r="J523" s="186"/>
      <c r="K523" s="186"/>
      <c r="L523" s="186"/>
      <c r="M523" s="186"/>
      <c r="N523" s="180"/>
      <c r="O523" s="180"/>
      <c r="P523" s="180"/>
      <c r="Q523" s="180"/>
      <c r="R523" s="180"/>
      <c r="S523" s="180"/>
      <c r="T523" s="186"/>
      <c r="U523" s="186"/>
      <c r="V523" s="186"/>
      <c r="W523" s="186"/>
      <c r="X523" s="186"/>
      <c r="Y523" s="186"/>
      <c r="Z523" s="186"/>
    </row>
    <row r="524" spans="1:26" x14ac:dyDescent="0.2">
      <c r="A524" s="186"/>
      <c r="B524" s="186"/>
      <c r="C524" s="186"/>
      <c r="D524" s="186"/>
      <c r="E524" s="186"/>
      <c r="F524" s="186"/>
      <c r="G524" s="186"/>
      <c r="H524" s="186"/>
      <c r="I524" s="186"/>
      <c r="J524" s="186"/>
      <c r="K524" s="186"/>
      <c r="L524" s="186"/>
      <c r="M524" s="186"/>
      <c r="N524" s="180"/>
      <c r="O524" s="180"/>
      <c r="P524" s="180"/>
      <c r="Q524" s="180"/>
      <c r="R524" s="180"/>
      <c r="S524" s="180"/>
      <c r="T524" s="186"/>
      <c r="U524" s="186"/>
      <c r="V524" s="186"/>
      <c r="W524" s="186"/>
      <c r="X524" s="186"/>
      <c r="Y524" s="186"/>
      <c r="Z524" s="186"/>
    </row>
    <row r="525" spans="1:26" x14ac:dyDescent="0.2">
      <c r="A525" s="186"/>
      <c r="B525" s="186"/>
      <c r="C525" s="186"/>
      <c r="D525" s="186"/>
      <c r="E525" s="186"/>
      <c r="F525" s="186"/>
      <c r="G525" s="186"/>
      <c r="H525" s="186"/>
      <c r="I525" s="186"/>
      <c r="J525" s="186"/>
      <c r="K525" s="186"/>
      <c r="L525" s="186"/>
      <c r="M525" s="186"/>
      <c r="N525" s="180"/>
      <c r="O525" s="180"/>
      <c r="P525" s="180"/>
      <c r="Q525" s="180"/>
      <c r="R525" s="180"/>
      <c r="S525" s="180"/>
      <c r="T525" s="186"/>
      <c r="U525" s="186"/>
      <c r="V525" s="186"/>
      <c r="W525" s="186"/>
      <c r="X525" s="186"/>
      <c r="Y525" s="186"/>
      <c r="Z525" s="186"/>
    </row>
    <row r="526" spans="1:26" x14ac:dyDescent="0.2">
      <c r="A526" s="186"/>
      <c r="B526" s="186"/>
      <c r="C526" s="186"/>
      <c r="D526" s="186"/>
      <c r="E526" s="186"/>
      <c r="F526" s="186"/>
      <c r="G526" s="186"/>
      <c r="H526" s="186"/>
      <c r="I526" s="186"/>
      <c r="J526" s="186"/>
      <c r="K526" s="186"/>
      <c r="L526" s="186"/>
      <c r="M526" s="186"/>
      <c r="N526" s="180"/>
      <c r="O526" s="180"/>
      <c r="P526" s="180"/>
      <c r="Q526" s="180"/>
      <c r="R526" s="180"/>
      <c r="S526" s="180"/>
      <c r="T526" s="186"/>
      <c r="U526" s="186"/>
      <c r="V526" s="186"/>
      <c r="W526" s="186"/>
      <c r="X526" s="186"/>
      <c r="Y526" s="186"/>
      <c r="Z526" s="186"/>
    </row>
    <row r="527" spans="1:26" x14ac:dyDescent="0.2">
      <c r="A527" s="186"/>
      <c r="B527" s="186"/>
      <c r="C527" s="186"/>
      <c r="D527" s="186"/>
      <c r="E527" s="186"/>
      <c r="F527" s="186"/>
      <c r="G527" s="186"/>
      <c r="H527" s="186"/>
      <c r="I527" s="186"/>
      <c r="J527" s="186"/>
      <c r="K527" s="186"/>
      <c r="L527" s="186"/>
      <c r="M527" s="186"/>
      <c r="N527" s="180"/>
      <c r="O527" s="180"/>
      <c r="P527" s="180"/>
      <c r="Q527" s="180"/>
      <c r="R527" s="180"/>
      <c r="S527" s="180"/>
      <c r="T527" s="186"/>
      <c r="U527" s="186"/>
      <c r="V527" s="186"/>
      <c r="W527" s="186"/>
      <c r="X527" s="186"/>
      <c r="Y527" s="186"/>
      <c r="Z527" s="186"/>
    </row>
    <row r="528" spans="1:26" x14ac:dyDescent="0.2">
      <c r="A528" s="186"/>
      <c r="B528" s="186"/>
      <c r="C528" s="186"/>
      <c r="D528" s="186"/>
      <c r="E528" s="186"/>
      <c r="F528" s="186"/>
      <c r="G528" s="186"/>
      <c r="H528" s="186"/>
      <c r="I528" s="186"/>
      <c r="J528" s="186"/>
      <c r="K528" s="186"/>
      <c r="L528" s="186"/>
      <c r="M528" s="186"/>
      <c r="N528" s="180"/>
      <c r="O528" s="180"/>
      <c r="P528" s="180"/>
      <c r="Q528" s="180"/>
      <c r="R528" s="180"/>
      <c r="S528" s="180"/>
      <c r="T528" s="186"/>
      <c r="U528" s="186"/>
      <c r="V528" s="186"/>
      <c r="W528" s="186"/>
      <c r="X528" s="186"/>
      <c r="Y528" s="186"/>
      <c r="Z528" s="186"/>
    </row>
    <row r="529" spans="1:26" x14ac:dyDescent="0.2">
      <c r="A529" s="186"/>
      <c r="B529" s="186"/>
      <c r="C529" s="186"/>
      <c r="D529" s="186"/>
      <c r="E529" s="186"/>
      <c r="F529" s="186"/>
      <c r="G529" s="186"/>
      <c r="H529" s="186"/>
      <c r="I529" s="186"/>
      <c r="J529" s="186"/>
      <c r="K529" s="186"/>
      <c r="L529" s="186"/>
      <c r="M529" s="186"/>
      <c r="N529" s="180"/>
      <c r="O529" s="180"/>
      <c r="P529" s="180"/>
      <c r="Q529" s="180"/>
      <c r="R529" s="180"/>
      <c r="S529" s="180"/>
      <c r="T529" s="186"/>
      <c r="U529" s="186"/>
      <c r="V529" s="186"/>
      <c r="W529" s="186"/>
      <c r="X529" s="186"/>
      <c r="Y529" s="186"/>
      <c r="Z529" s="186"/>
    </row>
    <row r="530" spans="1:26" x14ac:dyDescent="0.2">
      <c r="A530" s="186"/>
      <c r="B530" s="186"/>
      <c r="C530" s="186"/>
      <c r="D530" s="186"/>
      <c r="E530" s="186"/>
      <c r="F530" s="186"/>
      <c r="G530" s="186"/>
      <c r="H530" s="186"/>
      <c r="I530" s="186"/>
      <c r="J530" s="186"/>
      <c r="K530" s="186"/>
      <c r="L530" s="186"/>
      <c r="M530" s="186"/>
      <c r="N530" s="180"/>
      <c r="O530" s="180"/>
      <c r="P530" s="180"/>
      <c r="Q530" s="180"/>
      <c r="R530" s="180"/>
      <c r="S530" s="180"/>
      <c r="T530" s="186"/>
      <c r="U530" s="186"/>
      <c r="V530" s="186"/>
      <c r="W530" s="186"/>
      <c r="X530" s="186"/>
      <c r="Y530" s="186"/>
      <c r="Z530" s="186"/>
    </row>
    <row r="531" spans="1:26" x14ac:dyDescent="0.2">
      <c r="A531" s="186"/>
      <c r="B531" s="186"/>
      <c r="C531" s="186"/>
      <c r="D531" s="186"/>
      <c r="E531" s="186"/>
      <c r="F531" s="186"/>
      <c r="G531" s="186"/>
      <c r="H531" s="186"/>
      <c r="I531" s="186"/>
      <c r="J531" s="186"/>
      <c r="K531" s="186"/>
      <c r="L531" s="186"/>
      <c r="M531" s="186"/>
      <c r="N531" s="180"/>
      <c r="O531" s="180"/>
      <c r="P531" s="180"/>
      <c r="Q531" s="180"/>
      <c r="R531" s="180"/>
      <c r="S531" s="180"/>
      <c r="T531" s="186"/>
      <c r="U531" s="186"/>
      <c r="V531" s="186"/>
      <c r="W531" s="186"/>
      <c r="X531" s="186"/>
      <c r="Y531" s="186"/>
      <c r="Z531" s="186"/>
    </row>
    <row r="532" spans="1:26" x14ac:dyDescent="0.2">
      <c r="A532" s="186"/>
      <c r="B532" s="186"/>
      <c r="C532" s="186"/>
      <c r="D532" s="186"/>
      <c r="E532" s="186"/>
      <c r="F532" s="186"/>
      <c r="G532" s="186"/>
      <c r="H532" s="186"/>
      <c r="I532" s="186"/>
      <c r="J532" s="186"/>
      <c r="K532" s="186"/>
      <c r="L532" s="186"/>
      <c r="M532" s="186"/>
      <c r="N532" s="180"/>
      <c r="O532" s="180"/>
      <c r="P532" s="180"/>
      <c r="Q532" s="180"/>
      <c r="R532" s="180"/>
      <c r="S532" s="180"/>
      <c r="T532" s="186"/>
      <c r="U532" s="186"/>
      <c r="V532" s="186"/>
      <c r="W532" s="186"/>
      <c r="X532" s="186"/>
      <c r="Y532" s="186"/>
      <c r="Z532" s="186"/>
    </row>
    <row r="533" spans="1:26" x14ac:dyDescent="0.2">
      <c r="A533" s="186"/>
      <c r="B533" s="186"/>
      <c r="C533" s="186"/>
      <c r="D533" s="186"/>
      <c r="E533" s="186"/>
      <c r="F533" s="186"/>
      <c r="G533" s="186"/>
      <c r="H533" s="186"/>
      <c r="I533" s="186"/>
      <c r="J533" s="186"/>
      <c r="K533" s="186"/>
      <c r="L533" s="186"/>
      <c r="M533" s="186"/>
      <c r="N533" s="180"/>
      <c r="O533" s="180"/>
      <c r="P533" s="180"/>
      <c r="Q533" s="180"/>
      <c r="R533" s="180"/>
      <c r="S533" s="180"/>
      <c r="T533" s="186"/>
      <c r="U533" s="186"/>
      <c r="V533" s="186"/>
      <c r="W533" s="186"/>
      <c r="X533" s="186"/>
      <c r="Y533" s="186"/>
      <c r="Z533" s="186"/>
    </row>
    <row r="534" spans="1:26" x14ac:dyDescent="0.2">
      <c r="A534" s="186"/>
      <c r="B534" s="186"/>
      <c r="C534" s="186"/>
      <c r="D534" s="186"/>
      <c r="E534" s="186"/>
      <c r="F534" s="186"/>
      <c r="G534" s="186"/>
      <c r="H534" s="186"/>
      <c r="I534" s="186"/>
      <c r="J534" s="186"/>
      <c r="K534" s="186"/>
      <c r="L534" s="186"/>
      <c r="M534" s="186"/>
      <c r="N534" s="180"/>
      <c r="O534" s="180"/>
      <c r="P534" s="180"/>
      <c r="Q534" s="180"/>
      <c r="R534" s="180"/>
      <c r="S534" s="180"/>
      <c r="T534" s="186"/>
      <c r="U534" s="186"/>
      <c r="V534" s="186"/>
      <c r="W534" s="186"/>
      <c r="X534" s="186"/>
      <c r="Y534" s="186"/>
      <c r="Z534" s="186"/>
    </row>
    <row r="535" spans="1:26" x14ac:dyDescent="0.2">
      <c r="A535" s="186"/>
      <c r="B535" s="186"/>
      <c r="C535" s="186"/>
      <c r="D535" s="186"/>
      <c r="E535" s="186"/>
      <c r="F535" s="186"/>
      <c r="G535" s="186"/>
      <c r="H535" s="186"/>
      <c r="I535" s="186"/>
      <c r="J535" s="186"/>
      <c r="K535" s="186"/>
      <c r="L535" s="186"/>
      <c r="M535" s="186"/>
      <c r="N535" s="180"/>
      <c r="O535" s="180"/>
      <c r="P535" s="180"/>
      <c r="Q535" s="180"/>
      <c r="R535" s="180"/>
      <c r="S535" s="180"/>
      <c r="T535" s="186"/>
      <c r="U535" s="186"/>
      <c r="V535" s="186"/>
      <c r="W535" s="186"/>
      <c r="X535" s="186"/>
      <c r="Y535" s="186"/>
      <c r="Z535" s="186"/>
    </row>
    <row r="536" spans="1:26" x14ac:dyDescent="0.2">
      <c r="A536" s="186"/>
      <c r="B536" s="186"/>
      <c r="C536" s="186"/>
      <c r="D536" s="186"/>
      <c r="E536" s="186"/>
      <c r="F536" s="186"/>
      <c r="G536" s="186"/>
      <c r="H536" s="186"/>
      <c r="I536" s="186"/>
      <c r="J536" s="186"/>
      <c r="K536" s="186"/>
      <c r="L536" s="186"/>
      <c r="M536" s="186"/>
      <c r="N536" s="180"/>
      <c r="O536" s="180"/>
      <c r="P536" s="180"/>
      <c r="Q536" s="180"/>
      <c r="R536" s="180"/>
      <c r="S536" s="180"/>
      <c r="T536" s="186"/>
      <c r="U536" s="186"/>
      <c r="V536" s="186"/>
      <c r="W536" s="186"/>
      <c r="X536" s="186"/>
      <c r="Y536" s="186"/>
      <c r="Z536" s="186"/>
    </row>
    <row r="537" spans="1:26" x14ac:dyDescent="0.2">
      <c r="A537" s="186"/>
      <c r="B537" s="186"/>
      <c r="C537" s="186"/>
      <c r="D537" s="186"/>
      <c r="E537" s="186"/>
      <c r="F537" s="186"/>
      <c r="G537" s="186"/>
      <c r="H537" s="186"/>
      <c r="I537" s="186"/>
      <c r="J537" s="186"/>
      <c r="K537" s="186"/>
      <c r="L537" s="186"/>
      <c r="M537" s="186"/>
      <c r="N537" s="180"/>
      <c r="O537" s="180"/>
      <c r="P537" s="180"/>
      <c r="Q537" s="180"/>
      <c r="R537" s="180"/>
      <c r="S537" s="180"/>
      <c r="T537" s="186"/>
      <c r="U537" s="186"/>
      <c r="V537" s="186"/>
      <c r="W537" s="186"/>
      <c r="X537" s="186"/>
      <c r="Y537" s="186"/>
      <c r="Z537" s="186"/>
    </row>
    <row r="538" spans="1:26" x14ac:dyDescent="0.2">
      <c r="A538" s="186"/>
      <c r="B538" s="186"/>
      <c r="C538" s="186"/>
      <c r="D538" s="186"/>
      <c r="E538" s="186"/>
      <c r="F538" s="186"/>
      <c r="G538" s="186"/>
      <c r="H538" s="186"/>
      <c r="I538" s="186"/>
      <c r="J538" s="186"/>
      <c r="K538" s="186"/>
      <c r="L538" s="186"/>
      <c r="M538" s="186"/>
      <c r="N538" s="180"/>
      <c r="O538" s="180"/>
      <c r="P538" s="180"/>
      <c r="Q538" s="180"/>
      <c r="R538" s="180"/>
      <c r="S538" s="180"/>
      <c r="T538" s="186"/>
      <c r="U538" s="186"/>
      <c r="V538" s="186"/>
      <c r="W538" s="186"/>
      <c r="X538" s="186"/>
      <c r="Y538" s="186"/>
      <c r="Z538" s="186"/>
    </row>
    <row r="539" spans="1:26" x14ac:dyDescent="0.2">
      <c r="A539" s="186"/>
      <c r="B539" s="186"/>
      <c r="C539" s="186"/>
      <c r="D539" s="186"/>
      <c r="E539" s="186"/>
      <c r="F539" s="186"/>
      <c r="G539" s="186"/>
      <c r="H539" s="186"/>
      <c r="I539" s="186"/>
      <c r="J539" s="186"/>
      <c r="K539" s="186"/>
      <c r="L539" s="186"/>
      <c r="M539" s="186"/>
      <c r="N539" s="180"/>
      <c r="O539" s="180"/>
      <c r="P539" s="180"/>
      <c r="Q539" s="180"/>
      <c r="R539" s="180"/>
      <c r="S539" s="180"/>
      <c r="T539" s="186"/>
      <c r="U539" s="186"/>
      <c r="V539" s="186"/>
      <c r="W539" s="186"/>
      <c r="X539" s="186"/>
      <c r="Y539" s="186"/>
      <c r="Z539" s="186"/>
    </row>
    <row r="540" spans="1:26" x14ac:dyDescent="0.2">
      <c r="A540" s="186"/>
      <c r="B540" s="186"/>
      <c r="C540" s="186"/>
      <c r="D540" s="186"/>
      <c r="E540" s="186"/>
      <c r="F540" s="186"/>
      <c r="G540" s="186"/>
      <c r="H540" s="186"/>
      <c r="I540" s="186"/>
      <c r="J540" s="186"/>
      <c r="K540" s="186"/>
      <c r="L540" s="186"/>
      <c r="M540" s="186"/>
      <c r="N540" s="180"/>
      <c r="O540" s="180"/>
      <c r="P540" s="180"/>
      <c r="Q540" s="180"/>
      <c r="R540" s="180"/>
      <c r="S540" s="180"/>
      <c r="T540" s="186"/>
      <c r="U540" s="186"/>
      <c r="V540" s="186"/>
      <c r="W540" s="186"/>
      <c r="X540" s="186"/>
      <c r="Y540" s="186"/>
      <c r="Z540" s="186"/>
    </row>
    <row r="541" spans="1:26" x14ac:dyDescent="0.2">
      <c r="A541" s="186"/>
      <c r="B541" s="186"/>
      <c r="C541" s="186"/>
      <c r="D541" s="186"/>
      <c r="E541" s="186"/>
      <c r="F541" s="186"/>
      <c r="G541" s="186"/>
      <c r="H541" s="186"/>
      <c r="I541" s="186"/>
      <c r="J541" s="186"/>
      <c r="K541" s="186"/>
      <c r="L541" s="186"/>
      <c r="M541" s="186"/>
      <c r="N541" s="180"/>
      <c r="O541" s="180"/>
      <c r="P541" s="180"/>
      <c r="Q541" s="180"/>
      <c r="R541" s="180"/>
      <c r="S541" s="180"/>
      <c r="T541" s="186"/>
      <c r="U541" s="186"/>
      <c r="V541" s="186"/>
      <c r="W541" s="186"/>
      <c r="X541" s="186"/>
      <c r="Y541" s="186"/>
      <c r="Z541" s="186"/>
    </row>
    <row r="542" spans="1:26" x14ac:dyDescent="0.2">
      <c r="A542" s="186"/>
      <c r="B542" s="186"/>
      <c r="C542" s="186"/>
      <c r="D542" s="186"/>
      <c r="E542" s="186"/>
      <c r="F542" s="186"/>
      <c r="G542" s="186"/>
      <c r="H542" s="186"/>
      <c r="I542" s="186"/>
      <c r="J542" s="186"/>
      <c r="K542" s="186"/>
      <c r="L542" s="186"/>
      <c r="M542" s="186"/>
      <c r="N542" s="180"/>
      <c r="O542" s="180"/>
      <c r="P542" s="180"/>
      <c r="Q542" s="180"/>
      <c r="R542" s="180"/>
      <c r="S542" s="180"/>
      <c r="T542" s="186"/>
      <c r="U542" s="186"/>
      <c r="V542" s="186"/>
      <c r="W542" s="186"/>
      <c r="X542" s="186"/>
      <c r="Y542" s="186"/>
      <c r="Z542" s="186"/>
    </row>
    <row r="543" spans="1:26" x14ac:dyDescent="0.2">
      <c r="A543" s="186"/>
      <c r="B543" s="186"/>
      <c r="C543" s="186"/>
      <c r="D543" s="186"/>
      <c r="E543" s="186"/>
      <c r="F543" s="186"/>
      <c r="G543" s="186"/>
      <c r="H543" s="186"/>
      <c r="I543" s="186"/>
      <c r="J543" s="186"/>
      <c r="K543" s="186"/>
      <c r="L543" s="186"/>
      <c r="M543" s="186"/>
      <c r="N543" s="180"/>
      <c r="O543" s="180"/>
      <c r="P543" s="180"/>
      <c r="Q543" s="180"/>
      <c r="R543" s="180"/>
      <c r="S543" s="180"/>
      <c r="T543" s="186"/>
      <c r="U543" s="186"/>
      <c r="V543" s="186"/>
      <c r="W543" s="186"/>
      <c r="X543" s="186"/>
      <c r="Y543" s="186"/>
      <c r="Z543" s="186"/>
    </row>
    <row r="544" spans="1:26" x14ac:dyDescent="0.2">
      <c r="A544" s="186"/>
      <c r="B544" s="186"/>
      <c r="C544" s="186"/>
      <c r="D544" s="186"/>
      <c r="E544" s="186"/>
      <c r="F544" s="186"/>
      <c r="G544" s="186"/>
      <c r="H544" s="186"/>
      <c r="I544" s="186"/>
      <c r="J544" s="186"/>
      <c r="K544" s="186"/>
      <c r="L544" s="186"/>
      <c r="M544" s="186"/>
      <c r="N544" s="180"/>
      <c r="O544" s="180"/>
      <c r="P544" s="180"/>
      <c r="Q544" s="180"/>
      <c r="R544" s="180"/>
      <c r="S544" s="180"/>
      <c r="T544" s="186"/>
      <c r="U544" s="186"/>
      <c r="V544" s="186"/>
      <c r="W544" s="186"/>
      <c r="X544" s="186"/>
      <c r="Y544" s="186"/>
      <c r="Z544" s="186"/>
    </row>
    <row r="545" spans="1:26" x14ac:dyDescent="0.2">
      <c r="A545" s="186"/>
      <c r="B545" s="186"/>
      <c r="C545" s="186"/>
      <c r="D545" s="186"/>
      <c r="E545" s="186"/>
      <c r="F545" s="186"/>
      <c r="G545" s="186"/>
      <c r="H545" s="186"/>
      <c r="I545" s="186"/>
      <c r="J545" s="186"/>
      <c r="K545" s="186"/>
      <c r="L545" s="186"/>
      <c r="M545" s="186"/>
      <c r="N545" s="180"/>
      <c r="O545" s="180"/>
      <c r="P545" s="180"/>
      <c r="Q545" s="180"/>
      <c r="R545" s="180"/>
      <c r="S545" s="180"/>
      <c r="T545" s="186"/>
      <c r="U545" s="186"/>
      <c r="V545" s="186"/>
      <c r="W545" s="186"/>
      <c r="X545" s="186"/>
      <c r="Y545" s="186"/>
      <c r="Z545" s="186"/>
    </row>
    <row r="546" spans="1:26" x14ac:dyDescent="0.2">
      <c r="A546" s="186"/>
      <c r="B546" s="186"/>
      <c r="C546" s="186"/>
      <c r="D546" s="186"/>
      <c r="E546" s="186"/>
      <c r="F546" s="186"/>
      <c r="G546" s="186"/>
      <c r="H546" s="186"/>
      <c r="I546" s="186"/>
      <c r="J546" s="186"/>
      <c r="K546" s="186"/>
      <c r="L546" s="186"/>
      <c r="M546" s="186"/>
      <c r="N546" s="180"/>
      <c r="O546" s="180"/>
      <c r="P546" s="180"/>
      <c r="Q546" s="180"/>
      <c r="R546" s="180"/>
      <c r="S546" s="180"/>
      <c r="T546" s="186"/>
      <c r="U546" s="186"/>
      <c r="V546" s="186"/>
      <c r="W546" s="186"/>
      <c r="X546" s="186"/>
      <c r="Y546" s="186"/>
      <c r="Z546" s="186"/>
    </row>
    <row r="547" spans="1:26" x14ac:dyDescent="0.2">
      <c r="A547" s="186"/>
      <c r="B547" s="186"/>
      <c r="C547" s="186"/>
      <c r="D547" s="186"/>
      <c r="E547" s="186"/>
      <c r="F547" s="186"/>
      <c r="G547" s="186"/>
      <c r="H547" s="186"/>
      <c r="I547" s="186"/>
      <c r="J547" s="186"/>
      <c r="K547" s="186"/>
      <c r="L547" s="186"/>
      <c r="M547" s="186"/>
      <c r="N547" s="180"/>
      <c r="O547" s="180"/>
      <c r="P547" s="180"/>
      <c r="Q547" s="180"/>
      <c r="R547" s="180"/>
      <c r="S547" s="180"/>
      <c r="T547" s="186"/>
      <c r="U547" s="186"/>
      <c r="V547" s="186"/>
      <c r="W547" s="186"/>
      <c r="X547" s="186"/>
      <c r="Y547" s="186"/>
      <c r="Z547" s="186"/>
    </row>
    <row r="548" spans="1:26" x14ac:dyDescent="0.2">
      <c r="A548" s="186"/>
      <c r="B548" s="186"/>
      <c r="C548" s="186"/>
      <c r="D548" s="186"/>
      <c r="E548" s="186"/>
      <c r="F548" s="186"/>
      <c r="G548" s="186"/>
      <c r="H548" s="186"/>
      <c r="I548" s="186"/>
      <c r="J548" s="186"/>
      <c r="K548" s="186"/>
      <c r="L548" s="186"/>
      <c r="M548" s="186"/>
      <c r="N548" s="180"/>
      <c r="O548" s="180"/>
      <c r="P548" s="180"/>
      <c r="Q548" s="180"/>
      <c r="R548" s="180"/>
      <c r="S548" s="180"/>
      <c r="T548" s="186"/>
      <c r="U548" s="186"/>
      <c r="V548" s="186"/>
      <c r="W548" s="186"/>
      <c r="X548" s="186"/>
      <c r="Y548" s="186"/>
      <c r="Z548" s="186"/>
    </row>
    <row r="549" spans="1:26" x14ac:dyDescent="0.2">
      <c r="A549" s="186"/>
      <c r="B549" s="186"/>
      <c r="C549" s="186"/>
      <c r="D549" s="186"/>
      <c r="E549" s="186"/>
      <c r="F549" s="186"/>
      <c r="G549" s="186"/>
      <c r="H549" s="186"/>
      <c r="I549" s="186"/>
      <c r="J549" s="186"/>
      <c r="K549" s="186"/>
      <c r="L549" s="186"/>
      <c r="M549" s="186"/>
      <c r="N549" s="180"/>
      <c r="O549" s="180"/>
      <c r="P549" s="180"/>
      <c r="Q549" s="180"/>
      <c r="R549" s="180"/>
      <c r="S549" s="180"/>
      <c r="T549" s="186"/>
      <c r="U549" s="186"/>
      <c r="V549" s="186"/>
      <c r="W549" s="186"/>
      <c r="X549" s="186"/>
      <c r="Y549" s="186"/>
      <c r="Z549" s="186"/>
    </row>
    <row r="550" spans="1:26" x14ac:dyDescent="0.2">
      <c r="A550" s="186"/>
      <c r="B550" s="186"/>
      <c r="C550" s="186"/>
      <c r="D550" s="186"/>
      <c r="E550" s="186"/>
      <c r="F550" s="186"/>
      <c r="G550" s="186"/>
      <c r="H550" s="186"/>
      <c r="I550" s="186"/>
      <c r="J550" s="186"/>
      <c r="K550" s="186"/>
      <c r="L550" s="186"/>
      <c r="M550" s="186"/>
      <c r="N550" s="180"/>
      <c r="O550" s="180"/>
      <c r="P550" s="180"/>
      <c r="Q550" s="180"/>
      <c r="R550" s="180"/>
      <c r="S550" s="180"/>
      <c r="T550" s="186"/>
      <c r="U550" s="186"/>
      <c r="V550" s="186"/>
      <c r="W550" s="186"/>
      <c r="X550" s="186"/>
      <c r="Y550" s="186"/>
      <c r="Z550" s="186"/>
    </row>
    <row r="551" spans="1:26" x14ac:dyDescent="0.2">
      <c r="A551" s="186"/>
      <c r="B551" s="186"/>
      <c r="C551" s="186"/>
      <c r="D551" s="186"/>
      <c r="E551" s="186"/>
      <c r="F551" s="186"/>
      <c r="G551" s="186"/>
      <c r="H551" s="186"/>
      <c r="I551" s="186"/>
      <c r="J551" s="186"/>
      <c r="K551" s="186"/>
      <c r="L551" s="186"/>
      <c r="M551" s="186"/>
      <c r="N551" s="180"/>
      <c r="O551" s="180"/>
      <c r="P551" s="180"/>
      <c r="Q551" s="180"/>
      <c r="R551" s="180"/>
      <c r="S551" s="180"/>
      <c r="T551" s="186"/>
      <c r="U551" s="186"/>
      <c r="V551" s="186"/>
      <c r="W551" s="186"/>
      <c r="X551" s="186"/>
      <c r="Y551" s="186"/>
      <c r="Z551" s="186"/>
    </row>
    <row r="552" spans="1:26" x14ac:dyDescent="0.2">
      <c r="A552" s="186"/>
      <c r="B552" s="186"/>
      <c r="C552" s="186"/>
      <c r="D552" s="186"/>
      <c r="E552" s="186"/>
      <c r="F552" s="186"/>
      <c r="G552" s="186"/>
      <c r="H552" s="186"/>
      <c r="I552" s="186"/>
      <c r="J552" s="186"/>
      <c r="K552" s="186"/>
      <c r="L552" s="186"/>
      <c r="M552" s="186"/>
      <c r="N552" s="180"/>
      <c r="O552" s="180"/>
      <c r="P552" s="180"/>
      <c r="Q552" s="180"/>
      <c r="R552" s="180"/>
      <c r="S552" s="180"/>
      <c r="T552" s="186"/>
      <c r="U552" s="186"/>
      <c r="V552" s="186"/>
      <c r="W552" s="186"/>
      <c r="X552" s="186"/>
      <c r="Y552" s="186"/>
      <c r="Z552" s="186"/>
    </row>
    <row r="553" spans="1:26" x14ac:dyDescent="0.2">
      <c r="A553" s="186"/>
      <c r="B553" s="186"/>
      <c r="C553" s="186"/>
      <c r="D553" s="186"/>
      <c r="E553" s="186"/>
      <c r="F553" s="186"/>
      <c r="G553" s="186"/>
      <c r="H553" s="186"/>
      <c r="I553" s="186"/>
      <c r="J553" s="186"/>
      <c r="K553" s="186"/>
      <c r="L553" s="186"/>
      <c r="M553" s="186"/>
      <c r="N553" s="180"/>
      <c r="O553" s="180"/>
      <c r="P553" s="180"/>
      <c r="Q553" s="180"/>
      <c r="R553" s="180"/>
      <c r="S553" s="180"/>
      <c r="T553" s="186"/>
      <c r="U553" s="186"/>
      <c r="V553" s="186"/>
      <c r="W553" s="186"/>
      <c r="X553" s="186"/>
      <c r="Y553" s="186"/>
      <c r="Z553" s="186"/>
    </row>
    <row r="554" spans="1:26" x14ac:dyDescent="0.2">
      <c r="A554" s="186"/>
      <c r="B554" s="186"/>
      <c r="C554" s="186"/>
      <c r="D554" s="186"/>
      <c r="E554" s="186"/>
      <c r="F554" s="186"/>
      <c r="G554" s="186"/>
      <c r="H554" s="186"/>
      <c r="I554" s="186"/>
      <c r="J554" s="186"/>
      <c r="K554" s="186"/>
      <c r="L554" s="186"/>
      <c r="M554" s="186"/>
      <c r="N554" s="180"/>
      <c r="O554" s="180"/>
      <c r="P554" s="180"/>
      <c r="Q554" s="180"/>
      <c r="R554" s="180"/>
      <c r="S554" s="180"/>
      <c r="T554" s="186"/>
      <c r="U554" s="186"/>
      <c r="V554" s="186"/>
      <c r="W554" s="186"/>
      <c r="X554" s="186"/>
      <c r="Y554" s="186"/>
      <c r="Z554" s="186"/>
    </row>
    <row r="555" spans="1:26" x14ac:dyDescent="0.2">
      <c r="A555" s="186"/>
      <c r="B555" s="186"/>
      <c r="C555" s="186"/>
      <c r="D555" s="186"/>
      <c r="E555" s="186"/>
      <c r="F555" s="186"/>
      <c r="G555" s="186"/>
      <c r="H555" s="186"/>
      <c r="I555" s="186"/>
      <c r="J555" s="186"/>
      <c r="K555" s="186"/>
      <c r="L555" s="186"/>
      <c r="M555" s="186"/>
      <c r="N555" s="180"/>
      <c r="O555" s="180"/>
      <c r="P555" s="180"/>
      <c r="Q555" s="180"/>
      <c r="R555" s="180"/>
      <c r="S555" s="180"/>
      <c r="T555" s="186"/>
      <c r="U555" s="186"/>
      <c r="V555" s="186"/>
      <c r="W555" s="186"/>
      <c r="X555" s="186"/>
      <c r="Y555" s="186"/>
      <c r="Z555" s="186"/>
    </row>
    <row r="556" spans="1:26" x14ac:dyDescent="0.2">
      <c r="A556" s="186"/>
      <c r="B556" s="186"/>
      <c r="C556" s="186"/>
      <c r="D556" s="186"/>
      <c r="E556" s="186"/>
      <c r="F556" s="186"/>
      <c r="G556" s="186"/>
      <c r="H556" s="186"/>
      <c r="I556" s="186"/>
      <c r="J556" s="186"/>
      <c r="K556" s="186"/>
      <c r="L556" s="186"/>
      <c r="M556" s="186"/>
      <c r="N556" s="180"/>
      <c r="O556" s="180"/>
      <c r="P556" s="180"/>
      <c r="Q556" s="180"/>
      <c r="R556" s="180"/>
      <c r="S556" s="180"/>
      <c r="T556" s="186"/>
      <c r="U556" s="186"/>
      <c r="V556" s="186"/>
      <c r="W556" s="186"/>
      <c r="X556" s="186"/>
      <c r="Y556" s="186"/>
      <c r="Z556" s="186"/>
    </row>
    <row r="557" spans="1:26" x14ac:dyDescent="0.2">
      <c r="A557" s="186"/>
      <c r="B557" s="186"/>
      <c r="C557" s="186"/>
      <c r="D557" s="186"/>
      <c r="E557" s="186"/>
      <c r="F557" s="186"/>
      <c r="G557" s="186"/>
      <c r="H557" s="186"/>
      <c r="I557" s="186"/>
      <c r="J557" s="186"/>
      <c r="K557" s="186"/>
      <c r="L557" s="186"/>
      <c r="M557" s="186"/>
      <c r="N557" s="180"/>
      <c r="O557" s="180"/>
      <c r="P557" s="180"/>
      <c r="Q557" s="180"/>
      <c r="R557" s="180"/>
      <c r="S557" s="180"/>
      <c r="T557" s="186"/>
      <c r="U557" s="186"/>
      <c r="V557" s="186"/>
      <c r="W557" s="186"/>
      <c r="X557" s="186"/>
      <c r="Y557" s="186"/>
      <c r="Z557" s="186"/>
    </row>
    <row r="558" spans="1:26" x14ac:dyDescent="0.2">
      <c r="A558" s="186"/>
      <c r="B558" s="186"/>
      <c r="C558" s="186"/>
      <c r="D558" s="186"/>
      <c r="E558" s="186"/>
      <c r="F558" s="186"/>
      <c r="G558" s="186"/>
      <c r="H558" s="186"/>
      <c r="I558" s="186"/>
      <c r="J558" s="186"/>
      <c r="K558" s="186"/>
      <c r="L558" s="186"/>
      <c r="M558" s="186"/>
      <c r="N558" s="180"/>
      <c r="O558" s="180"/>
      <c r="P558" s="180"/>
      <c r="Q558" s="180"/>
      <c r="R558" s="180"/>
      <c r="S558" s="180"/>
      <c r="T558" s="186"/>
      <c r="U558" s="186"/>
      <c r="V558" s="186"/>
      <c r="W558" s="186"/>
      <c r="X558" s="186"/>
      <c r="Y558" s="186"/>
      <c r="Z558" s="186"/>
    </row>
    <row r="559" spans="1:26" x14ac:dyDescent="0.2">
      <c r="A559" s="186"/>
      <c r="B559" s="186"/>
      <c r="C559" s="186"/>
      <c r="D559" s="186"/>
      <c r="E559" s="186"/>
      <c r="F559" s="186"/>
      <c r="G559" s="186"/>
      <c r="H559" s="186"/>
      <c r="I559" s="186"/>
      <c r="J559" s="186"/>
      <c r="K559" s="186"/>
      <c r="L559" s="186"/>
      <c r="M559" s="186"/>
      <c r="N559" s="180"/>
      <c r="O559" s="180"/>
      <c r="P559" s="180"/>
      <c r="Q559" s="180"/>
      <c r="R559" s="180"/>
      <c r="S559" s="180"/>
      <c r="T559" s="186"/>
      <c r="U559" s="186"/>
      <c r="V559" s="186"/>
      <c r="W559" s="186"/>
      <c r="X559" s="186"/>
      <c r="Y559" s="186"/>
      <c r="Z559" s="186"/>
    </row>
    <row r="560" spans="1:26" x14ac:dyDescent="0.2">
      <c r="A560" s="186"/>
      <c r="B560" s="186"/>
      <c r="C560" s="186"/>
      <c r="D560" s="186"/>
      <c r="E560" s="186"/>
      <c r="F560" s="186"/>
      <c r="G560" s="186"/>
      <c r="H560" s="186"/>
      <c r="I560" s="186"/>
      <c r="J560" s="186"/>
      <c r="K560" s="186"/>
      <c r="L560" s="186"/>
      <c r="M560" s="186"/>
      <c r="N560" s="180"/>
      <c r="O560" s="180"/>
      <c r="P560" s="180"/>
      <c r="Q560" s="180"/>
      <c r="R560" s="180"/>
      <c r="S560" s="180"/>
      <c r="T560" s="186"/>
      <c r="U560" s="186"/>
      <c r="V560" s="186"/>
      <c r="W560" s="186"/>
      <c r="X560" s="186"/>
      <c r="Y560" s="186"/>
      <c r="Z560" s="186"/>
    </row>
    <row r="561" spans="1:26" x14ac:dyDescent="0.2">
      <c r="A561" s="186"/>
      <c r="B561" s="186"/>
      <c r="C561" s="186"/>
      <c r="D561" s="186"/>
      <c r="E561" s="186"/>
      <c r="F561" s="186"/>
      <c r="G561" s="186"/>
      <c r="H561" s="186"/>
      <c r="I561" s="186"/>
      <c r="J561" s="186"/>
      <c r="K561" s="186"/>
      <c r="L561" s="186"/>
      <c r="M561" s="186"/>
      <c r="N561" s="180"/>
      <c r="O561" s="180"/>
      <c r="P561" s="180"/>
      <c r="Q561" s="180"/>
      <c r="R561" s="180"/>
      <c r="S561" s="180"/>
      <c r="T561" s="186"/>
      <c r="U561" s="186"/>
      <c r="V561" s="186"/>
      <c r="W561" s="186"/>
      <c r="X561" s="186"/>
      <c r="Y561" s="186"/>
      <c r="Z561" s="186"/>
    </row>
    <row r="562" spans="1:26" x14ac:dyDescent="0.2">
      <c r="A562" s="186"/>
      <c r="B562" s="186"/>
      <c r="C562" s="186"/>
      <c r="D562" s="186"/>
      <c r="E562" s="186"/>
      <c r="F562" s="186"/>
      <c r="G562" s="186"/>
      <c r="H562" s="186"/>
      <c r="I562" s="186"/>
      <c r="J562" s="186"/>
      <c r="K562" s="186"/>
      <c r="L562" s="186"/>
      <c r="M562" s="186"/>
      <c r="N562" s="180"/>
      <c r="O562" s="180"/>
      <c r="P562" s="180"/>
      <c r="Q562" s="180"/>
      <c r="R562" s="180"/>
      <c r="S562" s="180"/>
      <c r="T562" s="186"/>
      <c r="U562" s="186"/>
      <c r="V562" s="186"/>
      <c r="W562" s="186"/>
      <c r="X562" s="186"/>
      <c r="Y562" s="186"/>
      <c r="Z562" s="186"/>
    </row>
    <row r="563" spans="1:26" x14ac:dyDescent="0.2">
      <c r="A563" s="186"/>
      <c r="B563" s="186"/>
      <c r="C563" s="186"/>
      <c r="D563" s="186"/>
      <c r="E563" s="186"/>
      <c r="F563" s="186"/>
      <c r="G563" s="186"/>
      <c r="H563" s="186"/>
      <c r="I563" s="186"/>
      <c r="J563" s="186"/>
      <c r="K563" s="186"/>
      <c r="L563" s="186"/>
      <c r="M563" s="186"/>
      <c r="N563" s="180"/>
      <c r="O563" s="180"/>
      <c r="P563" s="180"/>
      <c r="Q563" s="180"/>
      <c r="R563" s="180"/>
      <c r="S563" s="180"/>
      <c r="T563" s="186"/>
      <c r="U563" s="186"/>
      <c r="V563" s="186"/>
      <c r="W563" s="186"/>
      <c r="X563" s="186"/>
      <c r="Y563" s="186"/>
      <c r="Z563" s="186"/>
    </row>
    <row r="564" spans="1:26" x14ac:dyDescent="0.2">
      <c r="A564" s="186"/>
      <c r="B564" s="186"/>
      <c r="C564" s="186"/>
      <c r="D564" s="186"/>
      <c r="E564" s="186"/>
      <c r="F564" s="186"/>
      <c r="G564" s="186"/>
      <c r="H564" s="186"/>
      <c r="I564" s="186"/>
      <c r="J564" s="186"/>
      <c r="K564" s="186"/>
      <c r="L564" s="186"/>
      <c r="M564" s="186"/>
      <c r="N564" s="180"/>
      <c r="O564" s="180"/>
      <c r="P564" s="180"/>
      <c r="Q564" s="180"/>
      <c r="R564" s="180"/>
      <c r="S564" s="180"/>
      <c r="T564" s="186"/>
      <c r="U564" s="186"/>
      <c r="V564" s="186"/>
      <c r="W564" s="186"/>
      <c r="X564" s="186"/>
      <c r="Y564" s="186"/>
      <c r="Z564" s="186"/>
    </row>
    <row r="565" spans="1:26" x14ac:dyDescent="0.2">
      <c r="A565" s="186"/>
      <c r="B565" s="186"/>
      <c r="C565" s="186"/>
      <c r="D565" s="186"/>
      <c r="E565" s="186"/>
      <c r="F565" s="186"/>
      <c r="G565" s="186"/>
      <c r="H565" s="186"/>
      <c r="I565" s="186"/>
      <c r="J565" s="186"/>
      <c r="K565" s="186"/>
      <c r="L565" s="186"/>
      <c r="M565" s="186"/>
      <c r="N565" s="180"/>
      <c r="O565" s="180"/>
      <c r="P565" s="180"/>
      <c r="Q565" s="180"/>
      <c r="R565" s="180"/>
      <c r="S565" s="180"/>
      <c r="T565" s="186"/>
      <c r="U565" s="186"/>
      <c r="V565" s="186"/>
      <c r="W565" s="186"/>
      <c r="X565" s="186"/>
      <c r="Y565" s="186"/>
      <c r="Z565" s="186"/>
    </row>
    <row r="566" spans="1:26" x14ac:dyDescent="0.2">
      <c r="A566" s="186"/>
      <c r="B566" s="186"/>
      <c r="C566" s="186"/>
      <c r="D566" s="186"/>
      <c r="E566" s="186"/>
      <c r="F566" s="186"/>
      <c r="G566" s="186"/>
      <c r="H566" s="186"/>
      <c r="I566" s="186"/>
      <c r="J566" s="186"/>
      <c r="K566" s="186"/>
      <c r="L566" s="186"/>
      <c r="M566" s="186"/>
      <c r="N566" s="180"/>
      <c r="O566" s="180"/>
      <c r="P566" s="180"/>
      <c r="Q566" s="180"/>
      <c r="R566" s="180"/>
      <c r="S566" s="180"/>
      <c r="T566" s="186"/>
      <c r="U566" s="186"/>
      <c r="V566" s="186"/>
      <c r="W566" s="186"/>
      <c r="X566" s="186"/>
      <c r="Y566" s="186"/>
      <c r="Z566" s="186"/>
    </row>
    <row r="567" spans="1:26" x14ac:dyDescent="0.2">
      <c r="A567" s="186"/>
      <c r="B567" s="186"/>
      <c r="C567" s="186"/>
      <c r="D567" s="186"/>
      <c r="E567" s="186"/>
      <c r="F567" s="186"/>
      <c r="G567" s="186"/>
      <c r="H567" s="186"/>
      <c r="I567" s="186"/>
      <c r="J567" s="186"/>
      <c r="K567" s="186"/>
      <c r="L567" s="186"/>
      <c r="M567" s="186"/>
      <c r="N567" s="180"/>
      <c r="O567" s="180"/>
      <c r="P567" s="180"/>
      <c r="Q567" s="180"/>
      <c r="R567" s="180"/>
      <c r="S567" s="180"/>
      <c r="T567" s="186"/>
      <c r="U567" s="186"/>
      <c r="V567" s="186"/>
      <c r="W567" s="186"/>
      <c r="X567" s="186"/>
      <c r="Y567" s="186"/>
      <c r="Z567" s="186"/>
    </row>
    <row r="568" spans="1:26" x14ac:dyDescent="0.2">
      <c r="A568" s="186"/>
      <c r="B568" s="186"/>
      <c r="C568" s="186"/>
      <c r="D568" s="186"/>
      <c r="E568" s="186"/>
      <c r="F568" s="186"/>
      <c r="G568" s="186"/>
      <c r="H568" s="186"/>
      <c r="I568" s="186"/>
      <c r="J568" s="186"/>
      <c r="K568" s="186"/>
      <c r="L568" s="186"/>
      <c r="M568" s="186"/>
      <c r="N568" s="180"/>
      <c r="O568" s="180"/>
      <c r="P568" s="180"/>
      <c r="Q568" s="180"/>
      <c r="R568" s="180"/>
      <c r="S568" s="180"/>
      <c r="T568" s="186"/>
      <c r="U568" s="186"/>
      <c r="V568" s="186"/>
      <c r="W568" s="186"/>
      <c r="X568" s="186"/>
      <c r="Y568" s="186"/>
      <c r="Z568" s="186"/>
    </row>
    <row r="569" spans="1:26" x14ac:dyDescent="0.2">
      <c r="A569" s="186"/>
      <c r="B569" s="186"/>
      <c r="C569" s="186"/>
      <c r="D569" s="186"/>
      <c r="E569" s="186"/>
      <c r="F569" s="186"/>
      <c r="G569" s="186"/>
      <c r="H569" s="186"/>
      <c r="I569" s="186"/>
      <c r="J569" s="186"/>
      <c r="K569" s="186"/>
      <c r="L569" s="186"/>
      <c r="M569" s="186"/>
      <c r="N569" s="180"/>
      <c r="O569" s="180"/>
      <c r="P569" s="180"/>
      <c r="Q569" s="180"/>
      <c r="R569" s="180"/>
      <c r="S569" s="180"/>
      <c r="T569" s="186"/>
      <c r="U569" s="186"/>
      <c r="V569" s="186"/>
      <c r="W569" s="186"/>
      <c r="X569" s="186"/>
      <c r="Y569" s="186"/>
      <c r="Z569" s="186"/>
    </row>
    <row r="570" spans="1:26" x14ac:dyDescent="0.2">
      <c r="A570" s="186"/>
      <c r="B570" s="186"/>
      <c r="C570" s="186"/>
      <c r="D570" s="186"/>
      <c r="E570" s="186"/>
      <c r="F570" s="186"/>
      <c r="G570" s="186"/>
      <c r="H570" s="186"/>
      <c r="I570" s="186"/>
      <c r="J570" s="186"/>
      <c r="K570" s="186"/>
      <c r="L570" s="186"/>
      <c r="M570" s="186"/>
      <c r="N570" s="180"/>
      <c r="O570" s="180"/>
      <c r="P570" s="180"/>
      <c r="Q570" s="180"/>
      <c r="R570" s="180"/>
      <c r="S570" s="180"/>
      <c r="T570" s="186"/>
      <c r="U570" s="186"/>
      <c r="V570" s="186"/>
      <c r="W570" s="186"/>
      <c r="X570" s="186"/>
      <c r="Y570" s="186"/>
      <c r="Z570" s="186"/>
    </row>
    <row r="571" spans="1:26" x14ac:dyDescent="0.2">
      <c r="A571" s="186"/>
      <c r="B571" s="186"/>
      <c r="C571" s="186"/>
      <c r="D571" s="186"/>
      <c r="E571" s="186"/>
      <c r="F571" s="186"/>
      <c r="G571" s="186"/>
      <c r="H571" s="186"/>
      <c r="I571" s="186"/>
      <c r="J571" s="186"/>
      <c r="K571" s="186"/>
      <c r="L571" s="186"/>
      <c r="M571" s="186"/>
      <c r="N571" s="180"/>
      <c r="O571" s="180"/>
      <c r="P571" s="180"/>
      <c r="Q571" s="180"/>
      <c r="R571" s="180"/>
      <c r="S571" s="180"/>
      <c r="T571" s="186"/>
      <c r="U571" s="186"/>
      <c r="V571" s="186"/>
      <c r="W571" s="186"/>
      <c r="X571" s="186"/>
      <c r="Y571" s="186"/>
      <c r="Z571" s="186"/>
    </row>
    <row r="572" spans="1:26" x14ac:dyDescent="0.2">
      <c r="A572" s="186"/>
      <c r="B572" s="186"/>
      <c r="C572" s="186"/>
      <c r="D572" s="186"/>
      <c r="E572" s="186"/>
      <c r="F572" s="186"/>
      <c r="G572" s="186"/>
      <c r="H572" s="186"/>
      <c r="I572" s="186"/>
      <c r="J572" s="186"/>
      <c r="K572" s="186"/>
      <c r="L572" s="186"/>
      <c r="M572" s="186"/>
      <c r="N572" s="180"/>
      <c r="O572" s="180"/>
      <c r="P572" s="180"/>
      <c r="Q572" s="180"/>
      <c r="R572" s="180"/>
      <c r="S572" s="180"/>
      <c r="T572" s="186"/>
      <c r="U572" s="186"/>
      <c r="V572" s="186"/>
      <c r="W572" s="186"/>
      <c r="X572" s="186"/>
      <c r="Y572" s="186"/>
      <c r="Z572" s="186"/>
    </row>
    <row r="573" spans="1:26" x14ac:dyDescent="0.2">
      <c r="A573" s="186"/>
      <c r="B573" s="186"/>
      <c r="C573" s="186"/>
      <c r="D573" s="186"/>
      <c r="E573" s="186"/>
      <c r="F573" s="186"/>
      <c r="G573" s="186"/>
      <c r="H573" s="186"/>
      <c r="I573" s="186"/>
      <c r="J573" s="186"/>
      <c r="K573" s="186"/>
      <c r="L573" s="186"/>
      <c r="M573" s="186"/>
      <c r="N573" s="180"/>
      <c r="O573" s="180"/>
      <c r="P573" s="180"/>
      <c r="Q573" s="180"/>
      <c r="R573" s="180"/>
      <c r="S573" s="180"/>
      <c r="T573" s="186"/>
      <c r="U573" s="186"/>
      <c r="V573" s="186"/>
      <c r="W573" s="186"/>
      <c r="X573" s="186"/>
      <c r="Y573" s="186"/>
      <c r="Z573" s="186"/>
    </row>
    <row r="574" spans="1:26" x14ac:dyDescent="0.2">
      <c r="A574" s="186"/>
      <c r="B574" s="186"/>
      <c r="C574" s="186"/>
      <c r="D574" s="186"/>
      <c r="E574" s="186"/>
      <c r="F574" s="186"/>
      <c r="G574" s="186"/>
      <c r="H574" s="186"/>
      <c r="I574" s="186"/>
      <c r="J574" s="186"/>
      <c r="K574" s="186"/>
      <c r="L574" s="186"/>
      <c r="M574" s="186"/>
      <c r="N574" s="180"/>
      <c r="O574" s="180"/>
      <c r="P574" s="180"/>
      <c r="Q574" s="180"/>
      <c r="R574" s="180"/>
      <c r="S574" s="180"/>
      <c r="T574" s="186"/>
      <c r="U574" s="186"/>
      <c r="V574" s="186"/>
      <c r="W574" s="186"/>
      <c r="X574" s="186"/>
      <c r="Y574" s="186"/>
      <c r="Z574" s="186"/>
    </row>
    <row r="575" spans="1:26" x14ac:dyDescent="0.2">
      <c r="A575" s="186"/>
      <c r="B575" s="186"/>
      <c r="C575" s="186"/>
      <c r="D575" s="186"/>
      <c r="E575" s="186"/>
      <c r="F575" s="186"/>
      <c r="G575" s="186"/>
      <c r="H575" s="186"/>
      <c r="I575" s="186"/>
      <c r="J575" s="186"/>
      <c r="K575" s="186"/>
      <c r="L575" s="186"/>
      <c r="M575" s="186"/>
      <c r="N575" s="180"/>
      <c r="O575" s="180"/>
      <c r="P575" s="180"/>
      <c r="Q575" s="180"/>
      <c r="R575" s="180"/>
      <c r="S575" s="180"/>
      <c r="T575" s="186"/>
      <c r="U575" s="186"/>
      <c r="V575" s="186"/>
      <c r="W575" s="186"/>
      <c r="X575" s="186"/>
      <c r="Y575" s="186"/>
      <c r="Z575" s="186"/>
    </row>
    <row r="576" spans="1:26" x14ac:dyDescent="0.2">
      <c r="A576" s="186"/>
      <c r="B576" s="186"/>
      <c r="C576" s="186"/>
      <c r="D576" s="186"/>
      <c r="E576" s="186"/>
      <c r="F576" s="186"/>
      <c r="G576" s="186"/>
      <c r="H576" s="186"/>
      <c r="I576" s="186"/>
      <c r="J576" s="186"/>
      <c r="K576" s="186"/>
      <c r="L576" s="186"/>
      <c r="M576" s="186"/>
      <c r="N576" s="180"/>
      <c r="O576" s="180"/>
      <c r="P576" s="180"/>
      <c r="Q576" s="180"/>
      <c r="R576" s="180"/>
      <c r="S576" s="180"/>
      <c r="T576" s="186"/>
      <c r="U576" s="186"/>
      <c r="V576" s="186"/>
      <c r="W576" s="186"/>
      <c r="X576" s="186"/>
      <c r="Y576" s="186"/>
      <c r="Z576" s="186"/>
    </row>
    <row r="577" spans="1:26" x14ac:dyDescent="0.2">
      <c r="A577" s="186"/>
      <c r="B577" s="186"/>
      <c r="C577" s="186"/>
      <c r="D577" s="186"/>
      <c r="E577" s="186"/>
      <c r="F577" s="186"/>
      <c r="G577" s="186"/>
      <c r="H577" s="186"/>
      <c r="I577" s="186"/>
      <c r="J577" s="186"/>
      <c r="K577" s="186"/>
      <c r="L577" s="186"/>
      <c r="M577" s="186"/>
      <c r="N577" s="180"/>
      <c r="O577" s="180"/>
      <c r="P577" s="180"/>
      <c r="Q577" s="180"/>
      <c r="R577" s="180"/>
      <c r="S577" s="180"/>
      <c r="T577" s="186"/>
      <c r="U577" s="186"/>
      <c r="V577" s="186"/>
      <c r="W577" s="186"/>
      <c r="X577" s="186"/>
      <c r="Y577" s="186"/>
      <c r="Z577" s="186"/>
    </row>
    <row r="578" spans="1:26" x14ac:dyDescent="0.2">
      <c r="A578" s="186"/>
      <c r="B578" s="186"/>
      <c r="C578" s="186"/>
      <c r="D578" s="186"/>
      <c r="E578" s="186"/>
      <c r="F578" s="186"/>
      <c r="G578" s="186"/>
      <c r="H578" s="186"/>
      <c r="I578" s="186"/>
      <c r="J578" s="186"/>
      <c r="K578" s="186"/>
      <c r="L578" s="186"/>
      <c r="M578" s="186"/>
      <c r="N578" s="180"/>
      <c r="O578" s="180"/>
      <c r="P578" s="180"/>
      <c r="Q578" s="180"/>
      <c r="R578" s="180"/>
      <c r="S578" s="180"/>
      <c r="T578" s="186"/>
      <c r="U578" s="186"/>
      <c r="V578" s="186"/>
      <c r="W578" s="186"/>
      <c r="X578" s="186"/>
      <c r="Y578" s="186"/>
      <c r="Z578" s="186"/>
    </row>
    <row r="579" spans="1:26" x14ac:dyDescent="0.2">
      <c r="A579" s="186"/>
      <c r="B579" s="186"/>
      <c r="C579" s="186"/>
      <c r="D579" s="186"/>
      <c r="E579" s="186"/>
      <c r="F579" s="186"/>
      <c r="G579" s="186"/>
      <c r="H579" s="186"/>
      <c r="I579" s="186"/>
      <c r="J579" s="186"/>
      <c r="K579" s="186"/>
      <c r="L579" s="186"/>
      <c r="M579" s="186"/>
      <c r="N579" s="180"/>
      <c r="O579" s="180"/>
      <c r="P579" s="180"/>
      <c r="Q579" s="180"/>
      <c r="R579" s="180"/>
      <c r="S579" s="180"/>
      <c r="T579" s="186"/>
      <c r="U579" s="186"/>
      <c r="V579" s="186"/>
      <c r="W579" s="186"/>
      <c r="X579" s="186"/>
      <c r="Y579" s="186"/>
      <c r="Z579" s="186"/>
    </row>
    <row r="580" spans="1:26" x14ac:dyDescent="0.2">
      <c r="A580" s="186"/>
      <c r="B580" s="186"/>
      <c r="C580" s="186"/>
      <c r="D580" s="186"/>
      <c r="E580" s="186"/>
      <c r="F580" s="186"/>
      <c r="G580" s="186"/>
      <c r="H580" s="186"/>
      <c r="I580" s="186"/>
      <c r="J580" s="186"/>
      <c r="K580" s="186"/>
      <c r="L580" s="186"/>
      <c r="M580" s="186"/>
      <c r="N580" s="180"/>
      <c r="O580" s="180"/>
      <c r="P580" s="180"/>
      <c r="Q580" s="180"/>
      <c r="R580" s="180"/>
      <c r="S580" s="180"/>
      <c r="T580" s="186"/>
      <c r="U580" s="186"/>
      <c r="V580" s="186"/>
      <c r="W580" s="186"/>
      <c r="X580" s="186"/>
      <c r="Y580" s="186"/>
      <c r="Z580" s="186"/>
    </row>
    <row r="581" spans="1:26" x14ac:dyDescent="0.2">
      <c r="A581" s="186"/>
      <c r="B581" s="186"/>
      <c r="C581" s="186"/>
      <c r="D581" s="186"/>
      <c r="E581" s="186"/>
      <c r="F581" s="186"/>
      <c r="G581" s="186"/>
      <c r="H581" s="186"/>
      <c r="I581" s="186"/>
      <c r="J581" s="186"/>
      <c r="K581" s="186"/>
      <c r="L581" s="186"/>
      <c r="M581" s="186"/>
      <c r="N581" s="180"/>
      <c r="O581" s="180"/>
      <c r="P581" s="180"/>
      <c r="Q581" s="180"/>
      <c r="R581" s="180"/>
      <c r="S581" s="180"/>
      <c r="T581" s="186"/>
      <c r="U581" s="186"/>
      <c r="V581" s="186"/>
      <c r="W581" s="186"/>
      <c r="X581" s="186"/>
      <c r="Y581" s="186"/>
      <c r="Z581" s="186"/>
    </row>
    <row r="582" spans="1:26" x14ac:dyDescent="0.2">
      <c r="A582" s="186"/>
      <c r="B582" s="186"/>
      <c r="C582" s="186"/>
      <c r="D582" s="186"/>
      <c r="E582" s="186"/>
      <c r="F582" s="186"/>
      <c r="G582" s="186"/>
      <c r="H582" s="186"/>
      <c r="I582" s="186"/>
      <c r="J582" s="186"/>
      <c r="K582" s="186"/>
      <c r="L582" s="186"/>
      <c r="M582" s="186"/>
      <c r="N582" s="180"/>
      <c r="O582" s="180"/>
      <c r="P582" s="180"/>
      <c r="Q582" s="180"/>
      <c r="R582" s="180"/>
      <c r="S582" s="180"/>
      <c r="T582" s="186"/>
      <c r="U582" s="186"/>
      <c r="V582" s="186"/>
      <c r="W582" s="186"/>
      <c r="X582" s="186"/>
      <c r="Y582" s="186"/>
      <c r="Z582" s="186"/>
    </row>
    <row r="583" spans="1:26" x14ac:dyDescent="0.2">
      <c r="A583" s="186"/>
      <c r="B583" s="186"/>
      <c r="C583" s="186"/>
      <c r="D583" s="186"/>
      <c r="E583" s="186"/>
      <c r="F583" s="186"/>
      <c r="G583" s="186"/>
      <c r="H583" s="186"/>
      <c r="I583" s="186"/>
      <c r="J583" s="186"/>
      <c r="K583" s="186"/>
      <c r="L583" s="186"/>
      <c r="M583" s="186"/>
      <c r="N583" s="180"/>
      <c r="O583" s="180"/>
      <c r="P583" s="180"/>
      <c r="Q583" s="180"/>
      <c r="R583" s="180"/>
      <c r="S583" s="180"/>
      <c r="T583" s="186"/>
      <c r="U583" s="186"/>
      <c r="V583" s="186"/>
      <c r="W583" s="186"/>
      <c r="X583" s="186"/>
      <c r="Y583" s="186"/>
      <c r="Z583" s="186"/>
    </row>
    <row r="584" spans="1:26" x14ac:dyDescent="0.2">
      <c r="A584" s="186"/>
      <c r="B584" s="186"/>
      <c r="C584" s="186"/>
      <c r="D584" s="186"/>
      <c r="E584" s="186"/>
      <c r="F584" s="186"/>
      <c r="G584" s="186"/>
      <c r="H584" s="186"/>
      <c r="I584" s="186"/>
      <c r="J584" s="186"/>
      <c r="K584" s="186"/>
      <c r="L584" s="186"/>
      <c r="M584" s="186"/>
      <c r="N584" s="180"/>
      <c r="O584" s="180"/>
      <c r="P584" s="180"/>
      <c r="Q584" s="180"/>
      <c r="R584" s="180"/>
      <c r="S584" s="180"/>
      <c r="T584" s="186"/>
      <c r="U584" s="186"/>
      <c r="V584" s="186"/>
      <c r="W584" s="186"/>
      <c r="X584" s="186"/>
      <c r="Y584" s="186"/>
      <c r="Z584" s="186"/>
    </row>
    <row r="585" spans="1:26" x14ac:dyDescent="0.2">
      <c r="A585" s="186"/>
      <c r="B585" s="186"/>
      <c r="C585" s="186"/>
      <c r="D585" s="186"/>
      <c r="E585" s="186"/>
      <c r="F585" s="186"/>
      <c r="G585" s="186"/>
      <c r="H585" s="186"/>
      <c r="I585" s="186"/>
      <c r="J585" s="186"/>
      <c r="K585" s="186"/>
      <c r="L585" s="186"/>
      <c r="M585" s="186"/>
      <c r="N585" s="180"/>
      <c r="O585" s="180"/>
      <c r="P585" s="180"/>
      <c r="Q585" s="180"/>
      <c r="R585" s="180"/>
      <c r="S585" s="180"/>
      <c r="T585" s="186"/>
      <c r="U585" s="186"/>
      <c r="V585" s="186"/>
      <c r="W585" s="186"/>
      <c r="X585" s="186"/>
      <c r="Y585" s="186"/>
      <c r="Z585" s="186"/>
    </row>
    <row r="586" spans="1:26" x14ac:dyDescent="0.2">
      <c r="A586" s="186"/>
      <c r="B586" s="186"/>
      <c r="C586" s="186"/>
      <c r="D586" s="186"/>
      <c r="E586" s="186"/>
      <c r="F586" s="186"/>
      <c r="G586" s="186"/>
      <c r="H586" s="186"/>
      <c r="I586" s="186"/>
      <c r="J586" s="186"/>
      <c r="K586" s="186"/>
      <c r="L586" s="186"/>
      <c r="M586" s="186"/>
      <c r="N586" s="180"/>
      <c r="O586" s="180"/>
      <c r="P586" s="180"/>
      <c r="Q586" s="180"/>
      <c r="R586" s="180"/>
      <c r="S586" s="180"/>
      <c r="T586" s="186"/>
      <c r="U586" s="186"/>
      <c r="V586" s="186"/>
      <c r="W586" s="186"/>
      <c r="X586" s="186"/>
      <c r="Y586" s="186"/>
      <c r="Z586" s="186"/>
    </row>
    <row r="587" spans="1:26" x14ac:dyDescent="0.2">
      <c r="A587" s="186"/>
      <c r="B587" s="186"/>
      <c r="C587" s="186"/>
      <c r="D587" s="186"/>
      <c r="E587" s="186"/>
      <c r="F587" s="186"/>
      <c r="G587" s="186"/>
      <c r="H587" s="186"/>
      <c r="I587" s="186"/>
      <c r="J587" s="186"/>
      <c r="K587" s="186"/>
      <c r="L587" s="186"/>
      <c r="M587" s="186"/>
      <c r="N587" s="180"/>
      <c r="O587" s="180"/>
      <c r="P587" s="180"/>
      <c r="Q587" s="180"/>
      <c r="R587" s="180"/>
      <c r="S587" s="180"/>
      <c r="T587" s="186"/>
      <c r="U587" s="186"/>
      <c r="V587" s="186"/>
      <c r="W587" s="186"/>
      <c r="X587" s="186"/>
      <c r="Y587" s="186"/>
      <c r="Z587" s="186"/>
    </row>
    <row r="588" spans="1:26" x14ac:dyDescent="0.2">
      <c r="A588" s="186"/>
      <c r="B588" s="186"/>
      <c r="C588" s="186"/>
      <c r="D588" s="186"/>
      <c r="E588" s="186"/>
      <c r="F588" s="186"/>
      <c r="G588" s="186"/>
      <c r="H588" s="186"/>
      <c r="I588" s="186"/>
      <c r="J588" s="186"/>
      <c r="K588" s="186"/>
      <c r="L588" s="186"/>
      <c r="M588" s="186"/>
      <c r="N588" s="180"/>
      <c r="O588" s="180"/>
      <c r="P588" s="180"/>
      <c r="Q588" s="180"/>
      <c r="R588" s="180"/>
      <c r="S588" s="180"/>
      <c r="T588" s="186"/>
      <c r="U588" s="186"/>
      <c r="V588" s="186"/>
      <c r="W588" s="186"/>
      <c r="X588" s="186"/>
      <c r="Y588" s="186"/>
      <c r="Z588" s="186"/>
    </row>
    <row r="589" spans="1:26" x14ac:dyDescent="0.2">
      <c r="A589" s="186"/>
      <c r="B589" s="186"/>
      <c r="C589" s="186"/>
      <c r="D589" s="186"/>
      <c r="E589" s="186"/>
      <c r="F589" s="186"/>
      <c r="G589" s="186"/>
      <c r="H589" s="186"/>
      <c r="I589" s="186"/>
      <c r="J589" s="186"/>
      <c r="K589" s="186"/>
      <c r="L589" s="186"/>
      <c r="M589" s="186"/>
      <c r="N589" s="180"/>
      <c r="O589" s="180"/>
      <c r="P589" s="180"/>
      <c r="Q589" s="180"/>
      <c r="R589" s="180"/>
      <c r="S589" s="180"/>
      <c r="T589" s="186"/>
      <c r="U589" s="186"/>
      <c r="V589" s="186"/>
      <c r="W589" s="186"/>
      <c r="X589" s="186"/>
      <c r="Y589" s="186"/>
      <c r="Z589" s="186"/>
    </row>
    <row r="590" spans="1:26" x14ac:dyDescent="0.2">
      <c r="A590" s="186"/>
      <c r="B590" s="186"/>
      <c r="C590" s="186"/>
      <c r="D590" s="186"/>
      <c r="E590" s="186"/>
      <c r="F590" s="186"/>
      <c r="G590" s="186"/>
      <c r="H590" s="186"/>
      <c r="I590" s="186"/>
      <c r="J590" s="186"/>
      <c r="K590" s="186"/>
      <c r="L590" s="186"/>
      <c r="M590" s="186"/>
      <c r="N590" s="180"/>
      <c r="O590" s="180"/>
      <c r="P590" s="180"/>
      <c r="Q590" s="180"/>
      <c r="R590" s="180"/>
      <c r="S590" s="180"/>
      <c r="T590" s="186"/>
      <c r="U590" s="186"/>
      <c r="V590" s="186"/>
      <c r="W590" s="186"/>
      <c r="X590" s="186"/>
      <c r="Y590" s="186"/>
      <c r="Z590" s="186"/>
    </row>
    <row r="591" spans="1:26" x14ac:dyDescent="0.2">
      <c r="A591" s="186"/>
      <c r="B591" s="186"/>
      <c r="C591" s="186"/>
      <c r="D591" s="186"/>
      <c r="E591" s="186"/>
      <c r="F591" s="186"/>
      <c r="G591" s="186"/>
      <c r="H591" s="186"/>
      <c r="I591" s="186"/>
      <c r="J591" s="186"/>
      <c r="K591" s="186"/>
      <c r="L591" s="186"/>
      <c r="M591" s="186"/>
      <c r="N591" s="180"/>
      <c r="O591" s="180"/>
      <c r="P591" s="180"/>
      <c r="Q591" s="180"/>
      <c r="R591" s="180"/>
      <c r="S591" s="180"/>
      <c r="T591" s="186"/>
      <c r="U591" s="186"/>
      <c r="V591" s="186"/>
      <c r="W591" s="186"/>
      <c r="X591" s="186"/>
      <c r="Y591" s="186"/>
      <c r="Z591" s="186"/>
    </row>
    <row r="592" spans="1:26" x14ac:dyDescent="0.2">
      <c r="A592" s="186"/>
      <c r="B592" s="186"/>
      <c r="C592" s="186"/>
      <c r="D592" s="186"/>
      <c r="E592" s="186"/>
      <c r="F592" s="186"/>
      <c r="G592" s="186"/>
      <c r="H592" s="186"/>
      <c r="I592" s="186"/>
      <c r="J592" s="186"/>
      <c r="K592" s="186"/>
      <c r="L592" s="186"/>
      <c r="M592" s="186"/>
      <c r="N592" s="180"/>
      <c r="O592" s="180"/>
      <c r="P592" s="180"/>
      <c r="Q592" s="180"/>
      <c r="R592" s="180"/>
      <c r="S592" s="180"/>
      <c r="T592" s="186"/>
      <c r="U592" s="186"/>
      <c r="V592" s="186"/>
      <c r="W592" s="186"/>
      <c r="X592" s="186"/>
      <c r="Y592" s="186"/>
      <c r="Z592" s="186"/>
    </row>
    <row r="593" spans="1:26" x14ac:dyDescent="0.2">
      <c r="A593" s="186"/>
      <c r="B593" s="186"/>
      <c r="C593" s="186"/>
      <c r="D593" s="186"/>
      <c r="E593" s="186"/>
      <c r="F593" s="186"/>
      <c r="G593" s="186"/>
      <c r="H593" s="186"/>
      <c r="I593" s="186"/>
      <c r="J593" s="186"/>
      <c r="K593" s="186"/>
      <c r="L593" s="186"/>
      <c r="M593" s="186"/>
      <c r="N593" s="180"/>
      <c r="O593" s="180"/>
      <c r="P593" s="180"/>
      <c r="Q593" s="180"/>
      <c r="R593" s="180"/>
      <c r="S593" s="180"/>
      <c r="T593" s="186"/>
      <c r="U593" s="186"/>
      <c r="V593" s="186"/>
      <c r="W593" s="186"/>
      <c r="X593" s="186"/>
      <c r="Y593" s="186"/>
      <c r="Z593" s="186"/>
    </row>
    <row r="594" spans="1:26" x14ac:dyDescent="0.2">
      <c r="A594" s="186"/>
      <c r="B594" s="186"/>
      <c r="C594" s="186"/>
      <c r="D594" s="186"/>
      <c r="E594" s="186"/>
      <c r="F594" s="186"/>
      <c r="G594" s="186"/>
      <c r="H594" s="186"/>
      <c r="I594" s="186"/>
      <c r="J594" s="186"/>
      <c r="K594" s="186"/>
      <c r="L594" s="186"/>
      <c r="M594" s="186"/>
      <c r="N594" s="180"/>
      <c r="O594" s="180"/>
      <c r="P594" s="180"/>
      <c r="Q594" s="180"/>
      <c r="R594" s="180"/>
      <c r="S594" s="180"/>
      <c r="T594" s="186"/>
      <c r="U594" s="186"/>
      <c r="V594" s="186"/>
      <c r="W594" s="186"/>
      <c r="X594" s="186"/>
      <c r="Y594" s="186"/>
      <c r="Z594" s="186"/>
    </row>
    <row r="595" spans="1:26" x14ac:dyDescent="0.2">
      <c r="A595" s="186"/>
      <c r="B595" s="186"/>
      <c r="C595" s="186"/>
      <c r="D595" s="186"/>
      <c r="E595" s="186"/>
      <c r="F595" s="186"/>
      <c r="G595" s="186"/>
      <c r="H595" s="186"/>
      <c r="I595" s="186"/>
      <c r="J595" s="186"/>
      <c r="K595" s="186"/>
      <c r="L595" s="186"/>
      <c r="M595" s="186"/>
      <c r="N595" s="180"/>
      <c r="O595" s="180"/>
      <c r="P595" s="180"/>
      <c r="Q595" s="180"/>
      <c r="R595" s="180"/>
      <c r="S595" s="180"/>
      <c r="T595" s="186"/>
      <c r="U595" s="186"/>
      <c r="V595" s="186"/>
      <c r="W595" s="186"/>
      <c r="X595" s="186"/>
      <c r="Y595" s="186"/>
      <c r="Z595" s="186"/>
    </row>
    <row r="596" spans="1:26" x14ac:dyDescent="0.2">
      <c r="A596" s="186"/>
      <c r="B596" s="186"/>
      <c r="C596" s="186"/>
      <c r="D596" s="186"/>
      <c r="E596" s="186"/>
      <c r="F596" s="186"/>
      <c r="G596" s="186"/>
      <c r="H596" s="186"/>
      <c r="I596" s="186"/>
      <c r="J596" s="186"/>
      <c r="K596" s="186"/>
      <c r="L596" s="186"/>
      <c r="M596" s="186"/>
      <c r="N596" s="180"/>
      <c r="O596" s="180"/>
      <c r="P596" s="180"/>
      <c r="Q596" s="180"/>
      <c r="R596" s="180"/>
      <c r="S596" s="180"/>
      <c r="T596" s="186"/>
      <c r="U596" s="186"/>
      <c r="V596" s="186"/>
      <c r="W596" s="186"/>
      <c r="X596" s="186"/>
      <c r="Y596" s="186"/>
      <c r="Z596" s="186"/>
    </row>
    <row r="597" spans="1:26" x14ac:dyDescent="0.2">
      <c r="A597" s="186"/>
      <c r="B597" s="186"/>
      <c r="C597" s="186"/>
      <c r="D597" s="186"/>
      <c r="E597" s="186"/>
      <c r="F597" s="186"/>
      <c r="G597" s="186"/>
      <c r="H597" s="186"/>
      <c r="I597" s="186"/>
      <c r="J597" s="186"/>
      <c r="K597" s="186"/>
      <c r="L597" s="186"/>
      <c r="M597" s="186"/>
      <c r="N597" s="180"/>
      <c r="O597" s="180"/>
      <c r="P597" s="180"/>
      <c r="Q597" s="180"/>
      <c r="R597" s="180"/>
      <c r="S597" s="180"/>
      <c r="T597" s="186"/>
      <c r="U597" s="186"/>
      <c r="V597" s="186"/>
      <c r="W597" s="186"/>
      <c r="X597" s="186"/>
      <c r="Y597" s="186"/>
      <c r="Z597" s="186"/>
    </row>
    <row r="598" spans="1:26" x14ac:dyDescent="0.2">
      <c r="A598" s="186"/>
      <c r="B598" s="186"/>
      <c r="C598" s="186"/>
      <c r="D598" s="186"/>
      <c r="E598" s="186"/>
      <c r="F598" s="186"/>
      <c r="G598" s="186"/>
      <c r="H598" s="186"/>
      <c r="I598" s="186"/>
      <c r="J598" s="186"/>
      <c r="K598" s="186"/>
      <c r="L598" s="186"/>
      <c r="M598" s="186"/>
      <c r="N598" s="180"/>
      <c r="O598" s="180"/>
      <c r="P598" s="180"/>
      <c r="Q598" s="180"/>
      <c r="R598" s="180"/>
      <c r="S598" s="180"/>
      <c r="T598" s="186"/>
      <c r="U598" s="186"/>
      <c r="V598" s="186"/>
      <c r="W598" s="186"/>
      <c r="X598" s="186"/>
      <c r="Y598" s="186"/>
      <c r="Z598" s="186"/>
    </row>
    <row r="599" spans="1:26" x14ac:dyDescent="0.2">
      <c r="A599" s="186"/>
      <c r="B599" s="186"/>
      <c r="C599" s="186"/>
      <c r="D599" s="186"/>
      <c r="E599" s="186"/>
      <c r="F599" s="186"/>
      <c r="G599" s="186"/>
      <c r="H599" s="186"/>
      <c r="I599" s="186"/>
      <c r="J599" s="186"/>
      <c r="K599" s="186"/>
      <c r="L599" s="186"/>
      <c r="M599" s="186"/>
      <c r="N599" s="180"/>
      <c r="O599" s="180"/>
      <c r="P599" s="180"/>
      <c r="Q599" s="180"/>
      <c r="R599" s="180"/>
      <c r="S599" s="180"/>
      <c r="T599" s="186"/>
      <c r="U599" s="186"/>
      <c r="V599" s="186"/>
      <c r="W599" s="186"/>
      <c r="X599" s="186"/>
      <c r="Y599" s="186"/>
      <c r="Z599" s="186"/>
    </row>
    <row r="600" spans="1:26" x14ac:dyDescent="0.2">
      <c r="A600" s="186"/>
      <c r="B600" s="186"/>
      <c r="C600" s="186"/>
      <c r="D600" s="186"/>
      <c r="E600" s="186"/>
      <c r="F600" s="186"/>
      <c r="G600" s="186"/>
      <c r="H600" s="186"/>
      <c r="I600" s="186"/>
      <c r="J600" s="186"/>
      <c r="K600" s="186"/>
      <c r="L600" s="186"/>
      <c r="M600" s="186"/>
      <c r="N600" s="180"/>
      <c r="O600" s="180"/>
      <c r="P600" s="180"/>
      <c r="Q600" s="180"/>
      <c r="R600" s="180"/>
      <c r="S600" s="180"/>
      <c r="T600" s="186"/>
      <c r="U600" s="186"/>
      <c r="V600" s="186"/>
      <c r="W600" s="186"/>
      <c r="X600" s="186"/>
      <c r="Y600" s="186"/>
      <c r="Z600" s="186"/>
    </row>
    <row r="601" spans="1:26" x14ac:dyDescent="0.2">
      <c r="A601" s="186"/>
      <c r="B601" s="186"/>
      <c r="C601" s="186"/>
      <c r="D601" s="186"/>
      <c r="E601" s="186"/>
      <c r="F601" s="186"/>
      <c r="G601" s="186"/>
      <c r="H601" s="186"/>
      <c r="I601" s="186"/>
      <c r="J601" s="186"/>
      <c r="K601" s="186"/>
      <c r="L601" s="186"/>
      <c r="M601" s="186"/>
      <c r="N601" s="180"/>
      <c r="O601" s="180"/>
      <c r="P601" s="180"/>
      <c r="Q601" s="180"/>
      <c r="R601" s="180"/>
      <c r="S601" s="180"/>
      <c r="T601" s="186"/>
      <c r="U601" s="186"/>
      <c r="V601" s="186"/>
      <c r="W601" s="186"/>
      <c r="X601" s="186"/>
      <c r="Y601" s="186"/>
      <c r="Z601" s="186"/>
    </row>
    <row r="602" spans="1:26" x14ac:dyDescent="0.2">
      <c r="A602" s="186"/>
      <c r="B602" s="186"/>
      <c r="C602" s="186"/>
      <c r="D602" s="186"/>
      <c r="E602" s="186"/>
      <c r="F602" s="186"/>
      <c r="G602" s="186"/>
      <c r="H602" s="186"/>
      <c r="I602" s="186"/>
      <c r="J602" s="186"/>
      <c r="K602" s="186"/>
      <c r="L602" s="186"/>
      <c r="M602" s="186"/>
      <c r="N602" s="180"/>
      <c r="O602" s="180"/>
      <c r="P602" s="180"/>
      <c r="Q602" s="180"/>
      <c r="R602" s="180"/>
      <c r="S602" s="180"/>
      <c r="T602" s="186"/>
      <c r="U602" s="186"/>
      <c r="V602" s="186"/>
      <c r="W602" s="186"/>
      <c r="X602" s="186"/>
      <c r="Y602" s="186"/>
      <c r="Z602" s="186"/>
    </row>
    <row r="603" spans="1:26" x14ac:dyDescent="0.2">
      <c r="A603" s="186"/>
      <c r="B603" s="186"/>
      <c r="C603" s="186"/>
      <c r="D603" s="186"/>
      <c r="E603" s="186"/>
      <c r="F603" s="186"/>
      <c r="G603" s="186"/>
      <c r="H603" s="186"/>
      <c r="I603" s="186"/>
      <c r="J603" s="186"/>
      <c r="K603" s="186"/>
      <c r="L603" s="186"/>
      <c r="M603" s="186"/>
      <c r="N603" s="180"/>
      <c r="O603" s="180"/>
      <c r="P603" s="180"/>
      <c r="Q603" s="180"/>
      <c r="R603" s="180"/>
      <c r="S603" s="180"/>
      <c r="T603" s="186"/>
      <c r="U603" s="186"/>
      <c r="V603" s="186"/>
      <c r="W603" s="186"/>
      <c r="X603" s="186"/>
      <c r="Y603" s="186"/>
      <c r="Z603" s="186"/>
    </row>
    <row r="604" spans="1:26" x14ac:dyDescent="0.2">
      <c r="A604" s="186"/>
      <c r="B604" s="186"/>
      <c r="C604" s="186"/>
      <c r="D604" s="186"/>
      <c r="E604" s="186"/>
      <c r="F604" s="186"/>
      <c r="G604" s="186"/>
      <c r="H604" s="186"/>
      <c r="I604" s="186"/>
      <c r="J604" s="186"/>
      <c r="K604" s="186"/>
      <c r="L604" s="186"/>
      <c r="M604" s="186"/>
      <c r="N604" s="180"/>
      <c r="O604" s="180"/>
      <c r="P604" s="180"/>
      <c r="Q604" s="180"/>
      <c r="R604" s="180"/>
      <c r="S604" s="180"/>
      <c r="T604" s="186"/>
      <c r="U604" s="186"/>
      <c r="V604" s="186"/>
      <c r="W604" s="186"/>
      <c r="X604" s="186"/>
      <c r="Y604" s="186"/>
      <c r="Z604" s="186"/>
    </row>
    <row r="605" spans="1:26" x14ac:dyDescent="0.2">
      <c r="A605" s="186"/>
      <c r="B605" s="186"/>
      <c r="C605" s="186"/>
      <c r="D605" s="186"/>
      <c r="E605" s="186"/>
      <c r="F605" s="186"/>
      <c r="G605" s="186"/>
      <c r="H605" s="186"/>
      <c r="I605" s="186"/>
      <c r="J605" s="186"/>
      <c r="K605" s="186"/>
      <c r="L605" s="186"/>
      <c r="M605" s="186"/>
      <c r="N605" s="180"/>
      <c r="O605" s="180"/>
      <c r="P605" s="180"/>
      <c r="Q605" s="180"/>
      <c r="R605" s="180"/>
      <c r="S605" s="180"/>
      <c r="T605" s="186"/>
      <c r="U605" s="186"/>
      <c r="V605" s="186"/>
      <c r="W605" s="186"/>
      <c r="X605" s="186"/>
      <c r="Y605" s="186"/>
      <c r="Z605" s="186"/>
    </row>
    <row r="606" spans="1:26" x14ac:dyDescent="0.2">
      <c r="A606" s="186"/>
      <c r="B606" s="186"/>
      <c r="C606" s="186"/>
      <c r="D606" s="186"/>
      <c r="E606" s="186"/>
      <c r="F606" s="186"/>
      <c r="G606" s="186"/>
      <c r="H606" s="186"/>
      <c r="I606" s="186"/>
      <c r="J606" s="186"/>
      <c r="K606" s="186"/>
      <c r="L606" s="186"/>
      <c r="M606" s="186"/>
      <c r="N606" s="180"/>
      <c r="O606" s="180"/>
      <c r="P606" s="180"/>
      <c r="Q606" s="180"/>
      <c r="R606" s="180"/>
      <c r="S606" s="180"/>
      <c r="T606" s="186"/>
      <c r="U606" s="186"/>
      <c r="V606" s="186"/>
      <c r="W606" s="186"/>
      <c r="X606" s="186"/>
      <c r="Y606" s="186"/>
      <c r="Z606" s="186"/>
    </row>
    <row r="607" spans="1:26" x14ac:dyDescent="0.2">
      <c r="A607" s="186"/>
      <c r="B607" s="186"/>
      <c r="C607" s="186"/>
      <c r="D607" s="186"/>
      <c r="E607" s="186"/>
      <c r="F607" s="186"/>
      <c r="G607" s="186"/>
      <c r="H607" s="186"/>
      <c r="I607" s="186"/>
      <c r="J607" s="186"/>
      <c r="K607" s="186"/>
      <c r="L607" s="186"/>
      <c r="M607" s="186"/>
      <c r="N607" s="180"/>
      <c r="O607" s="180"/>
      <c r="P607" s="180"/>
      <c r="Q607" s="180"/>
      <c r="R607" s="180"/>
      <c r="S607" s="180"/>
      <c r="T607" s="186"/>
      <c r="U607" s="186"/>
      <c r="V607" s="186"/>
      <c r="W607" s="186"/>
      <c r="X607" s="186"/>
      <c r="Y607" s="186"/>
      <c r="Z607" s="186"/>
    </row>
    <row r="608" spans="1:26" x14ac:dyDescent="0.2">
      <c r="A608" s="186"/>
      <c r="B608" s="186"/>
      <c r="C608" s="186"/>
      <c r="D608" s="186"/>
      <c r="E608" s="186"/>
      <c r="F608" s="186"/>
      <c r="G608" s="186"/>
      <c r="H608" s="186"/>
      <c r="I608" s="186"/>
      <c r="J608" s="186"/>
      <c r="K608" s="186"/>
      <c r="L608" s="186"/>
      <c r="M608" s="186"/>
      <c r="N608" s="180"/>
      <c r="O608" s="180"/>
      <c r="P608" s="180"/>
      <c r="Q608" s="180"/>
      <c r="R608" s="180"/>
      <c r="S608" s="180"/>
      <c r="T608" s="186"/>
      <c r="U608" s="186"/>
      <c r="V608" s="186"/>
      <c r="W608" s="186"/>
      <c r="X608" s="186"/>
      <c r="Y608" s="186"/>
      <c r="Z608" s="186"/>
    </row>
    <row r="609" spans="1:26" x14ac:dyDescent="0.2">
      <c r="A609" s="186"/>
      <c r="B609" s="186"/>
      <c r="C609" s="186"/>
      <c r="D609" s="186"/>
      <c r="E609" s="186"/>
      <c r="F609" s="186"/>
      <c r="G609" s="186"/>
      <c r="H609" s="186"/>
      <c r="I609" s="186"/>
      <c r="J609" s="186"/>
      <c r="K609" s="186"/>
      <c r="L609" s="186"/>
      <c r="M609" s="186"/>
      <c r="N609" s="180"/>
      <c r="O609" s="180"/>
      <c r="P609" s="180"/>
      <c r="Q609" s="180"/>
      <c r="R609" s="180"/>
      <c r="S609" s="180"/>
      <c r="T609" s="186"/>
      <c r="U609" s="186"/>
      <c r="V609" s="186"/>
      <c r="W609" s="186"/>
      <c r="X609" s="186"/>
      <c r="Y609" s="186"/>
      <c r="Z609" s="186"/>
    </row>
    <row r="610" spans="1:26" x14ac:dyDescent="0.2">
      <c r="A610" s="186"/>
      <c r="B610" s="186"/>
      <c r="C610" s="186"/>
      <c r="D610" s="186"/>
      <c r="E610" s="186"/>
      <c r="F610" s="186"/>
      <c r="G610" s="186"/>
      <c r="H610" s="186"/>
      <c r="I610" s="186"/>
      <c r="J610" s="186"/>
      <c r="K610" s="186"/>
      <c r="L610" s="186"/>
      <c r="M610" s="186"/>
      <c r="N610" s="180"/>
      <c r="O610" s="180"/>
      <c r="P610" s="180"/>
      <c r="Q610" s="180"/>
      <c r="R610" s="180"/>
      <c r="S610" s="180"/>
      <c r="T610" s="186"/>
      <c r="U610" s="186"/>
      <c r="V610" s="186"/>
      <c r="W610" s="186"/>
      <c r="X610" s="186"/>
      <c r="Y610" s="186"/>
      <c r="Z610" s="186"/>
    </row>
    <row r="611" spans="1:26" x14ac:dyDescent="0.2">
      <c r="A611" s="186"/>
      <c r="B611" s="186"/>
      <c r="C611" s="186"/>
      <c r="D611" s="186"/>
      <c r="E611" s="186"/>
      <c r="F611" s="186"/>
      <c r="G611" s="186"/>
      <c r="H611" s="186"/>
      <c r="I611" s="186"/>
      <c r="J611" s="186"/>
      <c r="K611" s="186"/>
      <c r="L611" s="186"/>
      <c r="M611" s="186"/>
      <c r="N611" s="180"/>
      <c r="O611" s="180"/>
      <c r="P611" s="180"/>
      <c r="Q611" s="180"/>
      <c r="R611" s="180"/>
      <c r="S611" s="180"/>
      <c r="T611" s="186"/>
      <c r="U611" s="186"/>
      <c r="V611" s="186"/>
      <c r="W611" s="186"/>
      <c r="X611" s="186"/>
      <c r="Y611" s="186"/>
      <c r="Z611" s="186"/>
    </row>
    <row r="612" spans="1:26" x14ac:dyDescent="0.2">
      <c r="A612" s="186"/>
      <c r="B612" s="186"/>
      <c r="C612" s="186"/>
      <c r="D612" s="186"/>
      <c r="E612" s="186"/>
      <c r="F612" s="186"/>
      <c r="G612" s="186"/>
      <c r="H612" s="186"/>
      <c r="I612" s="186"/>
      <c r="J612" s="186"/>
      <c r="K612" s="186"/>
      <c r="L612" s="186"/>
      <c r="M612" s="186"/>
      <c r="N612" s="180"/>
      <c r="O612" s="180"/>
      <c r="P612" s="180"/>
      <c r="Q612" s="180"/>
      <c r="R612" s="180"/>
      <c r="S612" s="180"/>
      <c r="T612" s="186"/>
      <c r="U612" s="186"/>
      <c r="V612" s="186"/>
      <c r="W612" s="186"/>
      <c r="X612" s="186"/>
      <c r="Y612" s="186"/>
      <c r="Z612" s="186"/>
    </row>
    <row r="613" spans="1:26" x14ac:dyDescent="0.2">
      <c r="A613" s="186"/>
      <c r="B613" s="186"/>
      <c r="C613" s="186"/>
      <c r="D613" s="186"/>
      <c r="E613" s="186"/>
      <c r="F613" s="186"/>
      <c r="G613" s="186"/>
      <c r="H613" s="186"/>
      <c r="I613" s="186"/>
      <c r="J613" s="186"/>
      <c r="K613" s="186"/>
      <c r="L613" s="186"/>
      <c r="M613" s="186"/>
      <c r="N613" s="180"/>
      <c r="O613" s="180"/>
      <c r="P613" s="180"/>
      <c r="Q613" s="180"/>
      <c r="R613" s="180"/>
      <c r="S613" s="180"/>
      <c r="T613" s="186"/>
      <c r="U613" s="186"/>
      <c r="V613" s="186"/>
      <c r="W613" s="186"/>
      <c r="X613" s="186"/>
      <c r="Y613" s="186"/>
      <c r="Z613" s="186"/>
    </row>
    <row r="614" spans="1:26" x14ac:dyDescent="0.2">
      <c r="A614" s="186"/>
      <c r="B614" s="186"/>
      <c r="C614" s="186"/>
      <c r="D614" s="186"/>
      <c r="E614" s="186"/>
      <c r="F614" s="186"/>
      <c r="G614" s="186"/>
      <c r="H614" s="186"/>
      <c r="I614" s="186"/>
      <c r="J614" s="186"/>
      <c r="K614" s="186"/>
      <c r="L614" s="186"/>
      <c r="M614" s="186"/>
      <c r="N614" s="180"/>
      <c r="O614" s="180"/>
      <c r="P614" s="180"/>
      <c r="Q614" s="180"/>
      <c r="R614" s="180"/>
      <c r="S614" s="180"/>
      <c r="T614" s="186"/>
      <c r="U614" s="186"/>
      <c r="V614" s="186"/>
      <c r="W614" s="186"/>
      <c r="X614" s="186"/>
      <c r="Y614" s="186"/>
      <c r="Z614" s="186"/>
    </row>
    <row r="615" spans="1:26" x14ac:dyDescent="0.2">
      <c r="A615" s="186"/>
      <c r="B615" s="186"/>
      <c r="C615" s="186"/>
      <c r="D615" s="186"/>
      <c r="E615" s="186"/>
      <c r="F615" s="186"/>
      <c r="G615" s="186"/>
      <c r="H615" s="186"/>
      <c r="I615" s="186"/>
      <c r="J615" s="186"/>
      <c r="K615" s="186"/>
      <c r="L615" s="186"/>
      <c r="M615" s="186"/>
      <c r="N615" s="180"/>
      <c r="O615" s="180"/>
      <c r="P615" s="180"/>
      <c r="Q615" s="180"/>
      <c r="R615" s="180"/>
      <c r="S615" s="180"/>
      <c r="T615" s="186"/>
      <c r="U615" s="186"/>
      <c r="V615" s="186"/>
      <c r="W615" s="186"/>
      <c r="X615" s="186"/>
      <c r="Y615" s="186"/>
      <c r="Z615" s="186"/>
    </row>
    <row r="616" spans="1:26" x14ac:dyDescent="0.2">
      <c r="A616" s="186"/>
      <c r="B616" s="186"/>
      <c r="C616" s="186"/>
      <c r="D616" s="186"/>
      <c r="E616" s="186"/>
      <c r="F616" s="186"/>
      <c r="G616" s="186"/>
      <c r="H616" s="186"/>
      <c r="I616" s="186"/>
      <c r="J616" s="186"/>
      <c r="K616" s="186"/>
      <c r="L616" s="186"/>
      <c r="M616" s="186"/>
      <c r="N616" s="180"/>
      <c r="O616" s="180"/>
      <c r="P616" s="180"/>
      <c r="Q616" s="180"/>
      <c r="R616" s="180"/>
      <c r="S616" s="180"/>
      <c r="T616" s="186"/>
      <c r="U616" s="186"/>
      <c r="V616" s="186"/>
      <c r="W616" s="186"/>
      <c r="X616" s="186"/>
      <c r="Y616" s="186"/>
      <c r="Z616" s="186"/>
    </row>
    <row r="617" spans="1:26" x14ac:dyDescent="0.2">
      <c r="A617" s="186"/>
      <c r="B617" s="186"/>
      <c r="C617" s="186"/>
      <c r="D617" s="186"/>
      <c r="E617" s="186"/>
      <c r="F617" s="186"/>
      <c r="G617" s="186"/>
      <c r="H617" s="186"/>
      <c r="I617" s="186"/>
      <c r="J617" s="186"/>
      <c r="K617" s="186"/>
      <c r="L617" s="186"/>
      <c r="M617" s="186"/>
      <c r="N617" s="180"/>
      <c r="O617" s="180"/>
      <c r="P617" s="180"/>
      <c r="Q617" s="180"/>
      <c r="R617" s="180"/>
      <c r="S617" s="180"/>
      <c r="T617" s="186"/>
      <c r="U617" s="186"/>
      <c r="V617" s="186"/>
      <c r="W617" s="186"/>
      <c r="X617" s="186"/>
      <c r="Y617" s="186"/>
      <c r="Z617" s="186"/>
    </row>
    <row r="618" spans="1:26" x14ac:dyDescent="0.2">
      <c r="A618" s="186"/>
      <c r="B618" s="186"/>
      <c r="C618" s="186"/>
      <c r="D618" s="186"/>
      <c r="E618" s="186"/>
      <c r="F618" s="186"/>
      <c r="G618" s="186"/>
      <c r="H618" s="186"/>
      <c r="I618" s="186"/>
      <c r="J618" s="186"/>
      <c r="K618" s="186"/>
      <c r="L618" s="186"/>
      <c r="M618" s="186"/>
      <c r="N618" s="180"/>
      <c r="O618" s="180"/>
      <c r="P618" s="180"/>
      <c r="Q618" s="180"/>
      <c r="R618" s="180"/>
      <c r="S618" s="180"/>
      <c r="T618" s="186"/>
      <c r="U618" s="186"/>
      <c r="V618" s="186"/>
      <c r="W618" s="186"/>
      <c r="X618" s="186"/>
      <c r="Y618" s="186"/>
      <c r="Z618" s="186"/>
    </row>
    <row r="619" spans="1:26" x14ac:dyDescent="0.2">
      <c r="A619" s="186"/>
      <c r="B619" s="186"/>
      <c r="C619" s="186"/>
      <c r="D619" s="186"/>
      <c r="E619" s="186"/>
      <c r="F619" s="186"/>
      <c r="G619" s="186"/>
      <c r="H619" s="186"/>
      <c r="I619" s="186"/>
      <c r="J619" s="186"/>
      <c r="K619" s="186"/>
      <c r="L619" s="186"/>
      <c r="M619" s="186"/>
      <c r="N619" s="180"/>
      <c r="O619" s="180"/>
      <c r="P619" s="180"/>
      <c r="Q619" s="180"/>
      <c r="R619" s="180"/>
      <c r="S619" s="180"/>
      <c r="T619" s="186"/>
      <c r="U619" s="186"/>
      <c r="V619" s="186"/>
      <c r="W619" s="186"/>
      <c r="X619" s="186"/>
      <c r="Y619" s="186"/>
      <c r="Z619" s="186"/>
    </row>
    <row r="620" spans="1:26" x14ac:dyDescent="0.2">
      <c r="A620" s="186"/>
      <c r="B620" s="186"/>
      <c r="C620" s="186"/>
      <c r="D620" s="186"/>
      <c r="E620" s="186"/>
      <c r="F620" s="186"/>
      <c r="G620" s="186"/>
      <c r="H620" s="186"/>
      <c r="I620" s="186"/>
      <c r="J620" s="186"/>
      <c r="K620" s="186"/>
      <c r="L620" s="186"/>
      <c r="M620" s="186"/>
      <c r="N620" s="180"/>
      <c r="O620" s="180"/>
      <c r="P620" s="180"/>
      <c r="Q620" s="180"/>
      <c r="R620" s="180"/>
      <c r="S620" s="180"/>
      <c r="T620" s="186"/>
      <c r="U620" s="186"/>
      <c r="V620" s="186"/>
      <c r="W620" s="186"/>
      <c r="X620" s="186"/>
      <c r="Y620" s="186"/>
      <c r="Z620" s="186"/>
    </row>
    <row r="621" spans="1:26" x14ac:dyDescent="0.2">
      <c r="A621" s="186"/>
      <c r="B621" s="186"/>
      <c r="C621" s="186"/>
      <c r="D621" s="186"/>
      <c r="E621" s="186"/>
      <c r="F621" s="186"/>
      <c r="G621" s="186"/>
      <c r="H621" s="186"/>
      <c r="I621" s="186"/>
      <c r="J621" s="186"/>
      <c r="K621" s="186"/>
      <c r="L621" s="186"/>
      <c r="M621" s="186"/>
      <c r="N621" s="180"/>
      <c r="O621" s="180"/>
      <c r="P621" s="180"/>
      <c r="Q621" s="180"/>
      <c r="R621" s="180"/>
      <c r="S621" s="180"/>
      <c r="T621" s="186"/>
      <c r="U621" s="186"/>
      <c r="V621" s="186"/>
      <c r="W621" s="186"/>
      <c r="X621" s="186"/>
      <c r="Y621" s="186"/>
      <c r="Z621" s="186"/>
    </row>
    <row r="622" spans="1:26" x14ac:dyDescent="0.2">
      <c r="A622" s="186"/>
      <c r="B622" s="186"/>
      <c r="C622" s="186"/>
      <c r="D622" s="186"/>
      <c r="E622" s="186"/>
      <c r="F622" s="186"/>
      <c r="G622" s="186"/>
      <c r="H622" s="186"/>
      <c r="I622" s="186"/>
      <c r="J622" s="186"/>
      <c r="K622" s="186"/>
      <c r="L622" s="186"/>
      <c r="M622" s="186"/>
      <c r="N622" s="180"/>
      <c r="O622" s="180"/>
      <c r="P622" s="180"/>
      <c r="Q622" s="180"/>
      <c r="R622" s="180"/>
      <c r="S622" s="180"/>
      <c r="T622" s="186"/>
      <c r="U622" s="186"/>
      <c r="V622" s="186"/>
      <c r="W622" s="186"/>
      <c r="X622" s="186"/>
      <c r="Y622" s="186"/>
      <c r="Z622" s="186"/>
    </row>
    <row r="623" spans="1:26" x14ac:dyDescent="0.2">
      <c r="A623" s="186"/>
      <c r="B623" s="186"/>
      <c r="C623" s="186"/>
      <c r="D623" s="186"/>
      <c r="E623" s="186"/>
      <c r="F623" s="186"/>
      <c r="G623" s="186"/>
      <c r="H623" s="186"/>
      <c r="I623" s="186"/>
      <c r="J623" s="186"/>
      <c r="K623" s="186"/>
      <c r="L623" s="186"/>
      <c r="M623" s="186"/>
      <c r="N623" s="180"/>
      <c r="O623" s="180"/>
      <c r="P623" s="180"/>
      <c r="Q623" s="180"/>
      <c r="R623" s="180"/>
      <c r="S623" s="180"/>
      <c r="T623" s="186"/>
      <c r="U623" s="186"/>
      <c r="V623" s="186"/>
      <c r="W623" s="186"/>
      <c r="X623" s="186"/>
      <c r="Y623" s="186"/>
      <c r="Z623" s="186"/>
    </row>
    <row r="624" spans="1:26" x14ac:dyDescent="0.2">
      <c r="A624" s="186"/>
      <c r="B624" s="186"/>
      <c r="C624" s="186"/>
      <c r="D624" s="186"/>
      <c r="E624" s="186"/>
      <c r="F624" s="186"/>
      <c r="G624" s="186"/>
      <c r="H624" s="186"/>
      <c r="I624" s="186"/>
      <c r="J624" s="186"/>
      <c r="K624" s="186"/>
      <c r="L624" s="186"/>
      <c r="M624" s="186"/>
      <c r="N624" s="180"/>
      <c r="O624" s="180"/>
      <c r="P624" s="180"/>
      <c r="Q624" s="180"/>
      <c r="R624" s="180"/>
      <c r="S624" s="180"/>
      <c r="T624" s="186"/>
      <c r="U624" s="186"/>
      <c r="V624" s="186"/>
      <c r="W624" s="186"/>
      <c r="X624" s="186"/>
      <c r="Y624" s="186"/>
      <c r="Z624" s="186"/>
    </row>
    <row r="625" spans="1:26" x14ac:dyDescent="0.2">
      <c r="A625" s="186"/>
      <c r="B625" s="186"/>
      <c r="C625" s="186"/>
      <c r="D625" s="186"/>
      <c r="E625" s="186"/>
      <c r="F625" s="186"/>
      <c r="G625" s="186"/>
      <c r="H625" s="186"/>
      <c r="I625" s="186"/>
      <c r="J625" s="186"/>
      <c r="K625" s="186"/>
      <c r="L625" s="186"/>
      <c r="M625" s="186"/>
      <c r="N625" s="180"/>
      <c r="O625" s="180"/>
      <c r="P625" s="180"/>
      <c r="Q625" s="180"/>
      <c r="R625" s="180"/>
      <c r="S625" s="180"/>
      <c r="T625" s="186"/>
      <c r="U625" s="186"/>
      <c r="V625" s="186"/>
      <c r="W625" s="186"/>
      <c r="X625" s="186"/>
      <c r="Y625" s="186"/>
      <c r="Z625" s="186"/>
    </row>
    <row r="626" spans="1:26" x14ac:dyDescent="0.2">
      <c r="A626" s="186"/>
      <c r="B626" s="186"/>
      <c r="C626" s="186"/>
      <c r="D626" s="186"/>
      <c r="E626" s="186"/>
      <c r="F626" s="186"/>
      <c r="G626" s="186"/>
      <c r="H626" s="186"/>
      <c r="I626" s="186"/>
      <c r="J626" s="186"/>
      <c r="K626" s="186"/>
      <c r="L626" s="186"/>
      <c r="M626" s="186"/>
      <c r="N626" s="180"/>
      <c r="O626" s="180"/>
      <c r="P626" s="180"/>
      <c r="Q626" s="180"/>
      <c r="R626" s="180"/>
      <c r="S626" s="180"/>
      <c r="T626" s="186"/>
      <c r="U626" s="186"/>
      <c r="V626" s="186"/>
      <c r="W626" s="186"/>
      <c r="X626" s="186"/>
      <c r="Y626" s="186"/>
      <c r="Z626" s="186"/>
    </row>
    <row r="627" spans="1:26" x14ac:dyDescent="0.2">
      <c r="A627" s="186"/>
      <c r="B627" s="186"/>
      <c r="C627" s="186"/>
      <c r="D627" s="186"/>
      <c r="E627" s="186"/>
      <c r="F627" s="186"/>
      <c r="G627" s="186"/>
      <c r="H627" s="186"/>
      <c r="I627" s="186"/>
      <c r="J627" s="186"/>
      <c r="K627" s="186"/>
      <c r="L627" s="186"/>
      <c r="M627" s="186"/>
      <c r="N627" s="180"/>
      <c r="O627" s="180"/>
      <c r="P627" s="180"/>
      <c r="Q627" s="180"/>
      <c r="R627" s="180"/>
      <c r="S627" s="180"/>
      <c r="T627" s="186"/>
      <c r="U627" s="186"/>
      <c r="V627" s="186"/>
      <c r="W627" s="186"/>
      <c r="X627" s="186"/>
      <c r="Y627" s="186"/>
      <c r="Z627" s="186"/>
    </row>
    <row r="628" spans="1:26" x14ac:dyDescent="0.2">
      <c r="A628" s="186"/>
      <c r="B628" s="186"/>
      <c r="C628" s="186"/>
      <c r="D628" s="186"/>
      <c r="E628" s="186"/>
      <c r="F628" s="186"/>
      <c r="G628" s="186"/>
      <c r="H628" s="186"/>
      <c r="I628" s="186"/>
      <c r="J628" s="186"/>
      <c r="K628" s="186"/>
      <c r="L628" s="186"/>
      <c r="M628" s="186"/>
      <c r="N628" s="180"/>
      <c r="O628" s="180"/>
      <c r="P628" s="180"/>
      <c r="Q628" s="180"/>
      <c r="R628" s="180"/>
      <c r="S628" s="180"/>
      <c r="T628" s="186"/>
      <c r="U628" s="186"/>
      <c r="V628" s="186"/>
      <c r="W628" s="186"/>
      <c r="X628" s="186"/>
      <c r="Y628" s="186"/>
      <c r="Z628" s="186"/>
    </row>
    <row r="629" spans="1:26" x14ac:dyDescent="0.2">
      <c r="A629" s="186"/>
      <c r="B629" s="186"/>
      <c r="C629" s="186"/>
      <c r="D629" s="186"/>
      <c r="E629" s="186"/>
      <c r="F629" s="186"/>
      <c r="G629" s="186"/>
      <c r="H629" s="186"/>
      <c r="I629" s="186"/>
      <c r="J629" s="186"/>
      <c r="K629" s="186"/>
      <c r="L629" s="186"/>
      <c r="M629" s="186"/>
      <c r="N629" s="180"/>
      <c r="O629" s="180"/>
      <c r="P629" s="180"/>
      <c r="Q629" s="180"/>
      <c r="R629" s="180"/>
      <c r="S629" s="180"/>
      <c r="T629" s="186"/>
      <c r="U629" s="186"/>
      <c r="V629" s="186"/>
      <c r="W629" s="186"/>
      <c r="X629" s="186"/>
      <c r="Y629" s="186"/>
      <c r="Z629" s="186"/>
    </row>
    <row r="630" spans="1:26" x14ac:dyDescent="0.2">
      <c r="A630" s="186"/>
      <c r="B630" s="186"/>
      <c r="C630" s="186"/>
      <c r="D630" s="186"/>
      <c r="E630" s="186"/>
      <c r="F630" s="186"/>
      <c r="G630" s="186"/>
      <c r="H630" s="186"/>
      <c r="I630" s="186"/>
      <c r="J630" s="186"/>
      <c r="K630" s="186"/>
      <c r="L630" s="186"/>
      <c r="M630" s="186"/>
      <c r="N630" s="180"/>
      <c r="O630" s="180"/>
      <c r="P630" s="180"/>
      <c r="Q630" s="180"/>
      <c r="R630" s="180"/>
      <c r="S630" s="180"/>
      <c r="T630" s="186"/>
      <c r="U630" s="186"/>
      <c r="V630" s="186"/>
      <c r="W630" s="186"/>
      <c r="X630" s="186"/>
      <c r="Y630" s="186"/>
      <c r="Z630" s="186"/>
    </row>
    <row r="631" spans="1:26" x14ac:dyDescent="0.2">
      <c r="A631" s="186"/>
      <c r="B631" s="186"/>
      <c r="C631" s="186"/>
      <c r="D631" s="186"/>
      <c r="E631" s="186"/>
      <c r="F631" s="186"/>
      <c r="G631" s="186"/>
      <c r="H631" s="186"/>
      <c r="I631" s="186"/>
      <c r="J631" s="186"/>
      <c r="K631" s="186"/>
      <c r="L631" s="186"/>
      <c r="M631" s="186"/>
      <c r="N631" s="180"/>
      <c r="O631" s="180"/>
      <c r="P631" s="180"/>
      <c r="Q631" s="180"/>
      <c r="R631" s="180"/>
      <c r="S631" s="180"/>
      <c r="T631" s="186"/>
      <c r="U631" s="186"/>
      <c r="V631" s="186"/>
      <c r="W631" s="186"/>
      <c r="X631" s="186"/>
      <c r="Y631" s="186"/>
      <c r="Z631" s="186"/>
    </row>
    <row r="632" spans="1:26" x14ac:dyDescent="0.2">
      <c r="A632" s="186"/>
      <c r="B632" s="186"/>
      <c r="C632" s="186"/>
      <c r="D632" s="186"/>
      <c r="E632" s="186"/>
      <c r="F632" s="186"/>
      <c r="G632" s="186"/>
      <c r="H632" s="186"/>
      <c r="I632" s="186"/>
      <c r="J632" s="186"/>
      <c r="K632" s="186"/>
      <c r="L632" s="186"/>
      <c r="M632" s="186"/>
      <c r="N632" s="180"/>
      <c r="O632" s="180"/>
      <c r="P632" s="180"/>
      <c r="Q632" s="180"/>
      <c r="R632" s="180"/>
      <c r="S632" s="180"/>
      <c r="T632" s="186"/>
      <c r="U632" s="186"/>
      <c r="V632" s="186"/>
      <c r="W632" s="186"/>
      <c r="X632" s="186"/>
      <c r="Y632" s="186"/>
      <c r="Z632" s="186"/>
    </row>
    <row r="633" spans="1:26" x14ac:dyDescent="0.2">
      <c r="A633" s="186"/>
      <c r="B633" s="186"/>
      <c r="C633" s="186"/>
      <c r="D633" s="186"/>
      <c r="E633" s="186"/>
      <c r="F633" s="186"/>
      <c r="G633" s="186"/>
      <c r="H633" s="186"/>
      <c r="I633" s="186"/>
      <c r="J633" s="186"/>
      <c r="K633" s="186"/>
      <c r="L633" s="186"/>
      <c r="M633" s="186"/>
      <c r="N633" s="180"/>
      <c r="O633" s="180"/>
      <c r="P633" s="180"/>
      <c r="Q633" s="180"/>
      <c r="R633" s="180"/>
      <c r="S633" s="180"/>
      <c r="T633" s="186"/>
      <c r="U633" s="186"/>
      <c r="V633" s="186"/>
      <c r="W633" s="186"/>
      <c r="X633" s="186"/>
      <c r="Y633" s="186"/>
      <c r="Z633" s="186"/>
    </row>
    <row r="634" spans="1:26" x14ac:dyDescent="0.2">
      <c r="A634" s="186"/>
      <c r="B634" s="186"/>
      <c r="C634" s="186"/>
      <c r="D634" s="186"/>
      <c r="E634" s="186"/>
      <c r="F634" s="186"/>
      <c r="G634" s="186"/>
      <c r="H634" s="186"/>
      <c r="I634" s="186"/>
      <c r="J634" s="186"/>
      <c r="K634" s="186"/>
      <c r="L634" s="186"/>
      <c r="M634" s="186"/>
      <c r="N634" s="180"/>
      <c r="O634" s="180"/>
      <c r="P634" s="180"/>
      <c r="Q634" s="180"/>
      <c r="R634" s="180"/>
      <c r="S634" s="180"/>
      <c r="T634" s="186"/>
      <c r="U634" s="186"/>
      <c r="V634" s="186"/>
      <c r="W634" s="186"/>
      <c r="X634" s="186"/>
      <c r="Y634" s="186"/>
      <c r="Z634" s="186"/>
    </row>
    <row r="635" spans="1:26" x14ac:dyDescent="0.2">
      <c r="A635" s="186"/>
      <c r="B635" s="186"/>
      <c r="C635" s="186"/>
      <c r="D635" s="186"/>
      <c r="E635" s="186"/>
      <c r="F635" s="186"/>
      <c r="G635" s="186"/>
      <c r="H635" s="186"/>
      <c r="I635" s="186"/>
      <c r="J635" s="186"/>
      <c r="K635" s="186"/>
      <c r="L635" s="186"/>
      <c r="M635" s="186"/>
      <c r="N635" s="180"/>
      <c r="O635" s="180"/>
      <c r="P635" s="180"/>
      <c r="Q635" s="180"/>
      <c r="R635" s="180"/>
      <c r="S635" s="180"/>
      <c r="T635" s="186"/>
      <c r="U635" s="186"/>
      <c r="V635" s="186"/>
      <c r="W635" s="186"/>
      <c r="X635" s="186"/>
      <c r="Y635" s="186"/>
      <c r="Z635" s="186"/>
    </row>
    <row r="636" spans="1:26" x14ac:dyDescent="0.2">
      <c r="A636" s="186"/>
      <c r="B636" s="186"/>
      <c r="C636" s="186"/>
      <c r="D636" s="186"/>
      <c r="E636" s="186"/>
      <c r="F636" s="186"/>
      <c r="G636" s="186"/>
      <c r="H636" s="186"/>
      <c r="I636" s="186"/>
      <c r="J636" s="186"/>
      <c r="K636" s="186"/>
      <c r="L636" s="186"/>
      <c r="M636" s="186"/>
      <c r="N636" s="180"/>
      <c r="O636" s="180"/>
      <c r="P636" s="180"/>
      <c r="Q636" s="180"/>
      <c r="R636" s="180"/>
      <c r="S636" s="180"/>
      <c r="T636" s="186"/>
      <c r="U636" s="186"/>
      <c r="V636" s="186"/>
      <c r="W636" s="186"/>
      <c r="X636" s="186"/>
      <c r="Y636" s="186"/>
      <c r="Z636" s="186"/>
    </row>
    <row r="637" spans="1:26" x14ac:dyDescent="0.2">
      <c r="A637" s="186"/>
      <c r="B637" s="186"/>
      <c r="C637" s="186"/>
      <c r="D637" s="186"/>
      <c r="E637" s="186"/>
      <c r="F637" s="186"/>
      <c r="G637" s="186"/>
      <c r="H637" s="186"/>
      <c r="I637" s="186"/>
      <c r="J637" s="186"/>
      <c r="K637" s="186"/>
      <c r="L637" s="186"/>
      <c r="M637" s="186"/>
      <c r="N637" s="180"/>
      <c r="O637" s="180"/>
      <c r="P637" s="180"/>
      <c r="Q637" s="180"/>
      <c r="R637" s="180"/>
      <c r="S637" s="180"/>
      <c r="T637" s="186"/>
      <c r="U637" s="186"/>
      <c r="V637" s="186"/>
      <c r="W637" s="186"/>
      <c r="X637" s="186"/>
      <c r="Y637" s="186"/>
      <c r="Z637" s="186"/>
    </row>
    <row r="638" spans="1:26" x14ac:dyDescent="0.2">
      <c r="A638" s="186"/>
      <c r="B638" s="186"/>
      <c r="C638" s="186"/>
      <c r="D638" s="186"/>
      <c r="E638" s="186"/>
      <c r="F638" s="186"/>
      <c r="G638" s="186"/>
      <c r="H638" s="186"/>
      <c r="I638" s="186"/>
      <c r="J638" s="186"/>
      <c r="K638" s="186"/>
      <c r="L638" s="186"/>
      <c r="M638" s="186"/>
      <c r="N638" s="180"/>
      <c r="O638" s="180"/>
      <c r="P638" s="180"/>
      <c r="Q638" s="180"/>
      <c r="R638" s="180"/>
      <c r="S638" s="180"/>
      <c r="T638" s="186"/>
      <c r="U638" s="186"/>
      <c r="V638" s="186"/>
      <c r="W638" s="186"/>
      <c r="X638" s="186"/>
      <c r="Y638" s="186"/>
      <c r="Z638" s="186"/>
    </row>
    <row r="639" spans="1:26" x14ac:dyDescent="0.2">
      <c r="A639" s="186"/>
      <c r="B639" s="186"/>
      <c r="C639" s="186"/>
      <c r="D639" s="186"/>
      <c r="E639" s="186"/>
      <c r="F639" s="186"/>
      <c r="G639" s="186"/>
      <c r="H639" s="186"/>
      <c r="I639" s="186"/>
      <c r="J639" s="186"/>
      <c r="K639" s="186"/>
      <c r="L639" s="186"/>
      <c r="M639" s="186"/>
      <c r="N639" s="180"/>
      <c r="O639" s="180"/>
      <c r="P639" s="180"/>
      <c r="Q639" s="180"/>
      <c r="R639" s="180"/>
      <c r="S639" s="180"/>
      <c r="T639" s="186"/>
      <c r="U639" s="186"/>
      <c r="V639" s="186"/>
      <c r="W639" s="186"/>
      <c r="X639" s="186"/>
      <c r="Y639" s="186"/>
      <c r="Z639" s="186"/>
    </row>
    <row r="640" spans="1:26" x14ac:dyDescent="0.2">
      <c r="A640" s="186"/>
      <c r="B640" s="186"/>
      <c r="C640" s="186"/>
      <c r="D640" s="186"/>
      <c r="E640" s="186"/>
      <c r="F640" s="186"/>
      <c r="G640" s="186"/>
      <c r="H640" s="186"/>
      <c r="I640" s="186"/>
      <c r="J640" s="186"/>
      <c r="K640" s="186"/>
      <c r="L640" s="186"/>
      <c r="M640" s="186"/>
      <c r="N640" s="180"/>
      <c r="O640" s="180"/>
      <c r="P640" s="180"/>
      <c r="Q640" s="180"/>
      <c r="R640" s="180"/>
      <c r="S640" s="180"/>
      <c r="T640" s="186"/>
      <c r="U640" s="186"/>
      <c r="V640" s="186"/>
      <c r="W640" s="186"/>
      <c r="X640" s="186"/>
      <c r="Y640" s="186"/>
      <c r="Z640" s="186"/>
    </row>
    <row r="641" spans="1:26" x14ac:dyDescent="0.2">
      <c r="A641" s="186"/>
      <c r="B641" s="186"/>
      <c r="C641" s="186"/>
      <c r="D641" s="186"/>
      <c r="E641" s="186"/>
      <c r="F641" s="186"/>
      <c r="G641" s="186"/>
      <c r="H641" s="186"/>
      <c r="I641" s="186"/>
      <c r="J641" s="186"/>
      <c r="K641" s="186"/>
      <c r="L641" s="186"/>
      <c r="M641" s="186"/>
      <c r="N641" s="180"/>
      <c r="O641" s="180"/>
      <c r="P641" s="180"/>
      <c r="Q641" s="180"/>
      <c r="R641" s="180"/>
      <c r="S641" s="180"/>
      <c r="T641" s="186"/>
      <c r="U641" s="186"/>
      <c r="V641" s="186"/>
      <c r="W641" s="186"/>
      <c r="X641" s="186"/>
      <c r="Y641" s="186"/>
      <c r="Z641" s="186"/>
    </row>
    <row r="642" spans="1:26" x14ac:dyDescent="0.2">
      <c r="A642" s="186"/>
      <c r="B642" s="186"/>
      <c r="C642" s="186"/>
      <c r="D642" s="186"/>
      <c r="E642" s="186"/>
      <c r="F642" s="186"/>
      <c r="G642" s="186"/>
      <c r="H642" s="186"/>
      <c r="I642" s="186"/>
      <c r="J642" s="186"/>
      <c r="K642" s="186"/>
      <c r="L642" s="186"/>
      <c r="M642" s="186"/>
      <c r="N642" s="180"/>
      <c r="O642" s="180"/>
      <c r="P642" s="180"/>
      <c r="Q642" s="180"/>
      <c r="R642" s="180"/>
      <c r="S642" s="180"/>
      <c r="T642" s="186"/>
      <c r="U642" s="186"/>
      <c r="V642" s="186"/>
      <c r="W642" s="186"/>
      <c r="X642" s="186"/>
      <c r="Y642" s="186"/>
      <c r="Z642" s="186"/>
    </row>
    <row r="643" spans="1:26" x14ac:dyDescent="0.2">
      <c r="A643" s="186"/>
      <c r="B643" s="186"/>
      <c r="C643" s="186"/>
      <c r="D643" s="186"/>
      <c r="E643" s="186"/>
      <c r="F643" s="186"/>
      <c r="G643" s="186"/>
      <c r="H643" s="186"/>
      <c r="I643" s="186"/>
      <c r="J643" s="186"/>
      <c r="K643" s="186"/>
      <c r="L643" s="186"/>
      <c r="M643" s="186"/>
      <c r="N643" s="180"/>
      <c r="O643" s="180"/>
      <c r="P643" s="180"/>
      <c r="Q643" s="180"/>
      <c r="R643" s="180"/>
      <c r="S643" s="180"/>
      <c r="T643" s="186"/>
      <c r="U643" s="186"/>
      <c r="V643" s="186"/>
      <c r="W643" s="186"/>
      <c r="X643" s="186"/>
      <c r="Y643" s="186"/>
      <c r="Z643" s="186"/>
    </row>
    <row r="644" spans="1:26" x14ac:dyDescent="0.2">
      <c r="A644" s="186"/>
      <c r="B644" s="186"/>
      <c r="C644" s="186"/>
      <c r="D644" s="186"/>
      <c r="E644" s="186"/>
      <c r="F644" s="186"/>
      <c r="G644" s="186"/>
      <c r="H644" s="186"/>
      <c r="I644" s="186"/>
      <c r="J644" s="186"/>
      <c r="K644" s="186"/>
      <c r="L644" s="186"/>
      <c r="M644" s="186"/>
      <c r="N644" s="180"/>
      <c r="O644" s="180"/>
      <c r="P644" s="180"/>
      <c r="Q644" s="180"/>
      <c r="R644" s="180"/>
      <c r="S644" s="180"/>
      <c r="T644" s="186"/>
      <c r="U644" s="186"/>
      <c r="V644" s="186"/>
      <c r="W644" s="186"/>
      <c r="X644" s="186"/>
      <c r="Y644" s="186"/>
      <c r="Z644" s="186"/>
    </row>
    <row r="645" spans="1:26" x14ac:dyDescent="0.2">
      <c r="A645" s="186"/>
      <c r="B645" s="186"/>
      <c r="C645" s="186"/>
      <c r="D645" s="186"/>
      <c r="E645" s="186"/>
      <c r="F645" s="186"/>
      <c r="G645" s="186"/>
      <c r="H645" s="186"/>
      <c r="I645" s="186"/>
      <c r="J645" s="186"/>
      <c r="K645" s="186"/>
      <c r="L645" s="186"/>
      <c r="M645" s="186"/>
      <c r="N645" s="180"/>
      <c r="O645" s="180"/>
      <c r="P645" s="180"/>
      <c r="Q645" s="180"/>
      <c r="R645" s="180"/>
      <c r="S645" s="180"/>
      <c r="T645" s="186"/>
      <c r="U645" s="186"/>
      <c r="V645" s="186"/>
      <c r="W645" s="186"/>
      <c r="X645" s="186"/>
      <c r="Y645" s="186"/>
      <c r="Z645" s="186"/>
    </row>
    <row r="646" spans="1:26" x14ac:dyDescent="0.2">
      <c r="A646" s="186"/>
      <c r="B646" s="186"/>
      <c r="C646" s="186"/>
      <c r="D646" s="186"/>
      <c r="E646" s="186"/>
      <c r="F646" s="186"/>
      <c r="G646" s="186"/>
      <c r="H646" s="186"/>
      <c r="I646" s="186"/>
      <c r="J646" s="186"/>
      <c r="K646" s="186"/>
      <c r="L646" s="186"/>
      <c r="M646" s="186"/>
      <c r="N646" s="180"/>
      <c r="O646" s="180"/>
      <c r="P646" s="180"/>
      <c r="Q646" s="180"/>
      <c r="R646" s="180"/>
      <c r="S646" s="180"/>
      <c r="T646" s="186"/>
      <c r="U646" s="186"/>
      <c r="V646" s="186"/>
      <c r="W646" s="186"/>
      <c r="X646" s="186"/>
      <c r="Y646" s="186"/>
      <c r="Z646" s="186"/>
    </row>
    <row r="647" spans="1:26" x14ac:dyDescent="0.2">
      <c r="A647" s="186"/>
      <c r="B647" s="186"/>
      <c r="C647" s="186"/>
      <c r="D647" s="186"/>
      <c r="E647" s="186"/>
      <c r="F647" s="186"/>
      <c r="G647" s="186"/>
      <c r="H647" s="186"/>
      <c r="I647" s="186"/>
      <c r="J647" s="186"/>
      <c r="K647" s="186"/>
      <c r="L647" s="186"/>
      <c r="M647" s="186"/>
      <c r="N647" s="180"/>
      <c r="O647" s="180"/>
      <c r="P647" s="180"/>
      <c r="Q647" s="180"/>
      <c r="R647" s="180"/>
      <c r="S647" s="180"/>
      <c r="T647" s="186"/>
      <c r="U647" s="186"/>
      <c r="V647" s="186"/>
      <c r="W647" s="186"/>
      <c r="X647" s="186"/>
      <c r="Y647" s="186"/>
      <c r="Z647" s="186"/>
    </row>
    <row r="648" spans="1:26" x14ac:dyDescent="0.2">
      <c r="A648" s="186"/>
      <c r="B648" s="186"/>
      <c r="C648" s="186"/>
      <c r="D648" s="186"/>
      <c r="E648" s="186"/>
      <c r="F648" s="186"/>
      <c r="G648" s="186"/>
      <c r="H648" s="186"/>
      <c r="I648" s="186"/>
      <c r="J648" s="186"/>
      <c r="K648" s="186"/>
      <c r="L648" s="186"/>
      <c r="M648" s="186"/>
      <c r="N648" s="180"/>
      <c r="O648" s="180"/>
      <c r="P648" s="180"/>
      <c r="Q648" s="180"/>
      <c r="R648" s="180"/>
      <c r="S648" s="180"/>
      <c r="T648" s="186"/>
      <c r="U648" s="186"/>
      <c r="V648" s="186"/>
      <c r="W648" s="186"/>
      <c r="X648" s="186"/>
      <c r="Y648" s="186"/>
      <c r="Z648" s="186"/>
    </row>
    <row r="649" spans="1:26" x14ac:dyDescent="0.2">
      <c r="A649" s="186"/>
      <c r="B649" s="186"/>
      <c r="C649" s="186"/>
      <c r="D649" s="186"/>
      <c r="E649" s="186"/>
      <c r="F649" s="186"/>
      <c r="G649" s="186"/>
      <c r="H649" s="186"/>
      <c r="I649" s="186"/>
      <c r="J649" s="186"/>
      <c r="K649" s="186"/>
      <c r="L649" s="186"/>
      <c r="M649" s="186"/>
      <c r="N649" s="180"/>
      <c r="O649" s="180"/>
      <c r="P649" s="180"/>
      <c r="Q649" s="180"/>
      <c r="R649" s="180"/>
      <c r="S649" s="180"/>
      <c r="T649" s="186"/>
      <c r="U649" s="186"/>
      <c r="V649" s="186"/>
      <c r="W649" s="186"/>
      <c r="X649" s="186"/>
      <c r="Y649" s="186"/>
      <c r="Z649" s="186"/>
    </row>
    <row r="650" spans="1:26" x14ac:dyDescent="0.2">
      <c r="A650" s="186"/>
      <c r="B650" s="186"/>
      <c r="C650" s="186"/>
      <c r="D650" s="186"/>
      <c r="E650" s="186"/>
      <c r="F650" s="186"/>
      <c r="G650" s="186"/>
      <c r="H650" s="186"/>
      <c r="I650" s="186"/>
      <c r="J650" s="186"/>
      <c r="K650" s="186"/>
      <c r="L650" s="186"/>
      <c r="M650" s="186"/>
      <c r="N650" s="180"/>
      <c r="O650" s="180"/>
      <c r="P650" s="180"/>
      <c r="Q650" s="180"/>
      <c r="R650" s="180"/>
      <c r="S650" s="180"/>
      <c r="T650" s="186"/>
      <c r="U650" s="186"/>
      <c r="V650" s="186"/>
      <c r="W650" s="186"/>
      <c r="X650" s="186"/>
      <c r="Y650" s="186"/>
      <c r="Z650" s="186"/>
    </row>
    <row r="651" spans="1:26" x14ac:dyDescent="0.2">
      <c r="A651" s="186"/>
      <c r="B651" s="186"/>
      <c r="C651" s="186"/>
      <c r="D651" s="186"/>
      <c r="E651" s="186"/>
      <c r="F651" s="186"/>
      <c r="G651" s="186"/>
      <c r="H651" s="186"/>
      <c r="I651" s="186"/>
      <c r="J651" s="186"/>
      <c r="K651" s="186"/>
      <c r="L651" s="186"/>
      <c r="M651" s="186"/>
      <c r="N651" s="180"/>
      <c r="O651" s="180"/>
      <c r="P651" s="180"/>
      <c r="Q651" s="180"/>
      <c r="R651" s="180"/>
      <c r="S651" s="180"/>
      <c r="T651" s="186"/>
      <c r="U651" s="186"/>
      <c r="V651" s="186"/>
      <c r="W651" s="186"/>
      <c r="X651" s="186"/>
      <c r="Y651" s="186"/>
      <c r="Z651" s="186"/>
    </row>
    <row r="652" spans="1:26" x14ac:dyDescent="0.2">
      <c r="A652" s="186"/>
      <c r="B652" s="186"/>
      <c r="C652" s="186"/>
      <c r="D652" s="186"/>
      <c r="E652" s="186"/>
      <c r="F652" s="186"/>
      <c r="G652" s="186"/>
      <c r="H652" s="186"/>
      <c r="I652" s="186"/>
      <c r="J652" s="186"/>
      <c r="K652" s="186"/>
      <c r="L652" s="186"/>
      <c r="M652" s="186"/>
      <c r="N652" s="180"/>
      <c r="O652" s="180"/>
      <c r="P652" s="180"/>
      <c r="Q652" s="180"/>
      <c r="R652" s="180"/>
      <c r="S652" s="180"/>
      <c r="T652" s="186"/>
      <c r="U652" s="186"/>
      <c r="V652" s="186"/>
      <c r="W652" s="186"/>
      <c r="X652" s="186"/>
      <c r="Y652" s="186"/>
      <c r="Z652" s="186"/>
    </row>
    <row r="653" spans="1:26" x14ac:dyDescent="0.2">
      <c r="A653" s="186"/>
      <c r="B653" s="186"/>
      <c r="C653" s="186"/>
      <c r="D653" s="186"/>
      <c r="E653" s="186"/>
      <c r="F653" s="186"/>
      <c r="G653" s="186"/>
      <c r="H653" s="186"/>
      <c r="I653" s="186"/>
      <c r="J653" s="186"/>
      <c r="K653" s="186"/>
      <c r="L653" s="186"/>
      <c r="M653" s="186"/>
      <c r="N653" s="180"/>
      <c r="O653" s="180"/>
      <c r="P653" s="180"/>
      <c r="Q653" s="180"/>
      <c r="R653" s="180"/>
      <c r="S653" s="180"/>
      <c r="T653" s="186"/>
      <c r="U653" s="186"/>
      <c r="V653" s="186"/>
      <c r="W653" s="186"/>
      <c r="X653" s="186"/>
      <c r="Y653" s="186"/>
      <c r="Z653" s="186"/>
    </row>
    <row r="654" spans="1:26" x14ac:dyDescent="0.2">
      <c r="A654" s="186"/>
      <c r="B654" s="186"/>
      <c r="C654" s="186"/>
      <c r="D654" s="186"/>
      <c r="E654" s="186"/>
      <c r="F654" s="186"/>
      <c r="G654" s="186"/>
      <c r="H654" s="186"/>
      <c r="I654" s="186"/>
      <c r="J654" s="186"/>
      <c r="K654" s="186"/>
      <c r="L654" s="186"/>
      <c r="M654" s="186"/>
      <c r="N654" s="180"/>
      <c r="O654" s="180"/>
      <c r="P654" s="180"/>
      <c r="Q654" s="180"/>
      <c r="R654" s="180"/>
      <c r="S654" s="180"/>
      <c r="T654" s="186"/>
      <c r="U654" s="186"/>
      <c r="V654" s="186"/>
      <c r="W654" s="186"/>
      <c r="X654" s="186"/>
      <c r="Y654" s="186"/>
      <c r="Z654" s="186"/>
    </row>
    <row r="655" spans="1:26" x14ac:dyDescent="0.2">
      <c r="A655" s="186"/>
      <c r="B655" s="186"/>
      <c r="C655" s="186"/>
      <c r="D655" s="186"/>
      <c r="E655" s="186"/>
      <c r="F655" s="186"/>
      <c r="G655" s="186"/>
      <c r="H655" s="186"/>
      <c r="I655" s="186"/>
      <c r="J655" s="186"/>
      <c r="K655" s="186"/>
      <c r="L655" s="186"/>
      <c r="M655" s="186"/>
      <c r="N655" s="180"/>
      <c r="O655" s="180"/>
      <c r="P655" s="180"/>
      <c r="Q655" s="180"/>
      <c r="R655" s="180"/>
      <c r="S655" s="180"/>
      <c r="T655" s="186"/>
      <c r="U655" s="186"/>
      <c r="V655" s="186"/>
      <c r="W655" s="186"/>
      <c r="X655" s="186"/>
      <c r="Y655" s="186"/>
      <c r="Z655" s="186"/>
    </row>
    <row r="656" spans="1:26" x14ac:dyDescent="0.2">
      <c r="A656" s="186"/>
      <c r="B656" s="186"/>
      <c r="C656" s="186"/>
      <c r="D656" s="186"/>
      <c r="E656" s="186"/>
      <c r="F656" s="186"/>
      <c r="G656" s="186"/>
      <c r="H656" s="186"/>
      <c r="I656" s="186"/>
      <c r="J656" s="186"/>
      <c r="K656" s="186"/>
      <c r="L656" s="186"/>
      <c r="M656" s="186"/>
      <c r="N656" s="180"/>
      <c r="O656" s="180"/>
      <c r="P656" s="180"/>
      <c r="Q656" s="180"/>
      <c r="R656" s="180"/>
      <c r="S656" s="180"/>
      <c r="T656" s="186"/>
      <c r="U656" s="186"/>
      <c r="V656" s="186"/>
      <c r="W656" s="186"/>
      <c r="X656" s="186"/>
      <c r="Y656" s="186"/>
      <c r="Z656" s="186"/>
    </row>
    <row r="657" spans="1:26" x14ac:dyDescent="0.2">
      <c r="A657" s="186"/>
      <c r="B657" s="186"/>
      <c r="C657" s="186"/>
      <c r="D657" s="186"/>
      <c r="E657" s="186"/>
      <c r="F657" s="186"/>
      <c r="G657" s="186"/>
      <c r="H657" s="186"/>
      <c r="I657" s="186"/>
      <c r="J657" s="186"/>
      <c r="K657" s="186"/>
      <c r="L657" s="186"/>
      <c r="M657" s="186"/>
      <c r="N657" s="180"/>
      <c r="O657" s="180"/>
      <c r="P657" s="180"/>
      <c r="Q657" s="180"/>
      <c r="R657" s="180"/>
      <c r="S657" s="180"/>
      <c r="T657" s="186"/>
      <c r="U657" s="186"/>
      <c r="V657" s="186"/>
      <c r="W657" s="186"/>
      <c r="X657" s="186"/>
      <c r="Y657" s="186"/>
      <c r="Z657" s="186"/>
    </row>
    <row r="658" spans="1:26" x14ac:dyDescent="0.2">
      <c r="A658" s="186"/>
      <c r="B658" s="186"/>
      <c r="C658" s="186"/>
      <c r="D658" s="186"/>
      <c r="E658" s="186"/>
      <c r="F658" s="186"/>
      <c r="G658" s="186"/>
      <c r="H658" s="186"/>
      <c r="I658" s="186"/>
      <c r="J658" s="186"/>
      <c r="K658" s="186"/>
      <c r="L658" s="186"/>
      <c r="M658" s="186"/>
      <c r="N658" s="180"/>
      <c r="O658" s="180"/>
      <c r="P658" s="180"/>
      <c r="Q658" s="180"/>
      <c r="R658" s="180"/>
      <c r="S658" s="180"/>
      <c r="T658" s="186"/>
      <c r="U658" s="186"/>
      <c r="V658" s="186"/>
      <c r="W658" s="186"/>
      <c r="X658" s="186"/>
      <c r="Y658" s="186"/>
      <c r="Z658" s="186"/>
    </row>
    <row r="659" spans="1:26" x14ac:dyDescent="0.2">
      <c r="A659" s="186"/>
      <c r="B659" s="186"/>
      <c r="C659" s="186"/>
      <c r="D659" s="186"/>
      <c r="E659" s="186"/>
      <c r="F659" s="186"/>
      <c r="G659" s="186"/>
      <c r="H659" s="186"/>
      <c r="I659" s="186"/>
      <c r="J659" s="186"/>
      <c r="K659" s="186"/>
      <c r="L659" s="186"/>
      <c r="M659" s="186"/>
      <c r="N659" s="180"/>
      <c r="O659" s="180"/>
      <c r="P659" s="180"/>
      <c r="Q659" s="180"/>
      <c r="R659" s="180"/>
      <c r="S659" s="180"/>
      <c r="T659" s="186"/>
      <c r="U659" s="186"/>
      <c r="V659" s="186"/>
      <c r="W659" s="186"/>
      <c r="X659" s="186"/>
      <c r="Y659" s="186"/>
      <c r="Z659" s="186"/>
    </row>
    <row r="660" spans="1:26" x14ac:dyDescent="0.2">
      <c r="A660" s="186"/>
      <c r="B660" s="186"/>
      <c r="C660" s="186"/>
      <c r="D660" s="186"/>
      <c r="E660" s="186"/>
      <c r="F660" s="186"/>
      <c r="G660" s="186"/>
      <c r="H660" s="186"/>
      <c r="I660" s="186"/>
      <c r="J660" s="186"/>
      <c r="K660" s="186"/>
      <c r="L660" s="186"/>
      <c r="M660" s="186"/>
      <c r="N660" s="180"/>
      <c r="O660" s="180"/>
      <c r="P660" s="180"/>
      <c r="Q660" s="180"/>
      <c r="R660" s="180"/>
      <c r="S660" s="180"/>
      <c r="T660" s="186"/>
      <c r="U660" s="186"/>
      <c r="V660" s="186"/>
      <c r="W660" s="186"/>
      <c r="X660" s="186"/>
      <c r="Y660" s="186"/>
      <c r="Z660" s="186"/>
    </row>
    <row r="661" spans="1:26" x14ac:dyDescent="0.2">
      <c r="A661" s="186"/>
      <c r="B661" s="186"/>
      <c r="C661" s="186"/>
      <c r="D661" s="186"/>
      <c r="E661" s="186"/>
      <c r="F661" s="186"/>
      <c r="G661" s="186"/>
      <c r="H661" s="186"/>
      <c r="I661" s="186"/>
      <c r="J661" s="186"/>
      <c r="K661" s="186"/>
      <c r="L661" s="186"/>
      <c r="M661" s="186"/>
      <c r="N661" s="180"/>
      <c r="O661" s="180"/>
      <c r="P661" s="180"/>
      <c r="Q661" s="180"/>
      <c r="R661" s="180"/>
      <c r="S661" s="180"/>
      <c r="T661" s="186"/>
      <c r="U661" s="186"/>
      <c r="V661" s="186"/>
      <c r="W661" s="186"/>
      <c r="X661" s="186"/>
      <c r="Y661" s="186"/>
      <c r="Z661" s="186"/>
    </row>
    <row r="662" spans="1:26" x14ac:dyDescent="0.2">
      <c r="A662" s="186"/>
      <c r="B662" s="186"/>
      <c r="C662" s="186"/>
      <c r="D662" s="186"/>
      <c r="E662" s="186"/>
      <c r="F662" s="186"/>
      <c r="G662" s="186"/>
      <c r="H662" s="186"/>
      <c r="I662" s="186"/>
      <c r="J662" s="186"/>
      <c r="K662" s="186"/>
      <c r="L662" s="186"/>
      <c r="M662" s="186"/>
      <c r="N662" s="180"/>
      <c r="O662" s="180"/>
      <c r="P662" s="180"/>
      <c r="Q662" s="180"/>
      <c r="R662" s="180"/>
      <c r="S662" s="180"/>
      <c r="T662" s="186"/>
      <c r="U662" s="186"/>
      <c r="V662" s="186"/>
      <c r="W662" s="186"/>
      <c r="X662" s="186"/>
      <c r="Y662" s="186"/>
      <c r="Z662" s="186"/>
    </row>
    <row r="663" spans="1:26" x14ac:dyDescent="0.2">
      <c r="A663" s="186"/>
      <c r="B663" s="186"/>
      <c r="C663" s="186"/>
      <c r="D663" s="186"/>
      <c r="E663" s="186"/>
      <c r="F663" s="186"/>
      <c r="G663" s="186"/>
      <c r="H663" s="186"/>
      <c r="I663" s="186"/>
      <c r="J663" s="186"/>
      <c r="K663" s="186"/>
      <c r="L663" s="186"/>
      <c r="M663" s="186"/>
      <c r="N663" s="180"/>
      <c r="O663" s="180"/>
      <c r="P663" s="180"/>
      <c r="Q663" s="180"/>
      <c r="R663" s="180"/>
      <c r="S663" s="180"/>
      <c r="T663" s="186"/>
      <c r="U663" s="186"/>
      <c r="V663" s="186"/>
      <c r="W663" s="186"/>
      <c r="X663" s="186"/>
      <c r="Y663" s="186"/>
      <c r="Z663" s="186"/>
    </row>
    <row r="664" spans="1:26" x14ac:dyDescent="0.2">
      <c r="A664" s="186"/>
      <c r="B664" s="186"/>
      <c r="C664" s="186"/>
      <c r="D664" s="186"/>
      <c r="E664" s="186"/>
      <c r="F664" s="186"/>
      <c r="G664" s="186"/>
      <c r="H664" s="186"/>
      <c r="I664" s="186"/>
      <c r="J664" s="186"/>
      <c r="K664" s="186"/>
      <c r="L664" s="186"/>
      <c r="M664" s="186"/>
      <c r="N664" s="180"/>
      <c r="O664" s="180"/>
      <c r="P664" s="180"/>
      <c r="Q664" s="180"/>
      <c r="R664" s="180"/>
      <c r="S664" s="180"/>
      <c r="T664" s="186"/>
      <c r="U664" s="186"/>
      <c r="V664" s="186"/>
      <c r="W664" s="186"/>
      <c r="X664" s="186"/>
      <c r="Y664" s="186"/>
      <c r="Z664" s="186"/>
    </row>
    <row r="665" spans="1:26" x14ac:dyDescent="0.2">
      <c r="A665" s="186"/>
      <c r="B665" s="186"/>
      <c r="C665" s="186"/>
      <c r="D665" s="186"/>
      <c r="E665" s="186"/>
      <c r="F665" s="186"/>
      <c r="G665" s="186"/>
      <c r="H665" s="186"/>
      <c r="I665" s="186"/>
      <c r="J665" s="186"/>
      <c r="K665" s="186"/>
      <c r="L665" s="186"/>
      <c r="M665" s="186"/>
      <c r="N665" s="180"/>
      <c r="O665" s="180"/>
      <c r="P665" s="180"/>
      <c r="Q665" s="180"/>
      <c r="R665" s="180"/>
      <c r="S665" s="180"/>
      <c r="T665" s="186"/>
      <c r="U665" s="186"/>
      <c r="V665" s="186"/>
      <c r="W665" s="186"/>
      <c r="X665" s="186"/>
      <c r="Y665" s="186"/>
      <c r="Z665" s="186"/>
    </row>
    <row r="666" spans="1:26" x14ac:dyDescent="0.2">
      <c r="A666" s="186"/>
      <c r="B666" s="186"/>
      <c r="C666" s="186"/>
      <c r="D666" s="186"/>
      <c r="E666" s="186"/>
      <c r="F666" s="186"/>
      <c r="G666" s="186"/>
      <c r="H666" s="186"/>
      <c r="I666" s="186"/>
      <c r="J666" s="186"/>
      <c r="K666" s="186"/>
      <c r="L666" s="186"/>
      <c r="M666" s="186"/>
      <c r="N666" s="180"/>
      <c r="O666" s="180"/>
      <c r="P666" s="180"/>
      <c r="Q666" s="180"/>
      <c r="R666" s="180"/>
      <c r="S666" s="180"/>
      <c r="T666" s="186"/>
      <c r="U666" s="186"/>
      <c r="V666" s="186"/>
      <c r="W666" s="186"/>
      <c r="X666" s="186"/>
      <c r="Y666" s="186"/>
      <c r="Z666" s="186"/>
    </row>
    <row r="667" spans="1:26" x14ac:dyDescent="0.2">
      <c r="A667" s="186"/>
      <c r="B667" s="186"/>
      <c r="C667" s="186"/>
      <c r="D667" s="186"/>
      <c r="E667" s="186"/>
      <c r="F667" s="186"/>
      <c r="G667" s="186"/>
      <c r="H667" s="186"/>
      <c r="I667" s="186"/>
      <c r="J667" s="186"/>
      <c r="K667" s="186"/>
      <c r="L667" s="186"/>
      <c r="M667" s="186"/>
      <c r="N667" s="180"/>
      <c r="O667" s="180"/>
      <c r="P667" s="180"/>
      <c r="Q667" s="180"/>
      <c r="R667" s="180"/>
      <c r="S667" s="180"/>
      <c r="T667" s="186"/>
      <c r="U667" s="186"/>
      <c r="V667" s="186"/>
      <c r="W667" s="186"/>
      <c r="X667" s="186"/>
      <c r="Y667" s="186"/>
      <c r="Z667" s="186"/>
    </row>
    <row r="668" spans="1:26" x14ac:dyDescent="0.2">
      <c r="A668" s="186"/>
      <c r="B668" s="186"/>
      <c r="C668" s="186"/>
      <c r="D668" s="186"/>
      <c r="E668" s="186"/>
      <c r="F668" s="186"/>
      <c r="G668" s="186"/>
      <c r="H668" s="186"/>
      <c r="I668" s="186"/>
      <c r="J668" s="186"/>
      <c r="K668" s="186"/>
      <c r="L668" s="186"/>
      <c r="M668" s="186"/>
      <c r="N668" s="180"/>
      <c r="O668" s="180"/>
      <c r="P668" s="180"/>
      <c r="Q668" s="180"/>
      <c r="R668" s="180"/>
      <c r="S668" s="180"/>
      <c r="T668" s="186"/>
      <c r="U668" s="186"/>
      <c r="V668" s="186"/>
      <c r="W668" s="186"/>
      <c r="X668" s="186"/>
      <c r="Y668" s="186"/>
      <c r="Z668" s="186"/>
    </row>
    <row r="669" spans="1:26" x14ac:dyDescent="0.2">
      <c r="A669" s="186"/>
      <c r="B669" s="186"/>
      <c r="C669" s="186"/>
      <c r="D669" s="186"/>
      <c r="E669" s="186"/>
      <c r="F669" s="186"/>
      <c r="G669" s="186"/>
      <c r="H669" s="186"/>
      <c r="I669" s="186"/>
      <c r="J669" s="186"/>
      <c r="K669" s="186"/>
      <c r="L669" s="186"/>
      <c r="M669" s="186"/>
      <c r="N669" s="180"/>
      <c r="O669" s="180"/>
      <c r="P669" s="180"/>
      <c r="Q669" s="180"/>
      <c r="R669" s="180"/>
      <c r="S669" s="180"/>
      <c r="T669" s="186"/>
      <c r="U669" s="186"/>
      <c r="V669" s="186"/>
      <c r="W669" s="186"/>
      <c r="X669" s="186"/>
      <c r="Y669" s="186"/>
      <c r="Z669" s="186"/>
    </row>
    <row r="670" spans="1:26" x14ac:dyDescent="0.2">
      <c r="A670" s="186"/>
      <c r="B670" s="186"/>
      <c r="C670" s="186"/>
      <c r="D670" s="186"/>
      <c r="E670" s="186"/>
      <c r="F670" s="186"/>
      <c r="G670" s="186"/>
      <c r="H670" s="186"/>
      <c r="I670" s="186"/>
      <c r="J670" s="186"/>
      <c r="K670" s="186"/>
      <c r="L670" s="186"/>
      <c r="M670" s="186"/>
      <c r="N670" s="180"/>
      <c r="O670" s="180"/>
      <c r="P670" s="180"/>
      <c r="Q670" s="180"/>
      <c r="R670" s="180"/>
      <c r="S670" s="180"/>
      <c r="T670" s="186"/>
      <c r="U670" s="186"/>
      <c r="V670" s="186"/>
      <c r="W670" s="186"/>
      <c r="X670" s="186"/>
      <c r="Y670" s="186"/>
      <c r="Z670" s="186"/>
    </row>
    <row r="671" spans="1:26" x14ac:dyDescent="0.2">
      <c r="A671" s="186"/>
      <c r="B671" s="186"/>
      <c r="C671" s="186"/>
      <c r="D671" s="186"/>
      <c r="E671" s="186"/>
      <c r="F671" s="186"/>
      <c r="G671" s="186"/>
      <c r="H671" s="186"/>
      <c r="I671" s="186"/>
      <c r="J671" s="186"/>
      <c r="K671" s="186"/>
      <c r="L671" s="186"/>
      <c r="M671" s="186"/>
      <c r="N671" s="180"/>
      <c r="O671" s="180"/>
      <c r="P671" s="180"/>
      <c r="Q671" s="180"/>
      <c r="R671" s="180"/>
      <c r="S671" s="180"/>
      <c r="T671" s="186"/>
      <c r="U671" s="186"/>
      <c r="V671" s="186"/>
      <c r="W671" s="186"/>
      <c r="X671" s="186"/>
      <c r="Y671" s="186"/>
      <c r="Z671" s="186"/>
    </row>
    <row r="672" spans="1:26" x14ac:dyDescent="0.2">
      <c r="A672" s="186"/>
      <c r="B672" s="186"/>
      <c r="C672" s="186"/>
      <c r="D672" s="186"/>
      <c r="E672" s="186"/>
      <c r="F672" s="186"/>
      <c r="G672" s="186"/>
      <c r="H672" s="186"/>
      <c r="I672" s="186"/>
      <c r="J672" s="186"/>
      <c r="K672" s="186"/>
      <c r="L672" s="186"/>
      <c r="M672" s="186"/>
      <c r="N672" s="180"/>
      <c r="O672" s="180"/>
      <c r="P672" s="180"/>
      <c r="Q672" s="180"/>
      <c r="R672" s="180"/>
      <c r="S672" s="180"/>
      <c r="T672" s="186"/>
      <c r="U672" s="186"/>
      <c r="V672" s="186"/>
      <c r="W672" s="186"/>
      <c r="X672" s="186"/>
      <c r="Y672" s="186"/>
      <c r="Z672" s="186"/>
    </row>
    <row r="673" spans="1:26" x14ac:dyDescent="0.2">
      <c r="A673" s="186"/>
      <c r="B673" s="186"/>
      <c r="C673" s="186"/>
      <c r="D673" s="186"/>
      <c r="E673" s="186"/>
      <c r="F673" s="186"/>
      <c r="G673" s="186"/>
      <c r="H673" s="186"/>
      <c r="I673" s="186"/>
      <c r="J673" s="186"/>
      <c r="K673" s="186"/>
      <c r="L673" s="186"/>
      <c r="M673" s="186"/>
      <c r="N673" s="180"/>
      <c r="O673" s="180"/>
      <c r="P673" s="180"/>
      <c r="Q673" s="180"/>
      <c r="R673" s="180"/>
      <c r="S673" s="180"/>
      <c r="T673" s="186"/>
      <c r="U673" s="186"/>
      <c r="V673" s="186"/>
      <c r="W673" s="186"/>
      <c r="X673" s="186"/>
      <c r="Y673" s="186"/>
      <c r="Z673" s="186"/>
    </row>
    <row r="674" spans="1:26" x14ac:dyDescent="0.2">
      <c r="A674" s="186"/>
      <c r="B674" s="186"/>
      <c r="C674" s="186"/>
      <c r="D674" s="186"/>
      <c r="E674" s="186"/>
      <c r="F674" s="186"/>
      <c r="G674" s="186"/>
      <c r="H674" s="186"/>
      <c r="I674" s="186"/>
      <c r="J674" s="186"/>
      <c r="K674" s="186"/>
      <c r="L674" s="186"/>
      <c r="M674" s="186"/>
      <c r="N674" s="180"/>
      <c r="O674" s="180"/>
      <c r="P674" s="180"/>
      <c r="Q674" s="180"/>
      <c r="R674" s="180"/>
      <c r="S674" s="180"/>
      <c r="T674" s="186"/>
      <c r="U674" s="186"/>
      <c r="V674" s="186"/>
      <c r="W674" s="186"/>
      <c r="X674" s="186"/>
      <c r="Y674" s="186"/>
      <c r="Z674" s="186"/>
    </row>
    <row r="675" spans="1:26" x14ac:dyDescent="0.2">
      <c r="A675" s="186"/>
      <c r="B675" s="186"/>
      <c r="C675" s="186"/>
      <c r="D675" s="186"/>
      <c r="E675" s="186"/>
      <c r="F675" s="186"/>
      <c r="G675" s="186"/>
      <c r="H675" s="186"/>
      <c r="I675" s="186"/>
      <c r="J675" s="186"/>
      <c r="K675" s="186"/>
      <c r="L675" s="186"/>
      <c r="M675" s="186"/>
      <c r="N675" s="180"/>
      <c r="O675" s="180"/>
      <c r="P675" s="180"/>
      <c r="Q675" s="180"/>
      <c r="R675" s="180"/>
      <c r="S675" s="180"/>
      <c r="T675" s="186"/>
      <c r="U675" s="186"/>
      <c r="V675" s="186"/>
      <c r="W675" s="186"/>
      <c r="X675" s="186"/>
      <c r="Y675" s="186"/>
      <c r="Z675" s="186"/>
    </row>
    <row r="676" spans="1:26" x14ac:dyDescent="0.2">
      <c r="A676" s="186"/>
      <c r="B676" s="186"/>
      <c r="C676" s="186"/>
      <c r="D676" s="186"/>
      <c r="E676" s="186"/>
      <c r="F676" s="186"/>
      <c r="G676" s="186"/>
      <c r="H676" s="186"/>
      <c r="I676" s="186"/>
      <c r="J676" s="186"/>
      <c r="K676" s="186"/>
      <c r="L676" s="186"/>
      <c r="M676" s="186"/>
      <c r="N676" s="180"/>
      <c r="O676" s="180"/>
      <c r="P676" s="180"/>
      <c r="Q676" s="180"/>
      <c r="R676" s="180"/>
      <c r="S676" s="180"/>
      <c r="T676" s="186"/>
      <c r="U676" s="186"/>
      <c r="V676" s="186"/>
      <c r="W676" s="186"/>
      <c r="X676" s="186"/>
      <c r="Y676" s="186"/>
      <c r="Z676" s="186"/>
    </row>
    <row r="677" spans="1:26" x14ac:dyDescent="0.2">
      <c r="A677" s="186"/>
      <c r="B677" s="186"/>
      <c r="C677" s="186"/>
      <c r="D677" s="186"/>
      <c r="E677" s="186"/>
      <c r="F677" s="186"/>
      <c r="G677" s="186"/>
      <c r="H677" s="186"/>
      <c r="I677" s="186"/>
      <c r="J677" s="186"/>
      <c r="K677" s="186"/>
      <c r="L677" s="186"/>
      <c r="M677" s="186"/>
      <c r="N677" s="180"/>
      <c r="O677" s="180"/>
      <c r="P677" s="180"/>
      <c r="Q677" s="180"/>
      <c r="R677" s="180"/>
      <c r="S677" s="180"/>
      <c r="T677" s="186"/>
      <c r="U677" s="186"/>
      <c r="V677" s="186"/>
      <c r="W677" s="186"/>
      <c r="X677" s="186"/>
      <c r="Y677" s="186"/>
      <c r="Z677" s="186"/>
    </row>
    <row r="678" spans="1:26" x14ac:dyDescent="0.2">
      <c r="A678" s="186"/>
      <c r="B678" s="186"/>
      <c r="C678" s="186"/>
      <c r="D678" s="186"/>
      <c r="E678" s="186"/>
      <c r="F678" s="186"/>
      <c r="G678" s="186"/>
      <c r="H678" s="186"/>
      <c r="I678" s="186"/>
      <c r="J678" s="186"/>
      <c r="K678" s="186"/>
      <c r="L678" s="186"/>
      <c r="M678" s="186"/>
      <c r="N678" s="180"/>
      <c r="O678" s="180"/>
      <c r="P678" s="180"/>
      <c r="Q678" s="180"/>
      <c r="R678" s="180"/>
      <c r="S678" s="180"/>
      <c r="T678" s="186"/>
      <c r="U678" s="186"/>
      <c r="V678" s="186"/>
      <c r="W678" s="186"/>
      <c r="X678" s="186"/>
      <c r="Y678" s="186"/>
      <c r="Z678" s="186"/>
    </row>
    <row r="679" spans="1:26" x14ac:dyDescent="0.2">
      <c r="A679" s="186"/>
      <c r="B679" s="186"/>
      <c r="C679" s="186"/>
      <c r="D679" s="186"/>
      <c r="E679" s="186"/>
      <c r="F679" s="186"/>
      <c r="G679" s="186"/>
      <c r="H679" s="186"/>
      <c r="I679" s="186"/>
      <c r="J679" s="186"/>
      <c r="K679" s="186"/>
      <c r="L679" s="186"/>
      <c r="M679" s="186"/>
      <c r="N679" s="180"/>
      <c r="O679" s="180"/>
      <c r="P679" s="180"/>
      <c r="Q679" s="180"/>
      <c r="R679" s="180"/>
      <c r="S679" s="180"/>
      <c r="T679" s="186"/>
      <c r="U679" s="186"/>
      <c r="V679" s="186"/>
      <c r="W679" s="186"/>
      <c r="X679" s="186"/>
      <c r="Y679" s="186"/>
      <c r="Z679" s="186"/>
    </row>
    <row r="680" spans="1:26" x14ac:dyDescent="0.2">
      <c r="A680" s="186"/>
      <c r="B680" s="186"/>
      <c r="C680" s="186"/>
      <c r="D680" s="186"/>
      <c r="E680" s="186"/>
      <c r="F680" s="186"/>
      <c r="G680" s="186"/>
      <c r="H680" s="186"/>
      <c r="I680" s="186"/>
      <c r="J680" s="186"/>
      <c r="K680" s="186"/>
      <c r="L680" s="186"/>
      <c r="M680" s="186"/>
      <c r="N680" s="180"/>
      <c r="O680" s="180"/>
      <c r="P680" s="180"/>
      <c r="Q680" s="180"/>
      <c r="R680" s="180"/>
      <c r="S680" s="180"/>
      <c r="T680" s="186"/>
      <c r="U680" s="186"/>
      <c r="V680" s="186"/>
      <c r="W680" s="186"/>
      <c r="X680" s="186"/>
      <c r="Y680" s="186"/>
      <c r="Z680" s="186"/>
    </row>
    <row r="681" spans="1:26" x14ac:dyDescent="0.2">
      <c r="A681" s="186"/>
      <c r="B681" s="186"/>
      <c r="C681" s="186"/>
      <c r="D681" s="186"/>
      <c r="E681" s="186"/>
      <c r="F681" s="186"/>
      <c r="G681" s="186"/>
      <c r="H681" s="186"/>
      <c r="I681" s="186"/>
      <c r="J681" s="186"/>
      <c r="K681" s="186"/>
      <c r="L681" s="186"/>
      <c r="M681" s="186"/>
      <c r="N681" s="180"/>
      <c r="O681" s="180"/>
      <c r="P681" s="180"/>
      <c r="Q681" s="180"/>
      <c r="R681" s="180"/>
      <c r="S681" s="180"/>
      <c r="T681" s="186"/>
      <c r="U681" s="186"/>
      <c r="V681" s="186"/>
      <c r="W681" s="186"/>
      <c r="X681" s="186"/>
      <c r="Y681" s="186"/>
      <c r="Z681" s="186"/>
    </row>
    <row r="682" spans="1:26" x14ac:dyDescent="0.2">
      <c r="A682" s="186"/>
      <c r="B682" s="186"/>
      <c r="C682" s="186"/>
      <c r="D682" s="186"/>
      <c r="E682" s="186"/>
      <c r="F682" s="186"/>
      <c r="G682" s="186"/>
      <c r="H682" s="186"/>
      <c r="I682" s="186"/>
      <c r="J682" s="186"/>
      <c r="K682" s="186"/>
      <c r="L682" s="186"/>
      <c r="M682" s="186"/>
      <c r="N682" s="180"/>
      <c r="O682" s="180"/>
      <c r="P682" s="180"/>
      <c r="Q682" s="180"/>
      <c r="R682" s="180"/>
      <c r="S682" s="180"/>
      <c r="T682" s="186"/>
      <c r="U682" s="186"/>
      <c r="V682" s="186"/>
      <c r="W682" s="186"/>
      <c r="X682" s="186"/>
      <c r="Y682" s="186"/>
      <c r="Z682" s="186"/>
    </row>
    <row r="683" spans="1:26" x14ac:dyDescent="0.2">
      <c r="A683" s="186"/>
      <c r="B683" s="186"/>
      <c r="C683" s="186"/>
      <c r="D683" s="186"/>
      <c r="E683" s="186"/>
      <c r="F683" s="186"/>
      <c r="G683" s="186"/>
      <c r="H683" s="186"/>
      <c r="I683" s="186"/>
      <c r="J683" s="186"/>
      <c r="K683" s="186"/>
      <c r="L683" s="186"/>
      <c r="M683" s="186"/>
      <c r="N683" s="180"/>
      <c r="O683" s="180"/>
      <c r="P683" s="180"/>
      <c r="Q683" s="180"/>
      <c r="R683" s="180"/>
      <c r="S683" s="180"/>
      <c r="T683" s="186"/>
      <c r="U683" s="186"/>
      <c r="V683" s="186"/>
      <c r="W683" s="186"/>
      <c r="X683" s="186"/>
      <c r="Y683" s="186"/>
      <c r="Z683" s="186"/>
    </row>
    <row r="684" spans="1:26" x14ac:dyDescent="0.2">
      <c r="A684" s="186"/>
      <c r="B684" s="186"/>
      <c r="C684" s="186"/>
      <c r="D684" s="186"/>
      <c r="E684" s="186"/>
      <c r="F684" s="186"/>
      <c r="G684" s="186"/>
      <c r="H684" s="186"/>
      <c r="I684" s="186"/>
      <c r="J684" s="186"/>
      <c r="K684" s="186"/>
      <c r="L684" s="186"/>
      <c r="M684" s="186"/>
      <c r="N684" s="180"/>
      <c r="O684" s="180"/>
      <c r="P684" s="180"/>
      <c r="Q684" s="180"/>
      <c r="R684" s="180"/>
      <c r="S684" s="180"/>
      <c r="T684" s="186"/>
      <c r="U684" s="186"/>
      <c r="V684" s="186"/>
      <c r="W684" s="186"/>
      <c r="X684" s="186"/>
      <c r="Y684" s="186"/>
      <c r="Z684" s="186"/>
    </row>
    <row r="685" spans="1:26" x14ac:dyDescent="0.2">
      <c r="A685" s="186"/>
      <c r="B685" s="186"/>
      <c r="C685" s="186"/>
      <c r="D685" s="186"/>
      <c r="E685" s="186"/>
      <c r="F685" s="186"/>
      <c r="G685" s="186"/>
      <c r="H685" s="186"/>
      <c r="I685" s="186"/>
      <c r="J685" s="186"/>
      <c r="K685" s="186"/>
      <c r="L685" s="186"/>
      <c r="M685" s="186"/>
      <c r="N685" s="180"/>
      <c r="O685" s="180"/>
      <c r="P685" s="180"/>
      <c r="Q685" s="180"/>
      <c r="R685" s="180"/>
      <c r="S685" s="180"/>
      <c r="T685" s="186"/>
      <c r="U685" s="186"/>
      <c r="V685" s="186"/>
      <c r="W685" s="186"/>
      <c r="X685" s="186"/>
      <c r="Y685" s="186"/>
      <c r="Z685" s="186"/>
    </row>
    <row r="686" spans="1:26" x14ac:dyDescent="0.2">
      <c r="A686" s="186"/>
      <c r="B686" s="186"/>
      <c r="C686" s="186"/>
      <c r="D686" s="186"/>
      <c r="E686" s="186"/>
      <c r="F686" s="186"/>
      <c r="G686" s="186"/>
      <c r="H686" s="186"/>
      <c r="I686" s="186"/>
      <c r="J686" s="186"/>
      <c r="K686" s="186"/>
      <c r="L686" s="186"/>
      <c r="M686" s="186"/>
      <c r="N686" s="180"/>
      <c r="O686" s="180"/>
      <c r="P686" s="180"/>
      <c r="Q686" s="180"/>
      <c r="R686" s="180"/>
      <c r="S686" s="180"/>
      <c r="T686" s="186"/>
      <c r="U686" s="186"/>
      <c r="V686" s="186"/>
      <c r="W686" s="186"/>
      <c r="X686" s="186"/>
      <c r="Y686" s="186"/>
      <c r="Z686" s="186"/>
    </row>
    <row r="687" spans="1:26" x14ac:dyDescent="0.2">
      <c r="A687" s="186"/>
      <c r="B687" s="186"/>
      <c r="C687" s="186"/>
      <c r="D687" s="186"/>
      <c r="E687" s="186"/>
      <c r="F687" s="186"/>
      <c r="G687" s="186"/>
      <c r="H687" s="186"/>
      <c r="I687" s="186"/>
      <c r="J687" s="186"/>
      <c r="K687" s="186"/>
      <c r="L687" s="186"/>
      <c r="M687" s="186"/>
      <c r="N687" s="180"/>
      <c r="O687" s="180"/>
      <c r="P687" s="180"/>
      <c r="Q687" s="180"/>
      <c r="R687" s="180"/>
      <c r="S687" s="180"/>
      <c r="T687" s="186"/>
      <c r="U687" s="186"/>
      <c r="V687" s="186"/>
      <c r="W687" s="186"/>
      <c r="X687" s="186"/>
      <c r="Y687" s="186"/>
      <c r="Z687" s="186"/>
    </row>
    <row r="688" spans="1:26" x14ac:dyDescent="0.2">
      <c r="A688" s="186"/>
      <c r="B688" s="186"/>
      <c r="C688" s="186"/>
      <c r="D688" s="186"/>
      <c r="E688" s="186"/>
      <c r="F688" s="186"/>
      <c r="G688" s="186"/>
      <c r="H688" s="186"/>
      <c r="I688" s="186"/>
      <c r="J688" s="186"/>
      <c r="K688" s="186"/>
      <c r="L688" s="186"/>
      <c r="M688" s="186"/>
      <c r="N688" s="180"/>
      <c r="O688" s="180"/>
      <c r="P688" s="180"/>
      <c r="Q688" s="180"/>
      <c r="R688" s="180"/>
      <c r="S688" s="180"/>
      <c r="T688" s="186"/>
      <c r="U688" s="186"/>
      <c r="V688" s="186"/>
      <c r="W688" s="186"/>
      <c r="X688" s="186"/>
      <c r="Y688" s="186"/>
      <c r="Z688" s="186"/>
    </row>
    <row r="689" spans="1:26" x14ac:dyDescent="0.2">
      <c r="A689" s="186"/>
      <c r="B689" s="186"/>
      <c r="C689" s="186"/>
      <c r="D689" s="186"/>
      <c r="E689" s="186"/>
      <c r="F689" s="186"/>
      <c r="G689" s="186"/>
      <c r="H689" s="186"/>
      <c r="I689" s="186"/>
      <c r="J689" s="186"/>
      <c r="K689" s="186"/>
      <c r="L689" s="186"/>
      <c r="M689" s="186"/>
      <c r="N689" s="180"/>
      <c r="O689" s="180"/>
      <c r="P689" s="180"/>
      <c r="Q689" s="180"/>
      <c r="R689" s="180"/>
      <c r="S689" s="180"/>
      <c r="T689" s="186"/>
      <c r="U689" s="186"/>
      <c r="V689" s="186"/>
      <c r="W689" s="186"/>
      <c r="X689" s="186"/>
      <c r="Y689" s="186"/>
      <c r="Z689" s="186"/>
    </row>
    <row r="690" spans="1:26" x14ac:dyDescent="0.2">
      <c r="A690" s="186"/>
      <c r="B690" s="186"/>
      <c r="C690" s="186"/>
      <c r="D690" s="186"/>
      <c r="E690" s="186"/>
      <c r="F690" s="186"/>
      <c r="G690" s="186"/>
      <c r="H690" s="186"/>
      <c r="I690" s="186"/>
      <c r="J690" s="186"/>
      <c r="K690" s="186"/>
      <c r="L690" s="186"/>
      <c r="M690" s="186"/>
      <c r="N690" s="180"/>
      <c r="O690" s="180"/>
      <c r="P690" s="180"/>
      <c r="Q690" s="180"/>
      <c r="R690" s="180"/>
      <c r="S690" s="180"/>
      <c r="T690" s="186"/>
      <c r="U690" s="186"/>
      <c r="V690" s="186"/>
      <c r="W690" s="186"/>
      <c r="X690" s="186"/>
      <c r="Y690" s="186"/>
      <c r="Z690" s="186"/>
    </row>
    <row r="691" spans="1:26" x14ac:dyDescent="0.2">
      <c r="A691" s="186"/>
      <c r="B691" s="186"/>
      <c r="C691" s="186"/>
      <c r="D691" s="186"/>
      <c r="E691" s="186"/>
      <c r="F691" s="186"/>
      <c r="G691" s="186"/>
      <c r="H691" s="186"/>
      <c r="I691" s="186"/>
      <c r="J691" s="186"/>
      <c r="K691" s="186"/>
      <c r="L691" s="186"/>
      <c r="M691" s="186"/>
      <c r="N691" s="180"/>
      <c r="O691" s="180"/>
      <c r="P691" s="180"/>
      <c r="Q691" s="180"/>
      <c r="R691" s="180"/>
      <c r="S691" s="180"/>
      <c r="T691" s="186"/>
      <c r="U691" s="186"/>
      <c r="V691" s="186"/>
      <c r="W691" s="186"/>
      <c r="X691" s="186"/>
      <c r="Y691" s="186"/>
      <c r="Z691" s="186"/>
    </row>
    <row r="692" spans="1:26" x14ac:dyDescent="0.2">
      <c r="A692" s="186"/>
      <c r="B692" s="186"/>
      <c r="C692" s="186"/>
      <c r="D692" s="186"/>
      <c r="E692" s="186"/>
      <c r="F692" s="186"/>
      <c r="G692" s="186"/>
      <c r="H692" s="186"/>
      <c r="I692" s="186"/>
      <c r="J692" s="186"/>
      <c r="K692" s="186"/>
      <c r="L692" s="186"/>
      <c r="M692" s="186"/>
      <c r="N692" s="180"/>
      <c r="O692" s="180"/>
      <c r="P692" s="180"/>
      <c r="Q692" s="180"/>
      <c r="R692" s="180"/>
      <c r="S692" s="180"/>
      <c r="T692" s="186"/>
      <c r="U692" s="186"/>
      <c r="V692" s="186"/>
      <c r="W692" s="186"/>
      <c r="X692" s="186"/>
      <c r="Y692" s="186"/>
      <c r="Z692" s="186"/>
    </row>
    <row r="693" spans="1:26" x14ac:dyDescent="0.2">
      <c r="A693" s="186"/>
      <c r="B693" s="186"/>
      <c r="C693" s="186"/>
      <c r="D693" s="186"/>
      <c r="E693" s="186"/>
      <c r="F693" s="186"/>
      <c r="G693" s="186"/>
      <c r="H693" s="186"/>
      <c r="I693" s="186"/>
      <c r="J693" s="186"/>
      <c r="K693" s="186"/>
      <c r="L693" s="186"/>
      <c r="M693" s="186"/>
      <c r="N693" s="180"/>
      <c r="O693" s="180"/>
      <c r="P693" s="180"/>
      <c r="Q693" s="180"/>
      <c r="R693" s="180"/>
      <c r="S693" s="180"/>
      <c r="T693" s="186"/>
      <c r="U693" s="186"/>
      <c r="V693" s="186"/>
      <c r="W693" s="186"/>
      <c r="X693" s="186"/>
      <c r="Y693" s="186"/>
      <c r="Z693" s="186"/>
    </row>
    <row r="694" spans="1:26" x14ac:dyDescent="0.2">
      <c r="A694" s="186"/>
      <c r="B694" s="186"/>
      <c r="C694" s="186"/>
      <c r="D694" s="186"/>
      <c r="E694" s="186"/>
      <c r="F694" s="186"/>
      <c r="G694" s="186"/>
      <c r="H694" s="186"/>
      <c r="I694" s="186"/>
      <c r="J694" s="186"/>
      <c r="K694" s="186"/>
      <c r="L694" s="186"/>
      <c r="M694" s="186"/>
      <c r="N694" s="180"/>
      <c r="O694" s="180"/>
      <c r="P694" s="180"/>
      <c r="Q694" s="180"/>
      <c r="R694" s="180"/>
      <c r="S694" s="180"/>
      <c r="T694" s="186"/>
      <c r="U694" s="186"/>
      <c r="V694" s="186"/>
      <c r="W694" s="186"/>
      <c r="X694" s="186"/>
      <c r="Y694" s="186"/>
      <c r="Z694" s="186"/>
    </row>
    <row r="695" spans="1:26" x14ac:dyDescent="0.2">
      <c r="A695" s="186"/>
      <c r="B695" s="186"/>
      <c r="C695" s="186"/>
      <c r="D695" s="186"/>
      <c r="E695" s="186"/>
      <c r="F695" s="186"/>
      <c r="G695" s="186"/>
      <c r="H695" s="186"/>
      <c r="I695" s="186"/>
      <c r="J695" s="186"/>
      <c r="K695" s="186"/>
      <c r="L695" s="186"/>
      <c r="M695" s="186"/>
      <c r="N695" s="180"/>
      <c r="O695" s="180"/>
      <c r="P695" s="180"/>
      <c r="Q695" s="180"/>
      <c r="R695" s="180"/>
      <c r="S695" s="180"/>
      <c r="T695" s="186"/>
      <c r="U695" s="186"/>
      <c r="V695" s="186"/>
      <c r="W695" s="186"/>
      <c r="X695" s="186"/>
      <c r="Y695" s="186"/>
      <c r="Z695" s="186"/>
    </row>
    <row r="696" spans="1:26" x14ac:dyDescent="0.2">
      <c r="A696" s="186"/>
      <c r="B696" s="186"/>
      <c r="C696" s="186"/>
      <c r="D696" s="186"/>
      <c r="E696" s="186"/>
      <c r="F696" s="186"/>
      <c r="G696" s="186"/>
      <c r="H696" s="186"/>
      <c r="I696" s="186"/>
      <c r="J696" s="186"/>
      <c r="K696" s="186"/>
      <c r="L696" s="186"/>
      <c r="M696" s="186"/>
      <c r="N696" s="180"/>
      <c r="O696" s="180"/>
      <c r="P696" s="180"/>
      <c r="Q696" s="180"/>
      <c r="R696" s="180"/>
      <c r="S696" s="180"/>
      <c r="T696" s="186"/>
      <c r="U696" s="186"/>
      <c r="V696" s="186"/>
      <c r="W696" s="186"/>
      <c r="X696" s="186"/>
      <c r="Y696" s="186"/>
      <c r="Z696" s="186"/>
    </row>
    <row r="697" spans="1:26" x14ac:dyDescent="0.2">
      <c r="A697" s="186"/>
      <c r="B697" s="186"/>
      <c r="C697" s="186"/>
      <c r="D697" s="186"/>
      <c r="E697" s="186"/>
      <c r="F697" s="186"/>
      <c r="G697" s="186"/>
      <c r="H697" s="186"/>
      <c r="I697" s="186"/>
      <c r="J697" s="186"/>
      <c r="K697" s="186"/>
      <c r="L697" s="186"/>
      <c r="M697" s="186"/>
      <c r="N697" s="180"/>
      <c r="O697" s="180"/>
      <c r="P697" s="180"/>
      <c r="Q697" s="180"/>
      <c r="R697" s="180"/>
      <c r="S697" s="180"/>
      <c r="T697" s="186"/>
      <c r="U697" s="186"/>
      <c r="V697" s="186"/>
      <c r="W697" s="186"/>
      <c r="X697" s="186"/>
      <c r="Y697" s="186"/>
      <c r="Z697" s="186"/>
    </row>
    <row r="698" spans="1:26" x14ac:dyDescent="0.2">
      <c r="A698" s="186"/>
      <c r="B698" s="186"/>
      <c r="C698" s="186"/>
      <c r="D698" s="186"/>
      <c r="E698" s="186"/>
      <c r="F698" s="186"/>
      <c r="G698" s="186"/>
      <c r="H698" s="186"/>
      <c r="I698" s="186"/>
      <c r="J698" s="186"/>
      <c r="K698" s="186"/>
      <c r="L698" s="186"/>
      <c r="M698" s="186"/>
      <c r="N698" s="180"/>
      <c r="O698" s="180"/>
      <c r="P698" s="180"/>
      <c r="Q698" s="180"/>
      <c r="R698" s="180"/>
      <c r="S698" s="180"/>
      <c r="T698" s="186"/>
      <c r="U698" s="186"/>
      <c r="V698" s="186"/>
      <c r="W698" s="186"/>
      <c r="X698" s="186"/>
      <c r="Y698" s="186"/>
      <c r="Z698" s="186"/>
    </row>
    <row r="699" spans="1:26" x14ac:dyDescent="0.2">
      <c r="A699" s="186"/>
      <c r="B699" s="186"/>
      <c r="C699" s="186"/>
      <c r="D699" s="186"/>
      <c r="E699" s="186"/>
      <c r="F699" s="186"/>
      <c r="G699" s="186"/>
      <c r="H699" s="186"/>
      <c r="I699" s="186"/>
      <c r="J699" s="186"/>
      <c r="K699" s="186"/>
      <c r="L699" s="186"/>
      <c r="M699" s="186"/>
      <c r="N699" s="180"/>
      <c r="O699" s="180"/>
      <c r="P699" s="180"/>
      <c r="Q699" s="180"/>
      <c r="R699" s="180"/>
      <c r="S699" s="180"/>
      <c r="T699" s="186"/>
      <c r="U699" s="186"/>
      <c r="V699" s="186"/>
      <c r="W699" s="186"/>
      <c r="X699" s="186"/>
      <c r="Y699" s="186"/>
      <c r="Z699" s="186"/>
    </row>
    <row r="700" spans="1:26" x14ac:dyDescent="0.2">
      <c r="A700" s="186"/>
      <c r="B700" s="186"/>
      <c r="C700" s="186"/>
      <c r="D700" s="186"/>
      <c r="E700" s="186"/>
      <c r="F700" s="186"/>
      <c r="G700" s="186"/>
      <c r="H700" s="186"/>
      <c r="I700" s="186"/>
      <c r="J700" s="186"/>
      <c r="K700" s="186"/>
      <c r="L700" s="186"/>
      <c r="M700" s="186"/>
      <c r="N700" s="180"/>
      <c r="O700" s="180"/>
      <c r="P700" s="180"/>
      <c r="Q700" s="180"/>
      <c r="R700" s="180"/>
      <c r="S700" s="180"/>
      <c r="T700" s="186"/>
      <c r="U700" s="186"/>
      <c r="V700" s="186"/>
      <c r="W700" s="186"/>
      <c r="X700" s="186"/>
      <c r="Y700" s="186"/>
      <c r="Z700" s="186"/>
    </row>
    <row r="701" spans="1:26" x14ac:dyDescent="0.2">
      <c r="A701" s="186"/>
      <c r="B701" s="186"/>
      <c r="C701" s="186"/>
      <c r="D701" s="186"/>
      <c r="E701" s="186"/>
      <c r="F701" s="186"/>
      <c r="G701" s="186"/>
      <c r="H701" s="186"/>
      <c r="I701" s="186"/>
      <c r="J701" s="186"/>
      <c r="K701" s="186"/>
      <c r="L701" s="186"/>
      <c r="M701" s="186"/>
      <c r="N701" s="180"/>
      <c r="O701" s="180"/>
      <c r="P701" s="180"/>
      <c r="Q701" s="180"/>
      <c r="R701" s="180"/>
      <c r="S701" s="180"/>
      <c r="T701" s="186"/>
      <c r="U701" s="186"/>
      <c r="V701" s="186"/>
      <c r="W701" s="186"/>
      <c r="X701" s="186"/>
      <c r="Y701" s="186"/>
      <c r="Z701" s="186"/>
    </row>
    <row r="702" spans="1:26" x14ac:dyDescent="0.2">
      <c r="A702" s="186"/>
      <c r="B702" s="186"/>
      <c r="C702" s="186"/>
      <c r="D702" s="186"/>
      <c r="E702" s="186"/>
      <c r="F702" s="186"/>
      <c r="G702" s="186"/>
      <c r="H702" s="186"/>
      <c r="I702" s="186"/>
      <c r="J702" s="186"/>
      <c r="K702" s="186"/>
      <c r="L702" s="186"/>
      <c r="M702" s="186"/>
      <c r="N702" s="180"/>
      <c r="O702" s="180"/>
      <c r="P702" s="180"/>
      <c r="Q702" s="180"/>
      <c r="R702" s="180"/>
      <c r="S702" s="180"/>
      <c r="T702" s="186"/>
      <c r="U702" s="186"/>
      <c r="V702" s="186"/>
      <c r="W702" s="186"/>
      <c r="X702" s="186"/>
      <c r="Y702" s="186"/>
      <c r="Z702" s="186"/>
    </row>
    <row r="703" spans="1:26" x14ac:dyDescent="0.2">
      <c r="A703" s="186"/>
      <c r="B703" s="186"/>
      <c r="C703" s="186"/>
      <c r="D703" s="186"/>
      <c r="E703" s="186"/>
      <c r="F703" s="186"/>
      <c r="G703" s="186"/>
      <c r="H703" s="186"/>
      <c r="I703" s="186"/>
      <c r="J703" s="186"/>
      <c r="K703" s="186"/>
      <c r="L703" s="186"/>
      <c r="M703" s="186"/>
      <c r="N703" s="180"/>
      <c r="O703" s="180"/>
      <c r="P703" s="180"/>
      <c r="Q703" s="180"/>
      <c r="R703" s="180"/>
      <c r="S703" s="180"/>
      <c r="T703" s="186"/>
      <c r="U703" s="186"/>
      <c r="V703" s="186"/>
      <c r="W703" s="186"/>
      <c r="X703" s="186"/>
      <c r="Y703" s="186"/>
      <c r="Z703" s="186"/>
    </row>
    <row r="704" spans="1:26" x14ac:dyDescent="0.2">
      <c r="A704" s="186"/>
      <c r="B704" s="186"/>
      <c r="C704" s="186"/>
      <c r="D704" s="186"/>
      <c r="E704" s="186"/>
      <c r="F704" s="186"/>
      <c r="G704" s="186"/>
      <c r="H704" s="186"/>
      <c r="I704" s="186"/>
      <c r="J704" s="186"/>
      <c r="K704" s="186"/>
      <c r="L704" s="186"/>
      <c r="M704" s="186"/>
      <c r="N704" s="180"/>
      <c r="O704" s="180"/>
      <c r="P704" s="180"/>
      <c r="Q704" s="180"/>
      <c r="R704" s="180"/>
      <c r="S704" s="180"/>
      <c r="T704" s="186"/>
      <c r="U704" s="186"/>
      <c r="V704" s="186"/>
      <c r="W704" s="186"/>
      <c r="X704" s="186"/>
      <c r="Y704" s="186"/>
      <c r="Z704" s="186"/>
    </row>
    <row r="705" spans="1:26" x14ac:dyDescent="0.2">
      <c r="A705" s="186"/>
      <c r="B705" s="186"/>
      <c r="C705" s="186"/>
      <c r="D705" s="186"/>
      <c r="E705" s="186"/>
      <c r="F705" s="186"/>
      <c r="G705" s="186"/>
      <c r="H705" s="186"/>
      <c r="I705" s="186"/>
      <c r="J705" s="186"/>
      <c r="K705" s="186"/>
      <c r="L705" s="186"/>
      <c r="M705" s="186"/>
      <c r="N705" s="180"/>
      <c r="O705" s="180"/>
      <c r="P705" s="180"/>
      <c r="Q705" s="180"/>
      <c r="R705" s="180"/>
      <c r="S705" s="180"/>
      <c r="T705" s="186"/>
      <c r="U705" s="186"/>
      <c r="V705" s="186"/>
      <c r="W705" s="186"/>
      <c r="X705" s="186"/>
      <c r="Y705" s="186"/>
      <c r="Z705" s="186"/>
    </row>
    <row r="706" spans="1:26" x14ac:dyDescent="0.2">
      <c r="A706" s="186"/>
      <c r="B706" s="186"/>
      <c r="C706" s="186"/>
      <c r="D706" s="186"/>
      <c r="E706" s="186"/>
      <c r="F706" s="186"/>
      <c r="G706" s="186"/>
      <c r="H706" s="186"/>
      <c r="I706" s="186"/>
      <c r="J706" s="186"/>
      <c r="K706" s="186"/>
      <c r="L706" s="186"/>
      <c r="M706" s="186"/>
      <c r="N706" s="180"/>
      <c r="O706" s="180"/>
      <c r="P706" s="180"/>
      <c r="Q706" s="180"/>
      <c r="R706" s="180"/>
      <c r="S706" s="180"/>
      <c r="T706" s="186"/>
      <c r="U706" s="186"/>
      <c r="V706" s="186"/>
      <c r="W706" s="186"/>
      <c r="X706" s="186"/>
      <c r="Y706" s="186"/>
      <c r="Z706" s="186"/>
    </row>
    <row r="707" spans="1:26" x14ac:dyDescent="0.2">
      <c r="A707" s="186"/>
      <c r="B707" s="186"/>
      <c r="C707" s="186"/>
      <c r="D707" s="186"/>
      <c r="E707" s="186"/>
      <c r="F707" s="186"/>
      <c r="G707" s="186"/>
      <c r="H707" s="186"/>
      <c r="I707" s="186"/>
      <c r="J707" s="186"/>
      <c r="K707" s="186"/>
      <c r="L707" s="186"/>
      <c r="M707" s="186"/>
      <c r="N707" s="180"/>
      <c r="O707" s="180"/>
      <c r="P707" s="180"/>
      <c r="Q707" s="180"/>
      <c r="R707" s="180"/>
      <c r="S707" s="180"/>
      <c r="T707" s="186"/>
      <c r="U707" s="186"/>
      <c r="V707" s="186"/>
      <c r="W707" s="186"/>
      <c r="X707" s="186"/>
      <c r="Y707" s="186"/>
      <c r="Z707" s="186"/>
    </row>
    <row r="708" spans="1:26" x14ac:dyDescent="0.2">
      <c r="A708" s="186"/>
      <c r="B708" s="186"/>
      <c r="C708" s="186"/>
      <c r="D708" s="186"/>
      <c r="E708" s="186"/>
      <c r="F708" s="186"/>
      <c r="G708" s="186"/>
      <c r="H708" s="186"/>
      <c r="I708" s="186"/>
      <c r="J708" s="186"/>
      <c r="K708" s="186"/>
      <c r="L708" s="186"/>
      <c r="M708" s="186"/>
      <c r="N708" s="180"/>
      <c r="O708" s="180"/>
      <c r="P708" s="180"/>
      <c r="Q708" s="180"/>
      <c r="R708" s="180"/>
      <c r="S708" s="180"/>
      <c r="T708" s="186"/>
      <c r="U708" s="186"/>
      <c r="V708" s="186"/>
      <c r="W708" s="186"/>
      <c r="X708" s="186"/>
      <c r="Y708" s="186"/>
      <c r="Z708" s="186"/>
    </row>
    <row r="709" spans="1:26" x14ac:dyDescent="0.2">
      <c r="A709" s="186"/>
      <c r="B709" s="186"/>
      <c r="C709" s="186"/>
      <c r="D709" s="186"/>
      <c r="E709" s="186"/>
      <c r="F709" s="186"/>
      <c r="G709" s="186"/>
      <c r="H709" s="186"/>
      <c r="I709" s="186"/>
      <c r="J709" s="186"/>
      <c r="K709" s="186"/>
      <c r="L709" s="186"/>
      <c r="M709" s="186"/>
      <c r="N709" s="180"/>
      <c r="O709" s="180"/>
      <c r="P709" s="180"/>
      <c r="Q709" s="180"/>
      <c r="R709" s="180"/>
      <c r="S709" s="180"/>
      <c r="T709" s="186"/>
      <c r="U709" s="186"/>
      <c r="V709" s="186"/>
      <c r="W709" s="186"/>
      <c r="X709" s="186"/>
      <c r="Y709" s="186"/>
      <c r="Z709" s="186"/>
    </row>
    <row r="710" spans="1:26" x14ac:dyDescent="0.2">
      <c r="A710" s="186"/>
      <c r="B710" s="186"/>
      <c r="C710" s="186"/>
      <c r="D710" s="186"/>
      <c r="E710" s="186"/>
      <c r="F710" s="186"/>
      <c r="G710" s="186"/>
      <c r="H710" s="186"/>
      <c r="I710" s="186"/>
      <c r="J710" s="186"/>
      <c r="K710" s="186"/>
      <c r="L710" s="186"/>
      <c r="M710" s="186"/>
      <c r="N710" s="180"/>
      <c r="O710" s="180"/>
      <c r="P710" s="180"/>
      <c r="Q710" s="180"/>
      <c r="R710" s="180"/>
      <c r="S710" s="180"/>
      <c r="T710" s="186"/>
      <c r="U710" s="186"/>
      <c r="V710" s="186"/>
      <c r="W710" s="186"/>
      <c r="X710" s="186"/>
      <c r="Y710" s="186"/>
      <c r="Z710" s="186"/>
    </row>
    <row r="711" spans="1:26" x14ac:dyDescent="0.2">
      <c r="A711" s="186"/>
      <c r="B711" s="186"/>
      <c r="C711" s="186"/>
      <c r="D711" s="186"/>
      <c r="E711" s="186"/>
      <c r="F711" s="186"/>
      <c r="G711" s="186"/>
      <c r="H711" s="186"/>
      <c r="I711" s="186"/>
      <c r="J711" s="186"/>
      <c r="K711" s="186"/>
      <c r="L711" s="186"/>
      <c r="M711" s="186"/>
      <c r="N711" s="180"/>
      <c r="O711" s="180"/>
      <c r="P711" s="180"/>
      <c r="Q711" s="180"/>
      <c r="R711" s="180"/>
      <c r="S711" s="180"/>
      <c r="T711" s="186"/>
      <c r="U711" s="186"/>
      <c r="V711" s="186"/>
      <c r="W711" s="186"/>
      <c r="X711" s="186"/>
      <c r="Y711" s="186"/>
      <c r="Z711" s="186"/>
    </row>
    <row r="712" spans="1:26" x14ac:dyDescent="0.2">
      <c r="A712" s="186"/>
      <c r="B712" s="186"/>
      <c r="C712" s="186"/>
      <c r="D712" s="186"/>
      <c r="E712" s="186"/>
      <c r="F712" s="186"/>
      <c r="G712" s="186"/>
      <c r="H712" s="186"/>
      <c r="I712" s="186"/>
      <c r="J712" s="186"/>
      <c r="K712" s="186"/>
      <c r="L712" s="186"/>
      <c r="M712" s="186"/>
      <c r="N712" s="180"/>
      <c r="O712" s="180"/>
      <c r="P712" s="180"/>
      <c r="Q712" s="180"/>
      <c r="R712" s="180"/>
      <c r="S712" s="180"/>
      <c r="T712" s="186"/>
      <c r="U712" s="186"/>
      <c r="V712" s="186"/>
      <c r="W712" s="186"/>
      <c r="X712" s="186"/>
      <c r="Y712" s="186"/>
      <c r="Z712" s="186"/>
    </row>
    <row r="713" spans="1:26" x14ac:dyDescent="0.2">
      <c r="A713" s="186"/>
      <c r="B713" s="186"/>
      <c r="C713" s="186"/>
      <c r="D713" s="186"/>
      <c r="E713" s="186"/>
      <c r="F713" s="186"/>
      <c r="G713" s="186"/>
      <c r="H713" s="186"/>
      <c r="I713" s="186"/>
      <c r="J713" s="186"/>
      <c r="K713" s="186"/>
      <c r="L713" s="186"/>
      <c r="M713" s="186"/>
      <c r="N713" s="180"/>
      <c r="O713" s="180"/>
      <c r="P713" s="180"/>
      <c r="Q713" s="180"/>
      <c r="R713" s="180"/>
      <c r="S713" s="180"/>
      <c r="T713" s="186"/>
      <c r="U713" s="186"/>
      <c r="V713" s="186"/>
      <c r="W713" s="186"/>
      <c r="X713" s="186"/>
      <c r="Y713" s="186"/>
      <c r="Z713" s="186"/>
    </row>
    <row r="714" spans="1:26" x14ac:dyDescent="0.2">
      <c r="A714" s="186"/>
      <c r="B714" s="186"/>
      <c r="C714" s="186"/>
      <c r="D714" s="186"/>
      <c r="E714" s="186"/>
      <c r="F714" s="186"/>
      <c r="G714" s="186"/>
      <c r="H714" s="186"/>
      <c r="I714" s="186"/>
      <c r="J714" s="186"/>
      <c r="K714" s="186"/>
      <c r="L714" s="186"/>
      <c r="M714" s="186"/>
      <c r="N714" s="180"/>
      <c r="O714" s="180"/>
      <c r="P714" s="180"/>
      <c r="Q714" s="180"/>
      <c r="R714" s="180"/>
      <c r="S714" s="180"/>
      <c r="T714" s="186"/>
      <c r="U714" s="186"/>
      <c r="V714" s="186"/>
      <c r="W714" s="186"/>
      <c r="X714" s="186"/>
      <c r="Y714" s="186"/>
      <c r="Z714" s="186"/>
    </row>
    <row r="715" spans="1:26" x14ac:dyDescent="0.2">
      <c r="A715" s="186"/>
      <c r="B715" s="186"/>
      <c r="C715" s="186"/>
      <c r="D715" s="186"/>
      <c r="E715" s="186"/>
      <c r="F715" s="186"/>
      <c r="G715" s="186"/>
      <c r="H715" s="186"/>
      <c r="I715" s="186"/>
      <c r="J715" s="186"/>
      <c r="K715" s="186"/>
      <c r="L715" s="186"/>
      <c r="M715" s="186"/>
      <c r="N715" s="180"/>
      <c r="O715" s="180"/>
      <c r="P715" s="180"/>
      <c r="Q715" s="180"/>
      <c r="R715" s="180"/>
      <c r="S715" s="180"/>
      <c r="T715" s="186"/>
      <c r="U715" s="186"/>
      <c r="V715" s="186"/>
      <c r="W715" s="186"/>
      <c r="X715" s="186"/>
      <c r="Y715" s="186"/>
      <c r="Z715" s="186"/>
    </row>
    <row r="716" spans="1:26" x14ac:dyDescent="0.2">
      <c r="A716" s="186"/>
      <c r="B716" s="186"/>
      <c r="C716" s="186"/>
      <c r="D716" s="186"/>
      <c r="E716" s="186"/>
      <c r="F716" s="186"/>
      <c r="G716" s="186"/>
      <c r="H716" s="186"/>
      <c r="I716" s="186"/>
      <c r="J716" s="186"/>
      <c r="K716" s="186"/>
      <c r="L716" s="186"/>
      <c r="M716" s="186"/>
      <c r="N716" s="180"/>
      <c r="O716" s="180"/>
      <c r="P716" s="180"/>
      <c r="Q716" s="180"/>
      <c r="R716" s="180"/>
      <c r="S716" s="180"/>
      <c r="T716" s="186"/>
      <c r="U716" s="186"/>
      <c r="V716" s="186"/>
      <c r="W716" s="186"/>
      <c r="X716" s="186"/>
      <c r="Y716" s="186"/>
      <c r="Z716" s="186"/>
    </row>
    <row r="717" spans="1:26" x14ac:dyDescent="0.2">
      <c r="A717" s="186"/>
      <c r="B717" s="186"/>
      <c r="C717" s="186"/>
      <c r="D717" s="186"/>
      <c r="E717" s="186"/>
      <c r="F717" s="186"/>
      <c r="G717" s="186"/>
      <c r="H717" s="186"/>
      <c r="I717" s="186"/>
      <c r="J717" s="186"/>
      <c r="K717" s="186"/>
      <c r="L717" s="186"/>
      <c r="M717" s="186"/>
      <c r="N717" s="180"/>
      <c r="O717" s="180"/>
      <c r="P717" s="180"/>
      <c r="Q717" s="180"/>
      <c r="R717" s="180"/>
      <c r="S717" s="180"/>
      <c r="T717" s="186"/>
      <c r="U717" s="186"/>
      <c r="V717" s="186"/>
      <c r="W717" s="186"/>
      <c r="X717" s="186"/>
      <c r="Y717" s="186"/>
      <c r="Z717" s="186"/>
    </row>
    <row r="718" spans="1:26" x14ac:dyDescent="0.2">
      <c r="A718" s="186"/>
      <c r="B718" s="186"/>
      <c r="C718" s="186"/>
      <c r="D718" s="186"/>
      <c r="E718" s="186"/>
      <c r="F718" s="186"/>
      <c r="G718" s="186"/>
      <c r="H718" s="186"/>
      <c r="I718" s="186"/>
      <c r="J718" s="186"/>
      <c r="K718" s="186"/>
      <c r="L718" s="186"/>
      <c r="M718" s="186"/>
      <c r="N718" s="180"/>
      <c r="O718" s="180"/>
      <c r="P718" s="180"/>
      <c r="Q718" s="180"/>
      <c r="R718" s="180"/>
      <c r="S718" s="180"/>
      <c r="T718" s="186"/>
      <c r="U718" s="186"/>
      <c r="V718" s="186"/>
      <c r="W718" s="186"/>
      <c r="X718" s="186"/>
      <c r="Y718" s="186"/>
      <c r="Z718" s="186"/>
    </row>
    <row r="719" spans="1:26" x14ac:dyDescent="0.2">
      <c r="A719" s="186"/>
      <c r="B719" s="186"/>
      <c r="C719" s="186"/>
      <c r="D719" s="186"/>
      <c r="E719" s="186"/>
      <c r="F719" s="186"/>
      <c r="G719" s="186"/>
      <c r="H719" s="186"/>
      <c r="I719" s="186"/>
      <c r="J719" s="186"/>
      <c r="K719" s="186"/>
      <c r="L719" s="186"/>
      <c r="M719" s="186"/>
      <c r="N719" s="180"/>
      <c r="O719" s="180"/>
      <c r="P719" s="180"/>
      <c r="Q719" s="180"/>
      <c r="R719" s="180"/>
      <c r="S719" s="180"/>
      <c r="T719" s="186"/>
      <c r="U719" s="186"/>
      <c r="V719" s="186"/>
      <c r="W719" s="186"/>
      <c r="X719" s="186"/>
      <c r="Y719" s="186"/>
      <c r="Z719" s="186"/>
    </row>
    <row r="720" spans="1:26" x14ac:dyDescent="0.2">
      <c r="A720" s="186"/>
      <c r="B720" s="186"/>
      <c r="C720" s="186"/>
      <c r="D720" s="186"/>
      <c r="E720" s="186"/>
      <c r="F720" s="186"/>
      <c r="G720" s="186"/>
      <c r="H720" s="186"/>
      <c r="I720" s="186"/>
      <c r="J720" s="186"/>
      <c r="K720" s="186"/>
      <c r="L720" s="186"/>
      <c r="M720" s="186"/>
      <c r="N720" s="180"/>
      <c r="O720" s="180"/>
      <c r="P720" s="180"/>
      <c r="Q720" s="180"/>
      <c r="R720" s="180"/>
      <c r="S720" s="180"/>
      <c r="T720" s="186"/>
      <c r="U720" s="186"/>
      <c r="V720" s="186"/>
      <c r="W720" s="186"/>
      <c r="X720" s="186"/>
      <c r="Y720" s="186"/>
      <c r="Z720" s="186"/>
    </row>
    <row r="721" spans="1:26" x14ac:dyDescent="0.2">
      <c r="A721" s="186"/>
      <c r="B721" s="186"/>
      <c r="C721" s="186"/>
      <c r="D721" s="186"/>
      <c r="E721" s="186"/>
      <c r="F721" s="186"/>
      <c r="G721" s="186"/>
      <c r="H721" s="186"/>
      <c r="I721" s="186"/>
      <c r="J721" s="186"/>
      <c r="K721" s="186"/>
      <c r="L721" s="186"/>
      <c r="M721" s="186"/>
      <c r="N721" s="180"/>
      <c r="O721" s="180"/>
      <c r="P721" s="180"/>
      <c r="Q721" s="180"/>
      <c r="R721" s="180"/>
      <c r="S721" s="180"/>
      <c r="T721" s="186"/>
      <c r="U721" s="186"/>
      <c r="V721" s="186"/>
      <c r="W721" s="186"/>
      <c r="X721" s="186"/>
      <c r="Y721" s="186"/>
      <c r="Z721" s="186"/>
    </row>
    <row r="722" spans="1:26" x14ac:dyDescent="0.2">
      <c r="A722" s="186"/>
      <c r="B722" s="186"/>
      <c r="C722" s="186"/>
      <c r="D722" s="186"/>
      <c r="E722" s="186"/>
      <c r="F722" s="186"/>
      <c r="G722" s="186"/>
      <c r="H722" s="186"/>
      <c r="I722" s="186"/>
      <c r="J722" s="186"/>
      <c r="K722" s="186"/>
      <c r="L722" s="186"/>
      <c r="M722" s="186"/>
      <c r="N722" s="180"/>
      <c r="O722" s="180"/>
      <c r="P722" s="180"/>
      <c r="Q722" s="180"/>
      <c r="R722" s="180"/>
      <c r="S722" s="180"/>
      <c r="T722" s="186"/>
      <c r="U722" s="186"/>
      <c r="V722" s="186"/>
      <c r="W722" s="186"/>
      <c r="X722" s="186"/>
      <c r="Y722" s="186"/>
      <c r="Z722" s="186"/>
    </row>
    <row r="723" spans="1:26" x14ac:dyDescent="0.2">
      <c r="A723" s="186"/>
      <c r="B723" s="186"/>
      <c r="C723" s="186"/>
      <c r="D723" s="186"/>
      <c r="E723" s="186"/>
      <c r="F723" s="186"/>
      <c r="G723" s="186"/>
      <c r="H723" s="186"/>
      <c r="I723" s="186"/>
      <c r="J723" s="186"/>
      <c r="K723" s="186"/>
      <c r="L723" s="186"/>
      <c r="M723" s="186"/>
      <c r="N723" s="180"/>
      <c r="O723" s="180"/>
      <c r="P723" s="180"/>
      <c r="Q723" s="180"/>
      <c r="R723" s="180"/>
      <c r="S723" s="180"/>
      <c r="T723" s="186"/>
      <c r="U723" s="186"/>
      <c r="V723" s="186"/>
      <c r="W723" s="186"/>
      <c r="X723" s="186"/>
      <c r="Y723" s="186"/>
      <c r="Z723" s="186"/>
    </row>
    <row r="724" spans="1:26" x14ac:dyDescent="0.2">
      <c r="A724" s="186"/>
      <c r="B724" s="186"/>
      <c r="C724" s="186"/>
      <c r="D724" s="186"/>
      <c r="E724" s="186"/>
      <c r="F724" s="186"/>
      <c r="G724" s="186"/>
      <c r="H724" s="186"/>
      <c r="I724" s="186"/>
      <c r="J724" s="186"/>
      <c r="K724" s="186"/>
      <c r="L724" s="186"/>
      <c r="M724" s="186"/>
      <c r="N724" s="180"/>
      <c r="O724" s="180"/>
      <c r="P724" s="180"/>
      <c r="Q724" s="180"/>
      <c r="R724" s="180"/>
      <c r="S724" s="180"/>
      <c r="T724" s="186"/>
      <c r="U724" s="186"/>
      <c r="V724" s="186"/>
      <c r="W724" s="186"/>
      <c r="X724" s="186"/>
      <c r="Y724" s="186"/>
      <c r="Z724" s="186"/>
    </row>
    <row r="725" spans="1:26" x14ac:dyDescent="0.2">
      <c r="A725" s="186"/>
      <c r="B725" s="186"/>
      <c r="C725" s="186"/>
      <c r="D725" s="186"/>
      <c r="E725" s="186"/>
      <c r="F725" s="186"/>
      <c r="G725" s="186"/>
      <c r="H725" s="186"/>
      <c r="I725" s="186"/>
      <c r="J725" s="186"/>
      <c r="K725" s="186"/>
      <c r="L725" s="186"/>
      <c r="M725" s="186"/>
      <c r="N725" s="180"/>
      <c r="O725" s="180"/>
      <c r="P725" s="180"/>
      <c r="Q725" s="180"/>
      <c r="R725" s="180"/>
      <c r="S725" s="180"/>
      <c r="T725" s="186"/>
      <c r="U725" s="186"/>
      <c r="V725" s="186"/>
      <c r="W725" s="186"/>
      <c r="X725" s="186"/>
      <c r="Y725" s="186"/>
      <c r="Z725" s="186"/>
    </row>
    <row r="726" spans="1:26" x14ac:dyDescent="0.2">
      <c r="A726" s="186"/>
      <c r="B726" s="186"/>
      <c r="C726" s="186"/>
      <c r="D726" s="186"/>
      <c r="E726" s="186"/>
      <c r="F726" s="186"/>
      <c r="G726" s="186"/>
      <c r="H726" s="186"/>
      <c r="I726" s="186"/>
      <c r="J726" s="186"/>
      <c r="K726" s="186"/>
      <c r="L726" s="186"/>
      <c r="M726" s="186"/>
      <c r="N726" s="180"/>
      <c r="O726" s="180"/>
      <c r="P726" s="180"/>
      <c r="Q726" s="180"/>
      <c r="R726" s="180"/>
      <c r="S726" s="180"/>
      <c r="T726" s="186"/>
      <c r="U726" s="186"/>
      <c r="V726" s="186"/>
      <c r="W726" s="186"/>
      <c r="X726" s="186"/>
      <c r="Y726" s="186"/>
      <c r="Z726" s="186"/>
    </row>
    <row r="727" spans="1:26" x14ac:dyDescent="0.2">
      <c r="A727" s="186"/>
      <c r="B727" s="186"/>
      <c r="C727" s="186"/>
      <c r="D727" s="186"/>
      <c r="E727" s="186"/>
      <c r="F727" s="186"/>
      <c r="G727" s="186"/>
      <c r="H727" s="186"/>
      <c r="I727" s="186"/>
      <c r="J727" s="186"/>
      <c r="K727" s="186"/>
      <c r="L727" s="186"/>
      <c r="M727" s="186"/>
      <c r="N727" s="180"/>
      <c r="O727" s="180"/>
      <c r="P727" s="180"/>
      <c r="Q727" s="180"/>
      <c r="R727" s="180"/>
      <c r="S727" s="180"/>
      <c r="T727" s="186"/>
      <c r="U727" s="186"/>
      <c r="V727" s="186"/>
      <c r="W727" s="186"/>
      <c r="X727" s="186"/>
      <c r="Y727" s="186"/>
      <c r="Z727" s="186"/>
    </row>
    <row r="728" spans="1:26" x14ac:dyDescent="0.2">
      <c r="A728" s="186"/>
      <c r="B728" s="186"/>
      <c r="C728" s="186"/>
      <c r="D728" s="186"/>
      <c r="E728" s="186"/>
      <c r="F728" s="186"/>
      <c r="G728" s="186"/>
      <c r="H728" s="186"/>
      <c r="I728" s="186"/>
      <c r="J728" s="186"/>
      <c r="K728" s="186"/>
      <c r="L728" s="186"/>
      <c r="M728" s="186"/>
      <c r="N728" s="180"/>
      <c r="O728" s="180"/>
      <c r="P728" s="180"/>
      <c r="Q728" s="180"/>
      <c r="R728" s="180"/>
      <c r="S728" s="180"/>
      <c r="T728" s="186"/>
      <c r="U728" s="186"/>
      <c r="V728" s="186"/>
      <c r="W728" s="186"/>
      <c r="X728" s="186"/>
      <c r="Y728" s="186"/>
      <c r="Z728" s="186"/>
    </row>
    <row r="729" spans="1:26" x14ac:dyDescent="0.2">
      <c r="A729" s="186"/>
      <c r="B729" s="186"/>
      <c r="C729" s="186"/>
      <c r="D729" s="186"/>
      <c r="E729" s="186"/>
      <c r="F729" s="186"/>
      <c r="G729" s="186"/>
      <c r="H729" s="186"/>
      <c r="I729" s="186"/>
      <c r="J729" s="186"/>
      <c r="K729" s="186"/>
      <c r="L729" s="186"/>
      <c r="M729" s="186"/>
      <c r="N729" s="180"/>
      <c r="O729" s="180"/>
      <c r="P729" s="180"/>
      <c r="Q729" s="180"/>
      <c r="R729" s="180"/>
      <c r="S729" s="180"/>
      <c r="T729" s="186"/>
      <c r="U729" s="186"/>
      <c r="V729" s="186"/>
      <c r="W729" s="186"/>
      <c r="X729" s="186"/>
      <c r="Y729" s="186"/>
      <c r="Z729" s="186"/>
    </row>
    <row r="730" spans="1:26" x14ac:dyDescent="0.2">
      <c r="A730" s="186"/>
      <c r="B730" s="186"/>
      <c r="C730" s="186"/>
      <c r="D730" s="186"/>
      <c r="E730" s="186"/>
      <c r="F730" s="186"/>
      <c r="G730" s="186"/>
      <c r="H730" s="186"/>
      <c r="I730" s="186"/>
      <c r="J730" s="186"/>
      <c r="K730" s="186"/>
      <c r="L730" s="186"/>
      <c r="M730" s="186"/>
      <c r="N730" s="180"/>
      <c r="O730" s="180"/>
      <c r="P730" s="180"/>
      <c r="Q730" s="180"/>
      <c r="R730" s="180"/>
      <c r="S730" s="180"/>
      <c r="T730" s="186"/>
      <c r="U730" s="186"/>
      <c r="V730" s="186"/>
      <c r="W730" s="186"/>
      <c r="X730" s="186"/>
      <c r="Y730" s="186"/>
      <c r="Z730" s="186"/>
    </row>
    <row r="731" spans="1:26" x14ac:dyDescent="0.2">
      <c r="A731" s="186"/>
      <c r="B731" s="186"/>
      <c r="C731" s="186"/>
      <c r="D731" s="186"/>
      <c r="E731" s="186"/>
      <c r="F731" s="186"/>
      <c r="G731" s="186"/>
      <c r="H731" s="186"/>
      <c r="I731" s="186"/>
      <c r="J731" s="186"/>
      <c r="K731" s="186"/>
      <c r="L731" s="186"/>
      <c r="M731" s="186"/>
      <c r="N731" s="180"/>
      <c r="O731" s="180"/>
      <c r="P731" s="180"/>
      <c r="Q731" s="180"/>
      <c r="R731" s="180"/>
      <c r="S731" s="180"/>
      <c r="T731" s="186"/>
      <c r="U731" s="186"/>
      <c r="V731" s="186"/>
      <c r="W731" s="186"/>
      <c r="X731" s="186"/>
      <c r="Y731" s="186"/>
      <c r="Z731" s="186"/>
    </row>
    <row r="732" spans="1:26" x14ac:dyDescent="0.2">
      <c r="A732" s="186"/>
      <c r="B732" s="186"/>
      <c r="C732" s="186"/>
      <c r="D732" s="186"/>
      <c r="E732" s="186"/>
      <c r="F732" s="186"/>
      <c r="G732" s="186"/>
      <c r="H732" s="186"/>
      <c r="I732" s="186"/>
      <c r="J732" s="186"/>
      <c r="K732" s="186"/>
      <c r="L732" s="186"/>
      <c r="M732" s="186"/>
      <c r="N732" s="180"/>
      <c r="O732" s="180"/>
      <c r="P732" s="180"/>
      <c r="Q732" s="180"/>
      <c r="R732" s="180"/>
      <c r="S732" s="180"/>
      <c r="T732" s="186"/>
      <c r="U732" s="186"/>
      <c r="V732" s="186"/>
      <c r="W732" s="186"/>
      <c r="X732" s="186"/>
      <c r="Y732" s="186"/>
      <c r="Z732" s="186"/>
    </row>
    <row r="733" spans="1:26" x14ac:dyDescent="0.2">
      <c r="A733" s="186"/>
      <c r="B733" s="186"/>
      <c r="C733" s="186"/>
      <c r="D733" s="186"/>
      <c r="E733" s="186"/>
      <c r="F733" s="186"/>
      <c r="G733" s="186"/>
      <c r="H733" s="186"/>
      <c r="I733" s="186"/>
      <c r="J733" s="186"/>
      <c r="K733" s="186"/>
      <c r="L733" s="186"/>
      <c r="M733" s="186"/>
      <c r="N733" s="180"/>
      <c r="O733" s="180"/>
      <c r="P733" s="180"/>
      <c r="Q733" s="180"/>
      <c r="R733" s="180"/>
      <c r="S733" s="180"/>
      <c r="T733" s="186"/>
      <c r="U733" s="186"/>
      <c r="V733" s="186"/>
      <c r="W733" s="186"/>
      <c r="X733" s="186"/>
      <c r="Y733" s="186"/>
      <c r="Z733" s="186"/>
    </row>
    <row r="734" spans="1:26" x14ac:dyDescent="0.2">
      <c r="A734" s="186"/>
      <c r="B734" s="186"/>
      <c r="C734" s="186"/>
      <c r="D734" s="186"/>
      <c r="E734" s="186"/>
      <c r="F734" s="186"/>
      <c r="G734" s="186"/>
      <c r="H734" s="186"/>
      <c r="I734" s="186"/>
      <c r="J734" s="186"/>
      <c r="K734" s="186"/>
      <c r="L734" s="186"/>
      <c r="M734" s="186"/>
      <c r="N734" s="180"/>
      <c r="O734" s="180"/>
      <c r="P734" s="180"/>
      <c r="Q734" s="180"/>
      <c r="R734" s="180"/>
      <c r="S734" s="180"/>
      <c r="T734" s="186"/>
      <c r="U734" s="186"/>
      <c r="V734" s="186"/>
      <c r="W734" s="186"/>
      <c r="X734" s="186"/>
      <c r="Y734" s="186"/>
      <c r="Z734" s="186"/>
    </row>
    <row r="735" spans="1:26" x14ac:dyDescent="0.2">
      <c r="A735" s="186"/>
      <c r="B735" s="186"/>
      <c r="C735" s="186"/>
      <c r="D735" s="186"/>
      <c r="E735" s="186"/>
      <c r="F735" s="186"/>
      <c r="G735" s="186"/>
      <c r="H735" s="186"/>
      <c r="I735" s="186"/>
      <c r="J735" s="186"/>
      <c r="K735" s="186"/>
      <c r="L735" s="186"/>
      <c r="M735" s="186"/>
      <c r="N735" s="180"/>
      <c r="O735" s="180"/>
      <c r="P735" s="180"/>
      <c r="Q735" s="180"/>
      <c r="R735" s="180"/>
      <c r="S735" s="180"/>
      <c r="T735" s="186"/>
      <c r="U735" s="186"/>
      <c r="V735" s="186"/>
      <c r="W735" s="186"/>
      <c r="X735" s="186"/>
      <c r="Y735" s="186"/>
      <c r="Z735" s="186"/>
    </row>
    <row r="736" spans="1:26" x14ac:dyDescent="0.2">
      <c r="A736" s="186"/>
      <c r="B736" s="186"/>
      <c r="C736" s="186"/>
      <c r="D736" s="186"/>
      <c r="E736" s="186"/>
      <c r="F736" s="186"/>
      <c r="G736" s="186"/>
      <c r="H736" s="186"/>
      <c r="I736" s="186"/>
      <c r="J736" s="186"/>
      <c r="K736" s="186"/>
      <c r="L736" s="186"/>
      <c r="M736" s="186"/>
      <c r="N736" s="180"/>
      <c r="O736" s="180"/>
      <c r="P736" s="180"/>
      <c r="Q736" s="180"/>
      <c r="R736" s="180"/>
      <c r="S736" s="180"/>
      <c r="T736" s="186"/>
      <c r="U736" s="186"/>
      <c r="V736" s="186"/>
      <c r="W736" s="186"/>
      <c r="X736" s="186"/>
      <c r="Y736" s="186"/>
      <c r="Z736" s="186"/>
    </row>
    <row r="737" spans="1:26" x14ac:dyDescent="0.2">
      <c r="A737" s="186"/>
      <c r="B737" s="186"/>
      <c r="C737" s="186"/>
      <c r="D737" s="186"/>
      <c r="E737" s="186"/>
      <c r="F737" s="186"/>
      <c r="G737" s="186"/>
      <c r="H737" s="186"/>
      <c r="I737" s="186"/>
      <c r="J737" s="186"/>
      <c r="K737" s="186"/>
      <c r="L737" s="186"/>
      <c r="M737" s="186"/>
      <c r="N737" s="180"/>
      <c r="O737" s="180"/>
      <c r="P737" s="180"/>
      <c r="Q737" s="180"/>
      <c r="R737" s="180"/>
      <c r="S737" s="180"/>
      <c r="T737" s="186"/>
      <c r="U737" s="186"/>
      <c r="V737" s="186"/>
      <c r="W737" s="186"/>
      <c r="X737" s="186"/>
      <c r="Y737" s="186"/>
      <c r="Z737" s="186"/>
    </row>
    <row r="738" spans="1:26" x14ac:dyDescent="0.2">
      <c r="A738" s="186"/>
      <c r="B738" s="186"/>
      <c r="C738" s="186"/>
      <c r="D738" s="186"/>
      <c r="E738" s="186"/>
      <c r="F738" s="186"/>
      <c r="G738" s="186"/>
      <c r="H738" s="186"/>
      <c r="I738" s="186"/>
      <c r="J738" s="186"/>
      <c r="K738" s="186"/>
      <c r="L738" s="186"/>
      <c r="M738" s="186"/>
      <c r="N738" s="180"/>
      <c r="O738" s="180"/>
      <c r="P738" s="180"/>
      <c r="Q738" s="180"/>
      <c r="R738" s="180"/>
      <c r="S738" s="180"/>
      <c r="T738" s="186"/>
      <c r="U738" s="186"/>
      <c r="V738" s="186"/>
      <c r="W738" s="186"/>
      <c r="X738" s="186"/>
      <c r="Y738" s="186"/>
      <c r="Z738" s="186"/>
    </row>
    <row r="739" spans="1:26" x14ac:dyDescent="0.2">
      <c r="A739" s="186"/>
      <c r="B739" s="186"/>
      <c r="C739" s="186"/>
      <c r="D739" s="186"/>
      <c r="E739" s="186"/>
      <c r="F739" s="186"/>
      <c r="G739" s="186"/>
      <c r="H739" s="186"/>
      <c r="I739" s="186"/>
      <c r="J739" s="186"/>
      <c r="K739" s="186"/>
      <c r="L739" s="186"/>
      <c r="M739" s="186"/>
      <c r="N739" s="180"/>
      <c r="O739" s="180"/>
      <c r="P739" s="180"/>
      <c r="Q739" s="180"/>
      <c r="R739" s="180"/>
      <c r="S739" s="180"/>
      <c r="T739" s="186"/>
      <c r="U739" s="186"/>
      <c r="V739" s="186"/>
      <c r="W739" s="186"/>
      <c r="X739" s="186"/>
      <c r="Y739" s="186"/>
      <c r="Z739" s="186"/>
    </row>
    <row r="740" spans="1:26" x14ac:dyDescent="0.2">
      <c r="A740" s="186"/>
      <c r="B740" s="186"/>
      <c r="C740" s="186"/>
      <c r="D740" s="186"/>
      <c r="E740" s="186"/>
      <c r="F740" s="186"/>
      <c r="G740" s="186"/>
      <c r="H740" s="186"/>
      <c r="I740" s="186"/>
      <c r="J740" s="186"/>
      <c r="K740" s="186"/>
      <c r="L740" s="186"/>
      <c r="M740" s="186"/>
      <c r="N740" s="180"/>
      <c r="O740" s="180"/>
      <c r="P740" s="180"/>
      <c r="Q740" s="180"/>
      <c r="R740" s="180"/>
      <c r="S740" s="180"/>
      <c r="T740" s="186"/>
      <c r="U740" s="186"/>
      <c r="V740" s="186"/>
      <c r="W740" s="186"/>
      <c r="X740" s="186"/>
      <c r="Y740" s="186"/>
      <c r="Z740" s="186"/>
    </row>
    <row r="741" spans="1:26" x14ac:dyDescent="0.2">
      <c r="A741" s="186"/>
      <c r="B741" s="186"/>
      <c r="C741" s="186"/>
      <c r="D741" s="186"/>
      <c r="E741" s="186"/>
      <c r="F741" s="186"/>
      <c r="G741" s="186"/>
      <c r="H741" s="186"/>
      <c r="I741" s="186"/>
      <c r="J741" s="186"/>
      <c r="K741" s="186"/>
      <c r="L741" s="186"/>
      <c r="M741" s="186"/>
      <c r="N741" s="180"/>
      <c r="O741" s="180"/>
      <c r="P741" s="180"/>
      <c r="Q741" s="180"/>
      <c r="R741" s="180"/>
      <c r="S741" s="180"/>
      <c r="T741" s="186"/>
      <c r="U741" s="186"/>
      <c r="V741" s="186"/>
      <c r="W741" s="186"/>
      <c r="X741" s="186"/>
      <c r="Y741" s="186"/>
      <c r="Z741" s="186"/>
    </row>
    <row r="742" spans="1:26" x14ac:dyDescent="0.2">
      <c r="A742" s="186"/>
      <c r="B742" s="186"/>
      <c r="C742" s="186"/>
      <c r="D742" s="186"/>
      <c r="E742" s="186"/>
      <c r="F742" s="186"/>
      <c r="G742" s="186"/>
      <c r="H742" s="186"/>
      <c r="I742" s="186"/>
      <c r="J742" s="186"/>
      <c r="K742" s="186"/>
      <c r="L742" s="186"/>
      <c r="M742" s="186"/>
      <c r="N742" s="180"/>
      <c r="O742" s="180"/>
      <c r="P742" s="180"/>
      <c r="Q742" s="180"/>
      <c r="R742" s="180"/>
      <c r="S742" s="180"/>
      <c r="T742" s="186"/>
      <c r="U742" s="186"/>
      <c r="V742" s="186"/>
      <c r="W742" s="186"/>
      <c r="X742" s="186"/>
      <c r="Y742" s="186"/>
      <c r="Z742" s="186"/>
    </row>
    <row r="743" spans="1:26" x14ac:dyDescent="0.2">
      <c r="A743" s="186"/>
      <c r="B743" s="186"/>
      <c r="C743" s="186"/>
      <c r="D743" s="186"/>
      <c r="E743" s="186"/>
      <c r="F743" s="186"/>
      <c r="G743" s="186"/>
      <c r="H743" s="186"/>
      <c r="I743" s="186"/>
      <c r="J743" s="186"/>
      <c r="K743" s="186"/>
      <c r="L743" s="186"/>
      <c r="M743" s="186"/>
      <c r="N743" s="180"/>
      <c r="O743" s="180"/>
      <c r="P743" s="180"/>
      <c r="Q743" s="180"/>
      <c r="R743" s="180"/>
      <c r="S743" s="180"/>
      <c r="T743" s="186"/>
      <c r="U743" s="186"/>
      <c r="V743" s="186"/>
      <c r="W743" s="186"/>
      <c r="X743" s="186"/>
      <c r="Y743" s="186"/>
      <c r="Z743" s="186"/>
    </row>
    <row r="744" spans="1:26" x14ac:dyDescent="0.2">
      <c r="A744" s="186"/>
      <c r="B744" s="186"/>
      <c r="C744" s="186"/>
      <c r="D744" s="186"/>
      <c r="E744" s="186"/>
      <c r="F744" s="186"/>
      <c r="G744" s="186"/>
      <c r="H744" s="186"/>
      <c r="I744" s="186"/>
      <c r="J744" s="186"/>
      <c r="K744" s="186"/>
      <c r="L744" s="186"/>
      <c r="M744" s="186"/>
      <c r="N744" s="180"/>
      <c r="O744" s="180"/>
      <c r="P744" s="180"/>
      <c r="Q744" s="180"/>
      <c r="R744" s="180"/>
      <c r="S744" s="180"/>
      <c r="T744" s="186"/>
      <c r="U744" s="186"/>
      <c r="V744" s="186"/>
      <c r="W744" s="186"/>
      <c r="X744" s="186"/>
      <c r="Y744" s="186"/>
      <c r="Z744" s="186"/>
    </row>
    <row r="745" spans="1:26" x14ac:dyDescent="0.2">
      <c r="A745" s="186"/>
      <c r="B745" s="186"/>
      <c r="C745" s="186"/>
      <c r="D745" s="186"/>
      <c r="E745" s="186"/>
      <c r="F745" s="186"/>
      <c r="G745" s="186"/>
      <c r="H745" s="186"/>
      <c r="I745" s="186"/>
      <c r="J745" s="186"/>
      <c r="K745" s="186"/>
      <c r="L745" s="186"/>
      <c r="M745" s="186"/>
      <c r="N745" s="180"/>
      <c r="O745" s="180"/>
      <c r="P745" s="180"/>
      <c r="Q745" s="180"/>
      <c r="R745" s="180"/>
      <c r="S745" s="180"/>
      <c r="T745" s="186"/>
      <c r="U745" s="186"/>
      <c r="V745" s="186"/>
      <c r="W745" s="186"/>
      <c r="X745" s="186"/>
      <c r="Y745" s="186"/>
      <c r="Z745" s="186"/>
    </row>
    <row r="746" spans="1:26" x14ac:dyDescent="0.2">
      <c r="A746" s="186"/>
      <c r="B746" s="186"/>
      <c r="C746" s="186"/>
      <c r="D746" s="186"/>
      <c r="E746" s="186"/>
      <c r="F746" s="186"/>
      <c r="G746" s="186"/>
      <c r="H746" s="186"/>
      <c r="I746" s="186"/>
      <c r="J746" s="186"/>
      <c r="K746" s="186"/>
      <c r="L746" s="186"/>
      <c r="M746" s="186"/>
      <c r="N746" s="180"/>
      <c r="O746" s="180"/>
      <c r="P746" s="180"/>
      <c r="Q746" s="180"/>
      <c r="R746" s="180"/>
      <c r="S746" s="180"/>
      <c r="T746" s="186"/>
      <c r="U746" s="186"/>
      <c r="V746" s="186"/>
      <c r="W746" s="186"/>
      <c r="X746" s="186"/>
      <c r="Y746" s="186"/>
      <c r="Z746" s="186"/>
    </row>
    <row r="747" spans="1:26" x14ac:dyDescent="0.2">
      <c r="A747" s="186"/>
      <c r="B747" s="186"/>
      <c r="C747" s="186"/>
      <c r="D747" s="186"/>
      <c r="E747" s="186"/>
      <c r="F747" s="186"/>
      <c r="G747" s="186"/>
      <c r="H747" s="186"/>
      <c r="I747" s="186"/>
      <c r="J747" s="186"/>
      <c r="K747" s="186"/>
      <c r="L747" s="186"/>
      <c r="M747" s="186"/>
      <c r="N747" s="180"/>
      <c r="O747" s="180"/>
      <c r="P747" s="180"/>
      <c r="Q747" s="180"/>
      <c r="R747" s="180"/>
      <c r="S747" s="180"/>
      <c r="T747" s="186"/>
      <c r="U747" s="186"/>
      <c r="V747" s="186"/>
      <c r="W747" s="186"/>
      <c r="X747" s="186"/>
      <c r="Y747" s="186"/>
      <c r="Z747" s="186"/>
    </row>
    <row r="748" spans="1:26" x14ac:dyDescent="0.2">
      <c r="A748" s="186"/>
      <c r="B748" s="186"/>
      <c r="C748" s="186"/>
      <c r="D748" s="186"/>
      <c r="E748" s="186"/>
      <c r="F748" s="186"/>
      <c r="G748" s="186"/>
      <c r="H748" s="186"/>
      <c r="I748" s="186"/>
      <c r="J748" s="186"/>
      <c r="K748" s="186"/>
      <c r="L748" s="186"/>
      <c r="M748" s="186"/>
      <c r="N748" s="180"/>
      <c r="O748" s="180"/>
      <c r="P748" s="180"/>
      <c r="Q748" s="180"/>
      <c r="R748" s="180"/>
      <c r="S748" s="180"/>
      <c r="T748" s="186"/>
      <c r="U748" s="186"/>
      <c r="V748" s="186"/>
      <c r="W748" s="186"/>
      <c r="X748" s="186"/>
      <c r="Y748" s="186"/>
      <c r="Z748" s="186"/>
    </row>
    <row r="749" spans="1:26" x14ac:dyDescent="0.2">
      <c r="A749" s="186"/>
      <c r="B749" s="186"/>
      <c r="C749" s="186"/>
      <c r="D749" s="186"/>
      <c r="E749" s="186"/>
      <c r="F749" s="186"/>
      <c r="G749" s="186"/>
      <c r="H749" s="186"/>
      <c r="I749" s="186"/>
      <c r="J749" s="186"/>
      <c r="K749" s="186"/>
      <c r="L749" s="186"/>
      <c r="M749" s="186"/>
      <c r="N749" s="180"/>
      <c r="O749" s="180"/>
      <c r="P749" s="180"/>
      <c r="Q749" s="180"/>
      <c r="R749" s="180"/>
      <c r="S749" s="180"/>
      <c r="T749" s="186"/>
      <c r="U749" s="186"/>
      <c r="V749" s="186"/>
      <c r="W749" s="186"/>
      <c r="X749" s="186"/>
      <c r="Y749" s="186"/>
      <c r="Z749" s="186"/>
    </row>
    <row r="750" spans="1:26" x14ac:dyDescent="0.2">
      <c r="A750" s="186"/>
      <c r="B750" s="186"/>
      <c r="C750" s="186"/>
      <c r="D750" s="186"/>
      <c r="E750" s="186"/>
      <c r="F750" s="186"/>
      <c r="G750" s="186"/>
      <c r="H750" s="186"/>
      <c r="I750" s="186"/>
      <c r="J750" s="186"/>
      <c r="K750" s="186"/>
      <c r="L750" s="186"/>
      <c r="M750" s="186"/>
      <c r="N750" s="180"/>
      <c r="O750" s="180"/>
      <c r="P750" s="180"/>
      <c r="Q750" s="180"/>
      <c r="R750" s="180"/>
      <c r="S750" s="180"/>
      <c r="T750" s="186"/>
      <c r="U750" s="186"/>
      <c r="V750" s="186"/>
      <c r="W750" s="186"/>
      <c r="X750" s="186"/>
      <c r="Y750" s="186"/>
      <c r="Z750" s="186"/>
    </row>
    <row r="751" spans="1:26" x14ac:dyDescent="0.2">
      <c r="A751" s="186"/>
      <c r="B751" s="186"/>
      <c r="C751" s="186"/>
      <c r="D751" s="186"/>
      <c r="E751" s="186"/>
      <c r="F751" s="186"/>
      <c r="G751" s="186"/>
      <c r="H751" s="186"/>
      <c r="I751" s="186"/>
      <c r="J751" s="186"/>
      <c r="K751" s="186"/>
      <c r="L751" s="186"/>
      <c r="M751" s="186"/>
      <c r="N751" s="180"/>
      <c r="O751" s="180"/>
      <c r="P751" s="180"/>
      <c r="Q751" s="180"/>
      <c r="R751" s="180"/>
      <c r="S751" s="180"/>
      <c r="T751" s="186"/>
      <c r="U751" s="186"/>
      <c r="V751" s="186"/>
      <c r="W751" s="186"/>
      <c r="X751" s="186"/>
      <c r="Y751" s="186"/>
      <c r="Z751" s="186"/>
    </row>
    <row r="752" spans="1:26" x14ac:dyDescent="0.2">
      <c r="A752" s="186"/>
      <c r="B752" s="186"/>
      <c r="C752" s="186"/>
      <c r="D752" s="186"/>
      <c r="E752" s="186"/>
      <c r="F752" s="186"/>
      <c r="G752" s="186"/>
      <c r="H752" s="186"/>
      <c r="I752" s="186"/>
      <c r="J752" s="186"/>
      <c r="K752" s="186"/>
      <c r="L752" s="186"/>
      <c r="M752" s="186"/>
      <c r="N752" s="180"/>
      <c r="O752" s="180"/>
      <c r="P752" s="180"/>
      <c r="Q752" s="180"/>
      <c r="R752" s="180"/>
      <c r="S752" s="180"/>
      <c r="T752" s="186"/>
      <c r="U752" s="186"/>
      <c r="V752" s="186"/>
      <c r="W752" s="186"/>
      <c r="X752" s="186"/>
      <c r="Y752" s="186"/>
      <c r="Z752" s="186"/>
    </row>
    <row r="753" spans="1:26" x14ac:dyDescent="0.2">
      <c r="A753" s="186"/>
      <c r="B753" s="186"/>
      <c r="C753" s="186"/>
      <c r="D753" s="186"/>
      <c r="E753" s="186"/>
      <c r="F753" s="186"/>
      <c r="G753" s="186"/>
      <c r="H753" s="186"/>
      <c r="I753" s="186"/>
      <c r="J753" s="186"/>
      <c r="K753" s="186"/>
      <c r="L753" s="186"/>
      <c r="M753" s="186"/>
      <c r="N753" s="180"/>
      <c r="O753" s="180"/>
      <c r="P753" s="180"/>
      <c r="Q753" s="180"/>
      <c r="R753" s="180"/>
      <c r="S753" s="180"/>
      <c r="T753" s="186"/>
      <c r="U753" s="186"/>
      <c r="V753" s="186"/>
      <c r="W753" s="186"/>
      <c r="X753" s="186"/>
      <c r="Y753" s="186"/>
      <c r="Z753" s="186"/>
    </row>
    <row r="754" spans="1:26" x14ac:dyDescent="0.2">
      <c r="A754" s="186"/>
      <c r="B754" s="186"/>
      <c r="C754" s="186"/>
      <c r="D754" s="186"/>
      <c r="E754" s="186"/>
      <c r="F754" s="186"/>
      <c r="G754" s="186"/>
      <c r="H754" s="186"/>
      <c r="I754" s="186"/>
      <c r="J754" s="186"/>
      <c r="K754" s="186"/>
      <c r="L754" s="186"/>
      <c r="M754" s="186"/>
      <c r="N754" s="180"/>
      <c r="O754" s="180"/>
      <c r="P754" s="180"/>
      <c r="Q754" s="180"/>
      <c r="R754" s="180"/>
      <c r="S754" s="180"/>
      <c r="T754" s="186"/>
      <c r="U754" s="186"/>
      <c r="V754" s="186"/>
      <c r="W754" s="186"/>
      <c r="X754" s="186"/>
      <c r="Y754" s="186"/>
      <c r="Z754" s="186"/>
    </row>
    <row r="755" spans="1:26" x14ac:dyDescent="0.2">
      <c r="A755" s="186"/>
      <c r="B755" s="186"/>
      <c r="C755" s="186"/>
      <c r="D755" s="186"/>
      <c r="E755" s="186"/>
      <c r="F755" s="186"/>
      <c r="G755" s="186"/>
      <c r="H755" s="186"/>
      <c r="I755" s="186"/>
      <c r="J755" s="186"/>
      <c r="K755" s="186"/>
      <c r="L755" s="186"/>
      <c r="M755" s="186"/>
      <c r="N755" s="180"/>
      <c r="O755" s="180"/>
      <c r="P755" s="180"/>
      <c r="Q755" s="180"/>
      <c r="R755" s="180"/>
      <c r="S755" s="180"/>
      <c r="T755" s="186"/>
      <c r="U755" s="186"/>
      <c r="V755" s="186"/>
      <c r="W755" s="186"/>
      <c r="X755" s="186"/>
      <c r="Y755" s="186"/>
      <c r="Z755" s="186"/>
    </row>
    <row r="756" spans="1:26" x14ac:dyDescent="0.2">
      <c r="A756" s="186"/>
      <c r="B756" s="186"/>
      <c r="C756" s="186"/>
      <c r="D756" s="186"/>
      <c r="E756" s="186"/>
      <c r="F756" s="186"/>
      <c r="G756" s="186"/>
      <c r="H756" s="186"/>
      <c r="I756" s="186"/>
      <c r="J756" s="186"/>
      <c r="K756" s="186"/>
      <c r="L756" s="186"/>
      <c r="M756" s="186"/>
      <c r="N756" s="180"/>
      <c r="O756" s="180"/>
      <c r="P756" s="180"/>
      <c r="Q756" s="180"/>
      <c r="R756" s="180"/>
      <c r="S756" s="180"/>
      <c r="T756" s="186"/>
      <c r="U756" s="186"/>
      <c r="V756" s="186"/>
      <c r="W756" s="186"/>
      <c r="X756" s="186"/>
      <c r="Y756" s="186"/>
      <c r="Z756" s="186"/>
    </row>
    <row r="757" spans="1:26" x14ac:dyDescent="0.2">
      <c r="A757" s="186"/>
      <c r="B757" s="186"/>
      <c r="C757" s="186"/>
      <c r="D757" s="186"/>
      <c r="E757" s="186"/>
      <c r="F757" s="186"/>
      <c r="G757" s="186"/>
      <c r="H757" s="186"/>
      <c r="I757" s="186"/>
      <c r="J757" s="186"/>
      <c r="K757" s="186"/>
      <c r="L757" s="186"/>
      <c r="M757" s="186"/>
      <c r="N757" s="180"/>
      <c r="O757" s="180"/>
      <c r="P757" s="180"/>
      <c r="Q757" s="180"/>
      <c r="R757" s="180"/>
      <c r="S757" s="180"/>
      <c r="T757" s="186"/>
      <c r="U757" s="186"/>
      <c r="V757" s="186"/>
      <c r="W757" s="186"/>
      <c r="X757" s="186"/>
      <c r="Y757" s="186"/>
      <c r="Z757" s="186"/>
    </row>
    <row r="758" spans="1:26" x14ac:dyDescent="0.2">
      <c r="A758" s="186"/>
      <c r="B758" s="186"/>
      <c r="C758" s="186"/>
      <c r="D758" s="186"/>
      <c r="E758" s="186"/>
      <c r="F758" s="186"/>
      <c r="G758" s="186"/>
      <c r="H758" s="186"/>
      <c r="I758" s="186"/>
      <c r="J758" s="186"/>
      <c r="K758" s="186"/>
      <c r="L758" s="186"/>
      <c r="M758" s="186"/>
      <c r="N758" s="180"/>
      <c r="O758" s="180"/>
      <c r="P758" s="180"/>
      <c r="Q758" s="180"/>
      <c r="R758" s="180"/>
      <c r="S758" s="180"/>
      <c r="T758" s="186"/>
      <c r="U758" s="186"/>
      <c r="V758" s="186"/>
      <c r="W758" s="186"/>
      <c r="X758" s="186"/>
      <c r="Y758" s="186"/>
      <c r="Z758" s="186"/>
    </row>
    <row r="759" spans="1:26" x14ac:dyDescent="0.2">
      <c r="A759" s="186"/>
      <c r="B759" s="186"/>
      <c r="C759" s="186"/>
      <c r="D759" s="186"/>
      <c r="E759" s="186"/>
      <c r="F759" s="186"/>
      <c r="G759" s="186"/>
      <c r="H759" s="186"/>
      <c r="I759" s="186"/>
      <c r="J759" s="186"/>
      <c r="K759" s="186"/>
      <c r="L759" s="186"/>
      <c r="M759" s="186"/>
      <c r="N759" s="180"/>
      <c r="O759" s="180"/>
      <c r="P759" s="180"/>
      <c r="Q759" s="180"/>
      <c r="R759" s="180"/>
      <c r="S759" s="180"/>
      <c r="T759" s="186"/>
      <c r="U759" s="186"/>
      <c r="V759" s="186"/>
      <c r="W759" s="186"/>
      <c r="X759" s="186"/>
      <c r="Y759" s="186"/>
      <c r="Z759" s="186"/>
    </row>
    <row r="760" spans="1:26" x14ac:dyDescent="0.2">
      <c r="A760" s="186"/>
      <c r="B760" s="186"/>
      <c r="C760" s="186"/>
      <c r="D760" s="186"/>
      <c r="E760" s="186"/>
      <c r="F760" s="186"/>
      <c r="G760" s="186"/>
      <c r="H760" s="186"/>
      <c r="I760" s="186"/>
      <c r="J760" s="186"/>
      <c r="K760" s="186"/>
      <c r="L760" s="186"/>
      <c r="M760" s="186"/>
      <c r="N760" s="180"/>
      <c r="O760" s="180"/>
      <c r="P760" s="180"/>
      <c r="Q760" s="180"/>
      <c r="R760" s="180"/>
      <c r="S760" s="180"/>
      <c r="T760" s="186"/>
      <c r="U760" s="186"/>
      <c r="V760" s="186"/>
      <c r="W760" s="186"/>
      <c r="X760" s="186"/>
      <c r="Y760" s="186"/>
      <c r="Z760" s="186"/>
    </row>
    <row r="761" spans="1:26" x14ac:dyDescent="0.2">
      <c r="A761" s="186"/>
      <c r="B761" s="186"/>
      <c r="C761" s="186"/>
      <c r="D761" s="186"/>
      <c r="E761" s="186"/>
      <c r="F761" s="186"/>
      <c r="G761" s="186"/>
      <c r="H761" s="186"/>
      <c r="I761" s="186"/>
      <c r="J761" s="186"/>
      <c r="K761" s="186"/>
      <c r="L761" s="186"/>
      <c r="M761" s="186"/>
      <c r="N761" s="180"/>
      <c r="O761" s="180"/>
      <c r="P761" s="180"/>
      <c r="Q761" s="180"/>
      <c r="R761" s="180"/>
      <c r="S761" s="180"/>
      <c r="T761" s="186"/>
      <c r="U761" s="186"/>
      <c r="V761" s="186"/>
      <c r="W761" s="186"/>
      <c r="X761" s="186"/>
      <c r="Y761" s="186"/>
      <c r="Z761" s="186"/>
    </row>
    <row r="762" spans="1:26" x14ac:dyDescent="0.2">
      <c r="A762" s="186"/>
      <c r="B762" s="186"/>
      <c r="C762" s="186"/>
      <c r="D762" s="186"/>
      <c r="E762" s="186"/>
      <c r="F762" s="186"/>
      <c r="G762" s="186"/>
      <c r="H762" s="186"/>
      <c r="I762" s="186"/>
      <c r="J762" s="186"/>
      <c r="K762" s="186"/>
      <c r="L762" s="186"/>
      <c r="M762" s="186"/>
      <c r="N762" s="180"/>
      <c r="O762" s="180"/>
      <c r="P762" s="180"/>
      <c r="Q762" s="180"/>
      <c r="R762" s="180"/>
      <c r="S762" s="180"/>
      <c r="T762" s="186"/>
      <c r="U762" s="186"/>
      <c r="V762" s="186"/>
      <c r="W762" s="186"/>
      <c r="X762" s="186"/>
      <c r="Y762" s="186"/>
      <c r="Z762" s="186"/>
    </row>
    <row r="763" spans="1:26" x14ac:dyDescent="0.2">
      <c r="A763" s="186"/>
      <c r="B763" s="186"/>
      <c r="C763" s="186"/>
      <c r="D763" s="186"/>
      <c r="E763" s="186"/>
      <c r="F763" s="186"/>
      <c r="G763" s="186"/>
      <c r="H763" s="186"/>
      <c r="I763" s="186"/>
      <c r="J763" s="186"/>
      <c r="K763" s="186"/>
      <c r="L763" s="186"/>
      <c r="M763" s="186"/>
      <c r="N763" s="180"/>
      <c r="O763" s="180"/>
      <c r="P763" s="180"/>
      <c r="Q763" s="180"/>
      <c r="R763" s="180"/>
      <c r="S763" s="180"/>
      <c r="T763" s="186"/>
      <c r="U763" s="186"/>
      <c r="V763" s="186"/>
      <c r="W763" s="186"/>
      <c r="X763" s="186"/>
      <c r="Y763" s="186"/>
      <c r="Z763" s="186"/>
    </row>
    <row r="764" spans="1:26" x14ac:dyDescent="0.2">
      <c r="A764" s="186"/>
      <c r="B764" s="186"/>
      <c r="C764" s="186"/>
      <c r="D764" s="186"/>
      <c r="E764" s="186"/>
      <c r="F764" s="186"/>
      <c r="G764" s="186"/>
      <c r="H764" s="186"/>
      <c r="I764" s="186"/>
      <c r="J764" s="186"/>
      <c r="K764" s="186"/>
      <c r="L764" s="186"/>
      <c r="M764" s="186"/>
      <c r="N764" s="180"/>
      <c r="O764" s="180"/>
      <c r="P764" s="180"/>
      <c r="Q764" s="180"/>
      <c r="R764" s="180"/>
      <c r="S764" s="180"/>
      <c r="T764" s="186"/>
      <c r="U764" s="186"/>
      <c r="V764" s="186"/>
      <c r="W764" s="186"/>
      <c r="X764" s="186"/>
      <c r="Y764" s="186"/>
      <c r="Z764" s="186"/>
    </row>
    <row r="765" spans="1:26" x14ac:dyDescent="0.2">
      <c r="A765" s="186"/>
      <c r="B765" s="186"/>
      <c r="C765" s="186"/>
      <c r="D765" s="186"/>
      <c r="E765" s="186"/>
      <c r="F765" s="186"/>
      <c r="G765" s="186"/>
      <c r="H765" s="186"/>
      <c r="I765" s="186"/>
      <c r="J765" s="186"/>
      <c r="K765" s="186"/>
      <c r="L765" s="186"/>
      <c r="M765" s="186"/>
      <c r="N765" s="180"/>
      <c r="O765" s="180"/>
      <c r="P765" s="180"/>
      <c r="Q765" s="180"/>
      <c r="R765" s="180"/>
      <c r="S765" s="180"/>
      <c r="T765" s="186"/>
      <c r="U765" s="186"/>
      <c r="V765" s="186"/>
      <c r="W765" s="186"/>
      <c r="X765" s="186"/>
      <c r="Y765" s="186"/>
      <c r="Z765" s="186"/>
    </row>
    <row r="766" spans="1:26" x14ac:dyDescent="0.2">
      <c r="A766" s="186"/>
      <c r="B766" s="186"/>
      <c r="C766" s="186"/>
      <c r="D766" s="186"/>
      <c r="E766" s="186"/>
      <c r="F766" s="186"/>
      <c r="G766" s="186"/>
      <c r="H766" s="186"/>
      <c r="I766" s="186"/>
      <c r="J766" s="186"/>
      <c r="K766" s="186"/>
      <c r="L766" s="186"/>
      <c r="M766" s="186"/>
      <c r="N766" s="180"/>
      <c r="O766" s="180"/>
      <c r="P766" s="180"/>
      <c r="Q766" s="180"/>
      <c r="R766" s="180"/>
      <c r="S766" s="180"/>
      <c r="T766" s="186"/>
      <c r="U766" s="186"/>
      <c r="V766" s="186"/>
      <c r="W766" s="186"/>
      <c r="X766" s="186"/>
      <c r="Y766" s="186"/>
      <c r="Z766" s="186"/>
    </row>
    <row r="767" spans="1:26" x14ac:dyDescent="0.2">
      <c r="A767" s="186"/>
      <c r="B767" s="186"/>
      <c r="C767" s="186"/>
      <c r="D767" s="186"/>
      <c r="E767" s="186"/>
      <c r="F767" s="186"/>
      <c r="G767" s="186"/>
      <c r="H767" s="186"/>
      <c r="I767" s="186"/>
      <c r="J767" s="186"/>
      <c r="K767" s="186"/>
      <c r="L767" s="186"/>
      <c r="M767" s="186"/>
      <c r="N767" s="180"/>
      <c r="O767" s="180"/>
      <c r="P767" s="180"/>
      <c r="Q767" s="180"/>
      <c r="R767" s="180"/>
      <c r="S767" s="180"/>
      <c r="T767" s="186"/>
      <c r="U767" s="186"/>
      <c r="V767" s="186"/>
      <c r="W767" s="186"/>
      <c r="X767" s="186"/>
      <c r="Y767" s="186"/>
      <c r="Z767" s="186"/>
    </row>
    <row r="768" spans="1:26" x14ac:dyDescent="0.2">
      <c r="A768" s="186"/>
      <c r="B768" s="186"/>
      <c r="C768" s="186"/>
      <c r="D768" s="186"/>
      <c r="E768" s="186"/>
      <c r="F768" s="186"/>
      <c r="G768" s="186"/>
      <c r="H768" s="186"/>
      <c r="I768" s="186"/>
      <c r="J768" s="186"/>
      <c r="K768" s="186"/>
      <c r="L768" s="186"/>
      <c r="M768" s="186"/>
      <c r="N768" s="180"/>
      <c r="O768" s="180"/>
      <c r="P768" s="180"/>
      <c r="Q768" s="180"/>
      <c r="R768" s="180"/>
      <c r="S768" s="180"/>
      <c r="T768" s="186"/>
      <c r="U768" s="186"/>
      <c r="V768" s="186"/>
      <c r="W768" s="186"/>
      <c r="X768" s="186"/>
      <c r="Y768" s="186"/>
      <c r="Z768" s="186"/>
    </row>
    <row r="769" spans="1:26" x14ac:dyDescent="0.2">
      <c r="A769" s="186"/>
      <c r="B769" s="186"/>
      <c r="C769" s="186"/>
      <c r="D769" s="186"/>
      <c r="E769" s="186"/>
      <c r="F769" s="186"/>
      <c r="G769" s="186"/>
      <c r="H769" s="186"/>
      <c r="I769" s="186"/>
      <c r="J769" s="186"/>
      <c r="K769" s="186"/>
      <c r="L769" s="186"/>
      <c r="M769" s="186"/>
      <c r="N769" s="180"/>
      <c r="O769" s="180"/>
      <c r="P769" s="180"/>
      <c r="Q769" s="180"/>
      <c r="R769" s="180"/>
      <c r="S769" s="180"/>
      <c r="T769" s="186"/>
      <c r="U769" s="186"/>
      <c r="V769" s="186"/>
      <c r="W769" s="186"/>
      <c r="X769" s="186"/>
      <c r="Y769" s="186"/>
      <c r="Z769" s="186"/>
    </row>
    <row r="770" spans="1:26" x14ac:dyDescent="0.2">
      <c r="A770" s="186"/>
      <c r="B770" s="186"/>
      <c r="C770" s="186"/>
      <c r="D770" s="186"/>
      <c r="E770" s="186"/>
      <c r="F770" s="186"/>
      <c r="G770" s="186"/>
      <c r="H770" s="186"/>
      <c r="I770" s="186"/>
      <c r="J770" s="186"/>
      <c r="K770" s="186"/>
      <c r="L770" s="186"/>
      <c r="M770" s="186"/>
      <c r="N770" s="180"/>
      <c r="O770" s="180"/>
      <c r="P770" s="180"/>
      <c r="Q770" s="180"/>
      <c r="R770" s="180"/>
      <c r="S770" s="180"/>
      <c r="T770" s="186"/>
      <c r="U770" s="186"/>
      <c r="V770" s="186"/>
      <c r="W770" s="186"/>
      <c r="X770" s="186"/>
      <c r="Y770" s="186"/>
      <c r="Z770" s="186"/>
    </row>
    <row r="771" spans="1:26" x14ac:dyDescent="0.2">
      <c r="A771" s="186"/>
      <c r="B771" s="186"/>
      <c r="C771" s="186"/>
      <c r="D771" s="186"/>
      <c r="E771" s="186"/>
      <c r="F771" s="186"/>
      <c r="G771" s="186"/>
      <c r="H771" s="186"/>
      <c r="I771" s="186"/>
      <c r="J771" s="186"/>
      <c r="K771" s="186"/>
      <c r="L771" s="186"/>
      <c r="M771" s="186"/>
      <c r="N771" s="180"/>
      <c r="O771" s="180"/>
      <c r="P771" s="180"/>
      <c r="Q771" s="180"/>
      <c r="R771" s="180"/>
      <c r="S771" s="180"/>
      <c r="T771" s="186"/>
      <c r="U771" s="186"/>
      <c r="V771" s="186"/>
      <c r="W771" s="186"/>
      <c r="X771" s="186"/>
      <c r="Y771" s="186"/>
      <c r="Z771" s="186"/>
    </row>
    <row r="772" spans="1:26" x14ac:dyDescent="0.2">
      <c r="A772" s="186"/>
      <c r="B772" s="186"/>
      <c r="C772" s="186"/>
      <c r="D772" s="186"/>
      <c r="E772" s="186"/>
      <c r="F772" s="186"/>
      <c r="G772" s="186"/>
      <c r="H772" s="186"/>
      <c r="I772" s="186"/>
      <c r="J772" s="186"/>
      <c r="K772" s="186"/>
      <c r="L772" s="186"/>
      <c r="M772" s="186"/>
      <c r="N772" s="180"/>
      <c r="O772" s="180"/>
      <c r="P772" s="180"/>
      <c r="Q772" s="180"/>
      <c r="R772" s="180"/>
      <c r="S772" s="180"/>
      <c r="T772" s="186"/>
      <c r="U772" s="186"/>
      <c r="V772" s="186"/>
      <c r="W772" s="186"/>
      <c r="X772" s="186"/>
      <c r="Y772" s="186"/>
      <c r="Z772" s="186"/>
    </row>
    <row r="773" spans="1:26" x14ac:dyDescent="0.2">
      <c r="A773" s="186"/>
      <c r="B773" s="186"/>
      <c r="C773" s="186"/>
      <c r="D773" s="186"/>
      <c r="E773" s="186"/>
      <c r="F773" s="186"/>
      <c r="G773" s="186"/>
      <c r="H773" s="186"/>
      <c r="I773" s="186"/>
      <c r="J773" s="186"/>
      <c r="K773" s="186"/>
      <c r="L773" s="186"/>
      <c r="M773" s="186"/>
      <c r="N773" s="180"/>
      <c r="O773" s="180"/>
      <c r="P773" s="180"/>
      <c r="Q773" s="180"/>
      <c r="R773" s="180"/>
      <c r="S773" s="180"/>
      <c r="T773" s="186"/>
      <c r="U773" s="186"/>
      <c r="V773" s="186"/>
      <c r="W773" s="186"/>
      <c r="X773" s="186"/>
      <c r="Y773" s="186"/>
      <c r="Z773" s="186"/>
    </row>
    <row r="774" spans="1:26" x14ac:dyDescent="0.2">
      <c r="A774" s="186"/>
      <c r="B774" s="186"/>
      <c r="C774" s="186"/>
      <c r="D774" s="186"/>
      <c r="E774" s="186"/>
      <c r="F774" s="186"/>
      <c r="G774" s="186"/>
      <c r="H774" s="186"/>
      <c r="I774" s="186"/>
      <c r="J774" s="186"/>
      <c r="K774" s="186"/>
      <c r="L774" s="186"/>
      <c r="M774" s="186"/>
      <c r="N774" s="180"/>
      <c r="O774" s="180"/>
      <c r="P774" s="180"/>
      <c r="Q774" s="180"/>
      <c r="R774" s="180"/>
      <c r="S774" s="180"/>
      <c r="T774" s="186"/>
      <c r="U774" s="186"/>
      <c r="V774" s="186"/>
      <c r="W774" s="186"/>
      <c r="X774" s="186"/>
      <c r="Y774" s="186"/>
      <c r="Z774" s="186"/>
    </row>
    <row r="775" spans="1:26" x14ac:dyDescent="0.2">
      <c r="A775" s="186"/>
      <c r="B775" s="186"/>
      <c r="C775" s="186"/>
      <c r="D775" s="186"/>
      <c r="E775" s="186"/>
      <c r="F775" s="186"/>
      <c r="G775" s="186"/>
      <c r="H775" s="186"/>
      <c r="I775" s="186"/>
      <c r="J775" s="186"/>
      <c r="K775" s="186"/>
      <c r="L775" s="186"/>
      <c r="M775" s="186"/>
      <c r="N775" s="180"/>
      <c r="O775" s="180"/>
      <c r="P775" s="180"/>
      <c r="Q775" s="180"/>
      <c r="R775" s="180"/>
      <c r="S775" s="180"/>
      <c r="T775" s="186"/>
      <c r="U775" s="186"/>
      <c r="V775" s="186"/>
      <c r="W775" s="186"/>
      <c r="X775" s="186"/>
      <c r="Y775" s="186"/>
      <c r="Z775" s="186"/>
    </row>
    <row r="776" spans="1:26" x14ac:dyDescent="0.2">
      <c r="A776" s="186"/>
      <c r="B776" s="186"/>
      <c r="C776" s="186"/>
      <c r="D776" s="186"/>
      <c r="E776" s="186"/>
      <c r="F776" s="186"/>
      <c r="G776" s="186"/>
      <c r="H776" s="186"/>
      <c r="I776" s="186"/>
      <c r="J776" s="186"/>
      <c r="K776" s="186"/>
      <c r="L776" s="186"/>
      <c r="M776" s="186"/>
      <c r="N776" s="180"/>
      <c r="O776" s="180"/>
      <c r="P776" s="180"/>
      <c r="Q776" s="180"/>
      <c r="R776" s="180"/>
      <c r="S776" s="180"/>
      <c r="T776" s="186"/>
      <c r="U776" s="186"/>
      <c r="V776" s="186"/>
      <c r="W776" s="186"/>
      <c r="X776" s="186"/>
      <c r="Y776" s="186"/>
      <c r="Z776" s="186"/>
    </row>
    <row r="777" spans="1:26" x14ac:dyDescent="0.2">
      <c r="A777" s="186"/>
      <c r="B777" s="186"/>
      <c r="C777" s="186"/>
      <c r="D777" s="186"/>
      <c r="E777" s="186"/>
      <c r="F777" s="186"/>
      <c r="G777" s="186"/>
      <c r="H777" s="186"/>
      <c r="I777" s="186"/>
      <c r="J777" s="186"/>
      <c r="K777" s="186"/>
      <c r="L777" s="186"/>
      <c r="M777" s="186"/>
      <c r="N777" s="180"/>
      <c r="O777" s="180"/>
      <c r="P777" s="180"/>
      <c r="Q777" s="180"/>
      <c r="R777" s="180"/>
      <c r="S777" s="180"/>
      <c r="T777" s="186"/>
      <c r="U777" s="186"/>
      <c r="V777" s="186"/>
      <c r="W777" s="186"/>
      <c r="X777" s="186"/>
      <c r="Y777" s="186"/>
      <c r="Z777" s="186"/>
    </row>
    <row r="778" spans="1:26" x14ac:dyDescent="0.2">
      <c r="A778" s="186"/>
      <c r="B778" s="186"/>
      <c r="C778" s="186"/>
      <c r="D778" s="186"/>
      <c r="E778" s="186"/>
      <c r="F778" s="186"/>
      <c r="G778" s="186"/>
      <c r="H778" s="186"/>
      <c r="I778" s="186"/>
      <c r="J778" s="186"/>
      <c r="K778" s="186"/>
      <c r="L778" s="186"/>
      <c r="M778" s="186"/>
      <c r="N778" s="180"/>
      <c r="O778" s="180"/>
      <c r="P778" s="180"/>
      <c r="Q778" s="180"/>
      <c r="R778" s="180"/>
      <c r="S778" s="180"/>
      <c r="T778" s="186"/>
      <c r="U778" s="186"/>
      <c r="V778" s="186"/>
      <c r="W778" s="186"/>
      <c r="X778" s="186"/>
      <c r="Y778" s="186"/>
      <c r="Z778" s="186"/>
    </row>
    <row r="779" spans="1:26" x14ac:dyDescent="0.2">
      <c r="A779" s="186"/>
      <c r="B779" s="186"/>
      <c r="C779" s="186"/>
      <c r="D779" s="186"/>
      <c r="E779" s="186"/>
      <c r="F779" s="186"/>
      <c r="G779" s="186"/>
      <c r="H779" s="186"/>
      <c r="I779" s="186"/>
      <c r="J779" s="186"/>
      <c r="K779" s="186"/>
      <c r="L779" s="186"/>
      <c r="M779" s="186"/>
      <c r="N779" s="180"/>
      <c r="O779" s="180"/>
      <c r="P779" s="180"/>
      <c r="Q779" s="180"/>
      <c r="R779" s="180"/>
      <c r="S779" s="180"/>
      <c r="T779" s="186"/>
      <c r="U779" s="186"/>
      <c r="V779" s="186"/>
      <c r="W779" s="186"/>
      <c r="X779" s="186"/>
      <c r="Y779" s="186"/>
      <c r="Z779" s="186"/>
    </row>
    <row r="780" spans="1:26" x14ac:dyDescent="0.2">
      <c r="A780" s="186"/>
      <c r="B780" s="186"/>
      <c r="C780" s="186"/>
      <c r="D780" s="186"/>
      <c r="E780" s="186"/>
      <c r="F780" s="186"/>
      <c r="G780" s="186"/>
      <c r="H780" s="186"/>
      <c r="I780" s="186"/>
      <c r="J780" s="186"/>
      <c r="K780" s="186"/>
      <c r="L780" s="186"/>
      <c r="M780" s="186"/>
      <c r="N780" s="180"/>
      <c r="O780" s="180"/>
      <c r="P780" s="180"/>
      <c r="Q780" s="180"/>
      <c r="R780" s="180"/>
      <c r="S780" s="180"/>
      <c r="T780" s="186"/>
      <c r="U780" s="186"/>
      <c r="V780" s="186"/>
      <c r="W780" s="186"/>
      <c r="X780" s="186"/>
      <c r="Y780" s="186"/>
      <c r="Z780" s="186"/>
    </row>
    <row r="781" spans="1:26" x14ac:dyDescent="0.2">
      <c r="A781" s="186"/>
      <c r="B781" s="186"/>
      <c r="C781" s="186"/>
      <c r="D781" s="186"/>
      <c r="E781" s="186"/>
      <c r="F781" s="186"/>
      <c r="G781" s="186"/>
      <c r="H781" s="186"/>
      <c r="I781" s="186"/>
      <c r="J781" s="186"/>
      <c r="K781" s="186"/>
      <c r="L781" s="186"/>
      <c r="M781" s="186"/>
      <c r="N781" s="180"/>
      <c r="O781" s="180"/>
      <c r="P781" s="180"/>
      <c r="Q781" s="180"/>
      <c r="R781" s="180"/>
      <c r="S781" s="180"/>
      <c r="T781" s="186"/>
      <c r="U781" s="186"/>
      <c r="V781" s="186"/>
      <c r="W781" s="186"/>
      <c r="X781" s="186"/>
      <c r="Y781" s="186"/>
      <c r="Z781" s="186"/>
    </row>
    <row r="782" spans="1:26" x14ac:dyDescent="0.2">
      <c r="A782" s="186"/>
      <c r="B782" s="186"/>
      <c r="C782" s="186"/>
      <c r="D782" s="186"/>
      <c r="E782" s="186"/>
      <c r="F782" s="186"/>
      <c r="G782" s="186"/>
      <c r="H782" s="186"/>
      <c r="I782" s="186"/>
      <c r="J782" s="186"/>
      <c r="K782" s="186"/>
      <c r="L782" s="186"/>
      <c r="M782" s="186"/>
      <c r="N782" s="180"/>
      <c r="O782" s="180"/>
      <c r="P782" s="180"/>
      <c r="Q782" s="180"/>
      <c r="R782" s="180"/>
      <c r="S782" s="180"/>
      <c r="T782" s="186"/>
      <c r="U782" s="186"/>
      <c r="V782" s="186"/>
      <c r="W782" s="186"/>
      <c r="X782" s="186"/>
      <c r="Y782" s="186"/>
      <c r="Z782" s="186"/>
    </row>
    <row r="783" spans="1:26" x14ac:dyDescent="0.2">
      <c r="A783" s="186"/>
      <c r="B783" s="186"/>
      <c r="C783" s="186"/>
      <c r="D783" s="186"/>
      <c r="E783" s="186"/>
      <c r="F783" s="186"/>
      <c r="G783" s="186"/>
      <c r="H783" s="186"/>
      <c r="I783" s="186"/>
      <c r="J783" s="186"/>
      <c r="K783" s="186"/>
      <c r="L783" s="186"/>
      <c r="M783" s="186"/>
      <c r="N783" s="180"/>
      <c r="O783" s="180"/>
      <c r="P783" s="180"/>
      <c r="Q783" s="180"/>
      <c r="R783" s="180"/>
      <c r="S783" s="180"/>
      <c r="T783" s="186"/>
      <c r="U783" s="186"/>
      <c r="V783" s="186"/>
      <c r="W783" s="186"/>
      <c r="X783" s="186"/>
      <c r="Y783" s="186"/>
      <c r="Z783" s="186"/>
    </row>
    <row r="784" spans="1:26" x14ac:dyDescent="0.2">
      <c r="A784" s="186"/>
      <c r="B784" s="186"/>
      <c r="C784" s="186"/>
      <c r="D784" s="186"/>
      <c r="E784" s="186"/>
      <c r="F784" s="186"/>
      <c r="G784" s="186"/>
      <c r="H784" s="186"/>
      <c r="I784" s="186"/>
      <c r="J784" s="186"/>
      <c r="K784" s="186"/>
      <c r="L784" s="186"/>
      <c r="M784" s="186"/>
      <c r="N784" s="180"/>
      <c r="O784" s="180"/>
      <c r="P784" s="180"/>
      <c r="Q784" s="180"/>
      <c r="R784" s="180"/>
      <c r="S784" s="180"/>
      <c r="T784" s="186"/>
      <c r="U784" s="186"/>
      <c r="V784" s="186"/>
      <c r="W784" s="186"/>
      <c r="X784" s="186"/>
      <c r="Y784" s="186"/>
      <c r="Z784" s="186"/>
    </row>
    <row r="785" spans="1:26" x14ac:dyDescent="0.2">
      <c r="A785" s="186"/>
      <c r="B785" s="186"/>
      <c r="C785" s="186"/>
      <c r="D785" s="186"/>
      <c r="E785" s="186"/>
      <c r="F785" s="186"/>
      <c r="G785" s="186"/>
      <c r="H785" s="186"/>
      <c r="I785" s="186"/>
      <c r="J785" s="186"/>
      <c r="K785" s="186"/>
      <c r="L785" s="186"/>
      <c r="M785" s="186"/>
      <c r="N785" s="180"/>
      <c r="O785" s="180"/>
      <c r="P785" s="180"/>
      <c r="Q785" s="180"/>
      <c r="R785" s="180"/>
      <c r="S785" s="180"/>
      <c r="T785" s="186"/>
      <c r="U785" s="186"/>
      <c r="V785" s="186"/>
      <c r="W785" s="186"/>
      <c r="X785" s="186"/>
      <c r="Y785" s="186"/>
      <c r="Z785" s="186"/>
    </row>
    <row r="786" spans="1:26" x14ac:dyDescent="0.2">
      <c r="A786" s="186"/>
      <c r="B786" s="186"/>
      <c r="C786" s="186"/>
      <c r="D786" s="186"/>
      <c r="E786" s="186"/>
      <c r="F786" s="186"/>
      <c r="G786" s="186"/>
      <c r="H786" s="186"/>
      <c r="I786" s="186"/>
      <c r="J786" s="186"/>
      <c r="K786" s="186"/>
      <c r="L786" s="186"/>
      <c r="M786" s="186"/>
      <c r="N786" s="180"/>
      <c r="O786" s="180"/>
      <c r="P786" s="180"/>
      <c r="Q786" s="180"/>
      <c r="R786" s="180"/>
      <c r="S786" s="180"/>
      <c r="T786" s="186"/>
      <c r="U786" s="186"/>
      <c r="V786" s="186"/>
      <c r="W786" s="186"/>
      <c r="X786" s="186"/>
      <c r="Y786" s="186"/>
      <c r="Z786" s="186"/>
    </row>
    <row r="787" spans="1:26" x14ac:dyDescent="0.2">
      <c r="A787" s="186"/>
      <c r="B787" s="186"/>
      <c r="C787" s="186"/>
      <c r="D787" s="186"/>
      <c r="E787" s="186"/>
      <c r="F787" s="186"/>
      <c r="G787" s="186"/>
      <c r="H787" s="186"/>
      <c r="I787" s="186"/>
      <c r="J787" s="186"/>
      <c r="K787" s="186"/>
      <c r="L787" s="186"/>
      <c r="M787" s="186"/>
      <c r="N787" s="180"/>
      <c r="O787" s="180"/>
      <c r="P787" s="180"/>
      <c r="Q787" s="180"/>
      <c r="R787" s="180"/>
      <c r="S787" s="180"/>
      <c r="T787" s="186"/>
      <c r="U787" s="186"/>
      <c r="V787" s="186"/>
      <c r="W787" s="186"/>
      <c r="X787" s="186"/>
      <c r="Y787" s="186"/>
      <c r="Z787" s="186"/>
    </row>
    <row r="788" spans="1:26" x14ac:dyDescent="0.2">
      <c r="A788" s="186"/>
      <c r="B788" s="186"/>
      <c r="C788" s="186"/>
      <c r="D788" s="186"/>
      <c r="E788" s="186"/>
      <c r="F788" s="186"/>
      <c r="G788" s="186"/>
      <c r="H788" s="186"/>
      <c r="I788" s="186"/>
      <c r="J788" s="186"/>
      <c r="K788" s="186"/>
      <c r="L788" s="186"/>
      <c r="M788" s="186"/>
      <c r="N788" s="180"/>
      <c r="O788" s="180"/>
      <c r="P788" s="180"/>
      <c r="Q788" s="180"/>
      <c r="R788" s="180"/>
      <c r="S788" s="180"/>
      <c r="T788" s="186"/>
      <c r="U788" s="186"/>
      <c r="V788" s="186"/>
      <c r="W788" s="186"/>
      <c r="X788" s="186"/>
      <c r="Y788" s="186"/>
      <c r="Z788" s="186"/>
    </row>
    <row r="789" spans="1:26" x14ac:dyDescent="0.2">
      <c r="A789" s="186"/>
      <c r="B789" s="186"/>
      <c r="C789" s="186"/>
      <c r="D789" s="186"/>
      <c r="E789" s="186"/>
      <c r="F789" s="186"/>
      <c r="G789" s="186"/>
      <c r="H789" s="186"/>
      <c r="I789" s="186"/>
      <c r="J789" s="186"/>
      <c r="K789" s="186"/>
      <c r="L789" s="186"/>
      <c r="M789" s="186"/>
      <c r="N789" s="180"/>
      <c r="O789" s="180"/>
      <c r="P789" s="180"/>
      <c r="Q789" s="180"/>
      <c r="R789" s="180"/>
      <c r="S789" s="180"/>
      <c r="T789" s="186"/>
      <c r="U789" s="186"/>
      <c r="V789" s="186"/>
      <c r="W789" s="186"/>
      <c r="X789" s="186"/>
      <c r="Y789" s="186"/>
      <c r="Z789" s="186"/>
    </row>
    <row r="790" spans="1:26" x14ac:dyDescent="0.2">
      <c r="A790" s="186"/>
      <c r="B790" s="186"/>
      <c r="C790" s="186"/>
      <c r="D790" s="186"/>
      <c r="E790" s="186"/>
      <c r="F790" s="186"/>
      <c r="G790" s="186"/>
      <c r="H790" s="186"/>
      <c r="I790" s="186"/>
      <c r="J790" s="186"/>
      <c r="K790" s="186"/>
      <c r="L790" s="186"/>
      <c r="M790" s="186"/>
      <c r="N790" s="180"/>
      <c r="O790" s="180"/>
      <c r="P790" s="180"/>
      <c r="Q790" s="180"/>
      <c r="R790" s="180"/>
      <c r="S790" s="180"/>
      <c r="T790" s="186"/>
      <c r="U790" s="186"/>
      <c r="V790" s="186"/>
      <c r="W790" s="186"/>
      <c r="X790" s="186"/>
      <c r="Y790" s="186"/>
      <c r="Z790" s="186"/>
    </row>
    <row r="791" spans="1:26" x14ac:dyDescent="0.2">
      <c r="A791" s="186"/>
      <c r="B791" s="186"/>
      <c r="C791" s="186"/>
      <c r="D791" s="186"/>
      <c r="E791" s="186"/>
      <c r="F791" s="186"/>
      <c r="G791" s="186"/>
      <c r="H791" s="186"/>
      <c r="I791" s="186"/>
      <c r="J791" s="186"/>
      <c r="K791" s="186"/>
      <c r="L791" s="186"/>
      <c r="M791" s="186"/>
      <c r="N791" s="180"/>
      <c r="O791" s="180"/>
      <c r="P791" s="180"/>
      <c r="Q791" s="180"/>
      <c r="R791" s="180"/>
      <c r="S791" s="180"/>
      <c r="T791" s="186"/>
      <c r="U791" s="186"/>
      <c r="V791" s="186"/>
      <c r="W791" s="186"/>
      <c r="X791" s="186"/>
      <c r="Y791" s="186"/>
      <c r="Z791" s="186"/>
    </row>
    <row r="792" spans="1:26" x14ac:dyDescent="0.2">
      <c r="A792" s="186"/>
      <c r="B792" s="186"/>
      <c r="C792" s="186"/>
      <c r="D792" s="186"/>
      <c r="E792" s="186"/>
      <c r="F792" s="186"/>
      <c r="G792" s="186"/>
      <c r="H792" s="186"/>
      <c r="I792" s="186"/>
      <c r="J792" s="186"/>
      <c r="K792" s="186"/>
      <c r="L792" s="186"/>
      <c r="M792" s="186"/>
      <c r="N792" s="180"/>
      <c r="O792" s="180"/>
      <c r="P792" s="180"/>
      <c r="Q792" s="180"/>
      <c r="R792" s="180"/>
      <c r="S792" s="180"/>
      <c r="T792" s="186"/>
      <c r="U792" s="186"/>
      <c r="V792" s="186"/>
      <c r="W792" s="186"/>
      <c r="X792" s="186"/>
      <c r="Y792" s="186"/>
      <c r="Z792" s="186"/>
    </row>
    <row r="793" spans="1:26" x14ac:dyDescent="0.2">
      <c r="A793" s="186"/>
      <c r="B793" s="186"/>
      <c r="C793" s="186"/>
      <c r="D793" s="186"/>
      <c r="E793" s="186"/>
      <c r="F793" s="186"/>
      <c r="G793" s="186"/>
      <c r="H793" s="186"/>
      <c r="I793" s="186"/>
      <c r="J793" s="186"/>
      <c r="K793" s="186"/>
      <c r="L793" s="186"/>
      <c r="M793" s="186"/>
      <c r="N793" s="180"/>
      <c r="O793" s="180"/>
      <c r="P793" s="180"/>
      <c r="Q793" s="180"/>
      <c r="R793" s="180"/>
      <c r="S793" s="180"/>
      <c r="T793" s="186"/>
      <c r="U793" s="186"/>
      <c r="V793" s="186"/>
      <c r="W793" s="186"/>
      <c r="X793" s="186"/>
      <c r="Y793" s="186"/>
      <c r="Z793" s="186"/>
    </row>
    <row r="794" spans="1:26" x14ac:dyDescent="0.2">
      <c r="A794" s="186"/>
      <c r="B794" s="186"/>
      <c r="C794" s="186"/>
      <c r="D794" s="186"/>
      <c r="E794" s="186"/>
      <c r="F794" s="186"/>
      <c r="G794" s="186"/>
      <c r="H794" s="186"/>
      <c r="I794" s="186"/>
      <c r="J794" s="186"/>
      <c r="K794" s="186"/>
      <c r="L794" s="186"/>
      <c r="M794" s="186"/>
      <c r="N794" s="180"/>
      <c r="O794" s="180"/>
      <c r="P794" s="180"/>
      <c r="Q794" s="180"/>
      <c r="R794" s="180"/>
      <c r="S794" s="180"/>
      <c r="T794" s="186"/>
      <c r="U794" s="186"/>
      <c r="V794" s="186"/>
      <c r="W794" s="186"/>
      <c r="X794" s="186"/>
      <c r="Y794" s="186"/>
      <c r="Z794" s="186"/>
    </row>
    <row r="795" spans="1:26" x14ac:dyDescent="0.2">
      <c r="A795" s="186"/>
      <c r="B795" s="186"/>
      <c r="C795" s="186"/>
      <c r="D795" s="186"/>
      <c r="E795" s="186"/>
      <c r="F795" s="186"/>
      <c r="G795" s="186"/>
      <c r="H795" s="186"/>
      <c r="I795" s="186"/>
      <c r="J795" s="186"/>
      <c r="K795" s="186"/>
      <c r="L795" s="186"/>
      <c r="M795" s="186"/>
      <c r="N795" s="180"/>
      <c r="O795" s="180"/>
      <c r="P795" s="180"/>
      <c r="Q795" s="180"/>
      <c r="R795" s="180"/>
      <c r="S795" s="180"/>
      <c r="T795" s="186"/>
      <c r="U795" s="186"/>
      <c r="V795" s="186"/>
      <c r="W795" s="186"/>
      <c r="X795" s="186"/>
      <c r="Y795" s="186"/>
      <c r="Z795" s="186"/>
    </row>
    <row r="796" spans="1:26" x14ac:dyDescent="0.2">
      <c r="A796" s="186"/>
      <c r="B796" s="186"/>
      <c r="C796" s="186"/>
      <c r="D796" s="186"/>
      <c r="E796" s="186"/>
      <c r="F796" s="186"/>
      <c r="G796" s="186"/>
      <c r="H796" s="186"/>
      <c r="I796" s="186"/>
      <c r="J796" s="186"/>
      <c r="K796" s="186"/>
      <c r="L796" s="186"/>
      <c r="M796" s="186"/>
      <c r="N796" s="180"/>
      <c r="O796" s="180"/>
      <c r="P796" s="180"/>
      <c r="Q796" s="180"/>
      <c r="R796" s="180"/>
      <c r="S796" s="180"/>
      <c r="T796" s="186"/>
      <c r="U796" s="186"/>
      <c r="V796" s="186"/>
      <c r="W796" s="186"/>
      <c r="X796" s="186"/>
      <c r="Y796" s="186"/>
      <c r="Z796" s="186"/>
    </row>
    <row r="797" spans="1:26" x14ac:dyDescent="0.2">
      <c r="A797" s="186"/>
      <c r="B797" s="186"/>
      <c r="C797" s="186"/>
      <c r="D797" s="186"/>
      <c r="E797" s="186"/>
      <c r="F797" s="186"/>
      <c r="G797" s="186"/>
      <c r="H797" s="186"/>
      <c r="I797" s="186"/>
      <c r="J797" s="186"/>
      <c r="K797" s="186"/>
      <c r="L797" s="186"/>
      <c r="M797" s="186"/>
      <c r="N797" s="180"/>
      <c r="O797" s="180"/>
      <c r="P797" s="180"/>
      <c r="Q797" s="180"/>
      <c r="R797" s="180"/>
      <c r="S797" s="180"/>
      <c r="T797" s="186"/>
      <c r="U797" s="186"/>
      <c r="V797" s="186"/>
      <c r="W797" s="186"/>
      <c r="X797" s="186"/>
      <c r="Y797" s="186"/>
      <c r="Z797" s="186"/>
    </row>
    <row r="798" spans="1:26" x14ac:dyDescent="0.2">
      <c r="A798" s="186"/>
      <c r="B798" s="186"/>
      <c r="C798" s="186"/>
      <c r="D798" s="186"/>
      <c r="E798" s="186"/>
      <c r="F798" s="186"/>
      <c r="G798" s="186"/>
      <c r="H798" s="186"/>
      <c r="I798" s="186"/>
      <c r="J798" s="186"/>
      <c r="K798" s="186"/>
      <c r="L798" s="186"/>
      <c r="M798" s="186"/>
      <c r="N798" s="180"/>
      <c r="O798" s="180"/>
      <c r="P798" s="180"/>
      <c r="Q798" s="180"/>
      <c r="R798" s="180"/>
      <c r="S798" s="180"/>
      <c r="T798" s="186"/>
      <c r="U798" s="186"/>
      <c r="V798" s="186"/>
      <c r="W798" s="186"/>
      <c r="X798" s="186"/>
      <c r="Y798" s="186"/>
      <c r="Z798" s="186"/>
    </row>
    <row r="799" spans="1:26" x14ac:dyDescent="0.2">
      <c r="A799" s="186"/>
      <c r="B799" s="186"/>
      <c r="C799" s="186"/>
      <c r="D799" s="186"/>
      <c r="E799" s="186"/>
      <c r="F799" s="186"/>
      <c r="G799" s="186"/>
      <c r="H799" s="186"/>
      <c r="I799" s="186"/>
      <c r="J799" s="186"/>
      <c r="K799" s="186"/>
      <c r="L799" s="186"/>
      <c r="M799" s="186"/>
      <c r="N799" s="180"/>
      <c r="O799" s="180"/>
      <c r="P799" s="180"/>
      <c r="Q799" s="180"/>
      <c r="R799" s="180"/>
      <c r="S799" s="180"/>
      <c r="T799" s="186"/>
      <c r="U799" s="186"/>
      <c r="V799" s="186"/>
      <c r="W799" s="186"/>
      <c r="X799" s="186"/>
      <c r="Y799" s="186"/>
      <c r="Z799" s="186"/>
    </row>
    <row r="800" spans="1:26" x14ac:dyDescent="0.2">
      <c r="A800" s="186"/>
      <c r="B800" s="186"/>
      <c r="C800" s="186"/>
      <c r="D800" s="186"/>
      <c r="E800" s="186"/>
      <c r="F800" s="186"/>
      <c r="G800" s="186"/>
      <c r="H800" s="186"/>
      <c r="I800" s="186"/>
      <c r="J800" s="186"/>
      <c r="K800" s="186"/>
      <c r="L800" s="186"/>
      <c r="M800" s="186"/>
      <c r="N800" s="180"/>
      <c r="O800" s="180"/>
      <c r="P800" s="180"/>
      <c r="Q800" s="180"/>
      <c r="R800" s="180"/>
      <c r="S800" s="180"/>
      <c r="T800" s="186"/>
      <c r="U800" s="186"/>
      <c r="V800" s="186"/>
      <c r="W800" s="186"/>
      <c r="X800" s="186"/>
      <c r="Y800" s="186"/>
      <c r="Z800" s="186"/>
    </row>
    <row r="801" spans="1:26" x14ac:dyDescent="0.2">
      <c r="A801" s="186"/>
      <c r="B801" s="186"/>
      <c r="C801" s="186"/>
      <c r="D801" s="186"/>
      <c r="E801" s="186"/>
      <c r="F801" s="186"/>
      <c r="G801" s="186"/>
      <c r="H801" s="186"/>
      <c r="I801" s="186"/>
      <c r="J801" s="186"/>
      <c r="K801" s="186"/>
      <c r="L801" s="186"/>
      <c r="M801" s="186"/>
      <c r="N801" s="180"/>
      <c r="O801" s="180"/>
      <c r="P801" s="180"/>
      <c r="Q801" s="180"/>
      <c r="R801" s="180"/>
      <c r="S801" s="180"/>
      <c r="T801" s="186"/>
      <c r="U801" s="186"/>
      <c r="V801" s="186"/>
      <c r="W801" s="186"/>
      <c r="X801" s="186"/>
      <c r="Y801" s="186"/>
      <c r="Z801" s="186"/>
    </row>
    <row r="802" spans="1:26" x14ac:dyDescent="0.2">
      <c r="A802" s="186"/>
      <c r="B802" s="186"/>
      <c r="C802" s="186"/>
      <c r="D802" s="186"/>
      <c r="E802" s="186"/>
      <c r="F802" s="186"/>
      <c r="G802" s="186"/>
      <c r="H802" s="186"/>
      <c r="I802" s="186"/>
      <c r="J802" s="186"/>
      <c r="K802" s="186"/>
      <c r="L802" s="186"/>
      <c r="M802" s="186"/>
      <c r="N802" s="180"/>
      <c r="O802" s="180"/>
      <c r="P802" s="180"/>
      <c r="Q802" s="180"/>
      <c r="R802" s="180"/>
      <c r="S802" s="180"/>
      <c r="T802" s="186"/>
      <c r="U802" s="186"/>
      <c r="V802" s="186"/>
      <c r="W802" s="186"/>
      <c r="X802" s="186"/>
      <c r="Y802" s="186"/>
      <c r="Z802" s="186"/>
    </row>
    <row r="803" spans="1:26" x14ac:dyDescent="0.2">
      <c r="A803" s="186"/>
      <c r="B803" s="186"/>
      <c r="C803" s="186"/>
      <c r="D803" s="186"/>
      <c r="E803" s="186"/>
      <c r="F803" s="186"/>
      <c r="G803" s="186"/>
      <c r="H803" s="186"/>
      <c r="I803" s="186"/>
      <c r="J803" s="186"/>
      <c r="K803" s="186"/>
      <c r="L803" s="186"/>
      <c r="M803" s="186"/>
      <c r="N803" s="180"/>
      <c r="O803" s="180"/>
      <c r="P803" s="180"/>
      <c r="Q803" s="180"/>
      <c r="R803" s="180"/>
      <c r="S803" s="180"/>
      <c r="T803" s="186"/>
      <c r="U803" s="186"/>
      <c r="V803" s="186"/>
      <c r="W803" s="186"/>
      <c r="X803" s="186"/>
      <c r="Y803" s="186"/>
      <c r="Z803" s="186"/>
    </row>
    <row r="804" spans="1:26" x14ac:dyDescent="0.2">
      <c r="A804" s="186"/>
      <c r="B804" s="186"/>
      <c r="C804" s="186"/>
      <c r="D804" s="186"/>
      <c r="E804" s="186"/>
      <c r="F804" s="186"/>
      <c r="G804" s="186"/>
      <c r="H804" s="186"/>
      <c r="I804" s="186"/>
      <c r="J804" s="186"/>
      <c r="K804" s="186"/>
      <c r="L804" s="186"/>
      <c r="M804" s="186"/>
      <c r="N804" s="180"/>
      <c r="O804" s="180"/>
      <c r="P804" s="180"/>
      <c r="Q804" s="180"/>
      <c r="R804" s="180"/>
      <c r="S804" s="180"/>
      <c r="T804" s="186"/>
      <c r="U804" s="186"/>
      <c r="V804" s="186"/>
      <c r="W804" s="186"/>
      <c r="X804" s="186"/>
      <c r="Y804" s="186"/>
      <c r="Z804" s="186"/>
    </row>
    <row r="805" spans="1:26" x14ac:dyDescent="0.2">
      <c r="A805" s="186"/>
      <c r="B805" s="186"/>
      <c r="C805" s="186"/>
      <c r="D805" s="186"/>
      <c r="E805" s="186"/>
      <c r="F805" s="186"/>
      <c r="G805" s="186"/>
      <c r="H805" s="186"/>
      <c r="I805" s="186"/>
      <c r="J805" s="186"/>
      <c r="K805" s="186"/>
      <c r="L805" s="186"/>
      <c r="M805" s="186"/>
      <c r="N805" s="180"/>
      <c r="O805" s="180"/>
      <c r="P805" s="180"/>
      <c r="Q805" s="180"/>
      <c r="R805" s="180"/>
      <c r="S805" s="180"/>
      <c r="T805" s="186"/>
      <c r="U805" s="186"/>
      <c r="V805" s="186"/>
      <c r="W805" s="186"/>
      <c r="X805" s="186"/>
      <c r="Y805" s="186"/>
      <c r="Z805" s="186"/>
    </row>
    <row r="806" spans="1:26" x14ac:dyDescent="0.2">
      <c r="A806" s="186"/>
      <c r="B806" s="186"/>
      <c r="C806" s="186"/>
      <c r="D806" s="186"/>
      <c r="E806" s="186"/>
      <c r="F806" s="186"/>
      <c r="G806" s="186"/>
      <c r="H806" s="186"/>
      <c r="I806" s="186"/>
      <c r="J806" s="186"/>
      <c r="K806" s="186"/>
      <c r="L806" s="186"/>
      <c r="M806" s="186"/>
      <c r="N806" s="180"/>
      <c r="O806" s="180"/>
      <c r="P806" s="180"/>
      <c r="Q806" s="180"/>
      <c r="R806" s="180"/>
      <c r="S806" s="180"/>
      <c r="T806" s="186"/>
      <c r="U806" s="186"/>
      <c r="V806" s="186"/>
      <c r="W806" s="186"/>
      <c r="X806" s="186"/>
      <c r="Y806" s="186"/>
      <c r="Z806" s="186"/>
    </row>
    <row r="807" spans="1:26" x14ac:dyDescent="0.2">
      <c r="A807" s="186"/>
      <c r="B807" s="186"/>
      <c r="C807" s="186"/>
      <c r="D807" s="186"/>
      <c r="E807" s="186"/>
      <c r="F807" s="186"/>
      <c r="G807" s="186"/>
      <c r="H807" s="186"/>
      <c r="I807" s="186"/>
      <c r="J807" s="186"/>
      <c r="K807" s="186"/>
      <c r="L807" s="186"/>
      <c r="M807" s="186"/>
      <c r="N807" s="180"/>
      <c r="O807" s="180"/>
      <c r="P807" s="180"/>
      <c r="Q807" s="180"/>
      <c r="R807" s="180"/>
      <c r="S807" s="180"/>
      <c r="T807" s="186"/>
      <c r="U807" s="186"/>
      <c r="V807" s="186"/>
      <c r="W807" s="186"/>
      <c r="X807" s="186"/>
      <c r="Y807" s="186"/>
      <c r="Z807" s="186"/>
    </row>
    <row r="808" spans="1:26" x14ac:dyDescent="0.2">
      <c r="A808" s="186"/>
      <c r="B808" s="186"/>
      <c r="C808" s="186"/>
      <c r="D808" s="186"/>
      <c r="E808" s="186"/>
      <c r="F808" s="186"/>
      <c r="G808" s="186"/>
      <c r="H808" s="186"/>
      <c r="I808" s="186"/>
      <c r="J808" s="186"/>
      <c r="K808" s="186"/>
      <c r="L808" s="186"/>
      <c r="M808" s="186"/>
      <c r="N808" s="180"/>
      <c r="O808" s="180"/>
      <c r="P808" s="180"/>
      <c r="Q808" s="180"/>
      <c r="R808" s="180"/>
      <c r="S808" s="180"/>
      <c r="T808" s="186"/>
      <c r="U808" s="186"/>
      <c r="V808" s="186"/>
      <c r="W808" s="186"/>
      <c r="X808" s="186"/>
      <c r="Y808" s="186"/>
      <c r="Z808" s="186"/>
    </row>
    <row r="809" spans="1:26" x14ac:dyDescent="0.2">
      <c r="A809" s="186"/>
      <c r="B809" s="186"/>
      <c r="C809" s="186"/>
      <c r="D809" s="186"/>
      <c r="E809" s="186"/>
      <c r="F809" s="186"/>
      <c r="G809" s="186"/>
      <c r="H809" s="186"/>
      <c r="I809" s="186"/>
      <c r="J809" s="186"/>
      <c r="K809" s="186"/>
      <c r="L809" s="186"/>
      <c r="M809" s="186"/>
      <c r="N809" s="180"/>
      <c r="O809" s="180"/>
      <c r="P809" s="180"/>
      <c r="Q809" s="180"/>
      <c r="R809" s="180"/>
      <c r="S809" s="180"/>
      <c r="T809" s="186"/>
      <c r="U809" s="186"/>
      <c r="V809" s="186"/>
      <c r="W809" s="186"/>
      <c r="X809" s="186"/>
      <c r="Y809" s="186"/>
      <c r="Z809" s="186"/>
    </row>
    <row r="810" spans="1:26" x14ac:dyDescent="0.2">
      <c r="A810" s="186"/>
      <c r="B810" s="186"/>
      <c r="C810" s="186"/>
      <c r="D810" s="186"/>
      <c r="E810" s="186"/>
      <c r="F810" s="186"/>
      <c r="G810" s="186"/>
      <c r="H810" s="186"/>
      <c r="I810" s="186"/>
      <c r="J810" s="186"/>
      <c r="K810" s="186"/>
      <c r="L810" s="186"/>
      <c r="M810" s="186"/>
      <c r="N810" s="180"/>
      <c r="O810" s="180"/>
      <c r="P810" s="180"/>
      <c r="Q810" s="180"/>
      <c r="R810" s="180"/>
      <c r="S810" s="180"/>
      <c r="T810" s="186"/>
      <c r="U810" s="186"/>
      <c r="V810" s="186"/>
      <c r="W810" s="186"/>
      <c r="X810" s="186"/>
      <c r="Y810" s="186"/>
      <c r="Z810" s="186"/>
    </row>
    <row r="811" spans="1:26" x14ac:dyDescent="0.2">
      <c r="A811" s="186"/>
      <c r="B811" s="186"/>
      <c r="C811" s="186"/>
      <c r="D811" s="186"/>
      <c r="E811" s="186"/>
      <c r="F811" s="186"/>
      <c r="G811" s="186"/>
      <c r="H811" s="186"/>
      <c r="I811" s="186"/>
      <c r="J811" s="186"/>
      <c r="K811" s="186"/>
      <c r="L811" s="186"/>
      <c r="M811" s="186"/>
      <c r="N811" s="180"/>
      <c r="O811" s="180"/>
      <c r="P811" s="180"/>
      <c r="Q811" s="180"/>
      <c r="R811" s="180"/>
      <c r="S811" s="180"/>
      <c r="T811" s="186"/>
      <c r="U811" s="186"/>
      <c r="V811" s="186"/>
      <c r="W811" s="186"/>
      <c r="X811" s="186"/>
      <c r="Y811" s="186"/>
      <c r="Z811" s="186"/>
    </row>
    <row r="812" spans="1:26" x14ac:dyDescent="0.2">
      <c r="A812" s="186"/>
      <c r="B812" s="186"/>
      <c r="C812" s="186"/>
      <c r="D812" s="186"/>
      <c r="E812" s="186"/>
      <c r="F812" s="186"/>
      <c r="G812" s="186"/>
      <c r="H812" s="186"/>
      <c r="I812" s="186"/>
      <c r="J812" s="186"/>
      <c r="K812" s="186"/>
      <c r="L812" s="186"/>
      <c r="M812" s="186"/>
      <c r="N812" s="180"/>
      <c r="O812" s="180"/>
      <c r="P812" s="180"/>
      <c r="Q812" s="180"/>
      <c r="R812" s="180"/>
      <c r="S812" s="180"/>
      <c r="T812" s="186"/>
      <c r="U812" s="186"/>
      <c r="V812" s="186"/>
      <c r="W812" s="186"/>
      <c r="X812" s="186"/>
      <c r="Y812" s="186"/>
      <c r="Z812" s="186"/>
    </row>
    <row r="813" spans="1:26" x14ac:dyDescent="0.2">
      <c r="A813" s="186"/>
      <c r="B813" s="186"/>
      <c r="C813" s="186"/>
      <c r="D813" s="186"/>
      <c r="E813" s="186"/>
      <c r="F813" s="186"/>
      <c r="G813" s="186"/>
      <c r="H813" s="186"/>
      <c r="I813" s="186"/>
      <c r="J813" s="186"/>
      <c r="K813" s="186"/>
      <c r="L813" s="186"/>
      <c r="M813" s="186"/>
      <c r="N813" s="180"/>
      <c r="O813" s="180"/>
      <c r="P813" s="180"/>
      <c r="Q813" s="180"/>
      <c r="R813" s="180"/>
      <c r="S813" s="180"/>
      <c r="T813" s="186"/>
      <c r="U813" s="186"/>
      <c r="V813" s="186"/>
      <c r="W813" s="186"/>
      <c r="X813" s="186"/>
      <c r="Y813" s="186"/>
      <c r="Z813" s="186"/>
    </row>
    <row r="814" spans="1:26" x14ac:dyDescent="0.2">
      <c r="A814" s="186"/>
      <c r="B814" s="186"/>
      <c r="C814" s="186"/>
      <c r="D814" s="186"/>
      <c r="E814" s="186"/>
      <c r="F814" s="186"/>
      <c r="G814" s="186"/>
      <c r="H814" s="186"/>
      <c r="I814" s="186"/>
      <c r="J814" s="186"/>
      <c r="K814" s="186"/>
      <c r="L814" s="186"/>
      <c r="M814" s="186"/>
      <c r="N814" s="180"/>
      <c r="O814" s="180"/>
      <c r="P814" s="180"/>
      <c r="Q814" s="180"/>
      <c r="R814" s="180"/>
      <c r="S814" s="180"/>
      <c r="T814" s="186"/>
      <c r="U814" s="186"/>
      <c r="V814" s="186"/>
      <c r="W814" s="186"/>
      <c r="X814" s="186"/>
      <c r="Y814" s="186"/>
      <c r="Z814" s="186"/>
    </row>
    <row r="815" spans="1:26" x14ac:dyDescent="0.2">
      <c r="A815" s="186"/>
      <c r="B815" s="186"/>
      <c r="C815" s="186"/>
      <c r="D815" s="186"/>
      <c r="E815" s="186"/>
      <c r="F815" s="186"/>
      <c r="G815" s="186"/>
      <c r="H815" s="186"/>
      <c r="I815" s="186"/>
      <c r="J815" s="186"/>
      <c r="K815" s="186"/>
      <c r="L815" s="186"/>
      <c r="M815" s="186"/>
      <c r="N815" s="180"/>
      <c r="O815" s="180"/>
      <c r="P815" s="180"/>
      <c r="Q815" s="180"/>
      <c r="R815" s="180"/>
      <c r="S815" s="180"/>
      <c r="T815" s="186"/>
      <c r="U815" s="186"/>
      <c r="V815" s="186"/>
      <c r="W815" s="186"/>
      <c r="X815" s="186"/>
      <c r="Y815" s="186"/>
      <c r="Z815" s="186"/>
    </row>
    <row r="816" spans="1:26" x14ac:dyDescent="0.2">
      <c r="A816" s="186"/>
      <c r="B816" s="186"/>
      <c r="C816" s="186"/>
      <c r="D816" s="186"/>
      <c r="E816" s="186"/>
      <c r="F816" s="186"/>
      <c r="G816" s="186"/>
      <c r="H816" s="186"/>
      <c r="I816" s="186"/>
      <c r="J816" s="186"/>
      <c r="K816" s="186"/>
      <c r="L816" s="186"/>
      <c r="M816" s="186"/>
      <c r="N816" s="180"/>
      <c r="O816" s="180"/>
      <c r="P816" s="180"/>
      <c r="Q816" s="180"/>
      <c r="R816" s="180"/>
      <c r="S816" s="180"/>
      <c r="T816" s="186"/>
      <c r="U816" s="186"/>
      <c r="V816" s="186"/>
      <c r="W816" s="186"/>
      <c r="X816" s="186"/>
      <c r="Y816" s="186"/>
      <c r="Z816" s="186"/>
    </row>
    <row r="817" spans="1:26" x14ac:dyDescent="0.2">
      <c r="A817" s="186"/>
      <c r="B817" s="186"/>
      <c r="C817" s="186"/>
      <c r="D817" s="186"/>
      <c r="E817" s="186"/>
      <c r="F817" s="186"/>
      <c r="G817" s="186"/>
      <c r="H817" s="186"/>
      <c r="I817" s="186"/>
      <c r="J817" s="186"/>
      <c r="K817" s="186"/>
      <c r="L817" s="186"/>
      <c r="M817" s="186"/>
      <c r="N817" s="180"/>
      <c r="O817" s="180"/>
      <c r="P817" s="180"/>
      <c r="Q817" s="180"/>
      <c r="R817" s="180"/>
      <c r="S817" s="180"/>
      <c r="T817" s="186"/>
      <c r="U817" s="186"/>
      <c r="V817" s="186"/>
      <c r="W817" s="186"/>
      <c r="X817" s="186"/>
      <c r="Y817" s="186"/>
      <c r="Z817" s="186"/>
    </row>
    <row r="818" spans="1:26" x14ac:dyDescent="0.2">
      <c r="A818" s="186"/>
      <c r="B818" s="186"/>
      <c r="C818" s="186"/>
      <c r="D818" s="186"/>
      <c r="E818" s="186"/>
      <c r="F818" s="186"/>
      <c r="G818" s="186"/>
      <c r="H818" s="186"/>
      <c r="I818" s="186"/>
      <c r="J818" s="186"/>
      <c r="K818" s="186"/>
      <c r="L818" s="186"/>
      <c r="M818" s="186"/>
      <c r="N818" s="180"/>
      <c r="O818" s="180"/>
      <c r="P818" s="180"/>
      <c r="Q818" s="180"/>
      <c r="R818" s="180"/>
      <c r="S818" s="180"/>
      <c r="T818" s="186"/>
      <c r="U818" s="186"/>
      <c r="V818" s="186"/>
      <c r="W818" s="186"/>
      <c r="X818" s="186"/>
      <c r="Y818" s="186"/>
      <c r="Z818" s="186"/>
    </row>
    <row r="819" spans="1:26" x14ac:dyDescent="0.2">
      <c r="A819" s="186"/>
      <c r="B819" s="186"/>
      <c r="C819" s="186"/>
      <c r="D819" s="186"/>
      <c r="E819" s="186"/>
      <c r="F819" s="186"/>
      <c r="G819" s="186"/>
      <c r="H819" s="186"/>
      <c r="I819" s="186"/>
      <c r="J819" s="186"/>
      <c r="K819" s="186"/>
      <c r="L819" s="186"/>
      <c r="M819" s="186"/>
      <c r="N819" s="180"/>
      <c r="O819" s="180"/>
      <c r="P819" s="180"/>
      <c r="Q819" s="180"/>
      <c r="R819" s="180"/>
      <c r="S819" s="180"/>
      <c r="T819" s="186"/>
      <c r="U819" s="186"/>
      <c r="V819" s="186"/>
      <c r="W819" s="186"/>
      <c r="X819" s="186"/>
      <c r="Y819" s="186"/>
      <c r="Z819" s="186"/>
    </row>
    <row r="820" spans="1:26" x14ac:dyDescent="0.2">
      <c r="A820" s="186"/>
      <c r="B820" s="186"/>
      <c r="C820" s="186"/>
      <c r="D820" s="186"/>
      <c r="E820" s="186"/>
      <c r="F820" s="186"/>
      <c r="G820" s="186"/>
      <c r="H820" s="186"/>
      <c r="I820" s="186"/>
      <c r="J820" s="186"/>
      <c r="K820" s="186"/>
      <c r="L820" s="186"/>
      <c r="M820" s="186"/>
      <c r="N820" s="180"/>
      <c r="O820" s="180"/>
      <c r="P820" s="180"/>
      <c r="Q820" s="180"/>
      <c r="R820" s="180"/>
      <c r="S820" s="180"/>
      <c r="T820" s="186"/>
      <c r="U820" s="186"/>
      <c r="V820" s="186"/>
      <c r="W820" s="186"/>
      <c r="X820" s="186"/>
      <c r="Y820" s="186"/>
      <c r="Z820" s="186"/>
    </row>
    <row r="821" spans="1:26" x14ac:dyDescent="0.2">
      <c r="A821" s="186"/>
      <c r="B821" s="186"/>
      <c r="C821" s="186"/>
      <c r="D821" s="186"/>
      <c r="E821" s="186"/>
      <c r="F821" s="186"/>
      <c r="G821" s="186"/>
      <c r="H821" s="186"/>
      <c r="I821" s="186"/>
      <c r="J821" s="186"/>
      <c r="K821" s="186"/>
      <c r="L821" s="186"/>
      <c r="M821" s="186"/>
      <c r="N821" s="180"/>
      <c r="O821" s="180"/>
      <c r="P821" s="180"/>
      <c r="Q821" s="180"/>
      <c r="R821" s="180"/>
      <c r="S821" s="180"/>
      <c r="T821" s="186"/>
      <c r="U821" s="186"/>
      <c r="V821" s="186"/>
      <c r="W821" s="186"/>
      <c r="X821" s="186"/>
      <c r="Y821" s="186"/>
      <c r="Z821" s="186"/>
    </row>
    <row r="822" spans="1:26" x14ac:dyDescent="0.2">
      <c r="A822" s="186"/>
      <c r="B822" s="186"/>
      <c r="C822" s="186"/>
      <c r="D822" s="186"/>
      <c r="E822" s="186"/>
      <c r="F822" s="186"/>
      <c r="G822" s="186"/>
      <c r="H822" s="186"/>
      <c r="I822" s="186"/>
      <c r="J822" s="186"/>
      <c r="K822" s="186"/>
      <c r="L822" s="186"/>
      <c r="M822" s="186"/>
      <c r="N822" s="180"/>
      <c r="O822" s="180"/>
      <c r="P822" s="180"/>
      <c r="Q822" s="180"/>
      <c r="R822" s="180"/>
      <c r="S822" s="180"/>
      <c r="T822" s="186"/>
      <c r="U822" s="186"/>
      <c r="V822" s="186"/>
      <c r="W822" s="186"/>
      <c r="X822" s="186"/>
      <c r="Y822" s="186"/>
      <c r="Z822" s="186"/>
    </row>
    <row r="823" spans="1:26" x14ac:dyDescent="0.2">
      <c r="A823" s="186"/>
      <c r="B823" s="186"/>
      <c r="C823" s="186"/>
      <c r="D823" s="186"/>
      <c r="E823" s="186"/>
      <c r="F823" s="186"/>
      <c r="G823" s="186"/>
      <c r="H823" s="186"/>
      <c r="I823" s="186"/>
      <c r="J823" s="186"/>
      <c r="K823" s="186"/>
      <c r="L823" s="186"/>
      <c r="M823" s="186"/>
      <c r="N823" s="180"/>
      <c r="O823" s="180"/>
      <c r="P823" s="180"/>
      <c r="Q823" s="180"/>
      <c r="R823" s="180"/>
      <c r="S823" s="180"/>
      <c r="T823" s="186"/>
      <c r="U823" s="186"/>
      <c r="V823" s="186"/>
      <c r="W823" s="186"/>
      <c r="X823" s="186"/>
      <c r="Y823" s="186"/>
      <c r="Z823" s="186"/>
    </row>
    <row r="824" spans="1:26" x14ac:dyDescent="0.2">
      <c r="A824" s="186"/>
      <c r="B824" s="186"/>
      <c r="C824" s="186"/>
      <c r="D824" s="186"/>
      <c r="E824" s="186"/>
      <c r="F824" s="186"/>
      <c r="G824" s="186"/>
      <c r="H824" s="186"/>
      <c r="I824" s="186"/>
      <c r="J824" s="186"/>
      <c r="K824" s="186"/>
      <c r="L824" s="186"/>
      <c r="M824" s="186"/>
      <c r="N824" s="180"/>
      <c r="O824" s="180"/>
      <c r="P824" s="180"/>
      <c r="Q824" s="180"/>
      <c r="R824" s="180"/>
      <c r="S824" s="180"/>
      <c r="T824" s="186"/>
      <c r="U824" s="186"/>
      <c r="V824" s="186"/>
      <c r="W824" s="186"/>
      <c r="X824" s="186"/>
      <c r="Y824" s="186"/>
      <c r="Z824" s="186"/>
    </row>
    <row r="825" spans="1:26" x14ac:dyDescent="0.2">
      <c r="A825" s="186"/>
      <c r="B825" s="186"/>
      <c r="C825" s="186"/>
      <c r="D825" s="186"/>
      <c r="E825" s="186"/>
      <c r="F825" s="186"/>
      <c r="G825" s="186"/>
      <c r="H825" s="186"/>
      <c r="I825" s="186"/>
      <c r="J825" s="186"/>
      <c r="K825" s="186"/>
      <c r="L825" s="186"/>
      <c r="M825" s="186"/>
      <c r="N825" s="180"/>
      <c r="O825" s="180"/>
      <c r="P825" s="180"/>
      <c r="Q825" s="180"/>
      <c r="R825" s="180"/>
      <c r="S825" s="180"/>
      <c r="T825" s="186"/>
      <c r="U825" s="186"/>
      <c r="V825" s="186"/>
      <c r="W825" s="186"/>
      <c r="X825" s="186"/>
      <c r="Y825" s="186"/>
      <c r="Z825" s="186"/>
    </row>
    <row r="826" spans="1:26" x14ac:dyDescent="0.2">
      <c r="A826" s="186"/>
      <c r="B826" s="186"/>
      <c r="C826" s="186"/>
      <c r="D826" s="186"/>
      <c r="E826" s="186"/>
      <c r="F826" s="186"/>
      <c r="G826" s="186"/>
      <c r="H826" s="186"/>
      <c r="I826" s="186"/>
      <c r="J826" s="186"/>
      <c r="K826" s="186"/>
      <c r="L826" s="186"/>
      <c r="M826" s="186"/>
      <c r="N826" s="180"/>
      <c r="O826" s="180"/>
      <c r="P826" s="180"/>
      <c r="Q826" s="180"/>
      <c r="R826" s="180"/>
      <c r="S826" s="180"/>
      <c r="T826" s="186"/>
      <c r="U826" s="186"/>
      <c r="V826" s="186"/>
      <c r="W826" s="186"/>
      <c r="X826" s="186"/>
      <c r="Y826" s="186"/>
      <c r="Z826" s="186"/>
    </row>
    <row r="827" spans="1:26" x14ac:dyDescent="0.2">
      <c r="A827" s="186"/>
      <c r="B827" s="186"/>
      <c r="C827" s="186"/>
      <c r="D827" s="186"/>
      <c r="E827" s="186"/>
      <c r="F827" s="186"/>
      <c r="G827" s="186"/>
      <c r="H827" s="186"/>
      <c r="I827" s="186"/>
      <c r="J827" s="186"/>
      <c r="K827" s="186"/>
      <c r="L827" s="186"/>
      <c r="M827" s="186"/>
      <c r="N827" s="180"/>
      <c r="O827" s="180"/>
      <c r="P827" s="180"/>
      <c r="Q827" s="180"/>
      <c r="R827" s="180"/>
      <c r="S827" s="180"/>
      <c r="T827" s="186"/>
      <c r="U827" s="186"/>
      <c r="V827" s="186"/>
      <c r="W827" s="186"/>
      <c r="X827" s="186"/>
      <c r="Y827" s="186"/>
      <c r="Z827" s="186"/>
    </row>
    <row r="828" spans="1:26" x14ac:dyDescent="0.2">
      <c r="A828" s="186"/>
      <c r="B828" s="186"/>
      <c r="C828" s="186"/>
      <c r="D828" s="186"/>
      <c r="E828" s="186"/>
      <c r="F828" s="186"/>
      <c r="G828" s="186"/>
      <c r="H828" s="186"/>
      <c r="I828" s="186"/>
      <c r="J828" s="186"/>
      <c r="K828" s="186"/>
      <c r="L828" s="186"/>
      <c r="M828" s="186"/>
      <c r="N828" s="180"/>
      <c r="O828" s="180"/>
      <c r="P828" s="180"/>
      <c r="Q828" s="180"/>
      <c r="R828" s="180"/>
      <c r="S828" s="180"/>
      <c r="T828" s="186"/>
      <c r="U828" s="186"/>
      <c r="V828" s="186"/>
      <c r="W828" s="186"/>
      <c r="X828" s="186"/>
      <c r="Y828" s="186"/>
      <c r="Z828" s="186"/>
    </row>
    <row r="829" spans="1:26" x14ac:dyDescent="0.2">
      <c r="A829" s="186"/>
      <c r="B829" s="186"/>
      <c r="C829" s="186"/>
      <c r="D829" s="186"/>
      <c r="E829" s="186"/>
      <c r="F829" s="186"/>
      <c r="G829" s="186"/>
      <c r="H829" s="186"/>
      <c r="I829" s="186"/>
      <c r="J829" s="186"/>
      <c r="K829" s="186"/>
      <c r="L829" s="186"/>
      <c r="M829" s="186"/>
      <c r="N829" s="180"/>
      <c r="O829" s="180"/>
      <c r="P829" s="180"/>
      <c r="Q829" s="180"/>
      <c r="R829" s="180"/>
      <c r="S829" s="180"/>
      <c r="T829" s="186"/>
      <c r="U829" s="186"/>
      <c r="V829" s="186"/>
      <c r="W829" s="186"/>
      <c r="X829" s="186"/>
      <c r="Y829" s="186"/>
      <c r="Z829" s="186"/>
    </row>
    <row r="830" spans="1:26" x14ac:dyDescent="0.2">
      <c r="A830" s="186"/>
      <c r="B830" s="186"/>
      <c r="C830" s="186"/>
      <c r="D830" s="186"/>
      <c r="E830" s="186"/>
      <c r="F830" s="186"/>
      <c r="G830" s="186"/>
      <c r="H830" s="186"/>
      <c r="I830" s="186"/>
      <c r="J830" s="186"/>
      <c r="K830" s="186"/>
      <c r="L830" s="186"/>
      <c r="M830" s="186"/>
      <c r="N830" s="180"/>
      <c r="O830" s="180"/>
      <c r="P830" s="180"/>
      <c r="Q830" s="180"/>
      <c r="R830" s="180"/>
      <c r="S830" s="180"/>
      <c r="T830" s="186"/>
      <c r="U830" s="186"/>
      <c r="V830" s="186"/>
      <c r="W830" s="186"/>
      <c r="X830" s="186"/>
      <c r="Y830" s="186"/>
      <c r="Z830" s="186"/>
    </row>
    <row r="831" spans="1:26" x14ac:dyDescent="0.2">
      <c r="A831" s="186"/>
      <c r="B831" s="186"/>
      <c r="C831" s="186"/>
      <c r="D831" s="186"/>
      <c r="E831" s="186"/>
      <c r="F831" s="186"/>
      <c r="G831" s="186"/>
      <c r="H831" s="186"/>
      <c r="I831" s="186"/>
      <c r="J831" s="186"/>
      <c r="K831" s="186"/>
      <c r="L831" s="186"/>
      <c r="M831" s="186"/>
      <c r="N831" s="180"/>
      <c r="O831" s="180"/>
      <c r="P831" s="180"/>
      <c r="Q831" s="180"/>
      <c r="R831" s="180"/>
      <c r="S831" s="180"/>
      <c r="T831" s="186"/>
      <c r="U831" s="186"/>
      <c r="V831" s="186"/>
      <c r="W831" s="186"/>
      <c r="X831" s="186"/>
      <c r="Y831" s="186"/>
      <c r="Z831" s="186"/>
    </row>
    <row r="832" spans="1:26" x14ac:dyDescent="0.2">
      <c r="A832" s="186"/>
      <c r="B832" s="186"/>
      <c r="C832" s="186"/>
      <c r="D832" s="186"/>
      <c r="E832" s="186"/>
      <c r="F832" s="186"/>
      <c r="G832" s="186"/>
      <c r="H832" s="186"/>
      <c r="I832" s="186"/>
      <c r="J832" s="186"/>
      <c r="K832" s="186"/>
      <c r="L832" s="186"/>
      <c r="M832" s="186"/>
      <c r="N832" s="180"/>
      <c r="O832" s="180"/>
      <c r="P832" s="180"/>
      <c r="Q832" s="180"/>
      <c r="R832" s="180"/>
      <c r="S832" s="180"/>
      <c r="T832" s="186"/>
      <c r="U832" s="186"/>
      <c r="V832" s="186"/>
      <c r="W832" s="186"/>
      <c r="X832" s="186"/>
      <c r="Y832" s="186"/>
      <c r="Z832" s="186"/>
    </row>
    <row r="833" spans="1:26" x14ac:dyDescent="0.2">
      <c r="A833" s="186"/>
      <c r="B833" s="186"/>
      <c r="C833" s="186"/>
      <c r="D833" s="186"/>
      <c r="E833" s="186"/>
      <c r="F833" s="186"/>
      <c r="G833" s="186"/>
      <c r="H833" s="186"/>
      <c r="I833" s="186"/>
      <c r="J833" s="186"/>
      <c r="K833" s="186"/>
      <c r="L833" s="186"/>
      <c r="M833" s="186"/>
      <c r="N833" s="180"/>
      <c r="O833" s="180"/>
      <c r="P833" s="180"/>
      <c r="Q833" s="180"/>
      <c r="R833" s="180"/>
      <c r="S833" s="180"/>
      <c r="T833" s="186"/>
      <c r="U833" s="186"/>
      <c r="V833" s="186"/>
      <c r="W833" s="186"/>
      <c r="X833" s="186"/>
      <c r="Y833" s="186"/>
      <c r="Z833" s="186"/>
    </row>
    <row r="834" spans="1:26" x14ac:dyDescent="0.2">
      <c r="A834" s="186"/>
      <c r="B834" s="186"/>
      <c r="C834" s="186"/>
      <c r="D834" s="186"/>
      <c r="E834" s="186"/>
      <c r="F834" s="186"/>
      <c r="G834" s="186"/>
      <c r="H834" s="186"/>
      <c r="I834" s="186"/>
      <c r="J834" s="186"/>
      <c r="K834" s="186"/>
      <c r="L834" s="186"/>
      <c r="M834" s="186"/>
      <c r="N834" s="180"/>
      <c r="O834" s="180"/>
      <c r="P834" s="180"/>
      <c r="Q834" s="180"/>
      <c r="R834" s="180"/>
      <c r="S834" s="180"/>
      <c r="T834" s="186"/>
      <c r="U834" s="186"/>
      <c r="V834" s="186"/>
      <c r="W834" s="186"/>
      <c r="X834" s="186"/>
      <c r="Y834" s="186"/>
      <c r="Z834" s="186"/>
    </row>
    <row r="835" spans="1:26" x14ac:dyDescent="0.2">
      <c r="A835" s="186"/>
      <c r="B835" s="186"/>
      <c r="C835" s="186"/>
      <c r="D835" s="186"/>
      <c r="E835" s="186"/>
      <c r="F835" s="186"/>
      <c r="G835" s="186"/>
      <c r="H835" s="186"/>
      <c r="I835" s="186"/>
      <c r="J835" s="186"/>
      <c r="K835" s="186"/>
      <c r="L835" s="186"/>
      <c r="M835" s="186"/>
      <c r="N835" s="180"/>
      <c r="O835" s="180"/>
      <c r="P835" s="180"/>
      <c r="Q835" s="180"/>
      <c r="R835" s="180"/>
      <c r="S835" s="180"/>
      <c r="T835" s="186"/>
      <c r="U835" s="186"/>
      <c r="V835" s="186"/>
      <c r="W835" s="186"/>
      <c r="X835" s="186"/>
      <c r="Y835" s="186"/>
      <c r="Z835" s="186"/>
    </row>
    <row r="836" spans="1:26" x14ac:dyDescent="0.2">
      <c r="A836" s="186"/>
      <c r="B836" s="186"/>
      <c r="C836" s="186"/>
      <c r="D836" s="186"/>
      <c r="E836" s="186"/>
      <c r="F836" s="186"/>
      <c r="G836" s="186"/>
      <c r="H836" s="186"/>
      <c r="I836" s="186"/>
      <c r="J836" s="186"/>
      <c r="K836" s="186"/>
      <c r="L836" s="186"/>
      <c r="M836" s="186"/>
      <c r="N836" s="180"/>
      <c r="O836" s="180"/>
      <c r="P836" s="180"/>
      <c r="Q836" s="180"/>
      <c r="R836" s="180"/>
      <c r="S836" s="180"/>
      <c r="T836" s="186"/>
      <c r="U836" s="186"/>
      <c r="V836" s="186"/>
      <c r="W836" s="186"/>
      <c r="X836" s="186"/>
      <c r="Y836" s="186"/>
      <c r="Z836" s="186"/>
    </row>
    <row r="837" spans="1:26" x14ac:dyDescent="0.2">
      <c r="A837" s="186"/>
      <c r="B837" s="186"/>
      <c r="C837" s="186"/>
      <c r="D837" s="186"/>
      <c r="E837" s="186"/>
      <c r="F837" s="186"/>
      <c r="G837" s="186"/>
      <c r="H837" s="186"/>
      <c r="I837" s="186"/>
      <c r="J837" s="186"/>
      <c r="K837" s="186"/>
      <c r="L837" s="186"/>
      <c r="M837" s="186"/>
      <c r="N837" s="180"/>
      <c r="O837" s="180"/>
      <c r="P837" s="180"/>
      <c r="Q837" s="180"/>
      <c r="R837" s="180"/>
      <c r="S837" s="180"/>
      <c r="T837" s="186"/>
      <c r="U837" s="186"/>
      <c r="V837" s="186"/>
      <c r="W837" s="186"/>
      <c r="X837" s="186"/>
      <c r="Y837" s="186"/>
      <c r="Z837" s="186"/>
    </row>
    <row r="838" spans="1:26" x14ac:dyDescent="0.2">
      <c r="A838" s="186"/>
      <c r="B838" s="186"/>
      <c r="C838" s="186"/>
      <c r="D838" s="186"/>
      <c r="E838" s="186"/>
      <c r="F838" s="186"/>
      <c r="G838" s="186"/>
      <c r="H838" s="186"/>
      <c r="I838" s="186"/>
      <c r="J838" s="186"/>
      <c r="K838" s="186"/>
      <c r="L838" s="186"/>
      <c r="M838" s="186"/>
      <c r="N838" s="180"/>
      <c r="O838" s="180"/>
      <c r="P838" s="180"/>
      <c r="Q838" s="180"/>
      <c r="R838" s="180"/>
      <c r="S838" s="180"/>
      <c r="T838" s="186"/>
      <c r="U838" s="186"/>
      <c r="V838" s="186"/>
      <c r="W838" s="186"/>
      <c r="X838" s="186"/>
      <c r="Y838" s="186"/>
      <c r="Z838" s="186"/>
    </row>
    <row r="839" spans="1:26" x14ac:dyDescent="0.2">
      <c r="A839" s="186"/>
      <c r="B839" s="186"/>
      <c r="C839" s="186"/>
      <c r="D839" s="186"/>
      <c r="E839" s="186"/>
      <c r="F839" s="186"/>
      <c r="G839" s="186"/>
      <c r="H839" s="186"/>
      <c r="I839" s="186"/>
      <c r="J839" s="186"/>
      <c r="K839" s="186"/>
      <c r="L839" s="186"/>
      <c r="M839" s="186"/>
      <c r="N839" s="180"/>
      <c r="O839" s="180"/>
      <c r="P839" s="180"/>
      <c r="Q839" s="180"/>
      <c r="R839" s="180"/>
      <c r="S839" s="180"/>
      <c r="T839" s="186"/>
      <c r="U839" s="186"/>
      <c r="V839" s="186"/>
      <c r="W839" s="186"/>
      <c r="X839" s="186"/>
      <c r="Y839" s="186"/>
      <c r="Z839" s="186"/>
    </row>
    <row r="840" spans="1:26" x14ac:dyDescent="0.2">
      <c r="A840" s="186"/>
      <c r="B840" s="186"/>
      <c r="C840" s="186"/>
      <c r="D840" s="186"/>
      <c r="E840" s="186"/>
      <c r="F840" s="186"/>
      <c r="G840" s="186"/>
      <c r="H840" s="186"/>
      <c r="I840" s="186"/>
      <c r="J840" s="186"/>
      <c r="K840" s="186"/>
      <c r="L840" s="186"/>
      <c r="M840" s="186"/>
      <c r="N840" s="180"/>
      <c r="O840" s="180"/>
      <c r="P840" s="180"/>
      <c r="Q840" s="180"/>
      <c r="R840" s="180"/>
      <c r="S840" s="180"/>
      <c r="T840" s="186"/>
      <c r="U840" s="186"/>
      <c r="V840" s="186"/>
      <c r="W840" s="186"/>
      <c r="X840" s="186"/>
      <c r="Y840" s="186"/>
      <c r="Z840" s="186"/>
    </row>
    <row r="841" spans="1:26" x14ac:dyDescent="0.2">
      <c r="A841" s="186"/>
      <c r="B841" s="186"/>
      <c r="C841" s="186"/>
      <c r="D841" s="186"/>
      <c r="E841" s="186"/>
      <c r="F841" s="186"/>
      <c r="G841" s="186"/>
      <c r="H841" s="186"/>
      <c r="I841" s="186"/>
      <c r="J841" s="186"/>
      <c r="K841" s="186"/>
      <c r="L841" s="186"/>
      <c r="M841" s="186"/>
      <c r="N841" s="180"/>
      <c r="O841" s="180"/>
      <c r="P841" s="180"/>
      <c r="Q841" s="180"/>
      <c r="R841" s="180"/>
      <c r="S841" s="180"/>
      <c r="T841" s="186"/>
      <c r="U841" s="186"/>
      <c r="V841" s="186"/>
      <c r="W841" s="186"/>
      <c r="X841" s="186"/>
      <c r="Y841" s="186"/>
      <c r="Z841" s="186"/>
    </row>
    <row r="842" spans="1:26" x14ac:dyDescent="0.2">
      <c r="A842" s="186"/>
      <c r="B842" s="186"/>
      <c r="C842" s="186"/>
      <c r="D842" s="186"/>
      <c r="E842" s="186"/>
      <c r="F842" s="186"/>
      <c r="G842" s="186"/>
      <c r="H842" s="186"/>
      <c r="I842" s="186"/>
      <c r="J842" s="186"/>
      <c r="K842" s="186"/>
      <c r="L842" s="186"/>
      <c r="M842" s="186"/>
      <c r="N842" s="180"/>
      <c r="O842" s="180"/>
      <c r="P842" s="180"/>
      <c r="Q842" s="180"/>
      <c r="R842" s="180"/>
      <c r="S842" s="180"/>
      <c r="T842" s="186"/>
      <c r="U842" s="186"/>
      <c r="V842" s="186"/>
      <c r="W842" s="186"/>
      <c r="X842" s="186"/>
      <c r="Y842" s="186"/>
      <c r="Z842" s="186"/>
    </row>
    <row r="843" spans="1:26" x14ac:dyDescent="0.2">
      <c r="A843" s="186"/>
      <c r="B843" s="186"/>
      <c r="C843" s="186"/>
      <c r="D843" s="186"/>
      <c r="E843" s="186"/>
      <c r="F843" s="186"/>
      <c r="G843" s="186"/>
      <c r="H843" s="186"/>
      <c r="I843" s="186"/>
      <c r="J843" s="186"/>
      <c r="K843" s="186"/>
      <c r="L843" s="186"/>
      <c r="M843" s="186"/>
      <c r="N843" s="180"/>
      <c r="O843" s="180"/>
      <c r="P843" s="180"/>
      <c r="Q843" s="180"/>
      <c r="R843" s="180"/>
      <c r="S843" s="180"/>
      <c r="T843" s="186"/>
      <c r="U843" s="186"/>
      <c r="V843" s="186"/>
      <c r="W843" s="186"/>
      <c r="X843" s="186"/>
      <c r="Y843" s="186"/>
      <c r="Z843" s="186"/>
    </row>
    <row r="844" spans="1:26" x14ac:dyDescent="0.2">
      <c r="A844" s="186"/>
      <c r="B844" s="186"/>
      <c r="C844" s="186"/>
      <c r="D844" s="186"/>
      <c r="E844" s="186"/>
      <c r="F844" s="186"/>
      <c r="G844" s="186"/>
      <c r="H844" s="186"/>
      <c r="I844" s="186"/>
      <c r="J844" s="186"/>
      <c r="K844" s="186"/>
      <c r="L844" s="186"/>
      <c r="M844" s="186"/>
      <c r="N844" s="180"/>
      <c r="O844" s="180"/>
      <c r="P844" s="180"/>
      <c r="Q844" s="180"/>
      <c r="R844" s="180"/>
      <c r="S844" s="180"/>
      <c r="T844" s="186"/>
      <c r="U844" s="186"/>
      <c r="V844" s="186"/>
      <c r="W844" s="186"/>
      <c r="X844" s="186"/>
      <c r="Y844" s="186"/>
      <c r="Z844" s="186"/>
    </row>
    <row r="845" spans="1:26" x14ac:dyDescent="0.2">
      <c r="A845" s="186"/>
      <c r="B845" s="186"/>
      <c r="C845" s="186"/>
      <c r="D845" s="186"/>
      <c r="E845" s="186"/>
      <c r="F845" s="186"/>
      <c r="G845" s="186"/>
      <c r="H845" s="186"/>
      <c r="I845" s="186"/>
      <c r="J845" s="186"/>
      <c r="K845" s="186"/>
      <c r="L845" s="186"/>
      <c r="M845" s="186"/>
      <c r="N845" s="180"/>
      <c r="O845" s="180"/>
      <c r="P845" s="180"/>
      <c r="Q845" s="180"/>
      <c r="R845" s="180"/>
      <c r="S845" s="180"/>
      <c r="T845" s="186"/>
      <c r="U845" s="186"/>
      <c r="V845" s="186"/>
      <c r="W845" s="186"/>
      <c r="X845" s="186"/>
      <c r="Y845" s="186"/>
      <c r="Z845" s="186"/>
    </row>
    <row r="846" spans="1:26" x14ac:dyDescent="0.2">
      <c r="A846" s="186"/>
      <c r="B846" s="186"/>
      <c r="C846" s="186"/>
      <c r="D846" s="186"/>
      <c r="E846" s="186"/>
      <c r="F846" s="186"/>
      <c r="G846" s="186"/>
      <c r="H846" s="186"/>
      <c r="I846" s="186"/>
      <c r="J846" s="186"/>
      <c r="K846" s="186"/>
      <c r="L846" s="186"/>
      <c r="M846" s="186"/>
      <c r="N846" s="180"/>
      <c r="O846" s="180"/>
      <c r="P846" s="180"/>
      <c r="Q846" s="180"/>
      <c r="R846" s="180"/>
      <c r="S846" s="180"/>
      <c r="T846" s="186"/>
      <c r="U846" s="186"/>
      <c r="V846" s="186"/>
      <c r="W846" s="186"/>
      <c r="X846" s="186"/>
      <c r="Y846" s="186"/>
      <c r="Z846" s="186"/>
    </row>
    <row r="847" spans="1:26" x14ac:dyDescent="0.2">
      <c r="A847" s="186"/>
      <c r="B847" s="186"/>
      <c r="C847" s="186"/>
      <c r="D847" s="186"/>
      <c r="E847" s="186"/>
      <c r="F847" s="186"/>
      <c r="G847" s="186"/>
      <c r="H847" s="186"/>
      <c r="I847" s="186"/>
      <c r="J847" s="186"/>
      <c r="K847" s="186"/>
      <c r="L847" s="186"/>
      <c r="M847" s="186"/>
      <c r="N847" s="180"/>
      <c r="O847" s="180"/>
      <c r="P847" s="180"/>
      <c r="Q847" s="180"/>
      <c r="R847" s="180"/>
      <c r="S847" s="180"/>
      <c r="T847" s="186"/>
      <c r="U847" s="186"/>
      <c r="V847" s="186"/>
      <c r="W847" s="186"/>
      <c r="X847" s="186"/>
      <c r="Y847" s="186"/>
      <c r="Z847" s="186"/>
    </row>
    <row r="848" spans="1:26" x14ac:dyDescent="0.2">
      <c r="A848" s="186"/>
      <c r="B848" s="186"/>
      <c r="C848" s="186"/>
      <c r="D848" s="186"/>
      <c r="E848" s="186"/>
      <c r="F848" s="186"/>
      <c r="G848" s="186"/>
      <c r="H848" s="186"/>
      <c r="I848" s="186"/>
      <c r="J848" s="186"/>
      <c r="K848" s="186"/>
      <c r="L848" s="186"/>
      <c r="M848" s="186"/>
      <c r="N848" s="180"/>
      <c r="O848" s="180"/>
      <c r="P848" s="180"/>
      <c r="Q848" s="180"/>
      <c r="R848" s="180"/>
      <c r="S848" s="180"/>
      <c r="T848" s="186"/>
      <c r="U848" s="186"/>
      <c r="V848" s="186"/>
      <c r="W848" s="186"/>
      <c r="X848" s="186"/>
      <c r="Y848" s="186"/>
      <c r="Z848" s="186"/>
    </row>
    <row r="849" spans="1:26" x14ac:dyDescent="0.2">
      <c r="A849" s="186"/>
      <c r="B849" s="186"/>
      <c r="C849" s="186"/>
      <c r="D849" s="186"/>
      <c r="E849" s="186"/>
      <c r="F849" s="186"/>
      <c r="G849" s="186"/>
      <c r="H849" s="186"/>
      <c r="I849" s="186"/>
      <c r="J849" s="186"/>
      <c r="K849" s="186"/>
      <c r="L849" s="186"/>
      <c r="M849" s="186"/>
      <c r="N849" s="180"/>
      <c r="O849" s="180"/>
      <c r="P849" s="180"/>
      <c r="Q849" s="180"/>
      <c r="R849" s="180"/>
      <c r="S849" s="180"/>
      <c r="T849" s="186"/>
      <c r="U849" s="186"/>
      <c r="V849" s="186"/>
      <c r="W849" s="186"/>
      <c r="X849" s="186"/>
      <c r="Y849" s="186"/>
      <c r="Z849" s="186"/>
    </row>
    <row r="850" spans="1:26" x14ac:dyDescent="0.2">
      <c r="A850" s="186"/>
      <c r="B850" s="186"/>
      <c r="C850" s="186"/>
      <c r="D850" s="186"/>
      <c r="E850" s="186"/>
      <c r="F850" s="186"/>
      <c r="G850" s="186"/>
      <c r="H850" s="186"/>
      <c r="I850" s="186"/>
      <c r="J850" s="186"/>
      <c r="K850" s="186"/>
      <c r="L850" s="186"/>
      <c r="M850" s="186"/>
      <c r="N850" s="180"/>
      <c r="O850" s="180"/>
      <c r="P850" s="180"/>
      <c r="Q850" s="180"/>
      <c r="R850" s="180"/>
      <c r="S850" s="180"/>
      <c r="T850" s="186"/>
      <c r="U850" s="186"/>
      <c r="V850" s="186"/>
      <c r="W850" s="186"/>
      <c r="X850" s="186"/>
      <c r="Y850" s="186"/>
      <c r="Z850" s="186"/>
    </row>
    <row r="851" spans="1:26" x14ac:dyDescent="0.2">
      <c r="A851" s="186"/>
      <c r="B851" s="186"/>
      <c r="C851" s="186"/>
      <c r="D851" s="186"/>
      <c r="E851" s="186"/>
      <c r="F851" s="186"/>
      <c r="G851" s="186"/>
      <c r="H851" s="186"/>
      <c r="I851" s="186"/>
      <c r="J851" s="186"/>
      <c r="K851" s="186"/>
      <c r="L851" s="186"/>
      <c r="M851" s="186"/>
      <c r="N851" s="180"/>
      <c r="O851" s="180"/>
      <c r="P851" s="180"/>
      <c r="Q851" s="180"/>
      <c r="R851" s="180"/>
      <c r="S851" s="180"/>
      <c r="T851" s="186"/>
      <c r="U851" s="186"/>
      <c r="V851" s="186"/>
      <c r="W851" s="186"/>
      <c r="X851" s="186"/>
      <c r="Y851" s="186"/>
      <c r="Z851" s="186"/>
    </row>
    <row r="852" spans="1:26" x14ac:dyDescent="0.2">
      <c r="A852" s="186"/>
      <c r="B852" s="186"/>
      <c r="C852" s="186"/>
      <c r="D852" s="186"/>
      <c r="E852" s="186"/>
      <c r="F852" s="186"/>
      <c r="G852" s="186"/>
      <c r="H852" s="186"/>
      <c r="I852" s="186"/>
      <c r="J852" s="186"/>
      <c r="K852" s="186"/>
      <c r="L852" s="186"/>
      <c r="M852" s="186"/>
      <c r="N852" s="180"/>
      <c r="O852" s="180"/>
      <c r="P852" s="180"/>
      <c r="Q852" s="180"/>
      <c r="R852" s="180"/>
      <c r="S852" s="180"/>
      <c r="T852" s="186"/>
      <c r="U852" s="186"/>
      <c r="V852" s="186"/>
      <c r="W852" s="186"/>
      <c r="X852" s="186"/>
      <c r="Y852" s="186"/>
      <c r="Z852" s="186"/>
    </row>
    <row r="853" spans="1:26" x14ac:dyDescent="0.2">
      <c r="A853" s="186"/>
      <c r="B853" s="186"/>
      <c r="C853" s="186"/>
      <c r="D853" s="186"/>
      <c r="E853" s="186"/>
      <c r="F853" s="186"/>
      <c r="G853" s="186"/>
      <c r="H853" s="186"/>
      <c r="I853" s="186"/>
      <c r="J853" s="186"/>
      <c r="K853" s="186"/>
      <c r="L853" s="186"/>
      <c r="M853" s="186"/>
      <c r="N853" s="180"/>
      <c r="O853" s="180"/>
      <c r="P853" s="180"/>
      <c r="Q853" s="180"/>
      <c r="R853" s="180"/>
      <c r="S853" s="180"/>
      <c r="T853" s="186"/>
      <c r="U853" s="186"/>
      <c r="V853" s="186"/>
      <c r="W853" s="186"/>
      <c r="X853" s="186"/>
      <c r="Y853" s="186"/>
      <c r="Z853" s="186"/>
    </row>
    <row r="854" spans="1:26" x14ac:dyDescent="0.2">
      <c r="A854" s="186"/>
      <c r="B854" s="186"/>
      <c r="C854" s="186"/>
      <c r="D854" s="186"/>
      <c r="E854" s="186"/>
      <c r="F854" s="186"/>
      <c r="G854" s="186"/>
      <c r="H854" s="186"/>
      <c r="I854" s="186"/>
      <c r="J854" s="186"/>
      <c r="K854" s="186"/>
      <c r="L854" s="186"/>
      <c r="M854" s="186"/>
      <c r="N854" s="180"/>
      <c r="O854" s="180"/>
      <c r="P854" s="180"/>
      <c r="Q854" s="180"/>
      <c r="R854" s="180"/>
      <c r="S854" s="180"/>
      <c r="T854" s="186"/>
      <c r="U854" s="186"/>
      <c r="V854" s="186"/>
      <c r="W854" s="186"/>
      <c r="X854" s="186"/>
      <c r="Y854" s="186"/>
      <c r="Z854" s="186"/>
    </row>
    <row r="855" spans="1:26" x14ac:dyDescent="0.2">
      <c r="A855" s="186"/>
      <c r="B855" s="186"/>
      <c r="C855" s="186"/>
      <c r="D855" s="186"/>
      <c r="E855" s="186"/>
      <c r="F855" s="186"/>
      <c r="G855" s="186"/>
      <c r="H855" s="186"/>
      <c r="I855" s="186"/>
      <c r="J855" s="186"/>
      <c r="K855" s="186"/>
      <c r="L855" s="186"/>
      <c r="M855" s="186"/>
      <c r="N855" s="180"/>
      <c r="O855" s="180"/>
      <c r="P855" s="180"/>
      <c r="Q855" s="180"/>
      <c r="R855" s="180"/>
      <c r="S855" s="180"/>
      <c r="T855" s="186"/>
      <c r="U855" s="186"/>
      <c r="V855" s="186"/>
      <c r="W855" s="186"/>
      <c r="X855" s="186"/>
      <c r="Y855" s="186"/>
      <c r="Z855" s="186"/>
    </row>
    <row r="856" spans="1:26" x14ac:dyDescent="0.2">
      <c r="A856" s="186"/>
      <c r="B856" s="186"/>
      <c r="C856" s="186"/>
      <c r="D856" s="186"/>
      <c r="E856" s="186"/>
      <c r="F856" s="186"/>
      <c r="G856" s="186"/>
      <c r="H856" s="186"/>
      <c r="I856" s="186"/>
      <c r="J856" s="186"/>
      <c r="K856" s="186"/>
      <c r="L856" s="186"/>
      <c r="M856" s="186"/>
      <c r="N856" s="180"/>
      <c r="O856" s="180"/>
      <c r="P856" s="180"/>
      <c r="Q856" s="180"/>
      <c r="R856" s="180"/>
      <c r="S856" s="180"/>
      <c r="T856" s="186"/>
      <c r="U856" s="186"/>
      <c r="V856" s="186"/>
      <c r="W856" s="186"/>
      <c r="X856" s="186"/>
      <c r="Y856" s="186"/>
      <c r="Z856" s="186"/>
    </row>
    <row r="857" spans="1:26" x14ac:dyDescent="0.2">
      <c r="A857" s="186"/>
      <c r="B857" s="186"/>
      <c r="C857" s="186"/>
      <c r="D857" s="186"/>
      <c r="E857" s="186"/>
      <c r="F857" s="186"/>
      <c r="G857" s="186"/>
      <c r="H857" s="186"/>
      <c r="I857" s="186"/>
      <c r="J857" s="186"/>
      <c r="K857" s="186"/>
      <c r="L857" s="186"/>
      <c r="M857" s="186"/>
      <c r="N857" s="180"/>
      <c r="O857" s="180"/>
      <c r="P857" s="180"/>
      <c r="Q857" s="180"/>
      <c r="R857" s="180"/>
      <c r="S857" s="180"/>
      <c r="T857" s="186"/>
      <c r="U857" s="186"/>
      <c r="V857" s="186"/>
      <c r="W857" s="186"/>
      <c r="X857" s="186"/>
      <c r="Y857" s="186"/>
      <c r="Z857" s="186"/>
    </row>
    <row r="858" spans="1:26" x14ac:dyDescent="0.2">
      <c r="A858" s="186"/>
      <c r="B858" s="186"/>
      <c r="C858" s="186"/>
      <c r="D858" s="186"/>
      <c r="E858" s="186"/>
      <c r="F858" s="186"/>
      <c r="G858" s="186"/>
      <c r="H858" s="186"/>
      <c r="I858" s="186"/>
      <c r="J858" s="186"/>
      <c r="K858" s="186"/>
      <c r="L858" s="186"/>
      <c r="M858" s="186"/>
      <c r="N858" s="180"/>
      <c r="O858" s="180"/>
      <c r="P858" s="180"/>
      <c r="Q858" s="180"/>
      <c r="R858" s="180"/>
      <c r="S858" s="180"/>
      <c r="T858" s="186"/>
      <c r="U858" s="186"/>
      <c r="V858" s="186"/>
      <c r="W858" s="186"/>
      <c r="X858" s="186"/>
      <c r="Y858" s="186"/>
      <c r="Z858" s="186"/>
    </row>
    <row r="859" spans="1:26" x14ac:dyDescent="0.2">
      <c r="A859" s="186"/>
      <c r="B859" s="186"/>
      <c r="C859" s="186"/>
      <c r="D859" s="186"/>
      <c r="E859" s="186"/>
      <c r="F859" s="186"/>
      <c r="G859" s="186"/>
      <c r="H859" s="186"/>
      <c r="I859" s="186"/>
      <c r="J859" s="186"/>
      <c r="K859" s="186"/>
      <c r="L859" s="186"/>
      <c r="M859" s="186"/>
      <c r="N859" s="180"/>
      <c r="O859" s="180"/>
      <c r="P859" s="180"/>
      <c r="Q859" s="180"/>
      <c r="R859" s="180"/>
      <c r="S859" s="180"/>
      <c r="T859" s="186"/>
      <c r="U859" s="186"/>
      <c r="V859" s="186"/>
      <c r="W859" s="186"/>
      <c r="X859" s="186"/>
      <c r="Y859" s="186"/>
      <c r="Z859" s="186"/>
    </row>
    <row r="860" spans="1:26" x14ac:dyDescent="0.2">
      <c r="A860" s="186"/>
      <c r="B860" s="186"/>
      <c r="C860" s="186"/>
      <c r="D860" s="186"/>
      <c r="E860" s="186"/>
      <c r="F860" s="186"/>
      <c r="G860" s="186"/>
      <c r="H860" s="186"/>
      <c r="I860" s="186"/>
      <c r="J860" s="186"/>
      <c r="K860" s="186"/>
      <c r="L860" s="186"/>
      <c r="M860" s="186"/>
      <c r="N860" s="180"/>
      <c r="O860" s="180"/>
      <c r="P860" s="180"/>
      <c r="Q860" s="180"/>
      <c r="R860" s="180"/>
      <c r="S860" s="180"/>
      <c r="T860" s="186"/>
      <c r="U860" s="186"/>
      <c r="V860" s="186"/>
      <c r="W860" s="186"/>
      <c r="X860" s="186"/>
      <c r="Y860" s="186"/>
      <c r="Z860" s="186"/>
    </row>
    <row r="861" spans="1:26" x14ac:dyDescent="0.2">
      <c r="A861" s="186"/>
      <c r="B861" s="186"/>
      <c r="C861" s="186"/>
      <c r="D861" s="186"/>
      <c r="E861" s="186"/>
      <c r="F861" s="186"/>
      <c r="G861" s="186"/>
      <c r="H861" s="186"/>
      <c r="I861" s="186"/>
      <c r="J861" s="186"/>
      <c r="K861" s="186"/>
      <c r="L861" s="186"/>
      <c r="M861" s="186"/>
      <c r="N861" s="180"/>
      <c r="O861" s="180"/>
      <c r="P861" s="180"/>
      <c r="Q861" s="180"/>
      <c r="R861" s="180"/>
      <c r="S861" s="180"/>
      <c r="T861" s="186"/>
      <c r="U861" s="186"/>
      <c r="V861" s="186"/>
      <c r="W861" s="186"/>
      <c r="X861" s="186"/>
      <c r="Y861" s="186"/>
      <c r="Z861" s="186"/>
    </row>
    <row r="862" spans="1:26" x14ac:dyDescent="0.2">
      <c r="A862" s="186"/>
      <c r="B862" s="186"/>
      <c r="C862" s="186"/>
      <c r="D862" s="186"/>
      <c r="E862" s="186"/>
      <c r="F862" s="186"/>
      <c r="G862" s="186"/>
      <c r="H862" s="186"/>
      <c r="I862" s="186"/>
      <c r="J862" s="186"/>
      <c r="K862" s="186"/>
      <c r="L862" s="186"/>
      <c r="M862" s="186"/>
      <c r="N862" s="180"/>
      <c r="O862" s="180"/>
      <c r="P862" s="180"/>
      <c r="Q862" s="180"/>
      <c r="R862" s="180"/>
      <c r="S862" s="180"/>
      <c r="T862" s="186"/>
      <c r="U862" s="186"/>
      <c r="V862" s="186"/>
      <c r="W862" s="186"/>
      <c r="X862" s="186"/>
      <c r="Y862" s="186"/>
      <c r="Z862" s="186"/>
    </row>
    <row r="863" spans="1:26" x14ac:dyDescent="0.2">
      <c r="A863" s="186"/>
      <c r="B863" s="186"/>
      <c r="C863" s="186"/>
      <c r="D863" s="186"/>
      <c r="E863" s="186"/>
      <c r="F863" s="186"/>
      <c r="G863" s="186"/>
      <c r="H863" s="186"/>
      <c r="I863" s="186"/>
      <c r="J863" s="186"/>
      <c r="K863" s="186"/>
      <c r="L863" s="186"/>
      <c r="M863" s="186"/>
      <c r="N863" s="180"/>
      <c r="O863" s="180"/>
      <c r="P863" s="180"/>
      <c r="Q863" s="180"/>
      <c r="R863" s="180"/>
      <c r="S863" s="180"/>
      <c r="T863" s="186"/>
      <c r="U863" s="186"/>
      <c r="V863" s="186"/>
      <c r="W863" s="186"/>
      <c r="X863" s="186"/>
      <c r="Y863" s="186"/>
      <c r="Z863" s="186"/>
    </row>
    <row r="864" spans="1:26" x14ac:dyDescent="0.2">
      <c r="A864" s="186"/>
      <c r="B864" s="186"/>
      <c r="C864" s="186"/>
      <c r="D864" s="186"/>
      <c r="E864" s="186"/>
      <c r="F864" s="186"/>
      <c r="G864" s="186"/>
      <c r="H864" s="186"/>
      <c r="I864" s="186"/>
      <c r="J864" s="186"/>
      <c r="K864" s="186"/>
      <c r="L864" s="186"/>
      <c r="M864" s="186"/>
      <c r="N864" s="180"/>
      <c r="O864" s="180"/>
      <c r="P864" s="180"/>
      <c r="Q864" s="180"/>
      <c r="R864" s="180"/>
      <c r="S864" s="180"/>
      <c r="T864" s="186"/>
      <c r="U864" s="186"/>
      <c r="V864" s="186"/>
      <c r="W864" s="186"/>
      <c r="X864" s="186"/>
      <c r="Y864" s="186"/>
      <c r="Z864" s="186"/>
    </row>
    <row r="865" spans="1:26" x14ac:dyDescent="0.2">
      <c r="A865" s="186"/>
      <c r="B865" s="186"/>
      <c r="C865" s="186"/>
      <c r="D865" s="186"/>
      <c r="E865" s="186"/>
      <c r="F865" s="186"/>
      <c r="G865" s="186"/>
      <c r="H865" s="186"/>
      <c r="I865" s="186"/>
      <c r="J865" s="186"/>
      <c r="K865" s="186"/>
      <c r="L865" s="186"/>
      <c r="M865" s="186"/>
      <c r="N865" s="180"/>
      <c r="O865" s="180"/>
      <c r="P865" s="180"/>
      <c r="Q865" s="180"/>
      <c r="R865" s="180"/>
      <c r="S865" s="180"/>
      <c r="T865" s="186"/>
      <c r="U865" s="186"/>
      <c r="V865" s="186"/>
      <c r="W865" s="186"/>
      <c r="X865" s="186"/>
      <c r="Y865" s="186"/>
      <c r="Z865" s="186"/>
    </row>
    <row r="866" spans="1:26" x14ac:dyDescent="0.2">
      <c r="A866" s="186"/>
      <c r="B866" s="186"/>
      <c r="C866" s="186"/>
      <c r="D866" s="186"/>
      <c r="E866" s="186"/>
      <c r="F866" s="186"/>
      <c r="G866" s="186"/>
      <c r="H866" s="186"/>
      <c r="I866" s="186"/>
      <c r="J866" s="186"/>
      <c r="K866" s="186"/>
      <c r="L866" s="186"/>
      <c r="M866" s="186"/>
      <c r="N866" s="180"/>
      <c r="O866" s="180"/>
      <c r="P866" s="180"/>
      <c r="Q866" s="180"/>
      <c r="R866" s="180"/>
      <c r="S866" s="180"/>
      <c r="T866" s="186"/>
      <c r="U866" s="186"/>
      <c r="V866" s="186"/>
      <c r="W866" s="186"/>
      <c r="X866" s="186"/>
      <c r="Y866" s="186"/>
      <c r="Z866" s="186"/>
    </row>
    <row r="867" spans="1:26" x14ac:dyDescent="0.2">
      <c r="A867" s="186"/>
      <c r="B867" s="186"/>
      <c r="C867" s="186"/>
      <c r="D867" s="186"/>
      <c r="E867" s="186"/>
      <c r="F867" s="186"/>
      <c r="G867" s="186"/>
      <c r="H867" s="186"/>
      <c r="I867" s="186"/>
      <c r="J867" s="186"/>
      <c r="K867" s="186"/>
      <c r="L867" s="186"/>
      <c r="M867" s="186"/>
      <c r="N867" s="180"/>
      <c r="O867" s="180"/>
      <c r="P867" s="180"/>
      <c r="Q867" s="180"/>
      <c r="R867" s="180"/>
      <c r="S867" s="180"/>
      <c r="T867" s="186"/>
      <c r="U867" s="186"/>
      <c r="V867" s="186"/>
      <c r="W867" s="186"/>
      <c r="X867" s="186"/>
      <c r="Y867" s="186"/>
      <c r="Z867" s="186"/>
    </row>
    <row r="868" spans="1:26" x14ac:dyDescent="0.2">
      <c r="A868" s="186"/>
      <c r="B868" s="186"/>
      <c r="C868" s="186"/>
      <c r="D868" s="186"/>
      <c r="E868" s="186"/>
      <c r="F868" s="186"/>
      <c r="G868" s="186"/>
      <c r="H868" s="186"/>
      <c r="I868" s="186"/>
      <c r="J868" s="186"/>
      <c r="K868" s="186"/>
      <c r="L868" s="186"/>
      <c r="M868" s="186"/>
      <c r="N868" s="180"/>
      <c r="O868" s="180"/>
      <c r="P868" s="180"/>
      <c r="Q868" s="180"/>
      <c r="R868" s="180"/>
      <c r="S868" s="180"/>
      <c r="T868" s="186"/>
      <c r="U868" s="186"/>
      <c r="V868" s="186"/>
      <c r="W868" s="186"/>
      <c r="X868" s="186"/>
      <c r="Y868" s="186"/>
      <c r="Z868" s="186"/>
    </row>
    <row r="869" spans="1:26" x14ac:dyDescent="0.2">
      <c r="A869" s="186"/>
      <c r="B869" s="186"/>
      <c r="C869" s="186"/>
      <c r="D869" s="186"/>
      <c r="E869" s="186"/>
      <c r="F869" s="186"/>
      <c r="G869" s="186"/>
      <c r="H869" s="186"/>
      <c r="I869" s="186"/>
      <c r="J869" s="186"/>
      <c r="K869" s="186"/>
      <c r="L869" s="186"/>
      <c r="M869" s="186"/>
      <c r="N869" s="180"/>
      <c r="O869" s="180"/>
      <c r="P869" s="180"/>
      <c r="Q869" s="180"/>
      <c r="R869" s="180"/>
      <c r="S869" s="180"/>
      <c r="T869" s="186"/>
      <c r="U869" s="186"/>
      <c r="V869" s="186"/>
      <c r="W869" s="186"/>
      <c r="X869" s="186"/>
      <c r="Y869" s="186"/>
      <c r="Z869" s="186"/>
    </row>
    <row r="870" spans="1:26" x14ac:dyDescent="0.2">
      <c r="A870" s="186"/>
      <c r="B870" s="186"/>
      <c r="C870" s="186"/>
      <c r="D870" s="186"/>
      <c r="E870" s="186"/>
      <c r="F870" s="186"/>
      <c r="G870" s="186"/>
      <c r="H870" s="186"/>
      <c r="I870" s="186"/>
      <c r="J870" s="186"/>
      <c r="K870" s="186"/>
      <c r="L870" s="186"/>
      <c r="M870" s="186"/>
      <c r="N870" s="180"/>
      <c r="O870" s="180"/>
      <c r="P870" s="180"/>
      <c r="Q870" s="180"/>
      <c r="R870" s="180"/>
      <c r="S870" s="180"/>
      <c r="T870" s="186"/>
      <c r="U870" s="186"/>
      <c r="V870" s="186"/>
      <c r="W870" s="186"/>
      <c r="X870" s="186"/>
      <c r="Y870" s="186"/>
      <c r="Z870" s="186"/>
    </row>
    <row r="871" spans="1:26" x14ac:dyDescent="0.2">
      <c r="A871" s="186"/>
      <c r="B871" s="186"/>
      <c r="C871" s="186"/>
      <c r="D871" s="186"/>
      <c r="E871" s="186"/>
      <c r="F871" s="186"/>
      <c r="G871" s="186"/>
      <c r="H871" s="186"/>
      <c r="I871" s="186"/>
      <c r="J871" s="186"/>
      <c r="K871" s="186"/>
      <c r="L871" s="186"/>
      <c r="M871" s="186"/>
      <c r="N871" s="180"/>
      <c r="O871" s="180"/>
      <c r="P871" s="180"/>
      <c r="Q871" s="180"/>
      <c r="R871" s="180"/>
      <c r="S871" s="180"/>
      <c r="T871" s="186"/>
      <c r="U871" s="186"/>
      <c r="V871" s="186"/>
      <c r="W871" s="186"/>
      <c r="X871" s="186"/>
      <c r="Y871" s="186"/>
      <c r="Z871" s="186"/>
    </row>
    <row r="872" spans="1:26" x14ac:dyDescent="0.2">
      <c r="A872" s="186"/>
      <c r="B872" s="186"/>
      <c r="C872" s="186"/>
      <c r="D872" s="186"/>
      <c r="E872" s="186"/>
      <c r="F872" s="186"/>
      <c r="G872" s="186"/>
      <c r="H872" s="186"/>
      <c r="I872" s="186"/>
      <c r="J872" s="186"/>
      <c r="K872" s="186"/>
      <c r="L872" s="186"/>
      <c r="M872" s="186"/>
      <c r="N872" s="180"/>
      <c r="O872" s="180"/>
      <c r="P872" s="180"/>
      <c r="Q872" s="180"/>
      <c r="R872" s="180"/>
      <c r="S872" s="180"/>
      <c r="T872" s="186"/>
      <c r="U872" s="186"/>
      <c r="V872" s="186"/>
      <c r="W872" s="186"/>
      <c r="X872" s="186"/>
      <c r="Y872" s="186"/>
      <c r="Z872" s="186"/>
    </row>
    <row r="873" spans="1:26" x14ac:dyDescent="0.2">
      <c r="A873" s="186"/>
      <c r="B873" s="186"/>
      <c r="C873" s="186"/>
      <c r="D873" s="186"/>
      <c r="E873" s="186"/>
      <c r="F873" s="186"/>
      <c r="G873" s="186"/>
      <c r="H873" s="186"/>
      <c r="I873" s="186"/>
      <c r="J873" s="186"/>
      <c r="K873" s="186"/>
      <c r="L873" s="186"/>
      <c r="M873" s="186"/>
      <c r="N873" s="180"/>
      <c r="O873" s="180"/>
      <c r="P873" s="180"/>
      <c r="Q873" s="180"/>
      <c r="R873" s="180"/>
      <c r="S873" s="180"/>
      <c r="T873" s="186"/>
      <c r="U873" s="186"/>
      <c r="V873" s="186"/>
      <c r="W873" s="186"/>
      <c r="X873" s="186"/>
      <c r="Y873" s="186"/>
      <c r="Z873" s="186"/>
    </row>
    <row r="874" spans="1:26" x14ac:dyDescent="0.2">
      <c r="A874" s="186"/>
      <c r="B874" s="186"/>
      <c r="C874" s="186"/>
      <c r="D874" s="186"/>
      <c r="E874" s="186"/>
      <c r="F874" s="186"/>
      <c r="G874" s="186"/>
      <c r="H874" s="186"/>
      <c r="I874" s="186"/>
      <c r="J874" s="186"/>
      <c r="K874" s="186"/>
      <c r="L874" s="186"/>
      <c r="M874" s="186"/>
      <c r="N874" s="180"/>
      <c r="O874" s="180"/>
      <c r="P874" s="180"/>
      <c r="Q874" s="180"/>
      <c r="R874" s="180"/>
      <c r="S874" s="180"/>
      <c r="T874" s="186"/>
      <c r="U874" s="186"/>
      <c r="V874" s="186"/>
      <c r="W874" s="186"/>
      <c r="X874" s="186"/>
      <c r="Y874" s="186"/>
      <c r="Z874" s="186"/>
    </row>
    <row r="875" spans="1:26" x14ac:dyDescent="0.2">
      <c r="A875" s="186"/>
      <c r="B875" s="186"/>
      <c r="C875" s="186"/>
      <c r="D875" s="186"/>
      <c r="E875" s="186"/>
      <c r="F875" s="186"/>
      <c r="G875" s="186"/>
      <c r="H875" s="186"/>
      <c r="I875" s="186"/>
      <c r="J875" s="186"/>
      <c r="K875" s="186"/>
      <c r="L875" s="186"/>
      <c r="M875" s="186"/>
      <c r="N875" s="180"/>
      <c r="O875" s="180"/>
      <c r="P875" s="180"/>
      <c r="Q875" s="180"/>
      <c r="R875" s="180"/>
      <c r="S875" s="180"/>
      <c r="T875" s="186"/>
      <c r="U875" s="186"/>
      <c r="V875" s="186"/>
      <c r="W875" s="186"/>
      <c r="X875" s="186"/>
      <c r="Y875" s="186"/>
      <c r="Z875" s="186"/>
    </row>
    <row r="876" spans="1:26" x14ac:dyDescent="0.2">
      <c r="A876" s="186"/>
      <c r="B876" s="186"/>
      <c r="C876" s="186"/>
      <c r="D876" s="186"/>
      <c r="E876" s="186"/>
      <c r="F876" s="186"/>
      <c r="G876" s="186"/>
      <c r="H876" s="186"/>
      <c r="I876" s="186"/>
      <c r="J876" s="186"/>
      <c r="K876" s="186"/>
      <c r="L876" s="186"/>
      <c r="M876" s="186"/>
      <c r="N876" s="180"/>
      <c r="O876" s="180"/>
      <c r="P876" s="180"/>
      <c r="Q876" s="180"/>
      <c r="R876" s="180"/>
      <c r="S876" s="180"/>
      <c r="T876" s="186"/>
      <c r="U876" s="186"/>
      <c r="V876" s="186"/>
      <c r="W876" s="186"/>
      <c r="X876" s="186"/>
      <c r="Y876" s="186"/>
      <c r="Z876" s="186"/>
    </row>
    <row r="877" spans="1:26" x14ac:dyDescent="0.2">
      <c r="A877" s="186"/>
      <c r="B877" s="186"/>
      <c r="C877" s="186"/>
      <c r="D877" s="186"/>
      <c r="E877" s="186"/>
      <c r="F877" s="186"/>
      <c r="G877" s="186"/>
      <c r="H877" s="186"/>
      <c r="I877" s="186"/>
      <c r="J877" s="186"/>
      <c r="K877" s="186"/>
      <c r="L877" s="186"/>
      <c r="M877" s="186"/>
      <c r="N877" s="180"/>
      <c r="O877" s="180"/>
      <c r="P877" s="180"/>
      <c r="Q877" s="180"/>
      <c r="R877" s="180"/>
      <c r="S877" s="180"/>
      <c r="T877" s="186"/>
      <c r="U877" s="186"/>
      <c r="V877" s="186"/>
      <c r="W877" s="186"/>
      <c r="X877" s="186"/>
      <c r="Y877" s="186"/>
      <c r="Z877" s="186"/>
    </row>
    <row r="878" spans="1:26" x14ac:dyDescent="0.2">
      <c r="A878" s="186"/>
      <c r="B878" s="186"/>
      <c r="C878" s="186"/>
      <c r="D878" s="186"/>
      <c r="E878" s="186"/>
      <c r="F878" s="186"/>
      <c r="G878" s="186"/>
      <c r="H878" s="186"/>
      <c r="I878" s="186"/>
      <c r="J878" s="186"/>
      <c r="K878" s="186"/>
      <c r="L878" s="186"/>
      <c r="M878" s="186"/>
      <c r="N878" s="180"/>
      <c r="O878" s="180"/>
      <c r="P878" s="180"/>
      <c r="Q878" s="180"/>
      <c r="R878" s="180"/>
      <c r="S878" s="180"/>
      <c r="T878" s="186"/>
      <c r="U878" s="186"/>
      <c r="V878" s="186"/>
      <c r="W878" s="186"/>
      <c r="X878" s="186"/>
      <c r="Y878" s="186"/>
      <c r="Z878" s="186"/>
    </row>
    <row r="879" spans="1:26" x14ac:dyDescent="0.2">
      <c r="A879" s="186"/>
      <c r="B879" s="186"/>
      <c r="C879" s="186"/>
      <c r="D879" s="186"/>
      <c r="E879" s="186"/>
      <c r="F879" s="186"/>
      <c r="G879" s="186"/>
      <c r="H879" s="186"/>
      <c r="I879" s="186"/>
      <c r="J879" s="186"/>
      <c r="K879" s="186"/>
      <c r="L879" s="186"/>
      <c r="M879" s="186"/>
      <c r="N879" s="180"/>
      <c r="O879" s="180"/>
      <c r="P879" s="180"/>
      <c r="Q879" s="180"/>
      <c r="R879" s="180"/>
      <c r="S879" s="180"/>
      <c r="T879" s="186"/>
      <c r="U879" s="186"/>
      <c r="V879" s="186"/>
      <c r="W879" s="186"/>
      <c r="X879" s="186"/>
      <c r="Y879" s="186"/>
      <c r="Z879" s="186"/>
    </row>
    <row r="880" spans="1:26" x14ac:dyDescent="0.2">
      <c r="A880" s="186"/>
      <c r="B880" s="186"/>
      <c r="C880" s="186"/>
      <c r="D880" s="186"/>
      <c r="E880" s="186"/>
      <c r="F880" s="186"/>
      <c r="G880" s="186"/>
      <c r="H880" s="186"/>
      <c r="I880" s="186"/>
      <c r="J880" s="186"/>
      <c r="K880" s="186"/>
      <c r="L880" s="186"/>
      <c r="M880" s="186"/>
      <c r="N880" s="180"/>
      <c r="O880" s="180"/>
      <c r="P880" s="180"/>
      <c r="Q880" s="180"/>
      <c r="R880" s="180"/>
      <c r="S880" s="180"/>
      <c r="T880" s="186"/>
      <c r="U880" s="186"/>
      <c r="V880" s="186"/>
      <c r="W880" s="186"/>
      <c r="X880" s="186"/>
      <c r="Y880" s="186"/>
      <c r="Z880" s="186"/>
    </row>
    <row r="881" spans="1:26" x14ac:dyDescent="0.2">
      <c r="A881" s="186"/>
      <c r="B881" s="186"/>
      <c r="C881" s="186"/>
      <c r="D881" s="186"/>
      <c r="E881" s="186"/>
      <c r="F881" s="186"/>
      <c r="G881" s="186"/>
      <c r="H881" s="186"/>
      <c r="I881" s="186"/>
      <c r="J881" s="186"/>
      <c r="K881" s="186"/>
      <c r="L881" s="186"/>
      <c r="M881" s="186"/>
      <c r="N881" s="180"/>
      <c r="O881" s="180"/>
      <c r="P881" s="180"/>
      <c r="Q881" s="180"/>
      <c r="R881" s="180"/>
      <c r="S881" s="180"/>
      <c r="T881" s="186"/>
      <c r="U881" s="186"/>
      <c r="V881" s="186"/>
      <c r="W881" s="186"/>
      <c r="X881" s="186"/>
      <c r="Y881" s="186"/>
      <c r="Z881" s="186"/>
    </row>
    <row r="882" spans="1:26" x14ac:dyDescent="0.2">
      <c r="A882" s="186"/>
      <c r="B882" s="186"/>
      <c r="C882" s="186"/>
      <c r="D882" s="186"/>
      <c r="E882" s="186"/>
      <c r="F882" s="186"/>
      <c r="G882" s="186"/>
      <c r="H882" s="186"/>
      <c r="I882" s="186"/>
      <c r="J882" s="186"/>
      <c r="K882" s="186"/>
      <c r="L882" s="186"/>
      <c r="M882" s="186"/>
      <c r="N882" s="180"/>
      <c r="O882" s="180"/>
      <c r="P882" s="180"/>
      <c r="Q882" s="180"/>
      <c r="R882" s="180"/>
      <c r="S882" s="180"/>
      <c r="T882" s="186"/>
      <c r="U882" s="186"/>
      <c r="V882" s="186"/>
      <c r="W882" s="186"/>
      <c r="X882" s="186"/>
      <c r="Y882" s="186"/>
      <c r="Z882" s="186"/>
    </row>
    <row r="883" spans="1:26" x14ac:dyDescent="0.2">
      <c r="A883" s="186"/>
      <c r="B883" s="186"/>
      <c r="C883" s="186"/>
      <c r="D883" s="186"/>
      <c r="E883" s="186"/>
      <c r="F883" s="186"/>
      <c r="G883" s="186"/>
      <c r="H883" s="186"/>
      <c r="I883" s="186"/>
      <c r="J883" s="186"/>
      <c r="K883" s="186"/>
      <c r="L883" s="186"/>
      <c r="M883" s="186"/>
      <c r="N883" s="180"/>
      <c r="O883" s="180"/>
      <c r="P883" s="180"/>
      <c r="Q883" s="180"/>
      <c r="R883" s="180"/>
      <c r="S883" s="180"/>
      <c r="T883" s="186"/>
      <c r="U883" s="186"/>
      <c r="V883" s="186"/>
      <c r="W883" s="186"/>
      <c r="X883" s="186"/>
      <c r="Y883" s="186"/>
      <c r="Z883" s="186"/>
    </row>
    <row r="884" spans="1:26" x14ac:dyDescent="0.2">
      <c r="A884" s="186"/>
      <c r="B884" s="186"/>
      <c r="C884" s="186"/>
      <c r="D884" s="186"/>
      <c r="E884" s="186"/>
      <c r="F884" s="186"/>
      <c r="G884" s="186"/>
      <c r="H884" s="186"/>
      <c r="I884" s="186"/>
      <c r="J884" s="186"/>
      <c r="K884" s="186"/>
      <c r="L884" s="186"/>
      <c r="M884" s="186"/>
      <c r="N884" s="180"/>
      <c r="O884" s="180"/>
      <c r="P884" s="180"/>
      <c r="Q884" s="180"/>
      <c r="R884" s="180"/>
      <c r="S884" s="180"/>
      <c r="T884" s="186"/>
      <c r="U884" s="186"/>
      <c r="V884" s="186"/>
      <c r="W884" s="186"/>
      <c r="X884" s="186"/>
      <c r="Y884" s="186"/>
      <c r="Z884" s="186"/>
    </row>
    <row r="885" spans="1:26" x14ac:dyDescent="0.2">
      <c r="A885" s="186"/>
      <c r="B885" s="186"/>
      <c r="C885" s="186"/>
      <c r="D885" s="186"/>
      <c r="E885" s="186"/>
      <c r="F885" s="186"/>
      <c r="G885" s="186"/>
      <c r="H885" s="186"/>
      <c r="I885" s="186"/>
      <c r="J885" s="186"/>
      <c r="K885" s="186"/>
      <c r="L885" s="186"/>
      <c r="M885" s="186"/>
      <c r="N885" s="180"/>
      <c r="O885" s="180"/>
      <c r="P885" s="180"/>
      <c r="Q885" s="180"/>
      <c r="R885" s="180"/>
      <c r="S885" s="180"/>
      <c r="T885" s="186"/>
      <c r="U885" s="186"/>
      <c r="V885" s="186"/>
      <c r="W885" s="186"/>
      <c r="X885" s="186"/>
      <c r="Y885" s="186"/>
      <c r="Z885" s="186"/>
    </row>
    <row r="886" spans="1:26" x14ac:dyDescent="0.2">
      <c r="A886" s="186"/>
      <c r="B886" s="186"/>
      <c r="C886" s="186"/>
      <c r="D886" s="186"/>
      <c r="E886" s="186"/>
      <c r="F886" s="186"/>
      <c r="G886" s="186"/>
      <c r="H886" s="186"/>
      <c r="I886" s="186"/>
      <c r="J886" s="186"/>
      <c r="K886" s="186"/>
      <c r="L886" s="186"/>
      <c r="M886" s="186"/>
      <c r="N886" s="180"/>
      <c r="O886" s="180"/>
      <c r="P886" s="180"/>
      <c r="Q886" s="180"/>
      <c r="R886" s="180"/>
      <c r="S886" s="180"/>
      <c r="T886" s="186"/>
      <c r="U886" s="186"/>
      <c r="V886" s="186"/>
      <c r="W886" s="186"/>
      <c r="X886" s="186"/>
      <c r="Y886" s="186"/>
      <c r="Z886" s="186"/>
    </row>
    <row r="887" spans="1:26" x14ac:dyDescent="0.2">
      <c r="A887" s="186"/>
      <c r="B887" s="186"/>
      <c r="C887" s="186"/>
      <c r="D887" s="186"/>
      <c r="E887" s="186"/>
      <c r="F887" s="186"/>
      <c r="G887" s="186"/>
      <c r="H887" s="186"/>
      <c r="I887" s="186"/>
      <c r="J887" s="186"/>
      <c r="K887" s="186"/>
      <c r="L887" s="186"/>
      <c r="M887" s="186"/>
      <c r="N887" s="180"/>
      <c r="O887" s="180"/>
      <c r="P887" s="180"/>
      <c r="Q887" s="180"/>
      <c r="R887" s="180"/>
      <c r="S887" s="180"/>
      <c r="T887" s="186"/>
      <c r="U887" s="186"/>
      <c r="V887" s="186"/>
      <c r="W887" s="186"/>
      <c r="X887" s="186"/>
      <c r="Y887" s="186"/>
      <c r="Z887" s="186"/>
    </row>
    <row r="888" spans="1:26" x14ac:dyDescent="0.2">
      <c r="A888" s="186"/>
      <c r="B888" s="186"/>
      <c r="C888" s="186"/>
      <c r="D888" s="186"/>
      <c r="E888" s="186"/>
      <c r="F888" s="186"/>
      <c r="G888" s="186"/>
      <c r="H888" s="186"/>
      <c r="I888" s="186"/>
      <c r="J888" s="186"/>
      <c r="K888" s="186"/>
      <c r="L888" s="186"/>
      <c r="M888" s="186"/>
      <c r="N888" s="180"/>
      <c r="O888" s="180"/>
      <c r="P888" s="180"/>
      <c r="Q888" s="180"/>
      <c r="R888" s="180"/>
      <c r="S888" s="180"/>
      <c r="T888" s="186"/>
      <c r="U888" s="186"/>
      <c r="V888" s="186"/>
      <c r="W888" s="186"/>
      <c r="X888" s="186"/>
      <c r="Y888" s="186"/>
      <c r="Z888" s="186"/>
    </row>
    <row r="889" spans="1:26" x14ac:dyDescent="0.2">
      <c r="A889" s="186"/>
      <c r="B889" s="186"/>
      <c r="C889" s="186"/>
      <c r="D889" s="186"/>
      <c r="E889" s="186"/>
      <c r="F889" s="186"/>
      <c r="G889" s="186"/>
      <c r="H889" s="186"/>
      <c r="I889" s="186"/>
      <c r="J889" s="186"/>
      <c r="K889" s="186"/>
      <c r="L889" s="186"/>
      <c r="M889" s="186"/>
      <c r="N889" s="180"/>
      <c r="O889" s="180"/>
      <c r="P889" s="180"/>
      <c r="Q889" s="180"/>
      <c r="R889" s="180"/>
      <c r="S889" s="180"/>
      <c r="T889" s="186"/>
      <c r="U889" s="186"/>
      <c r="V889" s="186"/>
      <c r="W889" s="186"/>
      <c r="X889" s="186"/>
      <c r="Y889" s="186"/>
      <c r="Z889" s="186"/>
    </row>
    <row r="890" spans="1:26" x14ac:dyDescent="0.2">
      <c r="A890" s="186"/>
      <c r="B890" s="186"/>
      <c r="C890" s="186"/>
      <c r="D890" s="186"/>
      <c r="E890" s="186"/>
      <c r="F890" s="186"/>
      <c r="G890" s="186"/>
      <c r="H890" s="186"/>
      <c r="I890" s="186"/>
      <c r="J890" s="186"/>
      <c r="K890" s="186"/>
      <c r="L890" s="186"/>
      <c r="M890" s="186"/>
      <c r="N890" s="180"/>
      <c r="O890" s="180"/>
      <c r="P890" s="180"/>
      <c r="Q890" s="180"/>
      <c r="R890" s="180"/>
      <c r="S890" s="180"/>
      <c r="T890" s="186"/>
      <c r="U890" s="186"/>
      <c r="V890" s="186"/>
      <c r="W890" s="186"/>
      <c r="X890" s="186"/>
      <c r="Y890" s="186"/>
      <c r="Z890" s="186"/>
    </row>
    <row r="891" spans="1:26" x14ac:dyDescent="0.2">
      <c r="A891" s="186"/>
      <c r="B891" s="186"/>
      <c r="C891" s="186"/>
      <c r="D891" s="186"/>
      <c r="E891" s="186"/>
      <c r="F891" s="186"/>
      <c r="G891" s="186"/>
      <c r="H891" s="186"/>
      <c r="I891" s="186"/>
      <c r="J891" s="186"/>
      <c r="K891" s="186"/>
      <c r="L891" s="186"/>
      <c r="M891" s="186"/>
      <c r="N891" s="180"/>
      <c r="O891" s="180"/>
      <c r="P891" s="180"/>
      <c r="Q891" s="180"/>
      <c r="R891" s="180"/>
      <c r="S891" s="180"/>
      <c r="T891" s="186"/>
      <c r="U891" s="186"/>
      <c r="V891" s="186"/>
      <c r="W891" s="186"/>
      <c r="X891" s="186"/>
      <c r="Y891" s="186"/>
      <c r="Z891" s="186"/>
    </row>
    <row r="892" spans="1:26" x14ac:dyDescent="0.2">
      <c r="A892" s="186"/>
      <c r="B892" s="186"/>
      <c r="C892" s="186"/>
      <c r="D892" s="186"/>
      <c r="E892" s="186"/>
      <c r="F892" s="186"/>
      <c r="G892" s="186"/>
      <c r="H892" s="186"/>
      <c r="I892" s="186"/>
      <c r="J892" s="186"/>
      <c r="K892" s="186"/>
      <c r="L892" s="186"/>
      <c r="M892" s="186"/>
      <c r="N892" s="180"/>
      <c r="O892" s="180"/>
      <c r="P892" s="180"/>
      <c r="Q892" s="180"/>
      <c r="R892" s="180"/>
      <c r="S892" s="180"/>
      <c r="T892" s="186"/>
      <c r="U892" s="186"/>
      <c r="V892" s="186"/>
      <c r="W892" s="186"/>
      <c r="X892" s="186"/>
      <c r="Y892" s="186"/>
      <c r="Z892" s="186"/>
    </row>
    <row r="893" spans="1:26" x14ac:dyDescent="0.2">
      <c r="A893" s="186"/>
      <c r="B893" s="186"/>
      <c r="C893" s="186"/>
      <c r="D893" s="186"/>
      <c r="E893" s="186"/>
      <c r="F893" s="186"/>
      <c r="G893" s="186"/>
      <c r="H893" s="186"/>
      <c r="I893" s="186"/>
      <c r="J893" s="186"/>
      <c r="K893" s="186"/>
      <c r="L893" s="186"/>
      <c r="M893" s="186"/>
      <c r="N893" s="180"/>
      <c r="O893" s="180"/>
      <c r="P893" s="180"/>
      <c r="Q893" s="180"/>
      <c r="R893" s="180"/>
      <c r="S893" s="180"/>
      <c r="T893" s="186"/>
      <c r="U893" s="186"/>
      <c r="V893" s="186"/>
      <c r="W893" s="186"/>
      <c r="X893" s="186"/>
      <c r="Y893" s="186"/>
      <c r="Z893" s="186"/>
    </row>
    <row r="894" spans="1:26" x14ac:dyDescent="0.2">
      <c r="A894" s="186"/>
      <c r="B894" s="186"/>
      <c r="C894" s="186"/>
      <c r="D894" s="186"/>
      <c r="E894" s="186"/>
      <c r="F894" s="186"/>
      <c r="G894" s="186"/>
      <c r="H894" s="186"/>
      <c r="I894" s="186"/>
      <c r="J894" s="186"/>
      <c r="K894" s="186"/>
      <c r="L894" s="186"/>
      <c r="M894" s="186"/>
      <c r="N894" s="180"/>
      <c r="O894" s="180"/>
      <c r="P894" s="180"/>
      <c r="Q894" s="180"/>
      <c r="R894" s="180"/>
      <c r="S894" s="180"/>
      <c r="T894" s="186"/>
      <c r="U894" s="186"/>
      <c r="V894" s="186"/>
      <c r="W894" s="186"/>
      <c r="X894" s="186"/>
      <c r="Y894" s="186"/>
      <c r="Z894" s="186"/>
    </row>
    <row r="895" spans="1:26" x14ac:dyDescent="0.2">
      <c r="A895" s="186"/>
      <c r="B895" s="186"/>
      <c r="C895" s="186"/>
      <c r="D895" s="186"/>
      <c r="E895" s="186"/>
      <c r="F895" s="186"/>
      <c r="G895" s="186"/>
      <c r="H895" s="186"/>
      <c r="I895" s="186"/>
      <c r="J895" s="186"/>
      <c r="K895" s="186"/>
      <c r="L895" s="186"/>
      <c r="M895" s="186"/>
      <c r="N895" s="180"/>
      <c r="O895" s="180"/>
      <c r="P895" s="180"/>
      <c r="Q895" s="180"/>
      <c r="R895" s="180"/>
      <c r="S895" s="180"/>
      <c r="T895" s="186"/>
      <c r="U895" s="186"/>
      <c r="V895" s="186"/>
      <c r="W895" s="186"/>
      <c r="X895" s="186"/>
      <c r="Y895" s="186"/>
      <c r="Z895" s="186"/>
    </row>
    <row r="896" spans="1:26" x14ac:dyDescent="0.2">
      <c r="A896" s="186"/>
      <c r="B896" s="186"/>
      <c r="C896" s="186"/>
      <c r="D896" s="186"/>
      <c r="E896" s="186"/>
      <c r="F896" s="186"/>
      <c r="G896" s="186"/>
      <c r="H896" s="186"/>
      <c r="I896" s="186"/>
      <c r="J896" s="186"/>
      <c r="K896" s="186"/>
      <c r="L896" s="186"/>
      <c r="M896" s="186"/>
      <c r="N896" s="180"/>
      <c r="O896" s="180"/>
      <c r="P896" s="180"/>
      <c r="Q896" s="180"/>
      <c r="R896" s="180"/>
      <c r="S896" s="180"/>
      <c r="T896" s="186"/>
      <c r="U896" s="186"/>
      <c r="V896" s="186"/>
      <c r="W896" s="186"/>
      <c r="X896" s="186"/>
      <c r="Y896" s="186"/>
      <c r="Z896" s="186"/>
    </row>
    <row r="897" spans="1:26" x14ac:dyDescent="0.2">
      <c r="A897" s="186"/>
      <c r="B897" s="186"/>
      <c r="C897" s="186"/>
      <c r="D897" s="186"/>
      <c r="E897" s="186"/>
      <c r="F897" s="186"/>
      <c r="G897" s="186"/>
      <c r="H897" s="186"/>
      <c r="I897" s="186"/>
      <c r="J897" s="186"/>
      <c r="K897" s="186"/>
      <c r="L897" s="186"/>
      <c r="M897" s="186"/>
      <c r="N897" s="180"/>
      <c r="O897" s="180"/>
      <c r="P897" s="180"/>
      <c r="Q897" s="180"/>
      <c r="R897" s="180"/>
      <c r="S897" s="180"/>
      <c r="T897" s="186"/>
      <c r="U897" s="186"/>
      <c r="V897" s="186"/>
      <c r="W897" s="186"/>
      <c r="X897" s="186"/>
      <c r="Y897" s="186"/>
      <c r="Z897" s="186"/>
    </row>
    <row r="898" spans="1:26" x14ac:dyDescent="0.2">
      <c r="A898" s="186"/>
      <c r="B898" s="186"/>
      <c r="C898" s="186"/>
      <c r="D898" s="186"/>
      <c r="E898" s="186"/>
      <c r="F898" s="186"/>
      <c r="G898" s="186"/>
      <c r="H898" s="186"/>
      <c r="I898" s="186"/>
      <c r="J898" s="186"/>
      <c r="K898" s="186"/>
      <c r="L898" s="186"/>
      <c r="M898" s="186"/>
      <c r="N898" s="180"/>
      <c r="O898" s="180"/>
      <c r="P898" s="180"/>
      <c r="Q898" s="180"/>
      <c r="R898" s="180"/>
      <c r="S898" s="180"/>
      <c r="T898" s="186"/>
      <c r="U898" s="186"/>
      <c r="V898" s="186"/>
      <c r="W898" s="186"/>
      <c r="X898" s="186"/>
      <c r="Y898" s="186"/>
      <c r="Z898" s="186"/>
    </row>
    <row r="899" spans="1:26" x14ac:dyDescent="0.2">
      <c r="A899" s="186"/>
      <c r="B899" s="186"/>
      <c r="C899" s="186"/>
      <c r="D899" s="186"/>
      <c r="E899" s="186"/>
      <c r="F899" s="186"/>
      <c r="G899" s="186"/>
      <c r="H899" s="186"/>
      <c r="I899" s="186"/>
      <c r="J899" s="186"/>
      <c r="K899" s="186"/>
      <c r="L899" s="186"/>
      <c r="M899" s="186"/>
      <c r="N899" s="180"/>
      <c r="O899" s="180"/>
      <c r="P899" s="180"/>
      <c r="Q899" s="180"/>
      <c r="R899" s="180"/>
      <c r="S899" s="180"/>
      <c r="T899" s="186"/>
      <c r="U899" s="186"/>
      <c r="V899" s="186"/>
      <c r="W899" s="186"/>
      <c r="X899" s="186"/>
      <c r="Y899" s="186"/>
      <c r="Z899" s="186"/>
    </row>
    <row r="900" spans="1:26" x14ac:dyDescent="0.2">
      <c r="A900" s="186"/>
      <c r="B900" s="186"/>
      <c r="C900" s="186"/>
      <c r="D900" s="186"/>
      <c r="E900" s="186"/>
      <c r="F900" s="186"/>
      <c r="G900" s="186"/>
      <c r="H900" s="186"/>
      <c r="I900" s="186"/>
      <c r="J900" s="186"/>
      <c r="K900" s="186"/>
      <c r="L900" s="186"/>
      <c r="M900" s="186"/>
      <c r="N900" s="180"/>
      <c r="O900" s="180"/>
      <c r="P900" s="180"/>
      <c r="Q900" s="180"/>
      <c r="R900" s="180"/>
      <c r="S900" s="180"/>
      <c r="T900" s="186"/>
      <c r="U900" s="186"/>
      <c r="V900" s="186"/>
      <c r="W900" s="186"/>
      <c r="X900" s="186"/>
      <c r="Y900" s="186"/>
      <c r="Z900" s="186"/>
    </row>
    <row r="901" spans="1:26" x14ac:dyDescent="0.2">
      <c r="A901" s="186"/>
      <c r="B901" s="186"/>
      <c r="C901" s="186"/>
      <c r="D901" s="186"/>
      <c r="E901" s="186"/>
      <c r="F901" s="186"/>
      <c r="G901" s="186"/>
      <c r="H901" s="186"/>
      <c r="I901" s="186"/>
      <c r="J901" s="186"/>
      <c r="K901" s="186"/>
      <c r="L901" s="186"/>
      <c r="M901" s="186"/>
      <c r="N901" s="180"/>
      <c r="O901" s="180"/>
      <c r="P901" s="180"/>
      <c r="Q901" s="180"/>
      <c r="R901" s="180"/>
      <c r="S901" s="180"/>
      <c r="T901" s="186"/>
      <c r="U901" s="186"/>
      <c r="V901" s="186"/>
      <c r="W901" s="186"/>
      <c r="X901" s="186"/>
      <c r="Y901" s="186"/>
      <c r="Z901" s="186"/>
    </row>
    <row r="902" spans="1:26" x14ac:dyDescent="0.2">
      <c r="A902" s="186"/>
      <c r="B902" s="186"/>
      <c r="C902" s="186"/>
      <c r="D902" s="186"/>
      <c r="E902" s="186"/>
      <c r="F902" s="186"/>
      <c r="G902" s="186"/>
      <c r="H902" s="186"/>
      <c r="I902" s="186"/>
      <c r="J902" s="186"/>
      <c r="K902" s="186"/>
      <c r="L902" s="186"/>
      <c r="M902" s="186"/>
      <c r="N902" s="180"/>
      <c r="O902" s="180"/>
      <c r="P902" s="180"/>
      <c r="Q902" s="180"/>
      <c r="R902" s="180"/>
      <c r="S902" s="180"/>
      <c r="T902" s="186"/>
      <c r="U902" s="186"/>
      <c r="V902" s="186"/>
      <c r="W902" s="186"/>
      <c r="X902" s="186"/>
      <c r="Y902" s="186"/>
      <c r="Z902" s="186"/>
    </row>
    <row r="903" spans="1:26" x14ac:dyDescent="0.2">
      <c r="A903" s="186"/>
      <c r="B903" s="186"/>
      <c r="C903" s="186"/>
      <c r="D903" s="186"/>
      <c r="E903" s="186"/>
      <c r="F903" s="186"/>
      <c r="G903" s="186"/>
      <c r="H903" s="186"/>
      <c r="I903" s="186"/>
      <c r="J903" s="186"/>
      <c r="K903" s="186"/>
      <c r="L903" s="186"/>
      <c r="M903" s="186"/>
      <c r="N903" s="180"/>
      <c r="O903" s="180"/>
      <c r="P903" s="180"/>
      <c r="Q903" s="180"/>
      <c r="R903" s="180"/>
      <c r="S903" s="180"/>
      <c r="T903" s="186"/>
      <c r="U903" s="186"/>
      <c r="V903" s="186"/>
      <c r="W903" s="186"/>
      <c r="X903" s="186"/>
      <c r="Y903" s="186"/>
      <c r="Z903" s="186"/>
    </row>
    <row r="904" spans="1:26" x14ac:dyDescent="0.2">
      <c r="A904" s="186"/>
      <c r="B904" s="186"/>
      <c r="C904" s="186"/>
      <c r="D904" s="186"/>
      <c r="E904" s="186"/>
      <c r="F904" s="186"/>
      <c r="G904" s="186"/>
      <c r="H904" s="186"/>
      <c r="I904" s="186"/>
      <c r="J904" s="186"/>
      <c r="K904" s="186"/>
      <c r="L904" s="186"/>
      <c r="M904" s="186"/>
      <c r="N904" s="180"/>
      <c r="O904" s="180"/>
      <c r="P904" s="180"/>
      <c r="Q904" s="180"/>
      <c r="R904" s="180"/>
      <c r="S904" s="180"/>
      <c r="T904" s="186"/>
      <c r="U904" s="186"/>
      <c r="V904" s="186"/>
      <c r="W904" s="186"/>
      <c r="X904" s="186"/>
      <c r="Y904" s="186"/>
      <c r="Z904" s="186"/>
    </row>
    <row r="905" spans="1:26" x14ac:dyDescent="0.2">
      <c r="A905" s="186"/>
      <c r="B905" s="186"/>
      <c r="C905" s="186"/>
      <c r="D905" s="186"/>
      <c r="E905" s="186"/>
      <c r="F905" s="186"/>
      <c r="G905" s="186"/>
      <c r="H905" s="186"/>
      <c r="I905" s="186"/>
      <c r="J905" s="186"/>
      <c r="K905" s="186"/>
      <c r="L905" s="186"/>
      <c r="M905" s="186"/>
      <c r="N905" s="180"/>
      <c r="O905" s="180"/>
      <c r="P905" s="180"/>
      <c r="Q905" s="180"/>
      <c r="R905" s="180"/>
      <c r="S905" s="180"/>
      <c r="T905" s="186"/>
      <c r="U905" s="186"/>
      <c r="V905" s="186"/>
      <c r="W905" s="186"/>
      <c r="X905" s="186"/>
      <c r="Y905" s="186"/>
      <c r="Z905" s="186"/>
    </row>
    <row r="906" spans="1:26" x14ac:dyDescent="0.2">
      <c r="A906" s="186"/>
      <c r="B906" s="186"/>
      <c r="C906" s="186"/>
      <c r="D906" s="186"/>
      <c r="E906" s="186"/>
      <c r="F906" s="186"/>
      <c r="G906" s="186"/>
      <c r="H906" s="186"/>
      <c r="I906" s="186"/>
      <c r="J906" s="186"/>
      <c r="K906" s="186"/>
      <c r="L906" s="186"/>
      <c r="M906" s="186"/>
      <c r="N906" s="180"/>
      <c r="O906" s="180"/>
      <c r="P906" s="180"/>
      <c r="Q906" s="180"/>
      <c r="R906" s="180"/>
      <c r="S906" s="180"/>
      <c r="T906" s="186"/>
      <c r="U906" s="186"/>
      <c r="V906" s="186"/>
      <c r="W906" s="186"/>
      <c r="X906" s="186"/>
      <c r="Y906" s="186"/>
      <c r="Z906" s="186"/>
    </row>
    <row r="907" spans="1:26" x14ac:dyDescent="0.2">
      <c r="A907" s="186"/>
      <c r="B907" s="186"/>
      <c r="C907" s="186"/>
      <c r="D907" s="186"/>
      <c r="E907" s="186"/>
      <c r="F907" s="186"/>
      <c r="G907" s="186"/>
      <c r="H907" s="186"/>
      <c r="I907" s="186"/>
      <c r="J907" s="186"/>
      <c r="K907" s="186"/>
      <c r="L907" s="186"/>
      <c r="M907" s="186"/>
      <c r="N907" s="180"/>
      <c r="O907" s="180"/>
      <c r="P907" s="180"/>
      <c r="Q907" s="180"/>
      <c r="R907" s="180"/>
      <c r="S907" s="180"/>
      <c r="T907" s="186"/>
      <c r="U907" s="186"/>
      <c r="V907" s="186"/>
      <c r="W907" s="186"/>
      <c r="X907" s="186"/>
      <c r="Y907" s="186"/>
      <c r="Z907" s="186"/>
    </row>
    <row r="908" spans="1:26" x14ac:dyDescent="0.2">
      <c r="A908" s="186"/>
      <c r="B908" s="186"/>
      <c r="C908" s="186"/>
      <c r="D908" s="186"/>
      <c r="E908" s="186"/>
      <c r="F908" s="186"/>
      <c r="G908" s="186"/>
      <c r="H908" s="186"/>
      <c r="I908" s="186"/>
      <c r="J908" s="186"/>
      <c r="K908" s="186"/>
      <c r="L908" s="186"/>
      <c r="M908" s="186"/>
      <c r="N908" s="180"/>
      <c r="O908" s="180"/>
      <c r="P908" s="180"/>
      <c r="Q908" s="180"/>
      <c r="R908" s="180"/>
      <c r="S908" s="180"/>
      <c r="T908" s="186"/>
      <c r="U908" s="186"/>
      <c r="V908" s="186"/>
      <c r="W908" s="186"/>
      <c r="X908" s="186"/>
      <c r="Y908" s="186"/>
      <c r="Z908" s="186"/>
    </row>
    <row r="909" spans="1:26" x14ac:dyDescent="0.2">
      <c r="A909" s="186"/>
      <c r="B909" s="186"/>
      <c r="C909" s="186"/>
      <c r="D909" s="186"/>
      <c r="E909" s="186"/>
      <c r="F909" s="186"/>
      <c r="G909" s="186"/>
      <c r="H909" s="186"/>
      <c r="I909" s="186"/>
      <c r="J909" s="186"/>
      <c r="K909" s="186"/>
      <c r="L909" s="186"/>
      <c r="M909" s="186"/>
      <c r="N909" s="180"/>
      <c r="O909" s="180"/>
      <c r="P909" s="180"/>
      <c r="Q909" s="180"/>
      <c r="R909" s="180"/>
      <c r="S909" s="180"/>
      <c r="T909" s="186"/>
      <c r="U909" s="186"/>
      <c r="V909" s="186"/>
      <c r="W909" s="186"/>
      <c r="X909" s="186"/>
      <c r="Y909" s="186"/>
      <c r="Z909" s="186"/>
    </row>
    <row r="910" spans="1:26" x14ac:dyDescent="0.2">
      <c r="A910" s="186"/>
      <c r="B910" s="186"/>
      <c r="C910" s="186"/>
      <c r="D910" s="186"/>
      <c r="E910" s="186"/>
      <c r="F910" s="186"/>
      <c r="G910" s="186"/>
      <c r="H910" s="186"/>
      <c r="I910" s="186"/>
      <c r="J910" s="186"/>
      <c r="K910" s="186"/>
      <c r="L910" s="186"/>
      <c r="M910" s="186"/>
      <c r="N910" s="180"/>
      <c r="O910" s="180"/>
      <c r="P910" s="180"/>
      <c r="Q910" s="180"/>
      <c r="R910" s="180"/>
      <c r="S910" s="180"/>
      <c r="T910" s="186"/>
      <c r="U910" s="186"/>
      <c r="V910" s="186"/>
      <c r="W910" s="186"/>
      <c r="X910" s="186"/>
      <c r="Y910" s="186"/>
      <c r="Z910" s="186"/>
    </row>
    <row r="911" spans="1:26" x14ac:dyDescent="0.2">
      <c r="A911" s="186"/>
      <c r="B911" s="186"/>
      <c r="C911" s="186"/>
      <c r="D911" s="186"/>
      <c r="E911" s="186"/>
      <c r="F911" s="186"/>
      <c r="G911" s="186"/>
      <c r="H911" s="186"/>
      <c r="I911" s="186"/>
      <c r="J911" s="186"/>
      <c r="K911" s="186"/>
      <c r="L911" s="186"/>
      <c r="M911" s="186"/>
      <c r="N911" s="180"/>
      <c r="O911" s="180"/>
      <c r="P911" s="180"/>
      <c r="Q911" s="180"/>
      <c r="R911" s="180"/>
      <c r="S911" s="180"/>
      <c r="T911" s="186"/>
      <c r="U911" s="186"/>
      <c r="V911" s="186"/>
      <c r="W911" s="186"/>
      <c r="X911" s="186"/>
      <c r="Y911" s="186"/>
      <c r="Z911" s="186"/>
    </row>
    <row r="912" spans="1:26" x14ac:dyDescent="0.2">
      <c r="A912" s="186"/>
      <c r="B912" s="186"/>
      <c r="C912" s="186"/>
      <c r="D912" s="186"/>
      <c r="E912" s="186"/>
      <c r="F912" s="186"/>
      <c r="G912" s="186"/>
      <c r="H912" s="186"/>
      <c r="I912" s="186"/>
      <c r="J912" s="186"/>
      <c r="K912" s="186"/>
      <c r="L912" s="186"/>
      <c r="M912" s="186"/>
      <c r="N912" s="180"/>
      <c r="O912" s="180"/>
      <c r="P912" s="180"/>
      <c r="Q912" s="180"/>
      <c r="R912" s="180"/>
      <c r="S912" s="180"/>
      <c r="T912" s="186"/>
      <c r="U912" s="186"/>
      <c r="V912" s="186"/>
      <c r="W912" s="186"/>
      <c r="X912" s="186"/>
      <c r="Y912" s="186"/>
      <c r="Z912" s="186"/>
    </row>
    <row r="913" spans="1:26" x14ac:dyDescent="0.2">
      <c r="A913" s="186"/>
      <c r="B913" s="186"/>
      <c r="C913" s="186"/>
      <c r="D913" s="186"/>
      <c r="E913" s="186"/>
      <c r="F913" s="186"/>
      <c r="G913" s="186"/>
      <c r="H913" s="186"/>
      <c r="I913" s="186"/>
      <c r="J913" s="186"/>
      <c r="K913" s="186"/>
      <c r="L913" s="186"/>
      <c r="M913" s="186"/>
      <c r="N913" s="180"/>
      <c r="O913" s="180"/>
      <c r="P913" s="180"/>
      <c r="Q913" s="180"/>
      <c r="R913" s="180"/>
      <c r="S913" s="180"/>
      <c r="T913" s="186"/>
      <c r="U913" s="186"/>
      <c r="V913" s="186"/>
      <c r="W913" s="186"/>
      <c r="X913" s="186"/>
      <c r="Y913" s="186"/>
      <c r="Z913" s="186"/>
    </row>
    <row r="914" spans="1:26" x14ac:dyDescent="0.2">
      <c r="A914" s="186"/>
      <c r="B914" s="186"/>
      <c r="C914" s="186"/>
      <c r="D914" s="186"/>
      <c r="E914" s="186"/>
      <c r="F914" s="186"/>
      <c r="G914" s="186"/>
      <c r="H914" s="186"/>
      <c r="I914" s="186"/>
      <c r="J914" s="186"/>
      <c r="K914" s="186"/>
      <c r="L914" s="186"/>
      <c r="M914" s="186"/>
      <c r="N914" s="180"/>
      <c r="O914" s="180"/>
      <c r="P914" s="180"/>
      <c r="Q914" s="180"/>
      <c r="R914" s="180"/>
      <c r="S914" s="180"/>
      <c r="T914" s="186"/>
      <c r="U914" s="186"/>
      <c r="V914" s="186"/>
      <c r="W914" s="186"/>
      <c r="X914" s="186"/>
      <c r="Y914" s="186"/>
      <c r="Z914" s="186"/>
    </row>
    <row r="915" spans="1:26" x14ac:dyDescent="0.2">
      <c r="A915" s="186"/>
      <c r="B915" s="186"/>
      <c r="C915" s="186"/>
      <c r="D915" s="186"/>
      <c r="E915" s="186"/>
      <c r="F915" s="186"/>
      <c r="G915" s="186"/>
      <c r="H915" s="186"/>
      <c r="I915" s="186"/>
      <c r="J915" s="186"/>
      <c r="K915" s="186"/>
      <c r="L915" s="186"/>
      <c r="M915" s="186"/>
      <c r="N915" s="180"/>
      <c r="O915" s="180"/>
      <c r="P915" s="180"/>
      <c r="Q915" s="180"/>
      <c r="R915" s="180"/>
      <c r="S915" s="180"/>
      <c r="T915" s="186"/>
      <c r="U915" s="186"/>
      <c r="V915" s="186"/>
      <c r="W915" s="186"/>
      <c r="X915" s="186"/>
      <c r="Y915" s="186"/>
      <c r="Z915" s="186"/>
    </row>
    <row r="916" spans="1:26" x14ac:dyDescent="0.2">
      <c r="A916" s="186"/>
      <c r="B916" s="186"/>
      <c r="C916" s="186"/>
      <c r="D916" s="186"/>
      <c r="E916" s="186"/>
      <c r="F916" s="186"/>
      <c r="G916" s="186"/>
      <c r="H916" s="186"/>
      <c r="I916" s="186"/>
      <c r="J916" s="186"/>
      <c r="K916" s="186"/>
      <c r="L916" s="186"/>
      <c r="M916" s="186"/>
      <c r="N916" s="180"/>
      <c r="O916" s="180"/>
      <c r="P916" s="180"/>
      <c r="Q916" s="180"/>
      <c r="R916" s="180"/>
      <c r="S916" s="180"/>
      <c r="T916" s="186"/>
      <c r="U916" s="186"/>
      <c r="V916" s="186"/>
      <c r="W916" s="186"/>
      <c r="X916" s="186"/>
      <c r="Y916" s="186"/>
      <c r="Z916" s="186"/>
    </row>
    <row r="917" spans="1:26" x14ac:dyDescent="0.2">
      <c r="A917" s="186"/>
      <c r="B917" s="186"/>
      <c r="C917" s="186"/>
      <c r="D917" s="186"/>
      <c r="E917" s="186"/>
      <c r="F917" s="186"/>
      <c r="G917" s="186"/>
      <c r="H917" s="186"/>
      <c r="I917" s="186"/>
      <c r="J917" s="186"/>
      <c r="K917" s="186"/>
      <c r="L917" s="186"/>
      <c r="M917" s="186"/>
      <c r="N917" s="180"/>
      <c r="O917" s="180"/>
      <c r="P917" s="180"/>
      <c r="Q917" s="180"/>
      <c r="R917" s="180"/>
      <c r="S917" s="180"/>
      <c r="T917" s="186"/>
      <c r="U917" s="186"/>
      <c r="V917" s="186"/>
      <c r="W917" s="186"/>
      <c r="X917" s="186"/>
      <c r="Y917" s="186"/>
      <c r="Z917" s="186"/>
    </row>
    <row r="918" spans="1:26" x14ac:dyDescent="0.2">
      <c r="A918" s="186"/>
      <c r="B918" s="186"/>
      <c r="C918" s="186"/>
      <c r="D918" s="186"/>
      <c r="E918" s="186"/>
      <c r="F918" s="186"/>
      <c r="G918" s="186"/>
      <c r="H918" s="186"/>
      <c r="I918" s="186"/>
      <c r="J918" s="186"/>
      <c r="K918" s="186"/>
      <c r="L918" s="186"/>
      <c r="M918" s="186"/>
      <c r="N918" s="180"/>
      <c r="O918" s="180"/>
      <c r="P918" s="180"/>
      <c r="Q918" s="180"/>
      <c r="R918" s="180"/>
      <c r="S918" s="180"/>
      <c r="T918" s="186"/>
      <c r="U918" s="186"/>
      <c r="V918" s="186"/>
      <c r="W918" s="186"/>
      <c r="X918" s="186"/>
      <c r="Y918" s="186"/>
      <c r="Z918" s="186"/>
    </row>
    <row r="919" spans="1:26" x14ac:dyDescent="0.2">
      <c r="A919" s="186"/>
      <c r="B919" s="186"/>
      <c r="C919" s="186"/>
      <c r="D919" s="186"/>
      <c r="E919" s="186"/>
      <c r="F919" s="186"/>
      <c r="G919" s="186"/>
      <c r="H919" s="186"/>
      <c r="I919" s="186"/>
      <c r="J919" s="186"/>
      <c r="K919" s="186"/>
      <c r="L919" s="186"/>
      <c r="M919" s="186"/>
      <c r="N919" s="180"/>
      <c r="O919" s="180"/>
      <c r="P919" s="180"/>
      <c r="Q919" s="180"/>
      <c r="R919" s="180"/>
      <c r="S919" s="180"/>
      <c r="T919" s="186"/>
      <c r="U919" s="186"/>
      <c r="V919" s="186"/>
      <c r="W919" s="186"/>
      <c r="X919" s="186"/>
      <c r="Y919" s="186"/>
      <c r="Z919" s="186"/>
    </row>
    <row r="920" spans="1:26" x14ac:dyDescent="0.2">
      <c r="A920" s="186"/>
      <c r="B920" s="186"/>
      <c r="C920" s="186"/>
      <c r="D920" s="186"/>
      <c r="E920" s="186"/>
      <c r="F920" s="186"/>
      <c r="G920" s="186"/>
      <c r="H920" s="186"/>
      <c r="I920" s="186"/>
      <c r="J920" s="186"/>
      <c r="K920" s="186"/>
      <c r="L920" s="186"/>
      <c r="M920" s="186"/>
      <c r="N920" s="180"/>
      <c r="O920" s="180"/>
      <c r="P920" s="180"/>
      <c r="Q920" s="180"/>
      <c r="R920" s="180"/>
      <c r="S920" s="180"/>
      <c r="T920" s="186"/>
      <c r="U920" s="186"/>
      <c r="V920" s="186"/>
      <c r="W920" s="186"/>
      <c r="X920" s="186"/>
      <c r="Y920" s="186"/>
      <c r="Z920" s="186"/>
    </row>
    <row r="921" spans="1:26" x14ac:dyDescent="0.2">
      <c r="A921" s="186"/>
      <c r="B921" s="186"/>
      <c r="C921" s="186"/>
      <c r="D921" s="186"/>
      <c r="E921" s="186"/>
      <c r="F921" s="186"/>
      <c r="G921" s="186"/>
      <c r="H921" s="186"/>
      <c r="I921" s="186"/>
      <c r="J921" s="186"/>
      <c r="K921" s="186"/>
      <c r="L921" s="186"/>
      <c r="M921" s="186"/>
      <c r="N921" s="180"/>
      <c r="O921" s="180"/>
      <c r="P921" s="180"/>
      <c r="Q921" s="180"/>
      <c r="R921" s="180"/>
      <c r="S921" s="180"/>
      <c r="T921" s="186"/>
      <c r="U921" s="186"/>
      <c r="V921" s="186"/>
      <c r="W921" s="186"/>
      <c r="X921" s="186"/>
      <c r="Y921" s="186"/>
      <c r="Z921" s="186"/>
    </row>
    <row r="922" spans="1:26" x14ac:dyDescent="0.2">
      <c r="A922" s="186"/>
      <c r="B922" s="186"/>
      <c r="C922" s="186"/>
      <c r="D922" s="186"/>
      <c r="E922" s="186"/>
      <c r="F922" s="186"/>
      <c r="G922" s="186"/>
      <c r="H922" s="186"/>
      <c r="I922" s="186"/>
      <c r="J922" s="186"/>
      <c r="K922" s="186"/>
      <c r="L922" s="186"/>
      <c r="M922" s="186"/>
      <c r="N922" s="180"/>
      <c r="O922" s="180"/>
      <c r="P922" s="180"/>
      <c r="Q922" s="180"/>
      <c r="R922" s="180"/>
      <c r="S922" s="180"/>
      <c r="T922" s="186"/>
      <c r="U922" s="186"/>
      <c r="V922" s="186"/>
      <c r="W922" s="186"/>
      <c r="X922" s="186"/>
      <c r="Y922" s="186"/>
      <c r="Z922" s="186"/>
    </row>
    <row r="923" spans="1:26" x14ac:dyDescent="0.2">
      <c r="A923" s="186"/>
      <c r="B923" s="186"/>
      <c r="C923" s="186"/>
      <c r="D923" s="186"/>
      <c r="E923" s="186"/>
      <c r="F923" s="186"/>
      <c r="G923" s="186"/>
      <c r="H923" s="186"/>
      <c r="I923" s="186"/>
      <c r="J923" s="186"/>
      <c r="K923" s="186"/>
      <c r="L923" s="186"/>
      <c r="M923" s="186"/>
      <c r="N923" s="180"/>
      <c r="O923" s="180"/>
      <c r="P923" s="180"/>
      <c r="Q923" s="180"/>
      <c r="R923" s="180"/>
      <c r="S923" s="180"/>
      <c r="T923" s="186"/>
      <c r="U923" s="186"/>
      <c r="V923" s="186"/>
      <c r="W923" s="186"/>
      <c r="X923" s="186"/>
      <c r="Y923" s="186"/>
      <c r="Z923" s="186"/>
    </row>
    <row r="924" spans="1:26" x14ac:dyDescent="0.2">
      <c r="A924" s="186"/>
      <c r="B924" s="186"/>
      <c r="C924" s="186"/>
      <c r="D924" s="186"/>
      <c r="E924" s="186"/>
      <c r="F924" s="186"/>
      <c r="G924" s="186"/>
      <c r="H924" s="186"/>
      <c r="I924" s="186"/>
      <c r="J924" s="186"/>
      <c r="K924" s="186"/>
      <c r="L924" s="186"/>
      <c r="M924" s="186"/>
      <c r="N924" s="180"/>
      <c r="O924" s="180"/>
      <c r="P924" s="180"/>
      <c r="Q924" s="180"/>
      <c r="R924" s="180"/>
      <c r="S924" s="180"/>
      <c r="T924" s="186"/>
      <c r="U924" s="186"/>
      <c r="V924" s="186"/>
      <c r="W924" s="186"/>
      <c r="X924" s="186"/>
      <c r="Y924" s="186"/>
      <c r="Z924" s="186"/>
    </row>
    <row r="925" spans="1:26" x14ac:dyDescent="0.2">
      <c r="A925" s="186"/>
      <c r="B925" s="186"/>
      <c r="C925" s="186"/>
      <c r="D925" s="186"/>
      <c r="E925" s="186"/>
      <c r="F925" s="186"/>
      <c r="G925" s="186"/>
      <c r="H925" s="186"/>
      <c r="I925" s="186"/>
      <c r="J925" s="186"/>
      <c r="K925" s="186"/>
      <c r="L925" s="186"/>
      <c r="M925" s="186"/>
      <c r="N925" s="180"/>
      <c r="O925" s="180"/>
      <c r="P925" s="180"/>
      <c r="Q925" s="180"/>
      <c r="R925" s="180"/>
      <c r="S925" s="180"/>
      <c r="T925" s="186"/>
      <c r="U925" s="186"/>
      <c r="V925" s="186"/>
      <c r="W925" s="186"/>
      <c r="X925" s="186"/>
      <c r="Y925" s="186"/>
      <c r="Z925" s="186"/>
    </row>
    <row r="926" spans="1:26" x14ac:dyDescent="0.2">
      <c r="A926" s="186"/>
      <c r="B926" s="186"/>
      <c r="C926" s="186"/>
      <c r="D926" s="186"/>
      <c r="E926" s="186"/>
      <c r="F926" s="186"/>
      <c r="G926" s="186"/>
      <c r="H926" s="186"/>
      <c r="I926" s="186"/>
      <c r="J926" s="186"/>
      <c r="K926" s="186"/>
      <c r="L926" s="186"/>
      <c r="M926" s="186"/>
      <c r="N926" s="180"/>
      <c r="O926" s="180"/>
      <c r="P926" s="180"/>
      <c r="Q926" s="180"/>
      <c r="R926" s="180"/>
      <c r="S926" s="180"/>
      <c r="T926" s="186"/>
      <c r="U926" s="186"/>
      <c r="V926" s="186"/>
      <c r="W926" s="186"/>
      <c r="X926" s="186"/>
      <c r="Y926" s="186"/>
      <c r="Z926" s="186"/>
    </row>
    <row r="927" spans="1:26" x14ac:dyDescent="0.2">
      <c r="A927" s="186"/>
      <c r="B927" s="186"/>
      <c r="C927" s="186"/>
      <c r="D927" s="186"/>
      <c r="E927" s="186"/>
      <c r="F927" s="186"/>
      <c r="G927" s="186"/>
      <c r="H927" s="186"/>
      <c r="I927" s="186"/>
      <c r="J927" s="186"/>
      <c r="K927" s="186"/>
      <c r="L927" s="186"/>
      <c r="M927" s="186"/>
      <c r="N927" s="180"/>
      <c r="O927" s="180"/>
      <c r="P927" s="180"/>
      <c r="Q927" s="180"/>
      <c r="R927" s="180"/>
      <c r="S927" s="180"/>
      <c r="T927" s="186"/>
      <c r="U927" s="186"/>
      <c r="V927" s="186"/>
      <c r="W927" s="186"/>
      <c r="X927" s="186"/>
      <c r="Y927" s="186"/>
      <c r="Z927" s="186"/>
    </row>
    <row r="928" spans="1:26" x14ac:dyDescent="0.2">
      <c r="A928" s="186"/>
      <c r="B928" s="186"/>
      <c r="C928" s="186"/>
      <c r="D928" s="186"/>
      <c r="E928" s="186"/>
      <c r="F928" s="186"/>
      <c r="G928" s="186"/>
      <c r="H928" s="186"/>
      <c r="I928" s="186"/>
      <c r="J928" s="186"/>
      <c r="K928" s="186"/>
      <c r="L928" s="186"/>
      <c r="M928" s="186"/>
      <c r="N928" s="180"/>
      <c r="O928" s="180"/>
      <c r="P928" s="180"/>
      <c r="Q928" s="180"/>
      <c r="R928" s="180"/>
      <c r="S928" s="180"/>
      <c r="T928" s="186"/>
      <c r="U928" s="186"/>
      <c r="V928" s="186"/>
      <c r="W928" s="186"/>
      <c r="X928" s="186"/>
      <c r="Y928" s="186"/>
      <c r="Z928" s="186"/>
    </row>
    <row r="929" spans="1:26" x14ac:dyDescent="0.2">
      <c r="A929" s="186"/>
      <c r="B929" s="186"/>
      <c r="C929" s="186"/>
      <c r="D929" s="186"/>
      <c r="E929" s="186"/>
      <c r="F929" s="186"/>
      <c r="G929" s="186"/>
      <c r="H929" s="186"/>
      <c r="I929" s="186"/>
      <c r="J929" s="186"/>
      <c r="K929" s="186"/>
      <c r="L929" s="186"/>
      <c r="M929" s="186"/>
      <c r="N929" s="180"/>
      <c r="O929" s="180"/>
      <c r="P929" s="180"/>
      <c r="Q929" s="180"/>
      <c r="R929" s="180"/>
      <c r="S929" s="180"/>
      <c r="T929" s="186"/>
      <c r="U929" s="186"/>
      <c r="V929" s="186"/>
      <c r="W929" s="186"/>
      <c r="X929" s="186"/>
      <c r="Y929" s="186"/>
      <c r="Z929" s="186"/>
    </row>
    <row r="930" spans="1:26" x14ac:dyDescent="0.2">
      <c r="A930" s="186"/>
      <c r="B930" s="186"/>
      <c r="C930" s="186"/>
      <c r="D930" s="186"/>
      <c r="E930" s="186"/>
      <c r="F930" s="186"/>
      <c r="G930" s="186"/>
      <c r="H930" s="186"/>
      <c r="I930" s="186"/>
      <c r="J930" s="186"/>
      <c r="K930" s="186"/>
      <c r="L930" s="186"/>
      <c r="M930" s="186"/>
      <c r="N930" s="180"/>
      <c r="O930" s="180"/>
      <c r="P930" s="180"/>
      <c r="Q930" s="180"/>
      <c r="R930" s="180"/>
      <c r="S930" s="180"/>
      <c r="T930" s="186"/>
      <c r="U930" s="186"/>
      <c r="V930" s="186"/>
      <c r="W930" s="186"/>
      <c r="X930" s="186"/>
      <c r="Y930" s="186"/>
      <c r="Z930" s="186"/>
    </row>
    <row r="931" spans="1:26" x14ac:dyDescent="0.2">
      <c r="A931" s="186"/>
      <c r="B931" s="186"/>
      <c r="C931" s="186"/>
      <c r="D931" s="186"/>
      <c r="E931" s="186"/>
      <c r="F931" s="186"/>
      <c r="G931" s="186"/>
      <c r="H931" s="186"/>
      <c r="I931" s="186"/>
      <c r="J931" s="186"/>
      <c r="K931" s="186"/>
      <c r="L931" s="186"/>
      <c r="M931" s="186"/>
      <c r="N931" s="180"/>
      <c r="O931" s="180"/>
      <c r="P931" s="180"/>
      <c r="Q931" s="180"/>
      <c r="R931" s="180"/>
      <c r="S931" s="180"/>
      <c r="T931" s="186"/>
      <c r="U931" s="186"/>
      <c r="V931" s="186"/>
      <c r="W931" s="186"/>
      <c r="X931" s="186"/>
      <c r="Y931" s="186"/>
      <c r="Z931" s="186"/>
    </row>
    <row r="932" spans="1:26" x14ac:dyDescent="0.2">
      <c r="A932" s="186"/>
      <c r="B932" s="186"/>
      <c r="C932" s="186"/>
      <c r="D932" s="186"/>
      <c r="E932" s="186"/>
      <c r="F932" s="186"/>
      <c r="G932" s="186"/>
      <c r="H932" s="186"/>
      <c r="I932" s="186"/>
      <c r="J932" s="186"/>
      <c r="K932" s="186"/>
      <c r="L932" s="186"/>
      <c r="M932" s="186"/>
      <c r="N932" s="180"/>
      <c r="O932" s="180"/>
      <c r="P932" s="180"/>
      <c r="Q932" s="180"/>
      <c r="R932" s="180"/>
      <c r="S932" s="180"/>
      <c r="T932" s="186"/>
      <c r="U932" s="186"/>
      <c r="V932" s="186"/>
      <c r="W932" s="186"/>
      <c r="X932" s="186"/>
      <c r="Y932" s="186"/>
      <c r="Z932" s="186"/>
    </row>
    <row r="933" spans="1:26" x14ac:dyDescent="0.2">
      <c r="A933" s="186"/>
      <c r="B933" s="186"/>
      <c r="C933" s="186"/>
      <c r="D933" s="186"/>
      <c r="E933" s="186"/>
      <c r="F933" s="186"/>
      <c r="G933" s="186"/>
      <c r="H933" s="186"/>
      <c r="I933" s="186"/>
      <c r="J933" s="186"/>
      <c r="K933" s="186"/>
      <c r="L933" s="186"/>
      <c r="M933" s="186"/>
      <c r="N933" s="180"/>
      <c r="O933" s="180"/>
      <c r="P933" s="180"/>
      <c r="Q933" s="180"/>
      <c r="R933" s="180"/>
      <c r="S933" s="180"/>
      <c r="T933" s="186"/>
      <c r="U933" s="186"/>
      <c r="V933" s="186"/>
      <c r="W933" s="186"/>
      <c r="X933" s="186"/>
      <c r="Y933" s="186"/>
      <c r="Z933" s="186"/>
    </row>
    <row r="934" spans="1:26" x14ac:dyDescent="0.2">
      <c r="A934" s="186"/>
      <c r="B934" s="186"/>
      <c r="C934" s="186"/>
      <c r="D934" s="186"/>
      <c r="E934" s="186"/>
      <c r="F934" s="186"/>
      <c r="G934" s="186"/>
      <c r="H934" s="186"/>
      <c r="I934" s="186"/>
      <c r="J934" s="186"/>
      <c r="K934" s="186"/>
      <c r="L934" s="186"/>
      <c r="M934" s="186"/>
      <c r="N934" s="180"/>
      <c r="O934" s="180"/>
      <c r="P934" s="180"/>
      <c r="Q934" s="180"/>
      <c r="R934" s="180"/>
      <c r="S934" s="180"/>
      <c r="T934" s="186"/>
      <c r="U934" s="186"/>
      <c r="V934" s="186"/>
      <c r="W934" s="186"/>
      <c r="X934" s="186"/>
      <c r="Y934" s="186"/>
      <c r="Z934" s="186"/>
    </row>
    <row r="935" spans="1:26" x14ac:dyDescent="0.2">
      <c r="A935" s="186"/>
      <c r="B935" s="186"/>
      <c r="C935" s="186"/>
      <c r="D935" s="186"/>
      <c r="E935" s="186"/>
      <c r="F935" s="186"/>
      <c r="G935" s="186"/>
      <c r="H935" s="186"/>
      <c r="I935" s="186"/>
      <c r="J935" s="186"/>
      <c r="K935" s="186"/>
      <c r="L935" s="186"/>
      <c r="M935" s="186"/>
      <c r="N935" s="180"/>
      <c r="O935" s="180"/>
      <c r="P935" s="180"/>
      <c r="Q935" s="180"/>
      <c r="R935" s="180"/>
      <c r="S935" s="180"/>
      <c r="T935" s="186"/>
      <c r="U935" s="186"/>
      <c r="V935" s="186"/>
      <c r="W935" s="186"/>
      <c r="X935" s="186"/>
      <c r="Y935" s="186"/>
      <c r="Z935" s="186"/>
    </row>
    <row r="936" spans="1:26" x14ac:dyDescent="0.2">
      <c r="A936" s="186"/>
      <c r="B936" s="186"/>
      <c r="C936" s="186"/>
      <c r="D936" s="186"/>
      <c r="E936" s="186"/>
      <c r="F936" s="186"/>
      <c r="G936" s="186"/>
      <c r="H936" s="186"/>
      <c r="I936" s="186"/>
      <c r="J936" s="186"/>
      <c r="K936" s="186"/>
      <c r="L936" s="186"/>
      <c r="M936" s="186"/>
      <c r="N936" s="180"/>
      <c r="O936" s="180"/>
      <c r="P936" s="180"/>
      <c r="Q936" s="180"/>
      <c r="R936" s="180"/>
      <c r="S936" s="180"/>
      <c r="T936" s="186"/>
      <c r="U936" s="186"/>
      <c r="V936" s="186"/>
      <c r="W936" s="186"/>
      <c r="X936" s="186"/>
      <c r="Y936" s="186"/>
      <c r="Z936" s="186"/>
    </row>
    <row r="937" spans="1:26" x14ac:dyDescent="0.2">
      <c r="A937" s="186"/>
      <c r="B937" s="186"/>
      <c r="C937" s="186"/>
      <c r="D937" s="186"/>
      <c r="E937" s="186"/>
      <c r="F937" s="186"/>
      <c r="G937" s="186"/>
      <c r="H937" s="186"/>
      <c r="I937" s="186"/>
      <c r="J937" s="186"/>
      <c r="K937" s="186"/>
      <c r="L937" s="186"/>
      <c r="M937" s="186"/>
      <c r="N937" s="180"/>
      <c r="O937" s="180"/>
      <c r="P937" s="180"/>
      <c r="Q937" s="180"/>
      <c r="R937" s="180"/>
      <c r="S937" s="180"/>
      <c r="T937" s="186"/>
      <c r="U937" s="186"/>
      <c r="V937" s="186"/>
      <c r="W937" s="186"/>
      <c r="X937" s="186"/>
      <c r="Y937" s="186"/>
      <c r="Z937" s="186"/>
    </row>
    <row r="938" spans="1:26" x14ac:dyDescent="0.2">
      <c r="A938" s="186"/>
      <c r="B938" s="186"/>
      <c r="C938" s="186"/>
      <c r="D938" s="186"/>
      <c r="E938" s="186"/>
      <c r="F938" s="186"/>
      <c r="G938" s="186"/>
      <c r="H938" s="186"/>
      <c r="I938" s="186"/>
      <c r="J938" s="186"/>
      <c r="K938" s="186"/>
      <c r="L938" s="186"/>
      <c r="M938" s="186"/>
      <c r="N938" s="180"/>
      <c r="O938" s="180"/>
      <c r="P938" s="180"/>
      <c r="Q938" s="180"/>
      <c r="R938" s="180"/>
      <c r="S938" s="180"/>
      <c r="T938" s="186"/>
      <c r="U938" s="186"/>
      <c r="V938" s="186"/>
      <c r="W938" s="186"/>
      <c r="X938" s="186"/>
      <c r="Y938" s="186"/>
      <c r="Z938" s="186"/>
    </row>
    <row r="939" spans="1:26" x14ac:dyDescent="0.2">
      <c r="A939" s="186"/>
      <c r="B939" s="186"/>
      <c r="C939" s="186"/>
      <c r="D939" s="186"/>
      <c r="E939" s="186"/>
      <c r="F939" s="186"/>
      <c r="G939" s="186"/>
      <c r="H939" s="186"/>
      <c r="I939" s="186"/>
      <c r="J939" s="186"/>
      <c r="K939" s="186"/>
      <c r="L939" s="186"/>
      <c r="M939" s="186"/>
      <c r="N939" s="180"/>
      <c r="O939" s="180"/>
      <c r="P939" s="180"/>
      <c r="Q939" s="180"/>
      <c r="R939" s="180"/>
      <c r="S939" s="180"/>
      <c r="T939" s="186"/>
      <c r="U939" s="186"/>
      <c r="V939" s="186"/>
      <c r="W939" s="186"/>
      <c r="X939" s="186"/>
      <c r="Y939" s="186"/>
      <c r="Z939" s="186"/>
    </row>
    <row r="940" spans="1:26" x14ac:dyDescent="0.2">
      <c r="A940" s="186"/>
      <c r="B940" s="186"/>
      <c r="C940" s="186"/>
      <c r="D940" s="186"/>
      <c r="E940" s="186"/>
      <c r="F940" s="186"/>
      <c r="G940" s="186"/>
      <c r="H940" s="186"/>
      <c r="I940" s="186"/>
      <c r="J940" s="186"/>
      <c r="K940" s="186"/>
      <c r="L940" s="186"/>
      <c r="M940" s="186"/>
      <c r="N940" s="180"/>
      <c r="O940" s="180"/>
      <c r="P940" s="180"/>
      <c r="Q940" s="180"/>
      <c r="R940" s="180"/>
      <c r="S940" s="180"/>
      <c r="T940" s="186"/>
      <c r="U940" s="186"/>
      <c r="V940" s="186"/>
      <c r="W940" s="186"/>
      <c r="X940" s="186"/>
      <c r="Y940" s="186"/>
      <c r="Z940" s="186"/>
    </row>
    <row r="941" spans="1:26" x14ac:dyDescent="0.2">
      <c r="A941" s="186"/>
      <c r="B941" s="186"/>
      <c r="C941" s="186"/>
      <c r="D941" s="186"/>
      <c r="E941" s="186"/>
      <c r="F941" s="186"/>
      <c r="G941" s="186"/>
      <c r="H941" s="186"/>
      <c r="I941" s="186"/>
      <c r="J941" s="186"/>
      <c r="K941" s="186"/>
      <c r="L941" s="186"/>
      <c r="M941" s="186"/>
      <c r="N941" s="180"/>
      <c r="O941" s="180"/>
      <c r="P941" s="180"/>
      <c r="Q941" s="180"/>
      <c r="R941" s="180"/>
      <c r="S941" s="180"/>
      <c r="T941" s="186"/>
      <c r="U941" s="186"/>
      <c r="V941" s="186"/>
      <c r="W941" s="186"/>
      <c r="X941" s="186"/>
      <c r="Y941" s="186"/>
      <c r="Z941" s="186"/>
    </row>
    <row r="942" spans="1:26" x14ac:dyDescent="0.2">
      <c r="A942" s="186"/>
      <c r="B942" s="186"/>
      <c r="C942" s="186"/>
      <c r="D942" s="186"/>
      <c r="E942" s="186"/>
      <c r="F942" s="186"/>
      <c r="G942" s="186"/>
      <c r="H942" s="186"/>
      <c r="I942" s="186"/>
      <c r="J942" s="186"/>
      <c r="K942" s="186"/>
      <c r="L942" s="186"/>
      <c r="M942" s="186"/>
      <c r="N942" s="180"/>
      <c r="O942" s="180"/>
      <c r="P942" s="180"/>
      <c r="Q942" s="180"/>
      <c r="R942" s="180"/>
      <c r="S942" s="180"/>
      <c r="T942" s="186"/>
      <c r="U942" s="186"/>
      <c r="V942" s="186"/>
      <c r="W942" s="186"/>
      <c r="X942" s="186"/>
      <c r="Y942" s="186"/>
      <c r="Z942" s="186"/>
    </row>
    <row r="943" spans="1:26" x14ac:dyDescent="0.2">
      <c r="A943" s="186"/>
      <c r="B943" s="186"/>
      <c r="C943" s="186"/>
      <c r="D943" s="186"/>
      <c r="E943" s="186"/>
      <c r="F943" s="186"/>
      <c r="G943" s="186"/>
      <c r="H943" s="186"/>
      <c r="I943" s="186"/>
      <c r="J943" s="186"/>
      <c r="K943" s="186"/>
      <c r="L943" s="186"/>
      <c r="M943" s="186"/>
      <c r="N943" s="180"/>
      <c r="O943" s="180"/>
      <c r="P943" s="180"/>
      <c r="Q943" s="180"/>
      <c r="R943" s="180"/>
      <c r="S943" s="180"/>
      <c r="T943" s="186"/>
      <c r="U943" s="186"/>
      <c r="V943" s="186"/>
      <c r="W943" s="186"/>
      <c r="X943" s="186"/>
      <c r="Y943" s="186"/>
      <c r="Z943" s="186"/>
    </row>
    <row r="944" spans="1:26" x14ac:dyDescent="0.2">
      <c r="A944" s="186"/>
      <c r="B944" s="186"/>
      <c r="C944" s="186"/>
      <c r="D944" s="186"/>
      <c r="E944" s="186"/>
      <c r="F944" s="186"/>
      <c r="G944" s="186"/>
      <c r="H944" s="186"/>
      <c r="I944" s="186"/>
      <c r="J944" s="186"/>
      <c r="K944" s="186"/>
      <c r="L944" s="186"/>
      <c r="M944" s="186"/>
      <c r="N944" s="180"/>
      <c r="O944" s="180"/>
      <c r="P944" s="180"/>
      <c r="Q944" s="180"/>
      <c r="R944" s="180"/>
      <c r="S944" s="180"/>
      <c r="T944" s="186"/>
      <c r="U944" s="186"/>
      <c r="V944" s="186"/>
      <c r="W944" s="186"/>
      <c r="X944" s="186"/>
      <c r="Y944" s="186"/>
      <c r="Z944" s="186"/>
    </row>
    <row r="945" spans="1:26" x14ac:dyDescent="0.2">
      <c r="A945" s="186"/>
      <c r="B945" s="186"/>
      <c r="C945" s="186"/>
      <c r="D945" s="186"/>
      <c r="E945" s="186"/>
      <c r="F945" s="186"/>
      <c r="G945" s="186"/>
      <c r="H945" s="186"/>
      <c r="I945" s="186"/>
      <c r="J945" s="186"/>
      <c r="K945" s="186"/>
      <c r="L945" s="186"/>
      <c r="M945" s="186"/>
      <c r="N945" s="180"/>
      <c r="O945" s="180"/>
      <c r="P945" s="180"/>
      <c r="Q945" s="180"/>
      <c r="R945" s="180"/>
      <c r="S945" s="180"/>
      <c r="T945" s="186"/>
      <c r="U945" s="186"/>
      <c r="V945" s="186"/>
      <c r="W945" s="186"/>
      <c r="X945" s="186"/>
      <c r="Y945" s="186"/>
      <c r="Z945" s="186"/>
    </row>
    <row r="946" spans="1:26" x14ac:dyDescent="0.2">
      <c r="A946" s="186"/>
      <c r="B946" s="186"/>
      <c r="C946" s="186"/>
      <c r="D946" s="186"/>
      <c r="E946" s="186"/>
      <c r="F946" s="186"/>
      <c r="G946" s="186"/>
      <c r="H946" s="186"/>
      <c r="I946" s="186"/>
      <c r="J946" s="186"/>
      <c r="K946" s="186"/>
      <c r="L946" s="186"/>
      <c r="M946" s="186"/>
      <c r="N946" s="180"/>
      <c r="O946" s="180"/>
      <c r="P946" s="180"/>
      <c r="Q946" s="180"/>
      <c r="R946" s="180"/>
      <c r="S946" s="180"/>
      <c r="T946" s="186"/>
      <c r="U946" s="186"/>
      <c r="V946" s="186"/>
      <c r="W946" s="186"/>
      <c r="X946" s="186"/>
      <c r="Y946" s="186"/>
      <c r="Z946" s="186"/>
    </row>
    <row r="947" spans="1:26" x14ac:dyDescent="0.2">
      <c r="A947" s="186"/>
      <c r="B947" s="186"/>
      <c r="C947" s="186"/>
      <c r="D947" s="186"/>
      <c r="E947" s="186"/>
      <c r="F947" s="186"/>
      <c r="G947" s="186"/>
      <c r="H947" s="186"/>
      <c r="I947" s="186"/>
      <c r="J947" s="186"/>
      <c r="K947" s="186"/>
      <c r="L947" s="186"/>
      <c r="M947" s="186"/>
      <c r="N947" s="180"/>
      <c r="O947" s="180"/>
      <c r="P947" s="180"/>
      <c r="Q947" s="180"/>
      <c r="R947" s="180"/>
      <c r="S947" s="180"/>
      <c r="T947" s="186"/>
      <c r="U947" s="186"/>
      <c r="V947" s="186"/>
      <c r="W947" s="186"/>
      <c r="X947" s="186"/>
      <c r="Y947" s="186"/>
      <c r="Z947" s="186"/>
    </row>
    <row r="948" spans="1:26" x14ac:dyDescent="0.2">
      <c r="A948" s="186"/>
      <c r="B948" s="186"/>
      <c r="C948" s="186"/>
      <c r="D948" s="186"/>
      <c r="E948" s="186"/>
      <c r="F948" s="186"/>
      <c r="G948" s="186"/>
      <c r="H948" s="186"/>
      <c r="I948" s="186"/>
      <c r="J948" s="186"/>
      <c r="K948" s="186"/>
      <c r="L948" s="186"/>
      <c r="M948" s="186"/>
      <c r="N948" s="180"/>
      <c r="O948" s="180"/>
      <c r="P948" s="180"/>
      <c r="Q948" s="180"/>
      <c r="R948" s="180"/>
      <c r="S948" s="180"/>
      <c r="T948" s="186"/>
      <c r="U948" s="186"/>
      <c r="V948" s="186"/>
      <c r="W948" s="186"/>
      <c r="X948" s="186"/>
      <c r="Y948" s="186"/>
      <c r="Z948" s="186"/>
    </row>
    <row r="949" spans="1:26" x14ac:dyDescent="0.2">
      <c r="A949" s="186"/>
      <c r="B949" s="186"/>
      <c r="C949" s="186"/>
      <c r="D949" s="186"/>
      <c r="E949" s="186"/>
      <c r="F949" s="186"/>
      <c r="G949" s="186"/>
      <c r="H949" s="186"/>
      <c r="I949" s="186"/>
      <c r="J949" s="186"/>
      <c r="K949" s="186"/>
      <c r="L949" s="186"/>
      <c r="M949" s="186"/>
      <c r="N949" s="180"/>
      <c r="O949" s="180"/>
      <c r="P949" s="180"/>
      <c r="Q949" s="180"/>
      <c r="R949" s="180"/>
      <c r="S949" s="180"/>
      <c r="T949" s="186"/>
      <c r="U949" s="186"/>
      <c r="V949" s="186"/>
      <c r="W949" s="186"/>
      <c r="X949" s="186"/>
      <c r="Y949" s="186"/>
      <c r="Z949" s="186"/>
    </row>
    <row r="950" spans="1:26" x14ac:dyDescent="0.2">
      <c r="A950" s="186"/>
      <c r="B950" s="186"/>
      <c r="C950" s="186"/>
      <c r="D950" s="186"/>
      <c r="E950" s="186"/>
      <c r="F950" s="186"/>
      <c r="G950" s="186"/>
      <c r="H950" s="186"/>
      <c r="I950" s="186"/>
      <c r="J950" s="186"/>
      <c r="K950" s="186"/>
      <c r="L950" s="186"/>
      <c r="M950" s="186"/>
      <c r="N950" s="180"/>
      <c r="O950" s="180"/>
      <c r="P950" s="180"/>
      <c r="Q950" s="180"/>
      <c r="R950" s="180"/>
      <c r="S950" s="180"/>
      <c r="T950" s="186"/>
      <c r="U950" s="186"/>
      <c r="V950" s="186"/>
      <c r="W950" s="186"/>
      <c r="X950" s="186"/>
      <c r="Y950" s="186"/>
      <c r="Z950" s="186"/>
    </row>
    <row r="951" spans="1:26" x14ac:dyDescent="0.2">
      <c r="A951" s="186"/>
      <c r="B951" s="186"/>
      <c r="C951" s="186"/>
      <c r="D951" s="186"/>
      <c r="E951" s="186"/>
      <c r="F951" s="186"/>
      <c r="G951" s="186"/>
      <c r="H951" s="186"/>
      <c r="I951" s="186"/>
      <c r="J951" s="186"/>
      <c r="K951" s="186"/>
      <c r="L951" s="186"/>
      <c r="M951" s="186"/>
      <c r="N951" s="180"/>
      <c r="O951" s="180"/>
      <c r="P951" s="180"/>
      <c r="Q951" s="180"/>
      <c r="R951" s="180"/>
      <c r="S951" s="180"/>
      <c r="T951" s="186"/>
      <c r="U951" s="186"/>
      <c r="V951" s="186"/>
      <c r="W951" s="186"/>
      <c r="X951" s="186"/>
      <c r="Y951" s="186"/>
      <c r="Z951" s="186"/>
    </row>
    <row r="952" spans="1:26" x14ac:dyDescent="0.2">
      <c r="A952" s="186"/>
      <c r="B952" s="186"/>
      <c r="C952" s="186"/>
      <c r="D952" s="186"/>
      <c r="E952" s="186"/>
      <c r="F952" s="186"/>
      <c r="G952" s="186"/>
      <c r="H952" s="186"/>
      <c r="I952" s="186"/>
      <c r="J952" s="186"/>
      <c r="K952" s="186"/>
      <c r="L952" s="186"/>
      <c r="M952" s="186"/>
      <c r="N952" s="180"/>
      <c r="O952" s="180"/>
      <c r="P952" s="180"/>
      <c r="Q952" s="180"/>
      <c r="R952" s="180"/>
      <c r="S952" s="180"/>
      <c r="T952" s="186"/>
      <c r="U952" s="186"/>
      <c r="V952" s="186"/>
      <c r="W952" s="186"/>
      <c r="X952" s="186"/>
      <c r="Y952" s="186"/>
      <c r="Z952" s="186"/>
    </row>
    <row r="953" spans="1:26" x14ac:dyDescent="0.2">
      <c r="A953" s="186"/>
      <c r="B953" s="186"/>
      <c r="C953" s="186"/>
      <c r="D953" s="186"/>
      <c r="E953" s="186"/>
      <c r="F953" s="186"/>
      <c r="G953" s="186"/>
      <c r="H953" s="186"/>
      <c r="I953" s="186"/>
      <c r="J953" s="186"/>
      <c r="K953" s="186"/>
      <c r="L953" s="186"/>
      <c r="M953" s="186"/>
      <c r="N953" s="180"/>
      <c r="O953" s="180"/>
      <c r="P953" s="180"/>
      <c r="Q953" s="180"/>
      <c r="R953" s="180"/>
      <c r="S953" s="180"/>
      <c r="T953" s="186"/>
      <c r="U953" s="186"/>
      <c r="V953" s="186"/>
      <c r="W953" s="186"/>
      <c r="X953" s="186"/>
      <c r="Y953" s="186"/>
      <c r="Z953" s="186"/>
    </row>
    <row r="954" spans="1:26" x14ac:dyDescent="0.2">
      <c r="A954" s="186"/>
      <c r="B954" s="186"/>
      <c r="C954" s="186"/>
      <c r="D954" s="186"/>
      <c r="E954" s="186"/>
      <c r="F954" s="186"/>
      <c r="G954" s="186"/>
      <c r="H954" s="186"/>
      <c r="I954" s="186"/>
      <c r="J954" s="186"/>
      <c r="K954" s="186"/>
      <c r="L954" s="186"/>
      <c r="M954" s="186"/>
      <c r="N954" s="180"/>
      <c r="O954" s="180"/>
      <c r="P954" s="180"/>
      <c r="Q954" s="180"/>
      <c r="R954" s="180"/>
      <c r="S954" s="180"/>
      <c r="T954" s="186"/>
      <c r="U954" s="186"/>
      <c r="V954" s="186"/>
      <c r="W954" s="186"/>
      <c r="X954" s="186"/>
      <c r="Y954" s="186"/>
      <c r="Z954" s="186"/>
    </row>
    <row r="955" spans="1:26" x14ac:dyDescent="0.2">
      <c r="A955" s="186"/>
      <c r="B955" s="186"/>
      <c r="C955" s="186"/>
      <c r="D955" s="186"/>
      <c r="E955" s="186"/>
      <c r="F955" s="186"/>
      <c r="G955" s="186"/>
      <c r="H955" s="186"/>
      <c r="I955" s="186"/>
      <c r="J955" s="186"/>
      <c r="K955" s="186"/>
      <c r="L955" s="186"/>
      <c r="M955" s="186"/>
      <c r="N955" s="180"/>
      <c r="O955" s="180"/>
      <c r="P955" s="180"/>
      <c r="Q955" s="180"/>
      <c r="R955" s="180"/>
      <c r="S955" s="180"/>
      <c r="T955" s="186"/>
      <c r="U955" s="186"/>
      <c r="V955" s="186"/>
      <c r="W955" s="186"/>
      <c r="X955" s="186"/>
      <c r="Y955" s="186"/>
      <c r="Z955" s="186"/>
    </row>
    <row r="956" spans="1:26" x14ac:dyDescent="0.2">
      <c r="A956" s="186"/>
      <c r="B956" s="186"/>
      <c r="C956" s="186"/>
      <c r="D956" s="186"/>
      <c r="E956" s="186"/>
      <c r="F956" s="186"/>
      <c r="G956" s="186"/>
      <c r="H956" s="186"/>
      <c r="I956" s="186"/>
      <c r="J956" s="186"/>
      <c r="K956" s="186"/>
      <c r="L956" s="186"/>
      <c r="M956" s="186"/>
      <c r="N956" s="180"/>
      <c r="O956" s="180"/>
      <c r="P956" s="180"/>
      <c r="Q956" s="180"/>
      <c r="R956" s="180"/>
      <c r="S956" s="180"/>
      <c r="T956" s="186"/>
      <c r="U956" s="186"/>
      <c r="V956" s="186"/>
      <c r="W956" s="186"/>
      <c r="X956" s="186"/>
      <c r="Y956" s="186"/>
      <c r="Z956" s="186"/>
    </row>
    <row r="957" spans="1:26" x14ac:dyDescent="0.2">
      <c r="A957" s="186"/>
      <c r="B957" s="186"/>
      <c r="C957" s="186"/>
      <c r="D957" s="186"/>
      <c r="E957" s="186"/>
      <c r="F957" s="186"/>
      <c r="G957" s="186"/>
      <c r="H957" s="186"/>
      <c r="I957" s="186"/>
      <c r="J957" s="186"/>
      <c r="K957" s="186"/>
      <c r="L957" s="186"/>
      <c r="M957" s="186"/>
      <c r="N957" s="180"/>
      <c r="O957" s="180"/>
      <c r="P957" s="180"/>
      <c r="Q957" s="180"/>
      <c r="R957" s="180"/>
      <c r="S957" s="180"/>
      <c r="T957" s="186"/>
      <c r="U957" s="186"/>
      <c r="V957" s="186"/>
      <c r="W957" s="186"/>
      <c r="X957" s="186"/>
      <c r="Y957" s="186"/>
      <c r="Z957" s="186"/>
    </row>
    <row r="958" spans="1:26" x14ac:dyDescent="0.2">
      <c r="A958" s="186"/>
      <c r="B958" s="186"/>
      <c r="C958" s="186"/>
      <c r="D958" s="186"/>
      <c r="E958" s="186"/>
      <c r="F958" s="186"/>
      <c r="G958" s="186"/>
      <c r="H958" s="186"/>
      <c r="I958" s="186"/>
      <c r="J958" s="186"/>
      <c r="K958" s="186"/>
      <c r="L958" s="186"/>
      <c r="M958" s="186"/>
      <c r="N958" s="180"/>
      <c r="O958" s="180"/>
      <c r="P958" s="180"/>
      <c r="Q958" s="180"/>
      <c r="R958" s="180"/>
      <c r="S958" s="180"/>
      <c r="T958" s="186"/>
      <c r="U958" s="186"/>
      <c r="V958" s="186"/>
      <c r="W958" s="186"/>
      <c r="X958" s="186"/>
      <c r="Y958" s="186"/>
      <c r="Z958" s="186"/>
    </row>
    <row r="959" spans="1:26" x14ac:dyDescent="0.2">
      <c r="A959" s="186"/>
      <c r="B959" s="186"/>
      <c r="C959" s="186"/>
      <c r="D959" s="186"/>
      <c r="E959" s="186"/>
      <c r="F959" s="186"/>
      <c r="G959" s="186"/>
      <c r="H959" s="186"/>
      <c r="I959" s="186"/>
      <c r="J959" s="186"/>
      <c r="K959" s="186"/>
      <c r="L959" s="186"/>
      <c r="M959" s="186"/>
      <c r="N959" s="180"/>
      <c r="O959" s="180"/>
      <c r="P959" s="180"/>
      <c r="Q959" s="180"/>
      <c r="R959" s="180"/>
      <c r="S959" s="180"/>
      <c r="T959" s="186"/>
      <c r="U959" s="186"/>
      <c r="V959" s="186"/>
      <c r="W959" s="186"/>
      <c r="X959" s="186"/>
      <c r="Y959" s="186"/>
      <c r="Z959" s="186"/>
    </row>
    <row r="960" spans="1:26" x14ac:dyDescent="0.2">
      <c r="A960" s="186"/>
      <c r="B960" s="186"/>
      <c r="C960" s="186"/>
      <c r="D960" s="186"/>
      <c r="E960" s="186"/>
      <c r="F960" s="186"/>
      <c r="G960" s="186"/>
      <c r="H960" s="186"/>
      <c r="I960" s="186"/>
      <c r="J960" s="186"/>
      <c r="K960" s="186"/>
      <c r="L960" s="186"/>
      <c r="M960" s="186"/>
      <c r="N960" s="180"/>
      <c r="O960" s="180"/>
      <c r="P960" s="180"/>
      <c r="Q960" s="180"/>
      <c r="R960" s="180"/>
      <c r="S960" s="180"/>
      <c r="T960" s="186"/>
      <c r="U960" s="186"/>
      <c r="V960" s="186"/>
      <c r="W960" s="186"/>
      <c r="X960" s="186"/>
      <c r="Y960" s="186"/>
      <c r="Z960" s="186"/>
    </row>
    <row r="961" spans="1:26" x14ac:dyDescent="0.2">
      <c r="A961" s="186"/>
      <c r="B961" s="186"/>
      <c r="C961" s="186"/>
      <c r="D961" s="186"/>
      <c r="E961" s="186"/>
      <c r="F961" s="186"/>
      <c r="G961" s="186"/>
      <c r="H961" s="186"/>
      <c r="I961" s="186"/>
      <c r="J961" s="186"/>
      <c r="K961" s="186"/>
      <c r="L961" s="186"/>
      <c r="M961" s="186"/>
      <c r="N961" s="180"/>
      <c r="O961" s="180"/>
      <c r="P961" s="180"/>
      <c r="Q961" s="180"/>
      <c r="R961" s="180"/>
      <c r="S961" s="180"/>
      <c r="T961" s="186"/>
      <c r="U961" s="186"/>
      <c r="V961" s="186"/>
      <c r="W961" s="186"/>
      <c r="X961" s="186"/>
      <c r="Y961" s="186"/>
      <c r="Z961" s="186"/>
    </row>
    <row r="962" spans="1:26" x14ac:dyDescent="0.2">
      <c r="A962" s="186"/>
      <c r="B962" s="186"/>
      <c r="C962" s="186"/>
      <c r="D962" s="186"/>
      <c r="E962" s="186"/>
      <c r="F962" s="186"/>
      <c r="G962" s="186"/>
      <c r="H962" s="186"/>
      <c r="I962" s="186"/>
      <c r="J962" s="186"/>
      <c r="K962" s="186"/>
      <c r="L962" s="186"/>
      <c r="M962" s="186"/>
      <c r="N962" s="180"/>
      <c r="O962" s="180"/>
      <c r="P962" s="180"/>
      <c r="Q962" s="180"/>
      <c r="R962" s="180"/>
      <c r="S962" s="180"/>
      <c r="T962" s="186"/>
      <c r="U962" s="186"/>
      <c r="V962" s="186"/>
      <c r="W962" s="186"/>
      <c r="X962" s="186"/>
      <c r="Y962" s="186"/>
      <c r="Z962" s="186"/>
    </row>
    <row r="963" spans="1:26" x14ac:dyDescent="0.2">
      <c r="A963" s="186"/>
      <c r="B963" s="186"/>
      <c r="C963" s="186"/>
      <c r="D963" s="186"/>
      <c r="E963" s="186"/>
      <c r="F963" s="186"/>
      <c r="G963" s="186"/>
      <c r="H963" s="186"/>
      <c r="I963" s="186"/>
      <c r="J963" s="186"/>
      <c r="K963" s="186"/>
      <c r="L963" s="186"/>
      <c r="M963" s="186"/>
      <c r="N963" s="180"/>
      <c r="O963" s="180"/>
      <c r="P963" s="180"/>
      <c r="Q963" s="180"/>
      <c r="R963" s="180"/>
      <c r="S963" s="180"/>
      <c r="T963" s="186"/>
      <c r="U963" s="186"/>
      <c r="V963" s="186"/>
      <c r="W963" s="186"/>
      <c r="X963" s="186"/>
      <c r="Y963" s="186"/>
      <c r="Z963" s="186"/>
    </row>
    <row r="964" spans="1:26" x14ac:dyDescent="0.2">
      <c r="A964" s="186"/>
      <c r="B964" s="186"/>
      <c r="C964" s="186"/>
      <c r="D964" s="186"/>
      <c r="E964" s="186"/>
      <c r="F964" s="186"/>
      <c r="G964" s="186"/>
      <c r="H964" s="186"/>
      <c r="I964" s="186"/>
      <c r="J964" s="186"/>
      <c r="K964" s="186"/>
      <c r="L964" s="186"/>
      <c r="M964" s="186"/>
      <c r="N964" s="180"/>
      <c r="O964" s="180"/>
      <c r="P964" s="180"/>
      <c r="Q964" s="180"/>
      <c r="R964" s="180"/>
      <c r="S964" s="180"/>
      <c r="T964" s="186"/>
      <c r="U964" s="186"/>
      <c r="V964" s="186"/>
      <c r="W964" s="186"/>
      <c r="X964" s="186"/>
      <c r="Y964" s="186"/>
      <c r="Z964" s="186"/>
    </row>
    <row r="965" spans="1:26" x14ac:dyDescent="0.2">
      <c r="A965" s="186"/>
      <c r="B965" s="186"/>
      <c r="C965" s="186"/>
      <c r="D965" s="186"/>
      <c r="E965" s="186"/>
      <c r="F965" s="186"/>
      <c r="G965" s="186"/>
      <c r="H965" s="186"/>
      <c r="I965" s="186"/>
      <c r="J965" s="186"/>
      <c r="K965" s="186"/>
      <c r="L965" s="186"/>
      <c r="M965" s="186"/>
      <c r="N965" s="180"/>
      <c r="O965" s="180"/>
      <c r="P965" s="180"/>
      <c r="Q965" s="180"/>
      <c r="R965" s="180"/>
      <c r="S965" s="180"/>
      <c r="T965" s="186"/>
      <c r="U965" s="186"/>
      <c r="V965" s="186"/>
      <c r="W965" s="186"/>
      <c r="X965" s="186"/>
      <c r="Y965" s="186"/>
      <c r="Z965" s="186"/>
    </row>
    <row r="966" spans="1:26" x14ac:dyDescent="0.2">
      <c r="A966" s="186"/>
      <c r="B966" s="186"/>
      <c r="C966" s="186"/>
      <c r="D966" s="186"/>
      <c r="E966" s="186"/>
      <c r="F966" s="186"/>
      <c r="G966" s="186"/>
      <c r="H966" s="186"/>
      <c r="I966" s="186"/>
      <c r="J966" s="186"/>
      <c r="K966" s="186"/>
      <c r="L966" s="186"/>
      <c r="M966" s="186"/>
      <c r="N966" s="180"/>
      <c r="O966" s="180"/>
      <c r="P966" s="180"/>
      <c r="Q966" s="180"/>
      <c r="R966" s="180"/>
      <c r="S966" s="180"/>
      <c r="T966" s="186"/>
      <c r="U966" s="186"/>
      <c r="V966" s="186"/>
      <c r="W966" s="186"/>
      <c r="X966" s="186"/>
      <c r="Y966" s="186"/>
      <c r="Z966" s="186"/>
    </row>
    <row r="967" spans="1:26" x14ac:dyDescent="0.2">
      <c r="A967" s="186"/>
      <c r="B967" s="186"/>
      <c r="C967" s="186"/>
      <c r="D967" s="186"/>
      <c r="E967" s="186"/>
      <c r="F967" s="186"/>
      <c r="G967" s="186"/>
      <c r="H967" s="186"/>
      <c r="I967" s="186"/>
      <c r="J967" s="186"/>
      <c r="K967" s="186"/>
      <c r="L967" s="186"/>
      <c r="M967" s="186"/>
      <c r="N967" s="180"/>
      <c r="O967" s="180"/>
      <c r="P967" s="180"/>
      <c r="Q967" s="180"/>
      <c r="R967" s="180"/>
      <c r="S967" s="180"/>
      <c r="T967" s="186"/>
      <c r="U967" s="186"/>
      <c r="V967" s="186"/>
      <c r="W967" s="186"/>
      <c r="X967" s="186"/>
      <c r="Y967" s="186"/>
      <c r="Z967" s="186"/>
    </row>
    <row r="968" spans="1:26" x14ac:dyDescent="0.2">
      <c r="A968" s="186"/>
      <c r="B968" s="186"/>
      <c r="C968" s="186"/>
      <c r="D968" s="186"/>
      <c r="E968" s="186"/>
      <c r="F968" s="186"/>
      <c r="G968" s="186"/>
      <c r="H968" s="186"/>
      <c r="I968" s="186"/>
      <c r="J968" s="186"/>
      <c r="K968" s="186"/>
      <c r="L968" s="186"/>
      <c r="M968" s="186"/>
      <c r="N968" s="180"/>
      <c r="O968" s="180"/>
      <c r="P968" s="180"/>
      <c r="Q968" s="180"/>
      <c r="R968" s="180"/>
      <c r="S968" s="180"/>
      <c r="T968" s="186"/>
      <c r="U968" s="186"/>
      <c r="V968" s="186"/>
      <c r="W968" s="186"/>
      <c r="X968" s="186"/>
      <c r="Y968" s="186"/>
      <c r="Z968" s="186"/>
    </row>
    <row r="969" spans="1:26" x14ac:dyDescent="0.2">
      <c r="A969" s="186"/>
      <c r="B969" s="186"/>
      <c r="C969" s="186"/>
      <c r="D969" s="186"/>
      <c r="E969" s="186"/>
      <c r="F969" s="186"/>
      <c r="G969" s="186"/>
      <c r="H969" s="186"/>
      <c r="I969" s="186"/>
      <c r="J969" s="186"/>
      <c r="K969" s="186"/>
      <c r="L969" s="186"/>
      <c r="M969" s="186"/>
      <c r="N969" s="180"/>
      <c r="O969" s="180"/>
      <c r="P969" s="180"/>
      <c r="Q969" s="180"/>
      <c r="R969" s="180"/>
      <c r="S969" s="180"/>
      <c r="T969" s="186"/>
      <c r="U969" s="186"/>
      <c r="V969" s="186"/>
      <c r="W969" s="186"/>
      <c r="X969" s="186"/>
      <c r="Y969" s="186"/>
      <c r="Z969" s="186"/>
    </row>
    <row r="970" spans="1:26" x14ac:dyDescent="0.2">
      <c r="A970" s="186"/>
      <c r="B970" s="186"/>
      <c r="C970" s="186"/>
      <c r="D970" s="186"/>
      <c r="E970" s="186"/>
      <c r="F970" s="186"/>
      <c r="G970" s="186"/>
      <c r="H970" s="186"/>
      <c r="I970" s="186"/>
      <c r="J970" s="186"/>
      <c r="K970" s="186"/>
      <c r="L970" s="186"/>
      <c r="M970" s="186"/>
      <c r="N970" s="180"/>
      <c r="O970" s="180"/>
      <c r="P970" s="180"/>
      <c r="Q970" s="180"/>
      <c r="R970" s="180"/>
      <c r="S970" s="180"/>
      <c r="T970" s="186"/>
      <c r="U970" s="186"/>
      <c r="V970" s="186"/>
      <c r="W970" s="186"/>
      <c r="X970" s="186"/>
      <c r="Y970" s="186"/>
      <c r="Z970" s="186"/>
    </row>
    <row r="971" spans="1:26" x14ac:dyDescent="0.2">
      <c r="A971" s="186"/>
      <c r="B971" s="186"/>
      <c r="C971" s="186"/>
      <c r="D971" s="186"/>
      <c r="E971" s="186"/>
      <c r="F971" s="186"/>
      <c r="G971" s="186"/>
      <c r="H971" s="186"/>
      <c r="I971" s="186"/>
      <c r="J971" s="186"/>
      <c r="K971" s="186"/>
      <c r="L971" s="186"/>
      <c r="M971" s="186"/>
      <c r="N971" s="180"/>
      <c r="O971" s="180"/>
      <c r="P971" s="180"/>
      <c r="Q971" s="180"/>
      <c r="R971" s="180"/>
      <c r="S971" s="180"/>
      <c r="T971" s="186"/>
      <c r="U971" s="186"/>
      <c r="V971" s="186"/>
      <c r="W971" s="186"/>
      <c r="X971" s="186"/>
      <c r="Y971" s="186"/>
      <c r="Z971" s="186"/>
    </row>
    <row r="972" spans="1:26" x14ac:dyDescent="0.2">
      <c r="A972" s="186"/>
      <c r="B972" s="186"/>
      <c r="C972" s="186"/>
      <c r="D972" s="186"/>
      <c r="E972" s="186"/>
      <c r="F972" s="186"/>
      <c r="G972" s="186"/>
      <c r="H972" s="186"/>
      <c r="I972" s="186"/>
      <c r="J972" s="186"/>
      <c r="K972" s="186"/>
      <c r="L972" s="186"/>
      <c r="M972" s="186"/>
      <c r="N972" s="180"/>
      <c r="O972" s="180"/>
      <c r="P972" s="180"/>
      <c r="Q972" s="180"/>
      <c r="R972" s="180"/>
      <c r="S972" s="180"/>
      <c r="T972" s="186"/>
      <c r="U972" s="186"/>
      <c r="V972" s="186"/>
      <c r="W972" s="186"/>
      <c r="X972" s="186"/>
      <c r="Y972" s="186"/>
      <c r="Z972" s="186"/>
    </row>
    <row r="973" spans="1:26" x14ac:dyDescent="0.2">
      <c r="A973" s="186"/>
      <c r="B973" s="186"/>
      <c r="C973" s="186"/>
      <c r="D973" s="186"/>
      <c r="E973" s="186"/>
      <c r="F973" s="186"/>
      <c r="G973" s="186"/>
      <c r="H973" s="186"/>
      <c r="I973" s="186"/>
      <c r="J973" s="186"/>
      <c r="K973" s="186"/>
      <c r="L973" s="186"/>
      <c r="M973" s="186"/>
      <c r="N973" s="180"/>
      <c r="O973" s="180"/>
      <c r="P973" s="180"/>
      <c r="Q973" s="180"/>
      <c r="R973" s="180"/>
      <c r="S973" s="180"/>
      <c r="T973" s="186"/>
      <c r="U973" s="186"/>
      <c r="V973" s="186"/>
      <c r="W973" s="186"/>
      <c r="X973" s="186"/>
      <c r="Y973" s="186"/>
      <c r="Z973" s="186"/>
    </row>
    <row r="974" spans="1:26" x14ac:dyDescent="0.2">
      <c r="A974" s="186"/>
      <c r="B974" s="186"/>
      <c r="C974" s="186"/>
      <c r="D974" s="186"/>
      <c r="E974" s="186"/>
      <c r="F974" s="186"/>
      <c r="G974" s="186"/>
      <c r="H974" s="186"/>
      <c r="I974" s="186"/>
      <c r="J974" s="186"/>
      <c r="K974" s="186"/>
      <c r="L974" s="186"/>
      <c r="M974" s="186"/>
      <c r="N974" s="180"/>
      <c r="O974" s="180"/>
      <c r="P974" s="180"/>
      <c r="Q974" s="180"/>
      <c r="R974" s="180"/>
      <c r="S974" s="180"/>
      <c r="T974" s="186"/>
      <c r="U974" s="186"/>
      <c r="V974" s="186"/>
      <c r="W974" s="186"/>
      <c r="X974" s="186"/>
      <c r="Y974" s="186"/>
      <c r="Z974" s="186"/>
    </row>
    <row r="975" spans="1:26" x14ac:dyDescent="0.2">
      <c r="A975" s="186"/>
      <c r="B975" s="186"/>
      <c r="C975" s="186"/>
      <c r="D975" s="186"/>
      <c r="E975" s="186"/>
      <c r="F975" s="186"/>
      <c r="G975" s="186"/>
      <c r="H975" s="186"/>
      <c r="I975" s="186"/>
      <c r="J975" s="186"/>
      <c r="K975" s="186"/>
      <c r="L975" s="186"/>
      <c r="M975" s="186"/>
      <c r="N975" s="180"/>
      <c r="O975" s="180"/>
      <c r="P975" s="180"/>
      <c r="Q975" s="180"/>
      <c r="R975" s="180"/>
      <c r="S975" s="180"/>
      <c r="T975" s="186"/>
      <c r="U975" s="186"/>
      <c r="V975" s="186"/>
      <c r="W975" s="186"/>
      <c r="X975" s="186"/>
      <c r="Y975" s="186"/>
      <c r="Z975" s="186"/>
    </row>
    <row r="976" spans="1:26" x14ac:dyDescent="0.2">
      <c r="A976" s="186"/>
      <c r="B976" s="186"/>
      <c r="C976" s="186"/>
      <c r="D976" s="186"/>
      <c r="E976" s="186"/>
      <c r="F976" s="186"/>
      <c r="G976" s="186"/>
      <c r="H976" s="186"/>
      <c r="I976" s="186"/>
      <c r="J976" s="186"/>
      <c r="K976" s="186"/>
      <c r="L976" s="186"/>
      <c r="M976" s="186"/>
      <c r="N976" s="180"/>
      <c r="O976" s="180"/>
      <c r="P976" s="180"/>
      <c r="Q976" s="180"/>
      <c r="R976" s="180"/>
      <c r="S976" s="180"/>
      <c r="T976" s="186"/>
      <c r="U976" s="186"/>
      <c r="V976" s="186"/>
      <c r="W976" s="186"/>
      <c r="X976" s="186"/>
      <c r="Y976" s="186"/>
      <c r="Z976" s="186"/>
    </row>
    <row r="977" spans="1:26" x14ac:dyDescent="0.2">
      <c r="A977" s="186"/>
      <c r="B977" s="186"/>
      <c r="C977" s="186"/>
      <c r="D977" s="186"/>
      <c r="E977" s="186"/>
      <c r="F977" s="186"/>
      <c r="G977" s="186"/>
      <c r="H977" s="186"/>
      <c r="I977" s="186"/>
      <c r="J977" s="186"/>
      <c r="K977" s="186"/>
      <c r="L977" s="186"/>
      <c r="M977" s="186"/>
      <c r="N977" s="180"/>
      <c r="O977" s="180"/>
      <c r="P977" s="180"/>
      <c r="Q977" s="180"/>
      <c r="R977" s="180"/>
      <c r="S977" s="180"/>
      <c r="T977" s="186"/>
      <c r="U977" s="186"/>
      <c r="V977" s="186"/>
      <c r="W977" s="186"/>
      <c r="X977" s="186"/>
      <c r="Y977" s="186"/>
      <c r="Z977" s="186"/>
    </row>
    <row r="978" spans="1:26" x14ac:dyDescent="0.2">
      <c r="A978" s="186"/>
      <c r="B978" s="186"/>
      <c r="C978" s="186"/>
      <c r="D978" s="186"/>
      <c r="E978" s="186"/>
      <c r="F978" s="186"/>
      <c r="G978" s="186"/>
      <c r="H978" s="186"/>
      <c r="I978" s="186"/>
      <c r="J978" s="186"/>
      <c r="K978" s="186"/>
      <c r="L978" s="186"/>
      <c r="M978" s="186"/>
      <c r="N978" s="180"/>
      <c r="O978" s="180"/>
      <c r="P978" s="180"/>
      <c r="Q978" s="180"/>
      <c r="R978" s="180"/>
      <c r="S978" s="180"/>
      <c r="T978" s="186"/>
      <c r="U978" s="186"/>
      <c r="V978" s="186"/>
      <c r="W978" s="186"/>
      <c r="X978" s="186"/>
      <c r="Y978" s="186"/>
      <c r="Z978" s="186"/>
    </row>
    <row r="979" spans="1:26" x14ac:dyDescent="0.2">
      <c r="A979" s="186"/>
      <c r="B979" s="186"/>
      <c r="C979" s="186"/>
      <c r="D979" s="186"/>
      <c r="E979" s="186"/>
      <c r="F979" s="186"/>
      <c r="G979" s="186"/>
      <c r="H979" s="186"/>
      <c r="I979" s="186"/>
      <c r="J979" s="186"/>
      <c r="K979" s="186"/>
      <c r="L979" s="186"/>
      <c r="M979" s="186"/>
      <c r="N979" s="180"/>
      <c r="O979" s="180"/>
      <c r="P979" s="180"/>
      <c r="Q979" s="180"/>
      <c r="R979" s="180"/>
      <c r="S979" s="180"/>
      <c r="T979" s="186"/>
      <c r="U979" s="186"/>
      <c r="V979" s="186"/>
      <c r="W979" s="186"/>
      <c r="X979" s="186"/>
      <c r="Y979" s="186"/>
      <c r="Z979" s="186"/>
    </row>
    <row r="980" spans="1:26" x14ac:dyDescent="0.2">
      <c r="A980" s="186"/>
      <c r="B980" s="186"/>
      <c r="C980" s="186"/>
      <c r="D980" s="186"/>
      <c r="E980" s="186"/>
      <c r="F980" s="186"/>
      <c r="G980" s="186"/>
      <c r="H980" s="186"/>
      <c r="I980" s="186"/>
      <c r="J980" s="186"/>
      <c r="K980" s="186"/>
      <c r="L980" s="186"/>
      <c r="M980" s="186"/>
      <c r="N980" s="180"/>
      <c r="O980" s="180"/>
      <c r="P980" s="180"/>
      <c r="Q980" s="180"/>
      <c r="R980" s="180"/>
      <c r="S980" s="180"/>
      <c r="T980" s="186"/>
      <c r="U980" s="186"/>
      <c r="V980" s="186"/>
      <c r="W980" s="186"/>
      <c r="X980" s="186"/>
      <c r="Y980" s="186"/>
      <c r="Z980" s="186"/>
    </row>
    <row r="981" spans="1:26" x14ac:dyDescent="0.2">
      <c r="A981" s="186"/>
      <c r="B981" s="186"/>
      <c r="C981" s="186"/>
      <c r="D981" s="186"/>
      <c r="E981" s="186"/>
      <c r="F981" s="186"/>
      <c r="G981" s="186"/>
      <c r="H981" s="186"/>
      <c r="I981" s="186"/>
      <c r="J981" s="186"/>
      <c r="K981" s="186"/>
      <c r="L981" s="186"/>
      <c r="M981" s="186"/>
      <c r="N981" s="180"/>
      <c r="O981" s="180"/>
      <c r="P981" s="180"/>
      <c r="Q981" s="180"/>
      <c r="R981" s="180"/>
      <c r="S981" s="180"/>
      <c r="T981" s="186"/>
      <c r="U981" s="186"/>
      <c r="V981" s="186"/>
      <c r="W981" s="186"/>
      <c r="X981" s="186"/>
      <c r="Y981" s="186"/>
      <c r="Z981" s="186"/>
    </row>
    <row r="982" spans="1:26" x14ac:dyDescent="0.2">
      <c r="A982" s="186"/>
      <c r="B982" s="186"/>
      <c r="C982" s="186"/>
      <c r="D982" s="186"/>
      <c r="E982" s="186"/>
      <c r="F982" s="186"/>
      <c r="G982" s="186"/>
      <c r="H982" s="186"/>
      <c r="I982" s="186"/>
      <c r="J982" s="186"/>
      <c r="K982" s="186"/>
      <c r="L982" s="186"/>
      <c r="M982" s="186"/>
      <c r="N982" s="180"/>
      <c r="O982" s="180"/>
      <c r="P982" s="180"/>
      <c r="Q982" s="180"/>
      <c r="R982" s="180"/>
      <c r="S982" s="180"/>
      <c r="T982" s="186"/>
      <c r="U982" s="186"/>
      <c r="V982" s="186"/>
      <c r="W982" s="186"/>
      <c r="X982" s="186"/>
      <c r="Y982" s="186"/>
      <c r="Z982" s="186"/>
    </row>
    <row r="983" spans="1:26" x14ac:dyDescent="0.2">
      <c r="A983" s="186"/>
      <c r="B983" s="186"/>
      <c r="C983" s="186"/>
      <c r="D983" s="186"/>
      <c r="E983" s="186"/>
      <c r="F983" s="186"/>
      <c r="G983" s="186"/>
      <c r="H983" s="186"/>
      <c r="I983" s="186"/>
      <c r="J983" s="186"/>
      <c r="K983" s="186"/>
      <c r="L983" s="186"/>
      <c r="M983" s="186"/>
      <c r="N983" s="180"/>
      <c r="O983" s="180"/>
      <c r="P983" s="180"/>
      <c r="Q983" s="180"/>
      <c r="R983" s="180"/>
      <c r="S983" s="180"/>
      <c r="T983" s="186"/>
      <c r="U983" s="186"/>
      <c r="V983" s="186"/>
      <c r="W983" s="186"/>
      <c r="X983" s="186"/>
      <c r="Y983" s="186"/>
      <c r="Z983" s="186"/>
    </row>
    <row r="984" spans="1:26" x14ac:dyDescent="0.2">
      <c r="A984" s="186"/>
      <c r="B984" s="186"/>
      <c r="C984" s="186"/>
      <c r="D984" s="186"/>
      <c r="E984" s="186"/>
      <c r="F984" s="186"/>
      <c r="G984" s="186"/>
      <c r="H984" s="186"/>
      <c r="I984" s="186"/>
      <c r="J984" s="186"/>
      <c r="K984" s="186"/>
      <c r="L984" s="186"/>
      <c r="M984" s="186"/>
      <c r="N984" s="180"/>
      <c r="O984" s="180"/>
      <c r="P984" s="180"/>
      <c r="Q984" s="180"/>
      <c r="R984" s="180"/>
      <c r="S984" s="180"/>
      <c r="T984" s="186"/>
      <c r="U984" s="186"/>
      <c r="V984" s="186"/>
      <c r="W984" s="186"/>
      <c r="X984" s="186"/>
      <c r="Y984" s="186"/>
      <c r="Z984" s="186"/>
    </row>
    <row r="985" spans="1:26" x14ac:dyDescent="0.2">
      <c r="A985" s="186"/>
      <c r="B985" s="186"/>
      <c r="C985" s="186"/>
      <c r="D985" s="186"/>
      <c r="E985" s="186"/>
      <c r="F985" s="186"/>
      <c r="G985" s="186"/>
      <c r="H985" s="186"/>
      <c r="I985" s="186"/>
      <c r="J985" s="186"/>
      <c r="K985" s="186"/>
      <c r="L985" s="186"/>
      <c r="M985" s="186"/>
      <c r="N985" s="180"/>
      <c r="O985" s="180"/>
      <c r="P985" s="180"/>
      <c r="Q985" s="180"/>
      <c r="R985" s="180"/>
      <c r="S985" s="180"/>
      <c r="T985" s="186"/>
      <c r="U985" s="186"/>
      <c r="V985" s="186"/>
      <c r="W985" s="186"/>
      <c r="X985" s="186"/>
      <c r="Y985" s="186"/>
      <c r="Z985" s="186"/>
    </row>
    <row r="986" spans="1:26" x14ac:dyDescent="0.2">
      <c r="A986" s="186"/>
      <c r="B986" s="186"/>
      <c r="C986" s="186"/>
      <c r="D986" s="186"/>
      <c r="E986" s="186"/>
      <c r="F986" s="186"/>
      <c r="G986" s="186"/>
      <c r="H986" s="186"/>
      <c r="I986" s="186"/>
      <c r="J986" s="186"/>
      <c r="K986" s="186"/>
      <c r="L986" s="186"/>
      <c r="M986" s="186"/>
      <c r="N986" s="180"/>
      <c r="O986" s="180"/>
      <c r="P986" s="180"/>
      <c r="Q986" s="180"/>
      <c r="R986" s="180"/>
      <c r="S986" s="180"/>
      <c r="T986" s="186"/>
      <c r="U986" s="186"/>
      <c r="V986" s="186"/>
      <c r="W986" s="186"/>
      <c r="X986" s="186"/>
      <c r="Y986" s="186"/>
      <c r="Z986" s="186"/>
    </row>
    <row r="987" spans="1:26" x14ac:dyDescent="0.2">
      <c r="A987" s="186"/>
      <c r="B987" s="186"/>
      <c r="C987" s="186"/>
      <c r="D987" s="186"/>
      <c r="E987" s="186"/>
      <c r="F987" s="186"/>
      <c r="G987" s="186"/>
      <c r="H987" s="186"/>
      <c r="I987" s="186"/>
      <c r="J987" s="186"/>
      <c r="K987" s="186"/>
      <c r="L987" s="186"/>
      <c r="M987" s="186"/>
      <c r="N987" s="180"/>
      <c r="O987" s="180"/>
      <c r="P987" s="180"/>
      <c r="Q987" s="180"/>
      <c r="R987" s="180"/>
      <c r="S987" s="180"/>
      <c r="T987" s="186"/>
      <c r="U987" s="186"/>
      <c r="V987" s="186"/>
      <c r="W987" s="186"/>
      <c r="X987" s="186"/>
      <c r="Y987" s="186"/>
      <c r="Z987" s="186"/>
    </row>
    <row r="988" spans="1:26" x14ac:dyDescent="0.2">
      <c r="A988" s="186"/>
      <c r="B988" s="186"/>
      <c r="C988" s="186"/>
      <c r="D988" s="186"/>
      <c r="E988" s="186"/>
      <c r="F988" s="186"/>
      <c r="G988" s="186"/>
      <c r="H988" s="186"/>
      <c r="I988" s="186"/>
      <c r="J988" s="186"/>
      <c r="K988" s="186"/>
      <c r="L988" s="186"/>
      <c r="M988" s="186"/>
      <c r="N988" s="180"/>
      <c r="O988" s="180"/>
      <c r="P988" s="180"/>
      <c r="Q988" s="180"/>
      <c r="R988" s="180"/>
      <c r="S988" s="180"/>
      <c r="T988" s="186"/>
      <c r="U988" s="186"/>
      <c r="V988" s="186"/>
      <c r="W988" s="186"/>
      <c r="X988" s="186"/>
      <c r="Y988" s="186"/>
      <c r="Z988" s="186"/>
    </row>
    <row r="989" spans="1:26" x14ac:dyDescent="0.2">
      <c r="A989" s="186"/>
      <c r="B989" s="186"/>
      <c r="C989" s="186"/>
      <c r="D989" s="186"/>
      <c r="E989" s="186"/>
      <c r="F989" s="186"/>
      <c r="G989" s="186"/>
      <c r="H989" s="186"/>
      <c r="I989" s="186"/>
      <c r="J989" s="186"/>
      <c r="K989" s="186"/>
      <c r="L989" s="186"/>
      <c r="M989" s="186"/>
      <c r="N989" s="180"/>
      <c r="O989" s="180"/>
      <c r="P989" s="180"/>
      <c r="Q989" s="180"/>
      <c r="R989" s="180"/>
      <c r="S989" s="180"/>
      <c r="T989" s="186"/>
      <c r="U989" s="186"/>
      <c r="V989" s="186"/>
      <c r="W989" s="186"/>
      <c r="X989" s="186"/>
      <c r="Y989" s="186"/>
      <c r="Z989" s="186"/>
    </row>
    <row r="990" spans="1:26" x14ac:dyDescent="0.2">
      <c r="A990" s="186"/>
      <c r="B990" s="186"/>
      <c r="C990" s="186"/>
      <c r="D990" s="186"/>
      <c r="E990" s="186"/>
      <c r="F990" s="186"/>
      <c r="G990" s="186"/>
      <c r="H990" s="186"/>
      <c r="I990" s="186"/>
      <c r="J990" s="186"/>
      <c r="K990" s="186"/>
      <c r="L990" s="186"/>
      <c r="M990" s="186"/>
      <c r="N990" s="180"/>
      <c r="O990" s="180"/>
      <c r="P990" s="180"/>
      <c r="Q990" s="180"/>
      <c r="R990" s="180"/>
      <c r="S990" s="180"/>
      <c r="T990" s="186"/>
      <c r="U990" s="186"/>
      <c r="V990" s="186"/>
      <c r="W990" s="186"/>
      <c r="X990" s="186"/>
      <c r="Y990" s="186"/>
      <c r="Z990" s="186"/>
    </row>
    <row r="991" spans="1:26" x14ac:dyDescent="0.2">
      <c r="A991" s="186"/>
      <c r="B991" s="186"/>
      <c r="C991" s="186"/>
      <c r="D991" s="186"/>
      <c r="E991" s="186"/>
      <c r="F991" s="186"/>
      <c r="G991" s="186"/>
      <c r="H991" s="186"/>
      <c r="I991" s="186"/>
      <c r="J991" s="186"/>
      <c r="K991" s="186"/>
      <c r="L991" s="186"/>
      <c r="M991" s="186"/>
      <c r="N991" s="180"/>
      <c r="O991" s="180"/>
      <c r="P991" s="180"/>
      <c r="Q991" s="180"/>
      <c r="R991" s="180"/>
      <c r="S991" s="180"/>
      <c r="T991" s="186"/>
      <c r="U991" s="186"/>
      <c r="V991" s="186"/>
      <c r="W991" s="186"/>
      <c r="X991" s="186"/>
      <c r="Y991" s="186"/>
      <c r="Z991" s="186"/>
    </row>
    <row r="992" spans="1:26" x14ac:dyDescent="0.2">
      <c r="A992" s="186"/>
      <c r="B992" s="186"/>
      <c r="C992" s="186"/>
      <c r="D992" s="186"/>
      <c r="E992" s="186"/>
      <c r="F992" s="186"/>
      <c r="G992" s="186"/>
      <c r="H992" s="186"/>
      <c r="I992" s="186"/>
      <c r="J992" s="186"/>
      <c r="K992" s="186"/>
      <c r="L992" s="186"/>
      <c r="M992" s="186"/>
      <c r="N992" s="180"/>
      <c r="O992" s="180"/>
      <c r="P992" s="180"/>
      <c r="Q992" s="180"/>
      <c r="R992" s="180"/>
      <c r="S992" s="180"/>
      <c r="T992" s="186"/>
      <c r="U992" s="186"/>
      <c r="V992" s="186"/>
      <c r="W992" s="186"/>
      <c r="X992" s="186"/>
      <c r="Y992" s="186"/>
      <c r="Z992" s="186"/>
    </row>
    <row r="993" spans="1:26" x14ac:dyDescent="0.2">
      <c r="A993" s="186"/>
      <c r="B993" s="186"/>
      <c r="C993" s="186"/>
      <c r="D993" s="186"/>
      <c r="E993" s="186"/>
      <c r="F993" s="186"/>
      <c r="G993" s="186"/>
      <c r="H993" s="186"/>
      <c r="I993" s="186"/>
      <c r="J993" s="186"/>
      <c r="K993" s="186"/>
      <c r="L993" s="186"/>
      <c r="M993" s="186"/>
      <c r="N993" s="180"/>
      <c r="O993" s="180"/>
      <c r="P993" s="180"/>
      <c r="Q993" s="180"/>
      <c r="R993" s="180"/>
      <c r="S993" s="180"/>
      <c r="T993" s="186"/>
      <c r="U993" s="186"/>
      <c r="V993" s="186"/>
      <c r="W993" s="186"/>
      <c r="X993" s="186"/>
      <c r="Y993" s="186"/>
      <c r="Z993" s="186"/>
    </row>
    <row r="994" spans="1:26" x14ac:dyDescent="0.2">
      <c r="A994" s="186"/>
      <c r="B994" s="186"/>
      <c r="C994" s="186"/>
      <c r="D994" s="186"/>
      <c r="E994" s="186"/>
      <c r="F994" s="186"/>
      <c r="G994" s="186"/>
      <c r="H994" s="186"/>
      <c r="I994" s="186"/>
      <c r="J994" s="186"/>
      <c r="K994" s="186"/>
      <c r="L994" s="186"/>
      <c r="M994" s="186"/>
      <c r="N994" s="180"/>
      <c r="O994" s="180"/>
      <c r="P994" s="180"/>
      <c r="Q994" s="180"/>
      <c r="R994" s="180"/>
      <c r="S994" s="180"/>
      <c r="T994" s="186"/>
      <c r="U994" s="186"/>
      <c r="V994" s="186"/>
      <c r="W994" s="186"/>
      <c r="X994" s="186"/>
      <c r="Y994" s="186"/>
      <c r="Z994" s="186"/>
    </row>
    <row r="995" spans="1:26" x14ac:dyDescent="0.2">
      <c r="A995" s="186"/>
      <c r="B995" s="186"/>
      <c r="C995" s="186"/>
      <c r="D995" s="186"/>
      <c r="E995" s="186"/>
      <c r="F995" s="186"/>
      <c r="G995" s="186"/>
      <c r="H995" s="186"/>
      <c r="I995" s="186"/>
      <c r="J995" s="186"/>
      <c r="K995" s="186"/>
      <c r="L995" s="186"/>
      <c r="M995" s="186"/>
      <c r="N995" s="180"/>
      <c r="O995" s="180"/>
      <c r="P995" s="180"/>
      <c r="Q995" s="180"/>
      <c r="R995" s="180"/>
      <c r="S995" s="180"/>
      <c r="T995" s="186"/>
      <c r="U995" s="186"/>
      <c r="V995" s="186"/>
      <c r="W995" s="186"/>
      <c r="X995" s="186"/>
      <c r="Y995" s="186"/>
      <c r="Z995" s="186"/>
    </row>
    <row r="996" spans="1:26" x14ac:dyDescent="0.2">
      <c r="A996" s="186"/>
      <c r="B996" s="186"/>
      <c r="C996" s="186"/>
      <c r="D996" s="186"/>
      <c r="E996" s="186"/>
      <c r="F996" s="186"/>
      <c r="G996" s="186"/>
      <c r="H996" s="186"/>
      <c r="I996" s="186"/>
      <c r="J996" s="186"/>
      <c r="K996" s="186"/>
      <c r="L996" s="186"/>
      <c r="M996" s="186"/>
      <c r="N996" s="180"/>
      <c r="O996" s="180"/>
      <c r="P996" s="180"/>
      <c r="Q996" s="180"/>
      <c r="R996" s="180"/>
      <c r="S996" s="180"/>
      <c r="T996" s="186"/>
      <c r="U996" s="186"/>
      <c r="V996" s="186"/>
      <c r="W996" s="186"/>
      <c r="X996" s="186"/>
      <c r="Y996" s="186"/>
      <c r="Z996" s="186"/>
    </row>
    <row r="997" spans="1:26" x14ac:dyDescent="0.2">
      <c r="A997" s="186"/>
      <c r="B997" s="186"/>
      <c r="C997" s="186"/>
      <c r="D997" s="186"/>
      <c r="E997" s="186"/>
      <c r="F997" s="186"/>
      <c r="G997" s="186"/>
      <c r="H997" s="186"/>
      <c r="I997" s="186"/>
      <c r="J997" s="186"/>
      <c r="K997" s="186"/>
      <c r="L997" s="186"/>
      <c r="M997" s="186"/>
      <c r="N997" s="180"/>
      <c r="O997" s="180"/>
      <c r="P997" s="180"/>
      <c r="Q997" s="180"/>
      <c r="R997" s="180"/>
      <c r="S997" s="180"/>
      <c r="T997" s="186"/>
      <c r="U997" s="186"/>
      <c r="V997" s="186"/>
      <c r="W997" s="186"/>
      <c r="X997" s="186"/>
      <c r="Y997" s="186"/>
      <c r="Z997" s="186"/>
    </row>
    <row r="998" spans="1:26" x14ac:dyDescent="0.2">
      <c r="A998" s="186"/>
      <c r="B998" s="186"/>
      <c r="C998" s="186"/>
      <c r="D998" s="186"/>
      <c r="E998" s="186"/>
      <c r="F998" s="186"/>
      <c r="G998" s="186"/>
      <c r="H998" s="186"/>
      <c r="I998" s="186"/>
      <c r="J998" s="186"/>
      <c r="K998" s="186"/>
      <c r="L998" s="186"/>
      <c r="M998" s="186"/>
      <c r="N998" s="180"/>
      <c r="O998" s="180"/>
      <c r="P998" s="180"/>
      <c r="Q998" s="180"/>
      <c r="R998" s="180"/>
      <c r="S998" s="180"/>
      <c r="T998" s="186"/>
      <c r="U998" s="186"/>
      <c r="V998" s="186"/>
      <c r="W998" s="186"/>
      <c r="X998" s="186"/>
      <c r="Y998" s="186"/>
      <c r="Z998" s="186"/>
    </row>
    <row r="999" spans="1:26" x14ac:dyDescent="0.2">
      <c r="A999" s="186"/>
      <c r="B999" s="186"/>
      <c r="C999" s="186"/>
      <c r="D999" s="186"/>
      <c r="E999" s="186"/>
      <c r="F999" s="186"/>
      <c r="G999" s="186"/>
      <c r="H999" s="186"/>
      <c r="I999" s="186"/>
      <c r="J999" s="186"/>
      <c r="K999" s="186"/>
      <c r="L999" s="186"/>
      <c r="M999" s="186"/>
      <c r="N999" s="180"/>
      <c r="O999" s="180"/>
      <c r="P999" s="180"/>
      <c r="Q999" s="180"/>
      <c r="R999" s="180"/>
      <c r="S999" s="180"/>
      <c r="T999" s="186"/>
      <c r="U999" s="186"/>
      <c r="V999" s="186"/>
      <c r="W999" s="186"/>
      <c r="X999" s="186"/>
      <c r="Y999" s="186"/>
      <c r="Z999" s="186"/>
    </row>
  </sheetData>
  <pageMargins left="0.25" right="0.25" top="0.9" bottom="0.75" header="0" footer="0"/>
  <pageSetup paperSize="3" scale="77"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topLeftCell="A30" workbookViewId="0">
      <selection activeCell="F39" sqref="F39"/>
    </sheetView>
  </sheetViews>
  <sheetFormatPr defaultColWidth="12.625" defaultRowHeight="15" x14ac:dyDescent="0.2"/>
  <cols>
    <col min="1" max="1" width="8.5" style="71" customWidth="1"/>
    <col min="2" max="2" width="6.375" style="71" hidden="1" customWidth="1"/>
    <col min="3" max="5" width="8.5" style="71" customWidth="1"/>
    <col min="6" max="6" width="70.625" style="71" customWidth="1"/>
    <col min="7" max="13" width="31.25" style="71" hidden="1" customWidth="1"/>
    <col min="14" max="14" width="9.75" style="71" customWidth="1"/>
    <col min="15" max="18" width="9.75" style="71" hidden="1" customWidth="1"/>
    <col min="19" max="19" width="70.625" style="71" customWidth="1"/>
    <col min="20" max="26" width="7.625" style="71" customWidth="1"/>
    <col min="27" max="16384" width="12.625" style="71"/>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285</v>
      </c>
      <c r="P1" s="59" t="s">
        <v>2</v>
      </c>
      <c r="Q1" s="59" t="s">
        <v>286</v>
      </c>
      <c r="R1" s="59" t="s">
        <v>25</v>
      </c>
      <c r="S1" s="59" t="s">
        <v>15</v>
      </c>
      <c r="T1" s="180"/>
      <c r="U1" s="180"/>
      <c r="V1" s="180"/>
      <c r="W1" s="180"/>
      <c r="X1" s="180"/>
      <c r="Y1" s="180"/>
      <c r="Z1" s="180"/>
    </row>
    <row r="2" spans="1:26" x14ac:dyDescent="0.2">
      <c r="A2" s="54" t="s">
        <v>2</v>
      </c>
      <c r="B2" s="181"/>
      <c r="C2" s="54" t="s">
        <v>16</v>
      </c>
      <c r="D2" s="54"/>
      <c r="E2" s="54" t="s">
        <v>652</v>
      </c>
      <c r="F2" s="60" t="s">
        <v>18</v>
      </c>
      <c r="G2" s="54"/>
      <c r="H2" s="54"/>
      <c r="I2" s="54"/>
      <c r="J2" s="54"/>
      <c r="K2" s="54"/>
      <c r="L2" s="54"/>
      <c r="M2" s="54"/>
      <c r="N2" s="54" t="s">
        <v>652</v>
      </c>
      <c r="O2" s="54">
        <v>5</v>
      </c>
      <c r="P2" s="54" t="s">
        <v>16</v>
      </c>
      <c r="Q2" s="54"/>
      <c r="R2" s="54"/>
      <c r="S2" s="60" t="s">
        <v>19</v>
      </c>
      <c r="T2" s="186"/>
      <c r="U2" s="186"/>
      <c r="V2" s="186"/>
      <c r="W2" s="186"/>
      <c r="X2" s="186"/>
      <c r="Y2" s="186"/>
      <c r="Z2" s="186"/>
    </row>
    <row r="3" spans="1:26" x14ac:dyDescent="0.2">
      <c r="A3" s="56" t="s">
        <v>3</v>
      </c>
      <c r="B3" s="57"/>
      <c r="C3" s="56" t="s">
        <v>16</v>
      </c>
      <c r="D3" s="56" t="s">
        <v>21</v>
      </c>
      <c r="E3" s="56" t="s">
        <v>653</v>
      </c>
      <c r="F3" s="56" t="s">
        <v>654</v>
      </c>
      <c r="G3" s="56"/>
      <c r="H3" s="56"/>
      <c r="I3" s="56"/>
      <c r="J3" s="56"/>
      <c r="K3" s="56"/>
      <c r="L3" s="56"/>
      <c r="M3" s="56"/>
      <c r="N3" s="56" t="s">
        <v>653</v>
      </c>
      <c r="O3" s="56">
        <v>5</v>
      </c>
      <c r="P3" s="56" t="s">
        <v>16</v>
      </c>
      <c r="Q3" s="56" t="s">
        <v>21</v>
      </c>
      <c r="R3" s="56"/>
      <c r="S3" s="56" t="s">
        <v>654</v>
      </c>
      <c r="T3" s="186"/>
      <c r="U3" s="186"/>
      <c r="V3" s="186"/>
      <c r="W3" s="186"/>
      <c r="X3" s="186"/>
      <c r="Y3" s="186"/>
      <c r="Z3" s="186"/>
    </row>
    <row r="4" spans="1:26" ht="30" x14ac:dyDescent="0.2">
      <c r="A4" s="181" t="s">
        <v>25</v>
      </c>
      <c r="B4" s="182"/>
      <c r="C4" s="181" t="s">
        <v>16</v>
      </c>
      <c r="D4" s="181" t="s">
        <v>21</v>
      </c>
      <c r="E4" s="181" t="s">
        <v>655</v>
      </c>
      <c r="F4" s="181" t="s">
        <v>656</v>
      </c>
      <c r="G4" s="181"/>
      <c r="H4" s="181"/>
      <c r="I4" s="181"/>
      <c r="J4" s="181"/>
      <c r="K4" s="181"/>
      <c r="L4" s="181"/>
      <c r="M4" s="181"/>
      <c r="N4" s="184" t="s">
        <v>655</v>
      </c>
      <c r="O4" s="184">
        <v>5</v>
      </c>
      <c r="P4" s="184" t="s">
        <v>16</v>
      </c>
      <c r="Q4" s="184" t="s">
        <v>21</v>
      </c>
      <c r="R4" s="184">
        <v>1</v>
      </c>
      <c r="S4" s="184" t="s">
        <v>657</v>
      </c>
      <c r="T4" s="186"/>
      <c r="U4" s="186"/>
      <c r="V4" s="186"/>
      <c r="W4" s="186"/>
      <c r="X4" s="186"/>
      <c r="Y4" s="186"/>
      <c r="Z4" s="186"/>
    </row>
    <row r="5" spans="1:26" ht="60" x14ac:dyDescent="0.2">
      <c r="A5" s="181" t="s">
        <v>25</v>
      </c>
      <c r="B5" s="57"/>
      <c r="C5" s="181" t="s">
        <v>16</v>
      </c>
      <c r="D5" s="181" t="s">
        <v>21</v>
      </c>
      <c r="E5" s="181" t="s">
        <v>658</v>
      </c>
      <c r="F5" s="181" t="s">
        <v>659</v>
      </c>
      <c r="G5" s="57"/>
      <c r="H5" s="57"/>
      <c r="I5" s="57"/>
      <c r="J5" s="57"/>
      <c r="K5" s="57"/>
      <c r="L5" s="57"/>
      <c r="M5" s="57"/>
      <c r="N5" s="185" t="s">
        <v>658</v>
      </c>
      <c r="O5" s="185">
        <v>5</v>
      </c>
      <c r="P5" s="185" t="s">
        <v>16</v>
      </c>
      <c r="Q5" s="185" t="s">
        <v>21</v>
      </c>
      <c r="R5" s="185">
        <v>2</v>
      </c>
      <c r="S5" s="185" t="s">
        <v>660</v>
      </c>
      <c r="T5" s="186"/>
      <c r="U5" s="186"/>
      <c r="V5" s="186"/>
      <c r="W5" s="186"/>
      <c r="X5" s="186"/>
      <c r="Y5" s="186"/>
      <c r="Z5" s="186"/>
    </row>
    <row r="6" spans="1:26" x14ac:dyDescent="0.2">
      <c r="A6" s="56" t="s">
        <v>3</v>
      </c>
      <c r="B6" s="57"/>
      <c r="C6" s="56" t="s">
        <v>16</v>
      </c>
      <c r="D6" s="56" t="s">
        <v>63</v>
      </c>
      <c r="E6" s="56" t="s">
        <v>661</v>
      </c>
      <c r="F6" s="56" t="s">
        <v>662</v>
      </c>
      <c r="G6" s="56"/>
      <c r="H6" s="56"/>
      <c r="I6" s="56"/>
      <c r="J6" s="56"/>
      <c r="K6" s="56"/>
      <c r="L6" s="56"/>
      <c r="M6" s="56"/>
      <c r="N6" s="56" t="s">
        <v>661</v>
      </c>
      <c r="O6" s="56">
        <v>5</v>
      </c>
      <c r="P6" s="56" t="s">
        <v>16</v>
      </c>
      <c r="Q6" s="56" t="s">
        <v>63</v>
      </c>
      <c r="R6" s="56"/>
      <c r="S6" s="56" t="s">
        <v>662</v>
      </c>
      <c r="T6" s="186"/>
      <c r="U6" s="186"/>
      <c r="V6" s="186"/>
      <c r="W6" s="186"/>
      <c r="X6" s="186"/>
      <c r="Y6" s="186"/>
      <c r="Z6" s="186"/>
    </row>
    <row r="7" spans="1:26" ht="105" x14ac:dyDescent="0.2">
      <c r="A7" s="181" t="s">
        <v>25</v>
      </c>
      <c r="B7" s="57"/>
      <c r="C7" s="181" t="s">
        <v>16</v>
      </c>
      <c r="D7" s="181" t="s">
        <v>63</v>
      </c>
      <c r="E7" s="181" t="s">
        <v>663</v>
      </c>
      <c r="F7" s="181" t="s">
        <v>664</v>
      </c>
      <c r="G7" s="57"/>
      <c r="H7" s="57"/>
      <c r="I7" s="57"/>
      <c r="J7" s="57"/>
      <c r="K7" s="57"/>
      <c r="L7" s="57"/>
      <c r="M7" s="57"/>
      <c r="N7" s="185" t="s">
        <v>663</v>
      </c>
      <c r="O7" s="185">
        <v>5</v>
      </c>
      <c r="P7" s="185" t="s">
        <v>16</v>
      </c>
      <c r="Q7" s="185" t="s">
        <v>63</v>
      </c>
      <c r="R7" s="185">
        <v>3</v>
      </c>
      <c r="S7" s="185" t="s">
        <v>665</v>
      </c>
      <c r="T7" s="186"/>
      <c r="U7" s="186"/>
      <c r="V7" s="186"/>
      <c r="W7" s="186"/>
      <c r="X7" s="186"/>
      <c r="Y7" s="186"/>
      <c r="Z7" s="186"/>
    </row>
    <row r="8" spans="1:26" x14ac:dyDescent="0.2">
      <c r="A8" s="54" t="s">
        <v>2</v>
      </c>
      <c r="B8" s="181"/>
      <c r="C8" s="54" t="s">
        <v>89</v>
      </c>
      <c r="D8" s="54"/>
      <c r="E8" s="54" t="s">
        <v>666</v>
      </c>
      <c r="F8" s="54" t="s">
        <v>667</v>
      </c>
      <c r="G8" s="54"/>
      <c r="H8" s="54"/>
      <c r="I8" s="54"/>
      <c r="J8" s="54"/>
      <c r="K8" s="54"/>
      <c r="L8" s="54"/>
      <c r="M8" s="54"/>
      <c r="N8" s="54" t="s">
        <v>666</v>
      </c>
      <c r="O8" s="54">
        <v>5</v>
      </c>
      <c r="P8" s="54" t="s">
        <v>89</v>
      </c>
      <c r="Q8" s="54"/>
      <c r="R8" s="54"/>
      <c r="S8" s="54" t="s">
        <v>305</v>
      </c>
      <c r="T8" s="186"/>
      <c r="U8" s="186"/>
      <c r="V8" s="186"/>
      <c r="W8" s="186"/>
      <c r="X8" s="186"/>
      <c r="Y8" s="186"/>
      <c r="Z8" s="186"/>
    </row>
    <row r="9" spans="1:26" x14ac:dyDescent="0.2">
      <c r="A9" s="56" t="s">
        <v>3</v>
      </c>
      <c r="B9" s="57"/>
      <c r="C9" s="56" t="s">
        <v>89</v>
      </c>
      <c r="D9" s="56" t="s">
        <v>21</v>
      </c>
      <c r="E9" s="56" t="s">
        <v>668</v>
      </c>
      <c r="F9" s="56" t="s">
        <v>669</v>
      </c>
      <c r="G9" s="56"/>
      <c r="H9" s="56"/>
      <c r="I9" s="56"/>
      <c r="J9" s="56"/>
      <c r="K9" s="56"/>
      <c r="L9" s="56"/>
      <c r="M9" s="56"/>
      <c r="N9" s="56" t="s">
        <v>668</v>
      </c>
      <c r="O9" s="56">
        <v>5</v>
      </c>
      <c r="P9" s="56" t="s">
        <v>89</v>
      </c>
      <c r="Q9" s="56" t="s">
        <v>21</v>
      </c>
      <c r="R9" s="56"/>
      <c r="S9" s="56" t="s">
        <v>669</v>
      </c>
      <c r="T9" s="186"/>
      <c r="U9" s="186"/>
      <c r="V9" s="186"/>
      <c r="W9" s="186"/>
      <c r="X9" s="186"/>
      <c r="Y9" s="186"/>
      <c r="Z9" s="186"/>
    </row>
    <row r="10" spans="1:26" ht="45" x14ac:dyDescent="0.2">
      <c r="A10" s="181" t="s">
        <v>25</v>
      </c>
      <c r="B10" s="181"/>
      <c r="C10" s="181" t="s">
        <v>89</v>
      </c>
      <c r="D10" s="181" t="s">
        <v>21</v>
      </c>
      <c r="E10" s="181" t="s">
        <v>670</v>
      </c>
      <c r="F10" s="181" t="s">
        <v>671</v>
      </c>
      <c r="G10" s="61"/>
      <c r="H10" s="61"/>
      <c r="I10" s="61"/>
      <c r="J10" s="61"/>
      <c r="K10" s="61"/>
      <c r="L10" s="61"/>
      <c r="M10" s="61"/>
      <c r="N10" s="184" t="s">
        <v>670</v>
      </c>
      <c r="O10" s="184">
        <v>5</v>
      </c>
      <c r="P10" s="184" t="s">
        <v>89</v>
      </c>
      <c r="Q10" s="184" t="s">
        <v>21</v>
      </c>
      <c r="R10" s="184">
        <v>1</v>
      </c>
      <c r="S10" s="184" t="s">
        <v>672</v>
      </c>
      <c r="T10" s="186"/>
      <c r="U10" s="186"/>
      <c r="V10" s="186"/>
      <c r="W10" s="186"/>
      <c r="X10" s="186"/>
      <c r="Y10" s="186"/>
      <c r="Z10" s="186"/>
    </row>
    <row r="11" spans="1:26" ht="60" x14ac:dyDescent="0.2">
      <c r="A11" s="181" t="s">
        <v>25</v>
      </c>
      <c r="B11" s="57"/>
      <c r="C11" s="181" t="s">
        <v>89</v>
      </c>
      <c r="D11" s="181" t="s">
        <v>21</v>
      </c>
      <c r="E11" s="181" t="s">
        <v>673</v>
      </c>
      <c r="F11" s="181" t="s">
        <v>674</v>
      </c>
      <c r="G11" s="57"/>
      <c r="H11" s="57"/>
      <c r="I11" s="57"/>
      <c r="J11" s="57"/>
      <c r="K11" s="57"/>
      <c r="L11" s="57"/>
      <c r="M11" s="57"/>
      <c r="N11" s="185" t="s">
        <v>673</v>
      </c>
      <c r="O11" s="185">
        <v>5</v>
      </c>
      <c r="P11" s="185" t="s">
        <v>89</v>
      </c>
      <c r="Q11" s="185" t="s">
        <v>21</v>
      </c>
      <c r="R11" s="185">
        <v>2</v>
      </c>
      <c r="S11" s="185" t="s">
        <v>675</v>
      </c>
      <c r="T11" s="186"/>
      <c r="U11" s="186"/>
      <c r="V11" s="186"/>
      <c r="W11" s="186"/>
      <c r="X11" s="186"/>
      <c r="Y11" s="186"/>
      <c r="Z11" s="186"/>
    </row>
    <row r="12" spans="1:26" ht="90" x14ac:dyDescent="0.2">
      <c r="A12" s="181" t="s">
        <v>25</v>
      </c>
      <c r="B12" s="182"/>
      <c r="C12" s="181" t="s">
        <v>89</v>
      </c>
      <c r="D12" s="181" t="s">
        <v>21</v>
      </c>
      <c r="E12" s="181" t="s">
        <v>676</v>
      </c>
      <c r="F12" s="181" t="s">
        <v>677</v>
      </c>
      <c r="G12" s="181"/>
      <c r="H12" s="181"/>
      <c r="I12" s="181"/>
      <c r="J12" s="181"/>
      <c r="K12" s="181"/>
      <c r="L12" s="181"/>
      <c r="M12" s="181"/>
      <c r="N12" s="184" t="s">
        <v>676</v>
      </c>
      <c r="O12" s="184">
        <v>5</v>
      </c>
      <c r="P12" s="184" t="s">
        <v>89</v>
      </c>
      <c r="Q12" s="184" t="s">
        <v>21</v>
      </c>
      <c r="R12" s="184">
        <v>3</v>
      </c>
      <c r="S12" s="184" t="s">
        <v>678</v>
      </c>
      <c r="T12" s="186"/>
      <c r="U12" s="186"/>
      <c r="V12" s="186"/>
      <c r="W12" s="186"/>
      <c r="X12" s="186"/>
      <c r="Y12" s="186"/>
      <c r="Z12" s="186"/>
    </row>
    <row r="13" spans="1:26" x14ac:dyDescent="0.2">
      <c r="A13" s="181" t="s">
        <v>25</v>
      </c>
      <c r="B13" s="182"/>
      <c r="C13" s="181" t="s">
        <v>89</v>
      </c>
      <c r="D13" s="181" t="s">
        <v>21</v>
      </c>
      <c r="E13" s="181" t="s">
        <v>679</v>
      </c>
      <c r="F13" s="181" t="s">
        <v>680</v>
      </c>
      <c r="G13" s="181"/>
      <c r="H13" s="181"/>
      <c r="I13" s="181"/>
      <c r="J13" s="181"/>
      <c r="K13" s="181"/>
      <c r="L13" s="181"/>
      <c r="M13" s="181"/>
      <c r="N13" s="185" t="s">
        <v>679</v>
      </c>
      <c r="O13" s="185">
        <v>5</v>
      </c>
      <c r="P13" s="185" t="s">
        <v>89</v>
      </c>
      <c r="Q13" s="185" t="s">
        <v>21</v>
      </c>
      <c r="R13" s="185">
        <v>4</v>
      </c>
      <c r="S13" s="185" t="s">
        <v>680</v>
      </c>
      <c r="T13" s="186"/>
      <c r="U13" s="186"/>
      <c r="V13" s="186"/>
      <c r="W13" s="186"/>
      <c r="X13" s="186"/>
      <c r="Y13" s="186"/>
      <c r="Z13" s="186"/>
    </row>
    <row r="14" spans="1:26" x14ac:dyDescent="0.2">
      <c r="A14" s="56" t="s">
        <v>3</v>
      </c>
      <c r="B14" s="57"/>
      <c r="C14" s="56" t="s">
        <v>89</v>
      </c>
      <c r="D14" s="56" t="s">
        <v>63</v>
      </c>
      <c r="E14" s="56" t="s">
        <v>681</v>
      </c>
      <c r="F14" s="56" t="s">
        <v>682</v>
      </c>
      <c r="G14" s="56"/>
      <c r="H14" s="56"/>
      <c r="I14" s="56"/>
      <c r="J14" s="56"/>
      <c r="K14" s="56"/>
      <c r="L14" s="56"/>
      <c r="M14" s="56"/>
      <c r="N14" s="56" t="s">
        <v>681</v>
      </c>
      <c r="O14" s="56">
        <v>5</v>
      </c>
      <c r="P14" s="56" t="s">
        <v>89</v>
      </c>
      <c r="Q14" s="56" t="s">
        <v>63</v>
      </c>
      <c r="R14" s="56"/>
      <c r="S14" s="56" t="s">
        <v>682</v>
      </c>
      <c r="T14" s="186"/>
      <c r="U14" s="186"/>
      <c r="V14" s="186"/>
      <c r="W14" s="186"/>
      <c r="X14" s="186"/>
      <c r="Y14" s="186"/>
      <c r="Z14" s="186"/>
    </row>
    <row r="15" spans="1:26" ht="30" x14ac:dyDescent="0.2">
      <c r="A15" s="181" t="s">
        <v>25</v>
      </c>
      <c r="B15" s="182"/>
      <c r="C15" s="181" t="s">
        <v>89</v>
      </c>
      <c r="D15" s="181" t="s">
        <v>63</v>
      </c>
      <c r="E15" s="181" t="s">
        <v>683</v>
      </c>
      <c r="F15" s="181" t="s">
        <v>684</v>
      </c>
      <c r="G15" s="181"/>
      <c r="H15" s="181"/>
      <c r="I15" s="181"/>
      <c r="J15" s="181"/>
      <c r="K15" s="181"/>
      <c r="L15" s="181"/>
      <c r="M15" s="181"/>
      <c r="N15" s="185" t="s">
        <v>683</v>
      </c>
      <c r="O15" s="185">
        <v>5</v>
      </c>
      <c r="P15" s="185" t="s">
        <v>89</v>
      </c>
      <c r="Q15" s="185" t="s">
        <v>63</v>
      </c>
      <c r="R15" s="185">
        <v>5</v>
      </c>
      <c r="S15" s="185" t="s">
        <v>685</v>
      </c>
      <c r="T15" s="186"/>
      <c r="U15" s="186"/>
      <c r="V15" s="186"/>
      <c r="W15" s="186"/>
      <c r="X15" s="186"/>
      <c r="Y15" s="186"/>
      <c r="Z15" s="186"/>
    </row>
    <row r="16" spans="1:26" ht="60" x14ac:dyDescent="0.2">
      <c r="A16" s="181" t="s">
        <v>25</v>
      </c>
      <c r="B16" s="182"/>
      <c r="C16" s="181" t="s">
        <v>89</v>
      </c>
      <c r="D16" s="181" t="s">
        <v>63</v>
      </c>
      <c r="E16" s="181" t="s">
        <v>686</v>
      </c>
      <c r="F16" s="181" t="s">
        <v>687</v>
      </c>
      <c r="G16" s="181"/>
      <c r="H16" s="181"/>
      <c r="I16" s="181"/>
      <c r="J16" s="181"/>
      <c r="K16" s="181"/>
      <c r="L16" s="181"/>
      <c r="M16" s="181"/>
      <c r="N16" s="184" t="s">
        <v>686</v>
      </c>
      <c r="O16" s="184">
        <v>5</v>
      </c>
      <c r="P16" s="184" t="s">
        <v>89</v>
      </c>
      <c r="Q16" s="184" t="s">
        <v>63</v>
      </c>
      <c r="R16" s="184">
        <v>6</v>
      </c>
      <c r="S16" s="184" t="s">
        <v>688</v>
      </c>
      <c r="T16" s="186"/>
      <c r="U16" s="186"/>
      <c r="V16" s="186"/>
      <c r="W16" s="186"/>
      <c r="X16" s="186"/>
      <c r="Y16" s="186"/>
      <c r="Z16" s="186"/>
    </row>
    <row r="17" spans="1:26" ht="60" x14ac:dyDescent="0.2">
      <c r="A17" s="181" t="s">
        <v>25</v>
      </c>
      <c r="B17" s="182"/>
      <c r="C17" s="181" t="s">
        <v>89</v>
      </c>
      <c r="D17" s="181" t="s">
        <v>63</v>
      </c>
      <c r="E17" s="181" t="s">
        <v>689</v>
      </c>
      <c r="F17" s="181" t="s">
        <v>690</v>
      </c>
      <c r="G17" s="181"/>
      <c r="H17" s="181"/>
      <c r="I17" s="181"/>
      <c r="J17" s="181"/>
      <c r="K17" s="181"/>
      <c r="L17" s="181"/>
      <c r="M17" s="181"/>
      <c r="N17" s="185" t="s">
        <v>689</v>
      </c>
      <c r="O17" s="185">
        <v>5</v>
      </c>
      <c r="P17" s="185" t="s">
        <v>89</v>
      </c>
      <c r="Q17" s="185" t="s">
        <v>63</v>
      </c>
      <c r="R17" s="185">
        <v>7</v>
      </c>
      <c r="S17" s="185" t="s">
        <v>691</v>
      </c>
      <c r="T17" s="186"/>
      <c r="U17" s="186"/>
      <c r="V17" s="186"/>
      <c r="W17" s="186"/>
      <c r="X17" s="186"/>
      <c r="Y17" s="186"/>
      <c r="Z17" s="186"/>
    </row>
    <row r="18" spans="1:26" x14ac:dyDescent="0.2">
      <c r="A18" s="54" t="s">
        <v>2</v>
      </c>
      <c r="B18" s="181"/>
      <c r="C18" s="54" t="s">
        <v>454</v>
      </c>
      <c r="D18" s="54"/>
      <c r="E18" s="54" t="s">
        <v>692</v>
      </c>
      <c r="F18" s="54" t="s">
        <v>693</v>
      </c>
      <c r="G18" s="54"/>
      <c r="H18" s="54"/>
      <c r="I18" s="54"/>
      <c r="J18" s="54"/>
      <c r="K18" s="54"/>
      <c r="L18" s="54"/>
      <c r="M18" s="54"/>
      <c r="N18" s="54" t="s">
        <v>692</v>
      </c>
      <c r="O18" s="54">
        <v>5</v>
      </c>
      <c r="P18" s="54" t="s">
        <v>454</v>
      </c>
      <c r="Q18" s="54"/>
      <c r="R18" s="54"/>
      <c r="S18" s="54" t="s">
        <v>456</v>
      </c>
      <c r="T18" s="186"/>
      <c r="U18" s="186"/>
      <c r="V18" s="186"/>
      <c r="W18" s="186"/>
      <c r="X18" s="186"/>
      <c r="Y18" s="186"/>
      <c r="Z18" s="186"/>
    </row>
    <row r="19" spans="1:26" x14ac:dyDescent="0.2">
      <c r="A19" s="56" t="s">
        <v>3</v>
      </c>
      <c r="B19" s="57"/>
      <c r="C19" s="56" t="s">
        <v>454</v>
      </c>
      <c r="D19" s="56" t="s">
        <v>21</v>
      </c>
      <c r="E19" s="56" t="s">
        <v>694</v>
      </c>
      <c r="F19" s="56" t="s">
        <v>695</v>
      </c>
      <c r="G19" s="56"/>
      <c r="H19" s="56"/>
      <c r="I19" s="56"/>
      <c r="J19" s="56"/>
      <c r="K19" s="56"/>
      <c r="L19" s="56"/>
      <c r="M19" s="56"/>
      <c r="N19" s="56" t="s">
        <v>694</v>
      </c>
      <c r="O19" s="56">
        <v>5</v>
      </c>
      <c r="P19" s="56" t="s">
        <v>454</v>
      </c>
      <c r="Q19" s="56" t="s">
        <v>21</v>
      </c>
      <c r="R19" s="56"/>
      <c r="S19" s="56" t="s">
        <v>695</v>
      </c>
      <c r="T19" s="186"/>
      <c r="U19" s="186"/>
      <c r="V19" s="186"/>
      <c r="W19" s="186"/>
      <c r="X19" s="186"/>
      <c r="Y19" s="186"/>
      <c r="Z19" s="186"/>
    </row>
    <row r="20" spans="1:26" ht="60" x14ac:dyDescent="0.2">
      <c r="A20" s="181" t="s">
        <v>25</v>
      </c>
      <c r="B20" s="181"/>
      <c r="C20" s="181" t="s">
        <v>454</v>
      </c>
      <c r="D20" s="181" t="s">
        <v>21</v>
      </c>
      <c r="E20" s="181" t="s">
        <v>696</v>
      </c>
      <c r="F20" s="181" t="s">
        <v>697</v>
      </c>
      <c r="G20" s="61"/>
      <c r="H20" s="61"/>
      <c r="I20" s="61"/>
      <c r="J20" s="61"/>
      <c r="K20" s="61"/>
      <c r="L20" s="61"/>
      <c r="M20" s="61"/>
      <c r="N20" s="184" t="s">
        <v>696</v>
      </c>
      <c r="O20" s="184">
        <v>5</v>
      </c>
      <c r="P20" s="184" t="s">
        <v>454</v>
      </c>
      <c r="Q20" s="184" t="s">
        <v>21</v>
      </c>
      <c r="R20" s="184">
        <v>1</v>
      </c>
      <c r="S20" s="184" t="s">
        <v>698</v>
      </c>
      <c r="T20" s="186"/>
      <c r="U20" s="186"/>
      <c r="V20" s="186"/>
      <c r="W20" s="186"/>
      <c r="X20" s="186"/>
      <c r="Y20" s="186"/>
      <c r="Z20" s="186"/>
    </row>
    <row r="21" spans="1:26" ht="75" x14ac:dyDescent="0.2">
      <c r="A21" s="181" t="s">
        <v>25</v>
      </c>
      <c r="B21" s="57"/>
      <c r="C21" s="181" t="s">
        <v>454</v>
      </c>
      <c r="D21" s="181" t="s">
        <v>21</v>
      </c>
      <c r="E21" s="181" t="s">
        <v>699</v>
      </c>
      <c r="F21" s="181" t="s">
        <v>700</v>
      </c>
      <c r="G21" s="57"/>
      <c r="H21" s="57"/>
      <c r="I21" s="57"/>
      <c r="J21" s="57"/>
      <c r="K21" s="57"/>
      <c r="L21" s="57"/>
      <c r="M21" s="57"/>
      <c r="N21" s="185" t="s">
        <v>699</v>
      </c>
      <c r="O21" s="185">
        <v>5</v>
      </c>
      <c r="P21" s="185" t="s">
        <v>454</v>
      </c>
      <c r="Q21" s="185" t="s">
        <v>21</v>
      </c>
      <c r="R21" s="185">
        <v>2</v>
      </c>
      <c r="S21" s="181" t="s">
        <v>701</v>
      </c>
      <c r="T21" s="186"/>
      <c r="U21" s="186"/>
      <c r="V21" s="186"/>
      <c r="W21" s="186"/>
      <c r="X21" s="186"/>
      <c r="Y21" s="186"/>
      <c r="Z21" s="186"/>
    </row>
    <row r="22" spans="1:26" x14ac:dyDescent="0.2">
      <c r="A22" s="56" t="s">
        <v>3</v>
      </c>
      <c r="B22" s="57"/>
      <c r="C22" s="56" t="s">
        <v>454</v>
      </c>
      <c r="D22" s="56" t="s">
        <v>63</v>
      </c>
      <c r="E22" s="56" t="s">
        <v>702</v>
      </c>
      <c r="F22" s="56" t="s">
        <v>703</v>
      </c>
      <c r="G22" s="56"/>
      <c r="H22" s="56"/>
      <c r="I22" s="56"/>
      <c r="J22" s="56"/>
      <c r="K22" s="56"/>
      <c r="L22" s="56"/>
      <c r="M22" s="56"/>
      <c r="N22" s="56" t="s">
        <v>702</v>
      </c>
      <c r="O22" s="56">
        <v>5</v>
      </c>
      <c r="P22" s="56" t="s">
        <v>454</v>
      </c>
      <c r="Q22" s="56" t="s">
        <v>63</v>
      </c>
      <c r="R22" s="56"/>
      <c r="S22" s="56" t="s">
        <v>703</v>
      </c>
      <c r="T22" s="186"/>
      <c r="U22" s="186"/>
      <c r="V22" s="186"/>
      <c r="W22" s="186"/>
      <c r="X22" s="186"/>
      <c r="Y22" s="186"/>
      <c r="Z22" s="186"/>
    </row>
    <row r="23" spans="1:26" ht="120" x14ac:dyDescent="0.2">
      <c r="A23" s="181" t="s">
        <v>25</v>
      </c>
      <c r="B23" s="182"/>
      <c r="C23" s="181" t="s">
        <v>454</v>
      </c>
      <c r="D23" s="181" t="s">
        <v>63</v>
      </c>
      <c r="E23" s="181" t="s">
        <v>704</v>
      </c>
      <c r="F23" s="181" t="s">
        <v>705</v>
      </c>
      <c r="G23" s="181"/>
      <c r="H23" s="181"/>
      <c r="I23" s="181"/>
      <c r="J23" s="181"/>
      <c r="K23" s="181"/>
      <c r="L23" s="181"/>
      <c r="M23" s="181"/>
      <c r="N23" s="185" t="s">
        <v>704</v>
      </c>
      <c r="O23" s="185">
        <v>5</v>
      </c>
      <c r="P23" s="185" t="s">
        <v>454</v>
      </c>
      <c r="Q23" s="185" t="s">
        <v>63</v>
      </c>
      <c r="R23" s="185">
        <v>3</v>
      </c>
      <c r="S23" s="181" t="s">
        <v>706</v>
      </c>
      <c r="T23" s="186"/>
      <c r="U23" s="186"/>
      <c r="V23" s="186"/>
      <c r="W23" s="186"/>
      <c r="X23" s="186"/>
      <c r="Y23" s="186"/>
      <c r="Z23" s="186"/>
    </row>
    <row r="24" spans="1:26" ht="150" x14ac:dyDescent="0.2">
      <c r="A24" s="181" t="s">
        <v>25</v>
      </c>
      <c r="B24" s="182"/>
      <c r="C24" s="181" t="s">
        <v>454</v>
      </c>
      <c r="D24" s="181" t="s">
        <v>63</v>
      </c>
      <c r="E24" s="181" t="s">
        <v>707</v>
      </c>
      <c r="F24" s="181" t="s">
        <v>708</v>
      </c>
      <c r="G24" s="181"/>
      <c r="H24" s="181"/>
      <c r="I24" s="181"/>
      <c r="J24" s="181"/>
      <c r="K24" s="181"/>
      <c r="L24" s="181"/>
      <c r="M24" s="181"/>
      <c r="N24" s="184" t="s">
        <v>707</v>
      </c>
      <c r="O24" s="184">
        <v>5</v>
      </c>
      <c r="P24" s="184" t="s">
        <v>454</v>
      </c>
      <c r="Q24" s="184" t="s">
        <v>63</v>
      </c>
      <c r="R24" s="184">
        <v>4</v>
      </c>
      <c r="S24" s="184" t="s">
        <v>709</v>
      </c>
      <c r="T24" s="186"/>
      <c r="U24" s="186"/>
      <c r="V24" s="186"/>
      <c r="W24" s="186"/>
      <c r="X24" s="186"/>
      <c r="Y24" s="186"/>
      <c r="Z24" s="186"/>
    </row>
    <row r="25" spans="1:26" ht="165" x14ac:dyDescent="0.2">
      <c r="A25" s="181" t="s">
        <v>25</v>
      </c>
      <c r="B25" s="182"/>
      <c r="C25" s="181" t="s">
        <v>454</v>
      </c>
      <c r="D25" s="181" t="s">
        <v>63</v>
      </c>
      <c r="E25" s="181" t="s">
        <v>710</v>
      </c>
      <c r="F25" s="181" t="s">
        <v>711</v>
      </c>
      <c r="G25" s="181"/>
      <c r="H25" s="181"/>
      <c r="I25" s="181"/>
      <c r="J25" s="181"/>
      <c r="K25" s="181"/>
      <c r="L25" s="181"/>
      <c r="M25" s="181"/>
      <c r="N25" s="185" t="s">
        <v>710</v>
      </c>
      <c r="O25" s="185">
        <v>5</v>
      </c>
      <c r="P25" s="185" t="s">
        <v>454</v>
      </c>
      <c r="Q25" s="185" t="s">
        <v>63</v>
      </c>
      <c r="R25" s="185">
        <v>5</v>
      </c>
      <c r="S25" s="185" t="s">
        <v>712</v>
      </c>
      <c r="T25" s="186"/>
      <c r="U25" s="186"/>
      <c r="V25" s="186"/>
      <c r="W25" s="186"/>
      <c r="X25" s="186"/>
      <c r="Y25" s="186"/>
      <c r="Z25" s="186"/>
    </row>
    <row r="26" spans="1:26" ht="30" x14ac:dyDescent="0.2">
      <c r="A26" s="181" t="s">
        <v>25</v>
      </c>
      <c r="B26" s="182"/>
      <c r="C26" s="181" t="s">
        <v>454</v>
      </c>
      <c r="D26" s="181" t="s">
        <v>63</v>
      </c>
      <c r="E26" s="181" t="s">
        <v>713</v>
      </c>
      <c r="F26" s="181" t="s">
        <v>714</v>
      </c>
      <c r="G26" s="181"/>
      <c r="H26" s="181"/>
      <c r="I26" s="181"/>
      <c r="J26" s="181"/>
      <c r="K26" s="181"/>
      <c r="L26" s="181"/>
      <c r="M26" s="181"/>
      <c r="N26" s="184" t="s">
        <v>713</v>
      </c>
      <c r="O26" s="184">
        <v>5</v>
      </c>
      <c r="P26" s="184" t="s">
        <v>454</v>
      </c>
      <c r="Q26" s="184" t="s">
        <v>63</v>
      </c>
      <c r="R26" s="184">
        <v>6</v>
      </c>
      <c r="S26" s="184" t="s">
        <v>715</v>
      </c>
      <c r="T26" s="186"/>
      <c r="U26" s="186"/>
      <c r="V26" s="186"/>
      <c r="W26" s="186"/>
      <c r="X26" s="186"/>
      <c r="Y26" s="186"/>
      <c r="Z26" s="186"/>
    </row>
    <row r="27" spans="1:26" ht="270" x14ac:dyDescent="0.2">
      <c r="A27" s="181" t="s">
        <v>25</v>
      </c>
      <c r="B27" s="182"/>
      <c r="C27" s="181" t="s">
        <v>454</v>
      </c>
      <c r="D27" s="181" t="s">
        <v>63</v>
      </c>
      <c r="E27" s="181" t="s">
        <v>716</v>
      </c>
      <c r="F27" s="181" t="s">
        <v>717</v>
      </c>
      <c r="G27" s="181"/>
      <c r="H27" s="181"/>
      <c r="I27" s="181"/>
      <c r="J27" s="181"/>
      <c r="K27" s="181"/>
      <c r="L27" s="181"/>
      <c r="M27" s="181"/>
      <c r="N27" s="185" t="s">
        <v>716</v>
      </c>
      <c r="O27" s="185">
        <v>5</v>
      </c>
      <c r="P27" s="185" t="s">
        <v>454</v>
      </c>
      <c r="Q27" s="185" t="s">
        <v>63</v>
      </c>
      <c r="R27" s="185">
        <v>7</v>
      </c>
      <c r="S27" s="185" t="s">
        <v>718</v>
      </c>
      <c r="T27" s="186"/>
      <c r="U27" s="186"/>
      <c r="V27" s="186"/>
      <c r="W27" s="186"/>
      <c r="X27" s="186"/>
      <c r="Y27" s="186"/>
      <c r="Z27" s="186"/>
    </row>
    <row r="28" spans="1:26" x14ac:dyDescent="0.2">
      <c r="A28" s="54" t="s">
        <v>2</v>
      </c>
      <c r="B28" s="181"/>
      <c r="C28" s="54" t="s">
        <v>99</v>
      </c>
      <c r="D28" s="54"/>
      <c r="E28" s="54" t="s">
        <v>719</v>
      </c>
      <c r="F28" s="54" t="s">
        <v>101</v>
      </c>
      <c r="G28" s="54"/>
      <c r="H28" s="54"/>
      <c r="I28" s="54"/>
      <c r="J28" s="54"/>
      <c r="K28" s="54"/>
      <c r="L28" s="54"/>
      <c r="M28" s="54"/>
      <c r="N28" s="54" t="s">
        <v>720</v>
      </c>
      <c r="O28" s="54">
        <v>5</v>
      </c>
      <c r="P28" s="54" t="s">
        <v>103</v>
      </c>
      <c r="Q28" s="54"/>
      <c r="R28" s="54"/>
      <c r="S28" s="54" t="s">
        <v>334</v>
      </c>
      <c r="T28" s="186"/>
      <c r="U28" s="186"/>
      <c r="V28" s="186"/>
      <c r="W28" s="186"/>
      <c r="X28" s="186"/>
      <c r="Y28" s="186"/>
      <c r="Z28" s="186"/>
    </row>
    <row r="29" spans="1:26" x14ac:dyDescent="0.2">
      <c r="A29" s="56" t="s">
        <v>3</v>
      </c>
      <c r="B29" s="57"/>
      <c r="C29" s="56" t="s">
        <v>99</v>
      </c>
      <c r="D29" s="56" t="s">
        <v>21</v>
      </c>
      <c r="E29" s="56" t="s">
        <v>721</v>
      </c>
      <c r="F29" s="56" t="s">
        <v>722</v>
      </c>
      <c r="G29" s="56"/>
      <c r="H29" s="56"/>
      <c r="I29" s="56"/>
      <c r="J29" s="56"/>
      <c r="K29" s="56"/>
      <c r="L29" s="56"/>
      <c r="M29" s="56"/>
      <c r="N29" s="56" t="s">
        <v>723</v>
      </c>
      <c r="O29" s="56">
        <v>5</v>
      </c>
      <c r="P29" s="56" t="s">
        <v>103</v>
      </c>
      <c r="Q29" s="56" t="s">
        <v>21</v>
      </c>
      <c r="R29" s="56"/>
      <c r="S29" s="56" t="s">
        <v>722</v>
      </c>
      <c r="T29" s="186"/>
      <c r="U29" s="186"/>
      <c r="V29" s="186"/>
      <c r="W29" s="186"/>
      <c r="X29" s="186"/>
      <c r="Y29" s="186"/>
      <c r="Z29" s="186"/>
    </row>
    <row r="30" spans="1:26" ht="120" x14ac:dyDescent="0.2">
      <c r="A30" s="181" t="s">
        <v>25</v>
      </c>
      <c r="B30" s="181"/>
      <c r="C30" s="181" t="s">
        <v>99</v>
      </c>
      <c r="D30" s="181" t="s">
        <v>21</v>
      </c>
      <c r="E30" s="181" t="s">
        <v>724</v>
      </c>
      <c r="F30" s="181" t="s">
        <v>725</v>
      </c>
      <c r="G30" s="181"/>
      <c r="H30" s="181"/>
      <c r="I30" s="181"/>
      <c r="J30" s="181"/>
      <c r="K30" s="181"/>
      <c r="L30" s="181"/>
      <c r="M30" s="181"/>
      <c r="N30" s="193" t="s">
        <v>726</v>
      </c>
      <c r="O30" s="185">
        <v>5</v>
      </c>
      <c r="P30" s="185" t="s">
        <v>103</v>
      </c>
      <c r="Q30" s="185" t="s">
        <v>21</v>
      </c>
      <c r="R30" s="185">
        <v>1</v>
      </c>
      <c r="S30" s="185" t="s">
        <v>727</v>
      </c>
      <c r="T30" s="186"/>
      <c r="U30" s="186"/>
      <c r="V30" s="186"/>
      <c r="W30" s="186"/>
      <c r="X30" s="186"/>
      <c r="Y30" s="186"/>
      <c r="Z30" s="186"/>
    </row>
    <row r="31" spans="1:26" ht="45" x14ac:dyDescent="0.2">
      <c r="A31" s="181" t="s">
        <v>25</v>
      </c>
      <c r="B31" s="181"/>
      <c r="C31" s="181" t="s">
        <v>99</v>
      </c>
      <c r="D31" s="181" t="s">
        <v>21</v>
      </c>
      <c r="E31" s="181" t="s">
        <v>728</v>
      </c>
      <c r="F31" s="181" t="s">
        <v>729</v>
      </c>
      <c r="G31" s="181"/>
      <c r="H31" s="181"/>
      <c r="I31" s="181"/>
      <c r="J31" s="181"/>
      <c r="K31" s="181"/>
      <c r="L31" s="181"/>
      <c r="M31" s="181"/>
      <c r="N31" s="194" t="s">
        <v>730</v>
      </c>
      <c r="O31" s="184">
        <v>5</v>
      </c>
      <c r="P31" s="184" t="s">
        <v>103</v>
      </c>
      <c r="Q31" s="184" t="s">
        <v>21</v>
      </c>
      <c r="R31" s="184">
        <v>2</v>
      </c>
      <c r="S31" s="184" t="s">
        <v>731</v>
      </c>
      <c r="T31" s="186"/>
      <c r="U31" s="186"/>
      <c r="V31" s="186"/>
      <c r="W31" s="186"/>
      <c r="X31" s="186"/>
      <c r="Y31" s="186"/>
      <c r="Z31" s="186"/>
    </row>
    <row r="32" spans="1:26" x14ac:dyDescent="0.2">
      <c r="A32" s="56" t="s">
        <v>3</v>
      </c>
      <c r="B32" s="57"/>
      <c r="C32" s="56" t="s">
        <v>99</v>
      </c>
      <c r="D32" s="56" t="s">
        <v>63</v>
      </c>
      <c r="E32" s="56" t="s">
        <v>732</v>
      </c>
      <c r="F32" s="56" t="s">
        <v>733</v>
      </c>
      <c r="G32" s="56"/>
      <c r="H32" s="56"/>
      <c r="I32" s="56"/>
      <c r="J32" s="56"/>
      <c r="K32" s="56"/>
      <c r="L32" s="56"/>
      <c r="M32" s="56"/>
      <c r="N32" s="56" t="s">
        <v>734</v>
      </c>
      <c r="O32" s="56">
        <v>5</v>
      </c>
      <c r="P32" s="56" t="s">
        <v>103</v>
      </c>
      <c r="Q32" s="56" t="s">
        <v>63</v>
      </c>
      <c r="R32" s="56"/>
      <c r="S32" s="56" t="s">
        <v>733</v>
      </c>
      <c r="T32" s="186"/>
      <c r="U32" s="186"/>
      <c r="V32" s="186"/>
      <c r="W32" s="186"/>
      <c r="X32" s="186"/>
      <c r="Y32" s="186"/>
      <c r="Z32" s="186"/>
    </row>
    <row r="33" spans="1:26" ht="45" x14ac:dyDescent="0.2">
      <c r="A33" s="195" t="s">
        <v>25</v>
      </c>
      <c r="B33" s="195"/>
      <c r="C33" s="195" t="s">
        <v>99</v>
      </c>
      <c r="D33" s="195" t="s">
        <v>63</v>
      </c>
      <c r="E33" s="195" t="s">
        <v>735</v>
      </c>
      <c r="F33" s="195" t="s">
        <v>736</v>
      </c>
      <c r="G33" s="181"/>
      <c r="H33" s="181"/>
      <c r="I33" s="181"/>
      <c r="J33" s="181"/>
      <c r="K33" s="181"/>
      <c r="L33" s="181"/>
      <c r="M33" s="181"/>
      <c r="N33" s="194" t="s">
        <v>737</v>
      </c>
      <c r="O33" s="184">
        <v>5</v>
      </c>
      <c r="P33" s="184" t="s">
        <v>103</v>
      </c>
      <c r="Q33" s="184" t="s">
        <v>63</v>
      </c>
      <c r="R33" s="184">
        <v>3</v>
      </c>
      <c r="S33" s="184" t="s">
        <v>738</v>
      </c>
      <c r="T33" s="186"/>
      <c r="U33" s="186"/>
      <c r="V33" s="186"/>
      <c r="W33" s="186"/>
      <c r="X33" s="186"/>
      <c r="Y33" s="186"/>
      <c r="Z33" s="186"/>
    </row>
    <row r="34" spans="1:26" ht="45" x14ac:dyDescent="0.2">
      <c r="A34" s="181" t="s">
        <v>25</v>
      </c>
      <c r="B34" s="181"/>
      <c r="C34" s="181" t="s">
        <v>99</v>
      </c>
      <c r="D34" s="181" t="s">
        <v>63</v>
      </c>
      <c r="E34" s="181" t="s">
        <v>735</v>
      </c>
      <c r="F34" s="181" t="s">
        <v>739</v>
      </c>
      <c r="G34" s="181"/>
      <c r="H34" s="181"/>
      <c r="I34" s="181"/>
      <c r="J34" s="181"/>
      <c r="K34" s="181"/>
      <c r="L34" s="181"/>
      <c r="M34" s="181"/>
      <c r="N34" s="193" t="s">
        <v>740</v>
      </c>
      <c r="O34" s="185">
        <v>5</v>
      </c>
      <c r="P34" s="185" t="s">
        <v>103</v>
      </c>
      <c r="Q34" s="185" t="s">
        <v>63</v>
      </c>
      <c r="R34" s="185">
        <v>4</v>
      </c>
      <c r="S34" s="185" t="s">
        <v>741</v>
      </c>
      <c r="T34" s="186"/>
      <c r="U34" s="186"/>
      <c r="V34" s="186"/>
      <c r="W34" s="186"/>
      <c r="X34" s="186"/>
      <c r="Y34" s="186"/>
      <c r="Z34" s="186"/>
    </row>
    <row r="35" spans="1:26" x14ac:dyDescent="0.2">
      <c r="A35" s="56" t="s">
        <v>3</v>
      </c>
      <c r="B35" s="57"/>
      <c r="C35" s="56" t="s">
        <v>99</v>
      </c>
      <c r="D35" s="56" t="s">
        <v>76</v>
      </c>
      <c r="E35" s="56" t="s">
        <v>742</v>
      </c>
      <c r="F35" s="56" t="s">
        <v>743</v>
      </c>
      <c r="G35" s="56"/>
      <c r="H35" s="56"/>
      <c r="I35" s="56"/>
      <c r="J35" s="56"/>
      <c r="K35" s="56"/>
      <c r="L35" s="56"/>
      <c r="M35" s="56"/>
      <c r="N35" s="56" t="s">
        <v>744</v>
      </c>
      <c r="O35" s="56">
        <v>5</v>
      </c>
      <c r="P35" s="56" t="s">
        <v>141</v>
      </c>
      <c r="Q35" s="56" t="s">
        <v>21</v>
      </c>
      <c r="R35" s="56"/>
      <c r="S35" s="56" t="s">
        <v>743</v>
      </c>
      <c r="T35" s="186"/>
      <c r="U35" s="186"/>
      <c r="V35" s="186"/>
      <c r="W35" s="186"/>
      <c r="X35" s="186"/>
      <c r="Y35" s="186"/>
      <c r="Z35" s="186"/>
    </row>
    <row r="36" spans="1:26" ht="45" x14ac:dyDescent="0.2">
      <c r="A36" s="181" t="s">
        <v>25</v>
      </c>
      <c r="B36" s="182"/>
      <c r="C36" s="181" t="s">
        <v>99</v>
      </c>
      <c r="D36" s="181" t="s">
        <v>76</v>
      </c>
      <c r="E36" s="181" t="s">
        <v>745</v>
      </c>
      <c r="F36" s="181" t="s">
        <v>746</v>
      </c>
      <c r="G36" s="181"/>
      <c r="H36" s="181"/>
      <c r="I36" s="181"/>
      <c r="J36" s="181"/>
      <c r="K36" s="181"/>
      <c r="L36" s="181"/>
      <c r="M36" s="181"/>
      <c r="N36" s="185" t="s">
        <v>747</v>
      </c>
      <c r="O36" s="185">
        <v>5</v>
      </c>
      <c r="P36" s="185" t="s">
        <v>141</v>
      </c>
      <c r="Q36" s="185" t="s">
        <v>21</v>
      </c>
      <c r="R36" s="185">
        <v>1</v>
      </c>
      <c r="S36" s="185" t="s">
        <v>748</v>
      </c>
      <c r="T36" s="186"/>
      <c r="U36" s="186"/>
      <c r="V36" s="186"/>
      <c r="W36" s="186"/>
      <c r="X36" s="186"/>
      <c r="Y36" s="186"/>
      <c r="Z36" s="186"/>
    </row>
    <row r="37" spans="1:26" x14ac:dyDescent="0.2">
      <c r="A37" s="56" t="s">
        <v>3</v>
      </c>
      <c r="B37" s="57"/>
      <c r="C37" s="56" t="s">
        <v>99</v>
      </c>
      <c r="D37" s="56" t="s">
        <v>197</v>
      </c>
      <c r="E37" s="56" t="s">
        <v>749</v>
      </c>
      <c r="F37" s="56" t="s">
        <v>750</v>
      </c>
      <c r="G37" s="56"/>
      <c r="H37" s="56"/>
      <c r="I37" s="56"/>
      <c r="J37" s="56"/>
      <c r="K37" s="56"/>
      <c r="L37" s="56"/>
      <c r="M37" s="56"/>
      <c r="N37" s="56" t="s">
        <v>751</v>
      </c>
      <c r="O37" s="56">
        <v>5</v>
      </c>
      <c r="P37" s="56" t="s">
        <v>141</v>
      </c>
      <c r="Q37" s="56" t="s">
        <v>76</v>
      </c>
      <c r="R37" s="56"/>
      <c r="S37" s="56" t="s">
        <v>750</v>
      </c>
      <c r="T37" s="186"/>
      <c r="U37" s="186"/>
      <c r="V37" s="186"/>
      <c r="W37" s="186"/>
      <c r="X37" s="186"/>
      <c r="Y37" s="186"/>
      <c r="Z37" s="186"/>
    </row>
    <row r="38" spans="1:26" ht="90" x14ac:dyDescent="0.2">
      <c r="A38" s="181" t="s">
        <v>25</v>
      </c>
      <c r="B38" s="181"/>
      <c r="C38" s="181" t="s">
        <v>99</v>
      </c>
      <c r="D38" s="181" t="s">
        <v>197</v>
      </c>
      <c r="E38" s="181" t="s">
        <v>752</v>
      </c>
      <c r="F38" s="181" t="s">
        <v>753</v>
      </c>
      <c r="G38" s="181"/>
      <c r="H38" s="181"/>
      <c r="I38" s="181"/>
      <c r="J38" s="181"/>
      <c r="K38" s="181"/>
      <c r="L38" s="181"/>
      <c r="M38" s="181"/>
      <c r="N38" s="193" t="s">
        <v>754</v>
      </c>
      <c r="O38" s="185">
        <v>5</v>
      </c>
      <c r="P38" s="185" t="s">
        <v>141</v>
      </c>
      <c r="Q38" s="185" t="s">
        <v>76</v>
      </c>
      <c r="R38" s="185">
        <v>3</v>
      </c>
      <c r="S38" s="185" t="s">
        <v>755</v>
      </c>
      <c r="T38" s="186"/>
      <c r="U38" s="186"/>
      <c r="V38" s="186"/>
      <c r="W38" s="186"/>
      <c r="X38" s="186"/>
      <c r="Y38" s="186"/>
      <c r="Z38" s="186"/>
    </row>
    <row r="39" spans="1:26" ht="30" x14ac:dyDescent="0.2">
      <c r="A39" s="181" t="s">
        <v>25</v>
      </c>
      <c r="B39" s="181"/>
      <c r="C39" s="181" t="s">
        <v>99</v>
      </c>
      <c r="D39" s="181" t="s">
        <v>197</v>
      </c>
      <c r="E39" s="181" t="s">
        <v>756</v>
      </c>
      <c r="F39" s="181" t="s">
        <v>757</v>
      </c>
      <c r="G39" s="181"/>
      <c r="H39" s="181"/>
      <c r="I39" s="181"/>
      <c r="J39" s="181"/>
      <c r="K39" s="181"/>
      <c r="L39" s="181"/>
      <c r="M39" s="181"/>
      <c r="N39" s="194" t="s">
        <v>758</v>
      </c>
      <c r="O39" s="184">
        <v>5</v>
      </c>
      <c r="P39" s="184" t="s">
        <v>141</v>
      </c>
      <c r="Q39" s="184" t="s">
        <v>76</v>
      </c>
      <c r="R39" s="184">
        <v>4</v>
      </c>
      <c r="S39" s="184" t="s">
        <v>759</v>
      </c>
      <c r="T39" s="186"/>
      <c r="U39" s="186"/>
      <c r="V39" s="186"/>
      <c r="W39" s="186"/>
      <c r="X39" s="186"/>
      <c r="Y39" s="186"/>
      <c r="Z39" s="186"/>
    </row>
    <row r="40" spans="1:26" ht="195" x14ac:dyDescent="0.2">
      <c r="A40" s="181" t="s">
        <v>25</v>
      </c>
      <c r="B40" s="181"/>
      <c r="C40" s="181" t="s">
        <v>99</v>
      </c>
      <c r="D40" s="181" t="s">
        <v>197</v>
      </c>
      <c r="E40" s="181" t="s">
        <v>760</v>
      </c>
      <c r="F40" s="181" t="s">
        <v>761</v>
      </c>
      <c r="G40" s="181"/>
      <c r="H40" s="181"/>
      <c r="I40" s="181"/>
      <c r="J40" s="181"/>
      <c r="K40" s="181"/>
      <c r="L40" s="181"/>
      <c r="M40" s="181"/>
      <c r="N40" s="193" t="s">
        <v>762</v>
      </c>
      <c r="O40" s="185">
        <v>5</v>
      </c>
      <c r="P40" s="185" t="s">
        <v>141</v>
      </c>
      <c r="Q40" s="185" t="s">
        <v>76</v>
      </c>
      <c r="R40" s="185">
        <v>5</v>
      </c>
      <c r="S40" s="185" t="s">
        <v>763</v>
      </c>
      <c r="T40" s="186"/>
      <c r="U40" s="186"/>
      <c r="V40" s="186"/>
      <c r="W40" s="186"/>
      <c r="X40" s="186"/>
      <c r="Y40" s="186"/>
      <c r="Z40" s="186"/>
    </row>
    <row r="41" spans="1:26" x14ac:dyDescent="0.2">
      <c r="A41" s="54" t="s">
        <v>2</v>
      </c>
      <c r="B41" s="181"/>
      <c r="C41" s="54" t="s">
        <v>151</v>
      </c>
      <c r="D41" s="54"/>
      <c r="E41" s="54" t="s">
        <v>764</v>
      </c>
      <c r="F41" s="54" t="s">
        <v>153</v>
      </c>
      <c r="G41" s="54"/>
      <c r="H41" s="54"/>
      <c r="I41" s="54"/>
      <c r="J41" s="54"/>
      <c r="K41" s="54"/>
      <c r="L41" s="54"/>
      <c r="M41" s="54"/>
      <c r="N41" s="54"/>
      <c r="O41" s="54"/>
      <c r="P41" s="54"/>
      <c r="Q41" s="54"/>
      <c r="R41" s="54"/>
      <c r="S41" s="54"/>
      <c r="T41" s="186"/>
      <c r="U41" s="186"/>
      <c r="V41" s="186"/>
      <c r="W41" s="186"/>
      <c r="X41" s="186"/>
      <c r="Y41" s="186"/>
      <c r="Z41" s="186"/>
    </row>
    <row r="42" spans="1:26" x14ac:dyDescent="0.2">
      <c r="A42" s="56" t="s">
        <v>3</v>
      </c>
      <c r="B42" s="57"/>
      <c r="C42" s="56" t="s">
        <v>151</v>
      </c>
      <c r="D42" s="56" t="s">
        <v>21</v>
      </c>
      <c r="E42" s="56" t="s">
        <v>765</v>
      </c>
      <c r="F42" s="56" t="s">
        <v>157</v>
      </c>
      <c r="G42" s="56"/>
      <c r="H42" s="56"/>
      <c r="I42" s="56"/>
      <c r="J42" s="56"/>
      <c r="K42" s="56"/>
      <c r="L42" s="56"/>
      <c r="M42" s="56"/>
      <c r="N42" s="56"/>
      <c r="O42" s="56"/>
      <c r="P42" s="56"/>
      <c r="Q42" s="56"/>
      <c r="R42" s="56"/>
      <c r="S42" s="56"/>
      <c r="T42" s="186"/>
      <c r="U42" s="186"/>
      <c r="V42" s="186"/>
      <c r="W42" s="186"/>
      <c r="X42" s="186"/>
      <c r="Y42" s="186"/>
      <c r="Z42" s="186"/>
    </row>
    <row r="43" spans="1:26" ht="60" x14ac:dyDescent="0.2">
      <c r="A43" s="181" t="s">
        <v>25</v>
      </c>
      <c r="B43" s="182"/>
      <c r="C43" s="181" t="s">
        <v>151</v>
      </c>
      <c r="D43" s="181" t="s">
        <v>21</v>
      </c>
      <c r="E43" s="181" t="s">
        <v>766</v>
      </c>
      <c r="F43" s="181" t="s">
        <v>767</v>
      </c>
      <c r="G43" s="181"/>
      <c r="H43" s="181"/>
      <c r="I43" s="181"/>
      <c r="J43" s="181"/>
      <c r="K43" s="181"/>
      <c r="L43" s="181"/>
      <c r="M43" s="181"/>
      <c r="N43" s="185"/>
      <c r="O43" s="185"/>
      <c r="P43" s="185"/>
      <c r="Q43" s="185"/>
      <c r="R43" s="185">
        <v>1</v>
      </c>
      <c r="S43" s="185" t="s">
        <v>160</v>
      </c>
      <c r="T43" s="186"/>
      <c r="U43" s="186"/>
      <c r="V43" s="186"/>
      <c r="W43" s="186"/>
      <c r="X43" s="186"/>
      <c r="Y43" s="186"/>
      <c r="Z43" s="186"/>
    </row>
    <row r="44" spans="1:26" x14ac:dyDescent="0.2">
      <c r="A44" s="56" t="s">
        <v>3</v>
      </c>
      <c r="B44" s="57"/>
      <c r="C44" s="56" t="s">
        <v>151</v>
      </c>
      <c r="D44" s="56" t="s">
        <v>63</v>
      </c>
      <c r="E44" s="56" t="s">
        <v>768</v>
      </c>
      <c r="F44" s="56" t="s">
        <v>162</v>
      </c>
      <c r="G44" s="56"/>
      <c r="H44" s="56"/>
      <c r="I44" s="56"/>
      <c r="J44" s="56"/>
      <c r="K44" s="56"/>
      <c r="L44" s="56"/>
      <c r="M44" s="56"/>
      <c r="N44" s="56" t="s">
        <v>769</v>
      </c>
      <c r="O44" s="56">
        <v>5</v>
      </c>
      <c r="P44" s="56" t="s">
        <v>141</v>
      </c>
      <c r="Q44" s="56" t="s">
        <v>63</v>
      </c>
      <c r="R44" s="56"/>
      <c r="S44" s="56" t="s">
        <v>393</v>
      </c>
      <c r="T44" s="186"/>
      <c r="U44" s="186"/>
      <c r="V44" s="186"/>
      <c r="W44" s="186"/>
      <c r="X44" s="186"/>
      <c r="Y44" s="186"/>
      <c r="Z44" s="186"/>
    </row>
    <row r="45" spans="1:26" ht="75" x14ac:dyDescent="0.2">
      <c r="A45" s="181" t="s">
        <v>25</v>
      </c>
      <c r="B45" s="182"/>
      <c r="C45" s="181" t="s">
        <v>151</v>
      </c>
      <c r="D45" s="181" t="s">
        <v>63</v>
      </c>
      <c r="E45" s="181" t="s">
        <v>770</v>
      </c>
      <c r="F45" s="181" t="s">
        <v>771</v>
      </c>
      <c r="G45" s="181"/>
      <c r="H45" s="181"/>
      <c r="I45" s="181"/>
      <c r="J45" s="181"/>
      <c r="K45" s="181"/>
      <c r="L45" s="181"/>
      <c r="M45" s="181"/>
      <c r="N45" s="185" t="s">
        <v>772</v>
      </c>
      <c r="O45" s="185">
        <v>5</v>
      </c>
      <c r="P45" s="185" t="s">
        <v>141</v>
      </c>
      <c r="Q45" s="185" t="s">
        <v>63</v>
      </c>
      <c r="R45" s="185">
        <v>2</v>
      </c>
      <c r="S45" s="185" t="s">
        <v>773</v>
      </c>
      <c r="T45" s="186"/>
      <c r="U45" s="186"/>
      <c r="V45" s="186"/>
      <c r="W45" s="186"/>
      <c r="X45" s="186"/>
      <c r="Y45" s="186"/>
      <c r="Z45" s="186"/>
    </row>
    <row r="46" spans="1:26" x14ac:dyDescent="0.2">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row>
    <row r="47" spans="1:26" x14ac:dyDescent="0.2">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row>
    <row r="48" spans="1:26" x14ac:dyDescent="0.2">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row>
    <row r="49" spans="1:26"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x14ac:dyDescent="0.2">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x14ac:dyDescent="0.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x14ac:dyDescent="0.2">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x14ac:dyDescent="0.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x14ac:dyDescent="0.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x14ac:dyDescent="0.2">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x14ac:dyDescent="0.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x14ac:dyDescent="0.2">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x14ac:dyDescent="0.2">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x14ac:dyDescent="0.2">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x14ac:dyDescent="0.2">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x14ac:dyDescent="0.2">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x14ac:dyDescent="0.2">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x14ac:dyDescent="0.2">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x14ac:dyDescent="0.2">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x14ac:dyDescent="0.2">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x14ac:dyDescent="0.2">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x14ac:dyDescent="0.2">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x14ac:dyDescent="0.2">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x14ac:dyDescent="0.2">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x14ac:dyDescent="0.2">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x14ac:dyDescent="0.2">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x14ac:dyDescent="0.2">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x14ac:dyDescent="0.2">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x14ac:dyDescent="0.2">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x14ac:dyDescent="0.2">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x14ac:dyDescent="0.2">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x14ac:dyDescent="0.2">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x14ac:dyDescent="0.2">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x14ac:dyDescent="0.2">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x14ac:dyDescent="0.2">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x14ac:dyDescent="0.2">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x14ac:dyDescent="0.2">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x14ac:dyDescent="0.2">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x14ac:dyDescent="0.2">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x14ac:dyDescent="0.2">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x14ac:dyDescent="0.2">
      <c r="A246" s="186"/>
      <c r="B246" s="186"/>
      <c r="C246" s="186"/>
      <c r="D246" s="186"/>
      <c r="E246" s="186"/>
      <c r="F246" s="186"/>
      <c r="G246" s="186"/>
      <c r="H246" s="186"/>
      <c r="I246" s="186"/>
      <c r="J246" s="186"/>
      <c r="K246" s="186"/>
      <c r="L246" s="186"/>
      <c r="M246" s="186"/>
      <c r="N246" s="180"/>
      <c r="O246" s="180"/>
      <c r="P246" s="180"/>
      <c r="Q246" s="180"/>
      <c r="R246" s="180"/>
      <c r="S246" s="180"/>
      <c r="T246" s="186"/>
      <c r="U246" s="186"/>
      <c r="V246" s="186"/>
      <c r="W246" s="186"/>
      <c r="X246" s="186"/>
      <c r="Y246" s="186"/>
      <c r="Z246" s="186"/>
    </row>
    <row r="247" spans="1:26" x14ac:dyDescent="0.2">
      <c r="A247" s="186"/>
      <c r="B247" s="186"/>
      <c r="C247" s="186"/>
      <c r="D247" s="186"/>
      <c r="E247" s="186"/>
      <c r="F247" s="186"/>
      <c r="G247" s="186"/>
      <c r="H247" s="186"/>
      <c r="I247" s="186"/>
      <c r="J247" s="186"/>
      <c r="K247" s="186"/>
      <c r="L247" s="186"/>
      <c r="M247" s="186"/>
      <c r="N247" s="180"/>
      <c r="O247" s="180"/>
      <c r="P247" s="180"/>
      <c r="Q247" s="180"/>
      <c r="R247" s="180"/>
      <c r="S247" s="180"/>
      <c r="T247" s="186"/>
      <c r="U247" s="186"/>
      <c r="V247" s="186"/>
      <c r="W247" s="186"/>
      <c r="X247" s="186"/>
      <c r="Y247" s="186"/>
      <c r="Z247" s="186"/>
    </row>
    <row r="248" spans="1:26" x14ac:dyDescent="0.2">
      <c r="A248" s="186"/>
      <c r="B248" s="186"/>
      <c r="C248" s="186"/>
      <c r="D248" s="186"/>
      <c r="E248" s="186"/>
      <c r="F248" s="186"/>
      <c r="G248" s="186"/>
      <c r="H248" s="186"/>
      <c r="I248" s="186"/>
      <c r="J248" s="186"/>
      <c r="K248" s="186"/>
      <c r="L248" s="186"/>
      <c r="M248" s="186"/>
      <c r="N248" s="180"/>
      <c r="O248" s="180"/>
      <c r="P248" s="180"/>
      <c r="Q248" s="180"/>
      <c r="R248" s="180"/>
      <c r="S248" s="180"/>
      <c r="T248" s="186"/>
      <c r="U248" s="186"/>
      <c r="V248" s="186"/>
      <c r="W248" s="186"/>
      <c r="X248" s="186"/>
      <c r="Y248" s="186"/>
      <c r="Z248" s="186"/>
    </row>
    <row r="249" spans="1:26" x14ac:dyDescent="0.2">
      <c r="A249" s="186"/>
      <c r="B249" s="186"/>
      <c r="C249" s="186"/>
      <c r="D249" s="186"/>
      <c r="E249" s="186"/>
      <c r="F249" s="186"/>
      <c r="G249" s="186"/>
      <c r="H249" s="186"/>
      <c r="I249" s="186"/>
      <c r="J249" s="186"/>
      <c r="K249" s="186"/>
      <c r="L249" s="186"/>
      <c r="M249" s="186"/>
      <c r="N249" s="180"/>
      <c r="O249" s="180"/>
      <c r="P249" s="180"/>
      <c r="Q249" s="180"/>
      <c r="R249" s="180"/>
      <c r="S249" s="180"/>
      <c r="T249" s="186"/>
      <c r="U249" s="186"/>
      <c r="V249" s="186"/>
      <c r="W249" s="186"/>
      <c r="X249" s="186"/>
      <c r="Y249" s="186"/>
      <c r="Z249" s="186"/>
    </row>
    <row r="250" spans="1:26" x14ac:dyDescent="0.2">
      <c r="A250" s="186"/>
      <c r="B250" s="186"/>
      <c r="C250" s="186"/>
      <c r="D250" s="186"/>
      <c r="E250" s="186"/>
      <c r="F250" s="186"/>
      <c r="G250" s="186"/>
      <c r="H250" s="186"/>
      <c r="I250" s="186"/>
      <c r="J250" s="186"/>
      <c r="K250" s="186"/>
      <c r="L250" s="186"/>
      <c r="M250" s="186"/>
      <c r="N250" s="180"/>
      <c r="O250" s="180"/>
      <c r="P250" s="180"/>
      <c r="Q250" s="180"/>
      <c r="R250" s="180"/>
      <c r="S250" s="180"/>
      <c r="T250" s="186"/>
      <c r="U250" s="186"/>
      <c r="V250" s="186"/>
      <c r="W250" s="186"/>
      <c r="X250" s="186"/>
      <c r="Y250" s="186"/>
      <c r="Z250" s="186"/>
    </row>
    <row r="251" spans="1:26" x14ac:dyDescent="0.2">
      <c r="A251" s="186"/>
      <c r="B251" s="186"/>
      <c r="C251" s="186"/>
      <c r="D251" s="186"/>
      <c r="E251" s="186"/>
      <c r="F251" s="186"/>
      <c r="G251" s="186"/>
      <c r="H251" s="186"/>
      <c r="I251" s="186"/>
      <c r="J251" s="186"/>
      <c r="K251" s="186"/>
      <c r="L251" s="186"/>
      <c r="M251" s="186"/>
      <c r="N251" s="180"/>
      <c r="O251" s="180"/>
      <c r="P251" s="180"/>
      <c r="Q251" s="180"/>
      <c r="R251" s="180"/>
      <c r="S251" s="180"/>
      <c r="T251" s="186"/>
      <c r="U251" s="186"/>
      <c r="V251" s="186"/>
      <c r="W251" s="186"/>
      <c r="X251" s="186"/>
      <c r="Y251" s="186"/>
      <c r="Z251" s="186"/>
    </row>
    <row r="252" spans="1:26" x14ac:dyDescent="0.2">
      <c r="A252" s="186"/>
      <c r="B252" s="186"/>
      <c r="C252" s="186"/>
      <c r="D252" s="186"/>
      <c r="E252" s="186"/>
      <c r="F252" s="186"/>
      <c r="G252" s="186"/>
      <c r="H252" s="186"/>
      <c r="I252" s="186"/>
      <c r="J252" s="186"/>
      <c r="K252" s="186"/>
      <c r="L252" s="186"/>
      <c r="M252" s="186"/>
      <c r="N252" s="180"/>
      <c r="O252" s="180"/>
      <c r="P252" s="180"/>
      <c r="Q252" s="180"/>
      <c r="R252" s="180"/>
      <c r="S252" s="180"/>
      <c r="T252" s="186"/>
      <c r="U252" s="186"/>
      <c r="V252" s="186"/>
      <c r="W252" s="186"/>
      <c r="X252" s="186"/>
      <c r="Y252" s="186"/>
      <c r="Z252" s="186"/>
    </row>
    <row r="253" spans="1:26" x14ac:dyDescent="0.2">
      <c r="A253" s="186"/>
      <c r="B253" s="186"/>
      <c r="C253" s="186"/>
      <c r="D253" s="186"/>
      <c r="E253" s="186"/>
      <c r="F253" s="186"/>
      <c r="G253" s="186"/>
      <c r="H253" s="186"/>
      <c r="I253" s="186"/>
      <c r="J253" s="186"/>
      <c r="K253" s="186"/>
      <c r="L253" s="186"/>
      <c r="M253" s="186"/>
      <c r="N253" s="180"/>
      <c r="O253" s="180"/>
      <c r="P253" s="180"/>
      <c r="Q253" s="180"/>
      <c r="R253" s="180"/>
      <c r="S253" s="180"/>
      <c r="T253" s="186"/>
      <c r="U253" s="186"/>
      <c r="V253" s="186"/>
      <c r="W253" s="186"/>
      <c r="X253" s="186"/>
      <c r="Y253" s="186"/>
      <c r="Z253" s="186"/>
    </row>
    <row r="254" spans="1:26" x14ac:dyDescent="0.2">
      <c r="A254" s="186"/>
      <c r="B254" s="186"/>
      <c r="C254" s="186"/>
      <c r="D254" s="186"/>
      <c r="E254" s="186"/>
      <c r="F254" s="186"/>
      <c r="G254" s="186"/>
      <c r="H254" s="186"/>
      <c r="I254" s="186"/>
      <c r="J254" s="186"/>
      <c r="K254" s="186"/>
      <c r="L254" s="186"/>
      <c r="M254" s="186"/>
      <c r="N254" s="180"/>
      <c r="O254" s="180"/>
      <c r="P254" s="180"/>
      <c r="Q254" s="180"/>
      <c r="R254" s="180"/>
      <c r="S254" s="180"/>
      <c r="T254" s="186"/>
      <c r="U254" s="186"/>
      <c r="V254" s="186"/>
      <c r="W254" s="186"/>
      <c r="X254" s="186"/>
      <c r="Y254" s="186"/>
      <c r="Z254" s="186"/>
    </row>
    <row r="255" spans="1:26" x14ac:dyDescent="0.2">
      <c r="A255" s="186"/>
      <c r="B255" s="186"/>
      <c r="C255" s="186"/>
      <c r="D255" s="186"/>
      <c r="E255" s="186"/>
      <c r="F255" s="186"/>
      <c r="G255" s="186"/>
      <c r="H255" s="186"/>
      <c r="I255" s="186"/>
      <c r="J255" s="186"/>
      <c r="K255" s="186"/>
      <c r="L255" s="186"/>
      <c r="M255" s="186"/>
      <c r="N255" s="180"/>
      <c r="O255" s="180"/>
      <c r="P255" s="180"/>
      <c r="Q255" s="180"/>
      <c r="R255" s="180"/>
      <c r="S255" s="180"/>
      <c r="T255" s="186"/>
      <c r="U255" s="186"/>
      <c r="V255" s="186"/>
      <c r="W255" s="186"/>
      <c r="X255" s="186"/>
      <c r="Y255" s="186"/>
      <c r="Z255" s="186"/>
    </row>
    <row r="256" spans="1:26" x14ac:dyDescent="0.2">
      <c r="A256" s="186"/>
      <c r="B256" s="186"/>
      <c r="C256" s="186"/>
      <c r="D256" s="186"/>
      <c r="E256" s="186"/>
      <c r="F256" s="186"/>
      <c r="G256" s="186"/>
      <c r="H256" s="186"/>
      <c r="I256" s="186"/>
      <c r="J256" s="186"/>
      <c r="K256" s="186"/>
      <c r="L256" s="186"/>
      <c r="M256" s="186"/>
      <c r="N256" s="180"/>
      <c r="O256" s="180"/>
      <c r="P256" s="180"/>
      <c r="Q256" s="180"/>
      <c r="R256" s="180"/>
      <c r="S256" s="180"/>
      <c r="T256" s="186"/>
      <c r="U256" s="186"/>
      <c r="V256" s="186"/>
      <c r="W256" s="186"/>
      <c r="X256" s="186"/>
      <c r="Y256" s="186"/>
      <c r="Z256" s="186"/>
    </row>
    <row r="257" spans="1:26" x14ac:dyDescent="0.2">
      <c r="A257" s="186"/>
      <c r="B257" s="186"/>
      <c r="C257" s="186"/>
      <c r="D257" s="186"/>
      <c r="E257" s="186"/>
      <c r="F257" s="186"/>
      <c r="G257" s="186"/>
      <c r="H257" s="186"/>
      <c r="I257" s="186"/>
      <c r="J257" s="186"/>
      <c r="K257" s="186"/>
      <c r="L257" s="186"/>
      <c r="M257" s="186"/>
      <c r="N257" s="180"/>
      <c r="O257" s="180"/>
      <c r="P257" s="180"/>
      <c r="Q257" s="180"/>
      <c r="R257" s="180"/>
      <c r="S257" s="180"/>
      <c r="T257" s="186"/>
      <c r="U257" s="186"/>
      <c r="V257" s="186"/>
      <c r="W257" s="186"/>
      <c r="X257" s="186"/>
      <c r="Y257" s="186"/>
      <c r="Z257" s="186"/>
    </row>
    <row r="258" spans="1:26" x14ac:dyDescent="0.2">
      <c r="A258" s="186"/>
      <c r="B258" s="186"/>
      <c r="C258" s="186"/>
      <c r="D258" s="186"/>
      <c r="E258" s="186"/>
      <c r="F258" s="186"/>
      <c r="G258" s="186"/>
      <c r="H258" s="186"/>
      <c r="I258" s="186"/>
      <c r="J258" s="186"/>
      <c r="K258" s="186"/>
      <c r="L258" s="186"/>
      <c r="M258" s="186"/>
      <c r="N258" s="180"/>
      <c r="O258" s="180"/>
      <c r="P258" s="180"/>
      <c r="Q258" s="180"/>
      <c r="R258" s="180"/>
      <c r="S258" s="180"/>
      <c r="T258" s="186"/>
      <c r="U258" s="186"/>
      <c r="V258" s="186"/>
      <c r="W258" s="186"/>
      <c r="X258" s="186"/>
      <c r="Y258" s="186"/>
      <c r="Z258" s="186"/>
    </row>
    <row r="259" spans="1:26" x14ac:dyDescent="0.2">
      <c r="A259" s="186"/>
      <c r="B259" s="186"/>
      <c r="C259" s="186"/>
      <c r="D259" s="186"/>
      <c r="E259" s="186"/>
      <c r="F259" s="186"/>
      <c r="G259" s="186"/>
      <c r="H259" s="186"/>
      <c r="I259" s="186"/>
      <c r="J259" s="186"/>
      <c r="K259" s="186"/>
      <c r="L259" s="186"/>
      <c r="M259" s="186"/>
      <c r="N259" s="180"/>
      <c r="O259" s="180"/>
      <c r="P259" s="180"/>
      <c r="Q259" s="180"/>
      <c r="R259" s="180"/>
      <c r="S259" s="180"/>
      <c r="T259" s="186"/>
      <c r="U259" s="186"/>
      <c r="V259" s="186"/>
      <c r="W259" s="186"/>
      <c r="X259" s="186"/>
      <c r="Y259" s="186"/>
      <c r="Z259" s="186"/>
    </row>
    <row r="260" spans="1:26" x14ac:dyDescent="0.2">
      <c r="A260" s="186"/>
      <c r="B260" s="186"/>
      <c r="C260" s="186"/>
      <c r="D260" s="186"/>
      <c r="E260" s="186"/>
      <c r="F260" s="186"/>
      <c r="G260" s="186"/>
      <c r="H260" s="186"/>
      <c r="I260" s="186"/>
      <c r="J260" s="186"/>
      <c r="K260" s="186"/>
      <c r="L260" s="186"/>
      <c r="M260" s="186"/>
      <c r="N260" s="180"/>
      <c r="O260" s="180"/>
      <c r="P260" s="180"/>
      <c r="Q260" s="180"/>
      <c r="R260" s="180"/>
      <c r="S260" s="180"/>
      <c r="T260" s="186"/>
      <c r="U260" s="186"/>
      <c r="V260" s="186"/>
      <c r="W260" s="186"/>
      <c r="X260" s="186"/>
      <c r="Y260" s="186"/>
      <c r="Z260" s="186"/>
    </row>
    <row r="261" spans="1:26" x14ac:dyDescent="0.2">
      <c r="A261" s="186"/>
      <c r="B261" s="186"/>
      <c r="C261" s="186"/>
      <c r="D261" s="186"/>
      <c r="E261" s="186"/>
      <c r="F261" s="186"/>
      <c r="G261" s="186"/>
      <c r="H261" s="186"/>
      <c r="I261" s="186"/>
      <c r="J261" s="186"/>
      <c r="K261" s="186"/>
      <c r="L261" s="186"/>
      <c r="M261" s="186"/>
      <c r="N261" s="180"/>
      <c r="O261" s="180"/>
      <c r="P261" s="180"/>
      <c r="Q261" s="180"/>
      <c r="R261" s="180"/>
      <c r="S261" s="180"/>
      <c r="T261" s="186"/>
      <c r="U261" s="186"/>
      <c r="V261" s="186"/>
      <c r="W261" s="186"/>
      <c r="X261" s="186"/>
      <c r="Y261" s="186"/>
      <c r="Z261" s="186"/>
    </row>
    <row r="262" spans="1:26" x14ac:dyDescent="0.2">
      <c r="A262" s="186"/>
      <c r="B262" s="186"/>
      <c r="C262" s="186"/>
      <c r="D262" s="186"/>
      <c r="E262" s="186"/>
      <c r="F262" s="186"/>
      <c r="G262" s="186"/>
      <c r="H262" s="186"/>
      <c r="I262" s="186"/>
      <c r="J262" s="186"/>
      <c r="K262" s="186"/>
      <c r="L262" s="186"/>
      <c r="M262" s="186"/>
      <c r="N262" s="180"/>
      <c r="O262" s="180"/>
      <c r="P262" s="180"/>
      <c r="Q262" s="180"/>
      <c r="R262" s="180"/>
      <c r="S262" s="180"/>
      <c r="T262" s="186"/>
      <c r="U262" s="186"/>
      <c r="V262" s="186"/>
      <c r="W262" s="186"/>
      <c r="X262" s="186"/>
      <c r="Y262" s="186"/>
      <c r="Z262" s="186"/>
    </row>
    <row r="263" spans="1:26" x14ac:dyDescent="0.2">
      <c r="A263" s="186"/>
      <c r="B263" s="186"/>
      <c r="C263" s="186"/>
      <c r="D263" s="186"/>
      <c r="E263" s="186"/>
      <c r="F263" s="186"/>
      <c r="G263" s="186"/>
      <c r="H263" s="186"/>
      <c r="I263" s="186"/>
      <c r="J263" s="186"/>
      <c r="K263" s="186"/>
      <c r="L263" s="186"/>
      <c r="M263" s="186"/>
      <c r="N263" s="180"/>
      <c r="O263" s="180"/>
      <c r="P263" s="180"/>
      <c r="Q263" s="180"/>
      <c r="R263" s="180"/>
      <c r="S263" s="180"/>
      <c r="T263" s="186"/>
      <c r="U263" s="186"/>
      <c r="V263" s="186"/>
      <c r="W263" s="186"/>
      <c r="X263" s="186"/>
      <c r="Y263" s="186"/>
      <c r="Z263" s="186"/>
    </row>
    <row r="264" spans="1:26" x14ac:dyDescent="0.2">
      <c r="A264" s="186"/>
      <c r="B264" s="186"/>
      <c r="C264" s="186"/>
      <c r="D264" s="186"/>
      <c r="E264" s="186"/>
      <c r="F264" s="186"/>
      <c r="G264" s="186"/>
      <c r="H264" s="186"/>
      <c r="I264" s="186"/>
      <c r="J264" s="186"/>
      <c r="K264" s="186"/>
      <c r="L264" s="186"/>
      <c r="M264" s="186"/>
      <c r="N264" s="180"/>
      <c r="O264" s="180"/>
      <c r="P264" s="180"/>
      <c r="Q264" s="180"/>
      <c r="R264" s="180"/>
      <c r="S264" s="180"/>
      <c r="T264" s="186"/>
      <c r="U264" s="186"/>
      <c r="V264" s="186"/>
      <c r="W264" s="186"/>
      <c r="X264" s="186"/>
      <c r="Y264" s="186"/>
      <c r="Z264" s="186"/>
    </row>
    <row r="265" spans="1:26" x14ac:dyDescent="0.2">
      <c r="A265" s="186"/>
      <c r="B265" s="186"/>
      <c r="C265" s="186"/>
      <c r="D265" s="186"/>
      <c r="E265" s="186"/>
      <c r="F265" s="186"/>
      <c r="G265" s="186"/>
      <c r="H265" s="186"/>
      <c r="I265" s="186"/>
      <c r="J265" s="186"/>
      <c r="K265" s="186"/>
      <c r="L265" s="186"/>
      <c r="M265" s="186"/>
      <c r="N265" s="180"/>
      <c r="O265" s="180"/>
      <c r="P265" s="180"/>
      <c r="Q265" s="180"/>
      <c r="R265" s="180"/>
      <c r="S265" s="180"/>
      <c r="T265" s="186"/>
      <c r="U265" s="186"/>
      <c r="V265" s="186"/>
      <c r="W265" s="186"/>
      <c r="X265" s="186"/>
      <c r="Y265" s="186"/>
      <c r="Z265" s="186"/>
    </row>
    <row r="266" spans="1:26" x14ac:dyDescent="0.2">
      <c r="A266" s="186"/>
      <c r="B266" s="186"/>
      <c r="C266" s="186"/>
      <c r="D266" s="186"/>
      <c r="E266" s="186"/>
      <c r="F266" s="186"/>
      <c r="G266" s="186"/>
      <c r="H266" s="186"/>
      <c r="I266" s="186"/>
      <c r="J266" s="186"/>
      <c r="K266" s="186"/>
      <c r="L266" s="186"/>
      <c r="M266" s="186"/>
      <c r="N266" s="180"/>
      <c r="O266" s="180"/>
      <c r="P266" s="180"/>
      <c r="Q266" s="180"/>
      <c r="R266" s="180"/>
      <c r="S266" s="180"/>
      <c r="T266" s="186"/>
      <c r="U266" s="186"/>
      <c r="V266" s="186"/>
      <c r="W266" s="186"/>
      <c r="X266" s="186"/>
      <c r="Y266" s="186"/>
      <c r="Z266" s="186"/>
    </row>
    <row r="267" spans="1:26" x14ac:dyDescent="0.2">
      <c r="A267" s="186"/>
      <c r="B267" s="186"/>
      <c r="C267" s="186"/>
      <c r="D267" s="186"/>
      <c r="E267" s="186"/>
      <c r="F267" s="186"/>
      <c r="G267" s="186"/>
      <c r="H267" s="186"/>
      <c r="I267" s="186"/>
      <c r="J267" s="186"/>
      <c r="K267" s="186"/>
      <c r="L267" s="186"/>
      <c r="M267" s="186"/>
      <c r="N267" s="180"/>
      <c r="O267" s="180"/>
      <c r="P267" s="180"/>
      <c r="Q267" s="180"/>
      <c r="R267" s="180"/>
      <c r="S267" s="180"/>
      <c r="T267" s="186"/>
      <c r="U267" s="186"/>
      <c r="V267" s="186"/>
      <c r="W267" s="186"/>
      <c r="X267" s="186"/>
      <c r="Y267" s="186"/>
      <c r="Z267" s="186"/>
    </row>
    <row r="268" spans="1:26" x14ac:dyDescent="0.2">
      <c r="A268" s="186"/>
      <c r="B268" s="186"/>
      <c r="C268" s="186"/>
      <c r="D268" s="186"/>
      <c r="E268" s="186"/>
      <c r="F268" s="186"/>
      <c r="G268" s="186"/>
      <c r="H268" s="186"/>
      <c r="I268" s="186"/>
      <c r="J268" s="186"/>
      <c r="K268" s="186"/>
      <c r="L268" s="186"/>
      <c r="M268" s="186"/>
      <c r="N268" s="180"/>
      <c r="O268" s="180"/>
      <c r="P268" s="180"/>
      <c r="Q268" s="180"/>
      <c r="R268" s="180"/>
      <c r="S268" s="180"/>
      <c r="T268" s="186"/>
      <c r="U268" s="186"/>
      <c r="V268" s="186"/>
      <c r="W268" s="186"/>
      <c r="X268" s="186"/>
      <c r="Y268" s="186"/>
      <c r="Z268" s="186"/>
    </row>
    <row r="269" spans="1:26" x14ac:dyDescent="0.2">
      <c r="A269" s="186"/>
      <c r="B269" s="186"/>
      <c r="C269" s="186"/>
      <c r="D269" s="186"/>
      <c r="E269" s="186"/>
      <c r="F269" s="186"/>
      <c r="G269" s="186"/>
      <c r="H269" s="186"/>
      <c r="I269" s="186"/>
      <c r="J269" s="186"/>
      <c r="K269" s="186"/>
      <c r="L269" s="186"/>
      <c r="M269" s="186"/>
      <c r="N269" s="180"/>
      <c r="O269" s="180"/>
      <c r="P269" s="180"/>
      <c r="Q269" s="180"/>
      <c r="R269" s="180"/>
      <c r="S269" s="180"/>
      <c r="T269" s="186"/>
      <c r="U269" s="186"/>
      <c r="V269" s="186"/>
      <c r="W269" s="186"/>
      <c r="X269" s="186"/>
      <c r="Y269" s="186"/>
      <c r="Z269" s="186"/>
    </row>
    <row r="270" spans="1:26" x14ac:dyDescent="0.2">
      <c r="A270" s="186"/>
      <c r="B270" s="186"/>
      <c r="C270" s="186"/>
      <c r="D270" s="186"/>
      <c r="E270" s="186"/>
      <c r="F270" s="186"/>
      <c r="G270" s="186"/>
      <c r="H270" s="186"/>
      <c r="I270" s="186"/>
      <c r="J270" s="186"/>
      <c r="K270" s="186"/>
      <c r="L270" s="186"/>
      <c r="M270" s="186"/>
      <c r="N270" s="180"/>
      <c r="O270" s="180"/>
      <c r="P270" s="180"/>
      <c r="Q270" s="180"/>
      <c r="R270" s="180"/>
      <c r="S270" s="180"/>
      <c r="T270" s="186"/>
      <c r="U270" s="186"/>
      <c r="V270" s="186"/>
      <c r="W270" s="186"/>
      <c r="X270" s="186"/>
      <c r="Y270" s="186"/>
      <c r="Z270" s="186"/>
    </row>
    <row r="271" spans="1:26" x14ac:dyDescent="0.2">
      <c r="A271" s="186"/>
      <c r="B271" s="186"/>
      <c r="C271" s="186"/>
      <c r="D271" s="186"/>
      <c r="E271" s="186"/>
      <c r="F271" s="186"/>
      <c r="G271" s="186"/>
      <c r="H271" s="186"/>
      <c r="I271" s="186"/>
      <c r="J271" s="186"/>
      <c r="K271" s="186"/>
      <c r="L271" s="186"/>
      <c r="M271" s="186"/>
      <c r="N271" s="180"/>
      <c r="O271" s="180"/>
      <c r="P271" s="180"/>
      <c r="Q271" s="180"/>
      <c r="R271" s="180"/>
      <c r="S271" s="180"/>
      <c r="T271" s="186"/>
      <c r="U271" s="186"/>
      <c r="V271" s="186"/>
      <c r="W271" s="186"/>
      <c r="X271" s="186"/>
      <c r="Y271" s="186"/>
      <c r="Z271" s="186"/>
    </row>
    <row r="272" spans="1:26" x14ac:dyDescent="0.2">
      <c r="A272" s="186"/>
      <c r="B272" s="186"/>
      <c r="C272" s="186"/>
      <c r="D272" s="186"/>
      <c r="E272" s="186"/>
      <c r="F272" s="186"/>
      <c r="G272" s="186"/>
      <c r="H272" s="186"/>
      <c r="I272" s="186"/>
      <c r="J272" s="186"/>
      <c r="K272" s="186"/>
      <c r="L272" s="186"/>
      <c r="M272" s="186"/>
      <c r="N272" s="180"/>
      <c r="O272" s="180"/>
      <c r="P272" s="180"/>
      <c r="Q272" s="180"/>
      <c r="R272" s="180"/>
      <c r="S272" s="180"/>
      <c r="T272" s="186"/>
      <c r="U272" s="186"/>
      <c r="V272" s="186"/>
      <c r="W272" s="186"/>
      <c r="X272" s="186"/>
      <c r="Y272" s="186"/>
      <c r="Z272" s="186"/>
    </row>
    <row r="273" spans="1:26" x14ac:dyDescent="0.2">
      <c r="A273" s="186"/>
      <c r="B273" s="186"/>
      <c r="C273" s="186"/>
      <c r="D273" s="186"/>
      <c r="E273" s="186"/>
      <c r="F273" s="186"/>
      <c r="G273" s="186"/>
      <c r="H273" s="186"/>
      <c r="I273" s="186"/>
      <c r="J273" s="186"/>
      <c r="K273" s="186"/>
      <c r="L273" s="186"/>
      <c r="M273" s="186"/>
      <c r="N273" s="180"/>
      <c r="O273" s="180"/>
      <c r="P273" s="180"/>
      <c r="Q273" s="180"/>
      <c r="R273" s="180"/>
      <c r="S273" s="180"/>
      <c r="T273" s="186"/>
      <c r="U273" s="186"/>
      <c r="V273" s="186"/>
      <c r="W273" s="186"/>
      <c r="X273" s="186"/>
      <c r="Y273" s="186"/>
      <c r="Z273" s="186"/>
    </row>
    <row r="274" spans="1:26" x14ac:dyDescent="0.2">
      <c r="A274" s="186"/>
      <c r="B274" s="186"/>
      <c r="C274" s="186"/>
      <c r="D274" s="186"/>
      <c r="E274" s="186"/>
      <c r="F274" s="186"/>
      <c r="G274" s="186"/>
      <c r="H274" s="186"/>
      <c r="I274" s="186"/>
      <c r="J274" s="186"/>
      <c r="K274" s="186"/>
      <c r="L274" s="186"/>
      <c r="M274" s="186"/>
      <c r="N274" s="180"/>
      <c r="O274" s="180"/>
      <c r="P274" s="180"/>
      <c r="Q274" s="180"/>
      <c r="R274" s="180"/>
      <c r="S274" s="180"/>
      <c r="T274" s="186"/>
      <c r="U274" s="186"/>
      <c r="V274" s="186"/>
      <c r="W274" s="186"/>
      <c r="X274" s="186"/>
      <c r="Y274" s="186"/>
      <c r="Z274" s="186"/>
    </row>
    <row r="275" spans="1:26" x14ac:dyDescent="0.2">
      <c r="A275" s="186"/>
      <c r="B275" s="186"/>
      <c r="C275" s="186"/>
      <c r="D275" s="186"/>
      <c r="E275" s="186"/>
      <c r="F275" s="186"/>
      <c r="G275" s="186"/>
      <c r="H275" s="186"/>
      <c r="I275" s="186"/>
      <c r="J275" s="186"/>
      <c r="K275" s="186"/>
      <c r="L275" s="186"/>
      <c r="M275" s="186"/>
      <c r="N275" s="180"/>
      <c r="O275" s="180"/>
      <c r="P275" s="180"/>
      <c r="Q275" s="180"/>
      <c r="R275" s="180"/>
      <c r="S275" s="180"/>
      <c r="T275" s="186"/>
      <c r="U275" s="186"/>
      <c r="V275" s="186"/>
      <c r="W275" s="186"/>
      <c r="X275" s="186"/>
      <c r="Y275" s="186"/>
      <c r="Z275" s="186"/>
    </row>
    <row r="276" spans="1:26" x14ac:dyDescent="0.2">
      <c r="A276" s="186"/>
      <c r="B276" s="186"/>
      <c r="C276" s="186"/>
      <c r="D276" s="186"/>
      <c r="E276" s="186"/>
      <c r="F276" s="186"/>
      <c r="G276" s="186"/>
      <c r="H276" s="186"/>
      <c r="I276" s="186"/>
      <c r="J276" s="186"/>
      <c r="K276" s="186"/>
      <c r="L276" s="186"/>
      <c r="M276" s="186"/>
      <c r="N276" s="180"/>
      <c r="O276" s="180"/>
      <c r="P276" s="180"/>
      <c r="Q276" s="180"/>
      <c r="R276" s="180"/>
      <c r="S276" s="180"/>
      <c r="T276" s="186"/>
      <c r="U276" s="186"/>
      <c r="V276" s="186"/>
      <c r="W276" s="186"/>
      <c r="X276" s="186"/>
      <c r="Y276" s="186"/>
      <c r="Z276" s="186"/>
    </row>
    <row r="277" spans="1:26" x14ac:dyDescent="0.2">
      <c r="A277" s="186"/>
      <c r="B277" s="186"/>
      <c r="C277" s="186"/>
      <c r="D277" s="186"/>
      <c r="E277" s="186"/>
      <c r="F277" s="186"/>
      <c r="G277" s="186"/>
      <c r="H277" s="186"/>
      <c r="I277" s="186"/>
      <c r="J277" s="186"/>
      <c r="K277" s="186"/>
      <c r="L277" s="186"/>
      <c r="M277" s="186"/>
      <c r="N277" s="180"/>
      <c r="O277" s="180"/>
      <c r="P277" s="180"/>
      <c r="Q277" s="180"/>
      <c r="R277" s="180"/>
      <c r="S277" s="180"/>
      <c r="T277" s="186"/>
      <c r="U277" s="186"/>
      <c r="V277" s="186"/>
      <c r="W277" s="186"/>
      <c r="X277" s="186"/>
      <c r="Y277" s="186"/>
      <c r="Z277" s="186"/>
    </row>
    <row r="278" spans="1:26" x14ac:dyDescent="0.2">
      <c r="A278" s="186"/>
      <c r="B278" s="186"/>
      <c r="C278" s="186"/>
      <c r="D278" s="186"/>
      <c r="E278" s="186"/>
      <c r="F278" s="186"/>
      <c r="G278" s="186"/>
      <c r="H278" s="186"/>
      <c r="I278" s="186"/>
      <c r="J278" s="186"/>
      <c r="K278" s="186"/>
      <c r="L278" s="186"/>
      <c r="M278" s="186"/>
      <c r="N278" s="180"/>
      <c r="O278" s="180"/>
      <c r="P278" s="180"/>
      <c r="Q278" s="180"/>
      <c r="R278" s="180"/>
      <c r="S278" s="180"/>
      <c r="T278" s="186"/>
      <c r="U278" s="186"/>
      <c r="V278" s="186"/>
      <c r="W278" s="186"/>
      <c r="X278" s="186"/>
      <c r="Y278" s="186"/>
      <c r="Z278" s="186"/>
    </row>
    <row r="279" spans="1:26" x14ac:dyDescent="0.2">
      <c r="A279" s="186"/>
      <c r="B279" s="186"/>
      <c r="C279" s="186"/>
      <c r="D279" s="186"/>
      <c r="E279" s="186"/>
      <c r="F279" s="186"/>
      <c r="G279" s="186"/>
      <c r="H279" s="186"/>
      <c r="I279" s="186"/>
      <c r="J279" s="186"/>
      <c r="K279" s="186"/>
      <c r="L279" s="186"/>
      <c r="M279" s="186"/>
      <c r="N279" s="180"/>
      <c r="O279" s="180"/>
      <c r="P279" s="180"/>
      <c r="Q279" s="180"/>
      <c r="R279" s="180"/>
      <c r="S279" s="180"/>
      <c r="T279" s="186"/>
      <c r="U279" s="186"/>
      <c r="V279" s="186"/>
      <c r="W279" s="186"/>
      <c r="X279" s="186"/>
      <c r="Y279" s="186"/>
      <c r="Z279" s="186"/>
    </row>
    <row r="280" spans="1:26" x14ac:dyDescent="0.2">
      <c r="A280" s="186"/>
      <c r="B280" s="186"/>
      <c r="C280" s="186"/>
      <c r="D280" s="186"/>
      <c r="E280" s="186"/>
      <c r="F280" s="186"/>
      <c r="G280" s="186"/>
      <c r="H280" s="186"/>
      <c r="I280" s="186"/>
      <c r="J280" s="186"/>
      <c r="K280" s="186"/>
      <c r="L280" s="186"/>
      <c r="M280" s="186"/>
      <c r="N280" s="180"/>
      <c r="O280" s="180"/>
      <c r="P280" s="180"/>
      <c r="Q280" s="180"/>
      <c r="R280" s="180"/>
      <c r="S280" s="180"/>
      <c r="T280" s="186"/>
      <c r="U280" s="186"/>
      <c r="V280" s="186"/>
      <c r="W280" s="186"/>
      <c r="X280" s="186"/>
      <c r="Y280" s="186"/>
      <c r="Z280" s="186"/>
    </row>
    <row r="281" spans="1:26" x14ac:dyDescent="0.2">
      <c r="A281" s="186"/>
      <c r="B281" s="186"/>
      <c r="C281" s="186"/>
      <c r="D281" s="186"/>
      <c r="E281" s="186"/>
      <c r="F281" s="186"/>
      <c r="G281" s="186"/>
      <c r="H281" s="186"/>
      <c r="I281" s="186"/>
      <c r="J281" s="186"/>
      <c r="K281" s="186"/>
      <c r="L281" s="186"/>
      <c r="M281" s="186"/>
      <c r="N281" s="180"/>
      <c r="O281" s="180"/>
      <c r="P281" s="180"/>
      <c r="Q281" s="180"/>
      <c r="R281" s="180"/>
      <c r="S281" s="180"/>
      <c r="T281" s="186"/>
      <c r="U281" s="186"/>
      <c r="V281" s="186"/>
      <c r="W281" s="186"/>
      <c r="X281" s="186"/>
      <c r="Y281" s="186"/>
      <c r="Z281" s="186"/>
    </row>
    <row r="282" spans="1:26" x14ac:dyDescent="0.2">
      <c r="A282" s="186"/>
      <c r="B282" s="186"/>
      <c r="C282" s="186"/>
      <c r="D282" s="186"/>
      <c r="E282" s="186"/>
      <c r="F282" s="186"/>
      <c r="G282" s="186"/>
      <c r="H282" s="186"/>
      <c r="I282" s="186"/>
      <c r="J282" s="186"/>
      <c r="K282" s="186"/>
      <c r="L282" s="186"/>
      <c r="M282" s="186"/>
      <c r="N282" s="180"/>
      <c r="O282" s="180"/>
      <c r="P282" s="180"/>
      <c r="Q282" s="180"/>
      <c r="R282" s="180"/>
      <c r="S282" s="180"/>
      <c r="T282" s="186"/>
      <c r="U282" s="186"/>
      <c r="V282" s="186"/>
      <c r="W282" s="186"/>
      <c r="X282" s="186"/>
      <c r="Y282" s="186"/>
      <c r="Z282" s="186"/>
    </row>
    <row r="283" spans="1:26" x14ac:dyDescent="0.2">
      <c r="A283" s="186"/>
      <c r="B283" s="186"/>
      <c r="C283" s="186"/>
      <c r="D283" s="186"/>
      <c r="E283" s="186"/>
      <c r="F283" s="186"/>
      <c r="G283" s="186"/>
      <c r="H283" s="186"/>
      <c r="I283" s="186"/>
      <c r="J283" s="186"/>
      <c r="K283" s="186"/>
      <c r="L283" s="186"/>
      <c r="M283" s="186"/>
      <c r="N283" s="180"/>
      <c r="O283" s="180"/>
      <c r="P283" s="180"/>
      <c r="Q283" s="180"/>
      <c r="R283" s="180"/>
      <c r="S283" s="180"/>
      <c r="T283" s="186"/>
      <c r="U283" s="186"/>
      <c r="V283" s="186"/>
      <c r="W283" s="186"/>
      <c r="X283" s="186"/>
      <c r="Y283" s="186"/>
      <c r="Z283" s="186"/>
    </row>
    <row r="284" spans="1:26" x14ac:dyDescent="0.2">
      <c r="A284" s="186"/>
      <c r="B284" s="186"/>
      <c r="C284" s="186"/>
      <c r="D284" s="186"/>
      <c r="E284" s="186"/>
      <c r="F284" s="186"/>
      <c r="G284" s="186"/>
      <c r="H284" s="186"/>
      <c r="I284" s="186"/>
      <c r="J284" s="186"/>
      <c r="K284" s="186"/>
      <c r="L284" s="186"/>
      <c r="M284" s="186"/>
      <c r="N284" s="180"/>
      <c r="O284" s="180"/>
      <c r="P284" s="180"/>
      <c r="Q284" s="180"/>
      <c r="R284" s="180"/>
      <c r="S284" s="180"/>
      <c r="T284" s="186"/>
      <c r="U284" s="186"/>
      <c r="V284" s="186"/>
      <c r="W284" s="186"/>
      <c r="X284" s="186"/>
      <c r="Y284" s="186"/>
      <c r="Z284" s="186"/>
    </row>
    <row r="285" spans="1:26" x14ac:dyDescent="0.2">
      <c r="A285" s="186"/>
      <c r="B285" s="186"/>
      <c r="C285" s="186"/>
      <c r="D285" s="186"/>
      <c r="E285" s="186"/>
      <c r="F285" s="186"/>
      <c r="G285" s="186"/>
      <c r="H285" s="186"/>
      <c r="I285" s="186"/>
      <c r="J285" s="186"/>
      <c r="K285" s="186"/>
      <c r="L285" s="186"/>
      <c r="M285" s="186"/>
      <c r="N285" s="180"/>
      <c r="O285" s="180"/>
      <c r="P285" s="180"/>
      <c r="Q285" s="180"/>
      <c r="R285" s="180"/>
      <c r="S285" s="180"/>
      <c r="T285" s="186"/>
      <c r="U285" s="186"/>
      <c r="V285" s="186"/>
      <c r="W285" s="186"/>
      <c r="X285" s="186"/>
      <c r="Y285" s="186"/>
      <c r="Z285" s="186"/>
    </row>
    <row r="286" spans="1:26" x14ac:dyDescent="0.2">
      <c r="A286" s="186"/>
      <c r="B286" s="186"/>
      <c r="C286" s="186"/>
      <c r="D286" s="186"/>
      <c r="E286" s="186"/>
      <c r="F286" s="186"/>
      <c r="G286" s="186"/>
      <c r="H286" s="186"/>
      <c r="I286" s="186"/>
      <c r="J286" s="186"/>
      <c r="K286" s="186"/>
      <c r="L286" s="186"/>
      <c r="M286" s="186"/>
      <c r="N286" s="180"/>
      <c r="O286" s="180"/>
      <c r="P286" s="180"/>
      <c r="Q286" s="180"/>
      <c r="R286" s="180"/>
      <c r="S286" s="180"/>
      <c r="T286" s="186"/>
      <c r="U286" s="186"/>
      <c r="V286" s="186"/>
      <c r="W286" s="186"/>
      <c r="X286" s="186"/>
      <c r="Y286" s="186"/>
      <c r="Z286" s="186"/>
    </row>
    <row r="287" spans="1:26" x14ac:dyDescent="0.2">
      <c r="A287" s="186"/>
      <c r="B287" s="186"/>
      <c r="C287" s="186"/>
      <c r="D287" s="186"/>
      <c r="E287" s="186"/>
      <c r="F287" s="186"/>
      <c r="G287" s="186"/>
      <c r="H287" s="186"/>
      <c r="I287" s="186"/>
      <c r="J287" s="186"/>
      <c r="K287" s="186"/>
      <c r="L287" s="186"/>
      <c r="M287" s="186"/>
      <c r="N287" s="180"/>
      <c r="O287" s="180"/>
      <c r="P287" s="180"/>
      <c r="Q287" s="180"/>
      <c r="R287" s="180"/>
      <c r="S287" s="180"/>
      <c r="T287" s="186"/>
      <c r="U287" s="186"/>
      <c r="V287" s="186"/>
      <c r="W287" s="186"/>
      <c r="X287" s="186"/>
      <c r="Y287" s="186"/>
      <c r="Z287" s="186"/>
    </row>
    <row r="288" spans="1:26" x14ac:dyDescent="0.2">
      <c r="A288" s="186"/>
      <c r="B288" s="186"/>
      <c r="C288" s="186"/>
      <c r="D288" s="186"/>
      <c r="E288" s="186"/>
      <c r="F288" s="186"/>
      <c r="G288" s="186"/>
      <c r="H288" s="186"/>
      <c r="I288" s="186"/>
      <c r="J288" s="186"/>
      <c r="K288" s="186"/>
      <c r="L288" s="186"/>
      <c r="M288" s="186"/>
      <c r="N288" s="180"/>
      <c r="O288" s="180"/>
      <c r="P288" s="180"/>
      <c r="Q288" s="180"/>
      <c r="R288" s="180"/>
      <c r="S288" s="180"/>
      <c r="T288" s="186"/>
      <c r="U288" s="186"/>
      <c r="V288" s="186"/>
      <c r="W288" s="186"/>
      <c r="X288" s="186"/>
      <c r="Y288" s="186"/>
      <c r="Z288" s="186"/>
    </row>
    <row r="289" spans="1:26" x14ac:dyDescent="0.2">
      <c r="A289" s="186"/>
      <c r="B289" s="186"/>
      <c r="C289" s="186"/>
      <c r="D289" s="186"/>
      <c r="E289" s="186"/>
      <c r="F289" s="186"/>
      <c r="G289" s="186"/>
      <c r="H289" s="186"/>
      <c r="I289" s="186"/>
      <c r="J289" s="186"/>
      <c r="K289" s="186"/>
      <c r="L289" s="186"/>
      <c r="M289" s="186"/>
      <c r="N289" s="180"/>
      <c r="O289" s="180"/>
      <c r="P289" s="180"/>
      <c r="Q289" s="180"/>
      <c r="R289" s="180"/>
      <c r="S289" s="180"/>
      <c r="T289" s="186"/>
      <c r="U289" s="186"/>
      <c r="V289" s="186"/>
      <c r="W289" s="186"/>
      <c r="X289" s="186"/>
      <c r="Y289" s="186"/>
      <c r="Z289" s="186"/>
    </row>
    <row r="290" spans="1:26" x14ac:dyDescent="0.2">
      <c r="A290" s="186"/>
      <c r="B290" s="186"/>
      <c r="C290" s="186"/>
      <c r="D290" s="186"/>
      <c r="E290" s="186"/>
      <c r="F290" s="186"/>
      <c r="G290" s="186"/>
      <c r="H290" s="186"/>
      <c r="I290" s="186"/>
      <c r="J290" s="186"/>
      <c r="K290" s="186"/>
      <c r="L290" s="186"/>
      <c r="M290" s="186"/>
      <c r="N290" s="180"/>
      <c r="O290" s="180"/>
      <c r="P290" s="180"/>
      <c r="Q290" s="180"/>
      <c r="R290" s="180"/>
      <c r="S290" s="180"/>
      <c r="T290" s="186"/>
      <c r="U290" s="186"/>
      <c r="V290" s="186"/>
      <c r="W290" s="186"/>
      <c r="X290" s="186"/>
      <c r="Y290" s="186"/>
      <c r="Z290" s="186"/>
    </row>
    <row r="291" spans="1:26" x14ac:dyDescent="0.2">
      <c r="A291" s="186"/>
      <c r="B291" s="186"/>
      <c r="C291" s="186"/>
      <c r="D291" s="186"/>
      <c r="E291" s="186"/>
      <c r="F291" s="186"/>
      <c r="G291" s="186"/>
      <c r="H291" s="186"/>
      <c r="I291" s="186"/>
      <c r="J291" s="186"/>
      <c r="K291" s="186"/>
      <c r="L291" s="186"/>
      <c r="M291" s="186"/>
      <c r="N291" s="180"/>
      <c r="O291" s="180"/>
      <c r="P291" s="180"/>
      <c r="Q291" s="180"/>
      <c r="R291" s="180"/>
      <c r="S291" s="180"/>
      <c r="T291" s="186"/>
      <c r="U291" s="186"/>
      <c r="V291" s="186"/>
      <c r="W291" s="186"/>
      <c r="X291" s="186"/>
      <c r="Y291" s="186"/>
      <c r="Z291" s="186"/>
    </row>
    <row r="292" spans="1:26" x14ac:dyDescent="0.2">
      <c r="A292" s="186"/>
      <c r="B292" s="186"/>
      <c r="C292" s="186"/>
      <c r="D292" s="186"/>
      <c r="E292" s="186"/>
      <c r="F292" s="186"/>
      <c r="G292" s="186"/>
      <c r="H292" s="186"/>
      <c r="I292" s="186"/>
      <c r="J292" s="186"/>
      <c r="K292" s="186"/>
      <c r="L292" s="186"/>
      <c r="M292" s="186"/>
      <c r="N292" s="180"/>
      <c r="O292" s="180"/>
      <c r="P292" s="180"/>
      <c r="Q292" s="180"/>
      <c r="R292" s="180"/>
      <c r="S292" s="180"/>
      <c r="T292" s="186"/>
      <c r="U292" s="186"/>
      <c r="V292" s="186"/>
      <c r="W292" s="186"/>
      <c r="X292" s="186"/>
      <c r="Y292" s="186"/>
      <c r="Z292" s="186"/>
    </row>
    <row r="293" spans="1:26" x14ac:dyDescent="0.2">
      <c r="A293" s="186"/>
      <c r="B293" s="186"/>
      <c r="C293" s="186"/>
      <c r="D293" s="186"/>
      <c r="E293" s="186"/>
      <c r="F293" s="186"/>
      <c r="G293" s="186"/>
      <c r="H293" s="186"/>
      <c r="I293" s="186"/>
      <c r="J293" s="186"/>
      <c r="K293" s="186"/>
      <c r="L293" s="186"/>
      <c r="M293" s="186"/>
      <c r="N293" s="180"/>
      <c r="O293" s="180"/>
      <c r="P293" s="180"/>
      <c r="Q293" s="180"/>
      <c r="R293" s="180"/>
      <c r="S293" s="180"/>
      <c r="T293" s="186"/>
      <c r="U293" s="186"/>
      <c r="V293" s="186"/>
      <c r="W293" s="186"/>
      <c r="X293" s="186"/>
      <c r="Y293" s="186"/>
      <c r="Z293" s="186"/>
    </row>
    <row r="294" spans="1:26" x14ac:dyDescent="0.2">
      <c r="A294" s="186"/>
      <c r="B294" s="186"/>
      <c r="C294" s="186"/>
      <c r="D294" s="186"/>
      <c r="E294" s="186"/>
      <c r="F294" s="186"/>
      <c r="G294" s="186"/>
      <c r="H294" s="186"/>
      <c r="I294" s="186"/>
      <c r="J294" s="186"/>
      <c r="K294" s="186"/>
      <c r="L294" s="186"/>
      <c r="M294" s="186"/>
      <c r="N294" s="180"/>
      <c r="O294" s="180"/>
      <c r="P294" s="180"/>
      <c r="Q294" s="180"/>
      <c r="R294" s="180"/>
      <c r="S294" s="180"/>
      <c r="T294" s="186"/>
      <c r="U294" s="186"/>
      <c r="V294" s="186"/>
      <c r="W294" s="186"/>
      <c r="X294" s="186"/>
      <c r="Y294" s="186"/>
      <c r="Z294" s="186"/>
    </row>
    <row r="295" spans="1:26" x14ac:dyDescent="0.2">
      <c r="A295" s="186"/>
      <c r="B295" s="186"/>
      <c r="C295" s="186"/>
      <c r="D295" s="186"/>
      <c r="E295" s="186"/>
      <c r="F295" s="186"/>
      <c r="G295" s="186"/>
      <c r="H295" s="186"/>
      <c r="I295" s="186"/>
      <c r="J295" s="186"/>
      <c r="K295" s="186"/>
      <c r="L295" s="186"/>
      <c r="M295" s="186"/>
      <c r="N295" s="180"/>
      <c r="O295" s="180"/>
      <c r="P295" s="180"/>
      <c r="Q295" s="180"/>
      <c r="R295" s="180"/>
      <c r="S295" s="180"/>
      <c r="T295" s="186"/>
      <c r="U295" s="186"/>
      <c r="V295" s="186"/>
      <c r="W295" s="186"/>
      <c r="X295" s="186"/>
      <c r="Y295" s="186"/>
      <c r="Z295" s="186"/>
    </row>
    <row r="296" spans="1:26" x14ac:dyDescent="0.2">
      <c r="A296" s="186"/>
      <c r="B296" s="186"/>
      <c r="C296" s="186"/>
      <c r="D296" s="186"/>
      <c r="E296" s="186"/>
      <c r="F296" s="186"/>
      <c r="G296" s="186"/>
      <c r="H296" s="186"/>
      <c r="I296" s="186"/>
      <c r="J296" s="186"/>
      <c r="K296" s="186"/>
      <c r="L296" s="186"/>
      <c r="M296" s="186"/>
      <c r="N296" s="180"/>
      <c r="O296" s="180"/>
      <c r="P296" s="180"/>
      <c r="Q296" s="180"/>
      <c r="R296" s="180"/>
      <c r="S296" s="180"/>
      <c r="T296" s="186"/>
      <c r="U296" s="186"/>
      <c r="V296" s="186"/>
      <c r="W296" s="186"/>
      <c r="X296" s="186"/>
      <c r="Y296" s="186"/>
      <c r="Z296" s="186"/>
    </row>
    <row r="297" spans="1:26" x14ac:dyDescent="0.2">
      <c r="A297" s="186"/>
      <c r="B297" s="186"/>
      <c r="C297" s="186"/>
      <c r="D297" s="186"/>
      <c r="E297" s="186"/>
      <c r="F297" s="186"/>
      <c r="G297" s="186"/>
      <c r="H297" s="186"/>
      <c r="I297" s="186"/>
      <c r="J297" s="186"/>
      <c r="K297" s="186"/>
      <c r="L297" s="186"/>
      <c r="M297" s="186"/>
      <c r="N297" s="180"/>
      <c r="O297" s="180"/>
      <c r="P297" s="180"/>
      <c r="Q297" s="180"/>
      <c r="R297" s="180"/>
      <c r="S297" s="180"/>
      <c r="T297" s="186"/>
      <c r="U297" s="186"/>
      <c r="V297" s="186"/>
      <c r="W297" s="186"/>
      <c r="X297" s="186"/>
      <c r="Y297" s="186"/>
      <c r="Z297" s="186"/>
    </row>
    <row r="298" spans="1:26" x14ac:dyDescent="0.2">
      <c r="A298" s="186"/>
      <c r="B298" s="186"/>
      <c r="C298" s="186"/>
      <c r="D298" s="186"/>
      <c r="E298" s="186"/>
      <c r="F298" s="186"/>
      <c r="G298" s="186"/>
      <c r="H298" s="186"/>
      <c r="I298" s="186"/>
      <c r="J298" s="186"/>
      <c r="K298" s="186"/>
      <c r="L298" s="186"/>
      <c r="M298" s="186"/>
      <c r="N298" s="180"/>
      <c r="O298" s="180"/>
      <c r="P298" s="180"/>
      <c r="Q298" s="180"/>
      <c r="R298" s="180"/>
      <c r="S298" s="180"/>
      <c r="T298" s="186"/>
      <c r="U298" s="186"/>
      <c r="V298" s="186"/>
      <c r="W298" s="186"/>
      <c r="X298" s="186"/>
      <c r="Y298" s="186"/>
      <c r="Z298" s="186"/>
    </row>
    <row r="299" spans="1:26" x14ac:dyDescent="0.2">
      <c r="A299" s="186"/>
      <c r="B299" s="186"/>
      <c r="C299" s="186"/>
      <c r="D299" s="186"/>
      <c r="E299" s="186"/>
      <c r="F299" s="186"/>
      <c r="G299" s="186"/>
      <c r="H299" s="186"/>
      <c r="I299" s="186"/>
      <c r="J299" s="186"/>
      <c r="K299" s="186"/>
      <c r="L299" s="186"/>
      <c r="M299" s="186"/>
      <c r="N299" s="180"/>
      <c r="O299" s="180"/>
      <c r="P299" s="180"/>
      <c r="Q299" s="180"/>
      <c r="R299" s="180"/>
      <c r="S299" s="180"/>
      <c r="T299" s="186"/>
      <c r="U299" s="186"/>
      <c r="V299" s="186"/>
      <c r="W299" s="186"/>
      <c r="X299" s="186"/>
      <c r="Y299" s="186"/>
      <c r="Z299" s="186"/>
    </row>
    <row r="300" spans="1:26" x14ac:dyDescent="0.2">
      <c r="A300" s="186"/>
      <c r="B300" s="186"/>
      <c r="C300" s="186"/>
      <c r="D300" s="186"/>
      <c r="E300" s="186"/>
      <c r="F300" s="186"/>
      <c r="G300" s="186"/>
      <c r="H300" s="186"/>
      <c r="I300" s="186"/>
      <c r="J300" s="186"/>
      <c r="K300" s="186"/>
      <c r="L300" s="186"/>
      <c r="M300" s="186"/>
      <c r="N300" s="180"/>
      <c r="O300" s="180"/>
      <c r="P300" s="180"/>
      <c r="Q300" s="180"/>
      <c r="R300" s="180"/>
      <c r="S300" s="180"/>
      <c r="T300" s="186"/>
      <c r="U300" s="186"/>
      <c r="V300" s="186"/>
      <c r="W300" s="186"/>
      <c r="X300" s="186"/>
      <c r="Y300" s="186"/>
      <c r="Z300" s="186"/>
    </row>
    <row r="301" spans="1:26" x14ac:dyDescent="0.2">
      <c r="A301" s="186"/>
      <c r="B301" s="186"/>
      <c r="C301" s="186"/>
      <c r="D301" s="186"/>
      <c r="E301" s="186"/>
      <c r="F301" s="186"/>
      <c r="G301" s="186"/>
      <c r="H301" s="186"/>
      <c r="I301" s="186"/>
      <c r="J301" s="186"/>
      <c r="K301" s="186"/>
      <c r="L301" s="186"/>
      <c r="M301" s="186"/>
      <c r="N301" s="180"/>
      <c r="O301" s="180"/>
      <c r="P301" s="180"/>
      <c r="Q301" s="180"/>
      <c r="R301" s="180"/>
      <c r="S301" s="180"/>
      <c r="T301" s="186"/>
      <c r="U301" s="186"/>
      <c r="V301" s="186"/>
      <c r="W301" s="186"/>
      <c r="X301" s="186"/>
      <c r="Y301" s="186"/>
      <c r="Z301" s="186"/>
    </row>
    <row r="302" spans="1:26" x14ac:dyDescent="0.2">
      <c r="A302" s="186"/>
      <c r="B302" s="186"/>
      <c r="C302" s="186"/>
      <c r="D302" s="186"/>
      <c r="E302" s="186"/>
      <c r="F302" s="186"/>
      <c r="G302" s="186"/>
      <c r="H302" s="186"/>
      <c r="I302" s="186"/>
      <c r="J302" s="186"/>
      <c r="K302" s="186"/>
      <c r="L302" s="186"/>
      <c r="M302" s="186"/>
      <c r="N302" s="180"/>
      <c r="O302" s="180"/>
      <c r="P302" s="180"/>
      <c r="Q302" s="180"/>
      <c r="R302" s="180"/>
      <c r="S302" s="180"/>
      <c r="T302" s="186"/>
      <c r="U302" s="186"/>
      <c r="V302" s="186"/>
      <c r="W302" s="186"/>
      <c r="X302" s="186"/>
      <c r="Y302" s="186"/>
      <c r="Z302" s="186"/>
    </row>
    <row r="303" spans="1:26" x14ac:dyDescent="0.2">
      <c r="A303" s="186"/>
      <c r="B303" s="186"/>
      <c r="C303" s="186"/>
      <c r="D303" s="186"/>
      <c r="E303" s="186"/>
      <c r="F303" s="186"/>
      <c r="G303" s="186"/>
      <c r="H303" s="186"/>
      <c r="I303" s="186"/>
      <c r="J303" s="186"/>
      <c r="K303" s="186"/>
      <c r="L303" s="186"/>
      <c r="M303" s="186"/>
      <c r="N303" s="180"/>
      <c r="O303" s="180"/>
      <c r="P303" s="180"/>
      <c r="Q303" s="180"/>
      <c r="R303" s="180"/>
      <c r="S303" s="180"/>
      <c r="T303" s="186"/>
      <c r="U303" s="186"/>
      <c r="V303" s="186"/>
      <c r="W303" s="186"/>
      <c r="X303" s="186"/>
      <c r="Y303" s="186"/>
      <c r="Z303" s="186"/>
    </row>
    <row r="304" spans="1:26" x14ac:dyDescent="0.2">
      <c r="A304" s="186"/>
      <c r="B304" s="186"/>
      <c r="C304" s="186"/>
      <c r="D304" s="186"/>
      <c r="E304" s="186"/>
      <c r="F304" s="186"/>
      <c r="G304" s="186"/>
      <c r="H304" s="186"/>
      <c r="I304" s="186"/>
      <c r="J304" s="186"/>
      <c r="K304" s="186"/>
      <c r="L304" s="186"/>
      <c r="M304" s="186"/>
      <c r="N304" s="180"/>
      <c r="O304" s="180"/>
      <c r="P304" s="180"/>
      <c r="Q304" s="180"/>
      <c r="R304" s="180"/>
      <c r="S304" s="180"/>
      <c r="T304" s="186"/>
      <c r="U304" s="186"/>
      <c r="V304" s="186"/>
      <c r="W304" s="186"/>
      <c r="X304" s="186"/>
      <c r="Y304" s="186"/>
      <c r="Z304" s="186"/>
    </row>
    <row r="305" spans="1:26" x14ac:dyDescent="0.2">
      <c r="A305" s="186"/>
      <c r="B305" s="186"/>
      <c r="C305" s="186"/>
      <c r="D305" s="186"/>
      <c r="E305" s="186"/>
      <c r="F305" s="186"/>
      <c r="G305" s="186"/>
      <c r="H305" s="186"/>
      <c r="I305" s="186"/>
      <c r="J305" s="186"/>
      <c r="K305" s="186"/>
      <c r="L305" s="186"/>
      <c r="M305" s="186"/>
      <c r="N305" s="180"/>
      <c r="O305" s="180"/>
      <c r="P305" s="180"/>
      <c r="Q305" s="180"/>
      <c r="R305" s="180"/>
      <c r="S305" s="180"/>
      <c r="T305" s="186"/>
      <c r="U305" s="186"/>
      <c r="V305" s="186"/>
      <c r="W305" s="186"/>
      <c r="X305" s="186"/>
      <c r="Y305" s="186"/>
      <c r="Z305" s="186"/>
    </row>
    <row r="306" spans="1:26" x14ac:dyDescent="0.2">
      <c r="A306" s="186"/>
      <c r="B306" s="186"/>
      <c r="C306" s="186"/>
      <c r="D306" s="186"/>
      <c r="E306" s="186"/>
      <c r="F306" s="186"/>
      <c r="G306" s="186"/>
      <c r="H306" s="186"/>
      <c r="I306" s="186"/>
      <c r="J306" s="186"/>
      <c r="K306" s="186"/>
      <c r="L306" s="186"/>
      <c r="M306" s="186"/>
      <c r="N306" s="180"/>
      <c r="O306" s="180"/>
      <c r="P306" s="180"/>
      <c r="Q306" s="180"/>
      <c r="R306" s="180"/>
      <c r="S306" s="180"/>
      <c r="T306" s="186"/>
      <c r="U306" s="186"/>
      <c r="V306" s="186"/>
      <c r="W306" s="186"/>
      <c r="X306" s="186"/>
      <c r="Y306" s="186"/>
      <c r="Z306" s="186"/>
    </row>
    <row r="307" spans="1:26" x14ac:dyDescent="0.2">
      <c r="A307" s="186"/>
      <c r="B307" s="186"/>
      <c r="C307" s="186"/>
      <c r="D307" s="186"/>
      <c r="E307" s="186"/>
      <c r="F307" s="186"/>
      <c r="G307" s="186"/>
      <c r="H307" s="186"/>
      <c r="I307" s="186"/>
      <c r="J307" s="186"/>
      <c r="K307" s="186"/>
      <c r="L307" s="186"/>
      <c r="M307" s="186"/>
      <c r="N307" s="180"/>
      <c r="O307" s="180"/>
      <c r="P307" s="180"/>
      <c r="Q307" s="180"/>
      <c r="R307" s="180"/>
      <c r="S307" s="180"/>
      <c r="T307" s="186"/>
      <c r="U307" s="186"/>
      <c r="V307" s="186"/>
      <c r="W307" s="186"/>
      <c r="X307" s="186"/>
      <c r="Y307" s="186"/>
      <c r="Z307" s="186"/>
    </row>
    <row r="308" spans="1:26" x14ac:dyDescent="0.2">
      <c r="A308" s="186"/>
      <c r="B308" s="186"/>
      <c r="C308" s="186"/>
      <c r="D308" s="186"/>
      <c r="E308" s="186"/>
      <c r="F308" s="186"/>
      <c r="G308" s="186"/>
      <c r="H308" s="186"/>
      <c r="I308" s="186"/>
      <c r="J308" s="186"/>
      <c r="K308" s="186"/>
      <c r="L308" s="186"/>
      <c r="M308" s="186"/>
      <c r="N308" s="180"/>
      <c r="O308" s="180"/>
      <c r="P308" s="180"/>
      <c r="Q308" s="180"/>
      <c r="R308" s="180"/>
      <c r="S308" s="180"/>
      <c r="T308" s="186"/>
      <c r="U308" s="186"/>
      <c r="V308" s="186"/>
      <c r="W308" s="186"/>
      <c r="X308" s="186"/>
      <c r="Y308" s="186"/>
      <c r="Z308" s="186"/>
    </row>
    <row r="309" spans="1:26" x14ac:dyDescent="0.2">
      <c r="A309" s="186"/>
      <c r="B309" s="186"/>
      <c r="C309" s="186"/>
      <c r="D309" s="186"/>
      <c r="E309" s="186"/>
      <c r="F309" s="186"/>
      <c r="G309" s="186"/>
      <c r="H309" s="186"/>
      <c r="I309" s="186"/>
      <c r="J309" s="186"/>
      <c r="K309" s="186"/>
      <c r="L309" s="186"/>
      <c r="M309" s="186"/>
      <c r="N309" s="180"/>
      <c r="O309" s="180"/>
      <c r="P309" s="180"/>
      <c r="Q309" s="180"/>
      <c r="R309" s="180"/>
      <c r="S309" s="180"/>
      <c r="T309" s="186"/>
      <c r="U309" s="186"/>
      <c r="V309" s="186"/>
      <c r="W309" s="186"/>
      <c r="X309" s="186"/>
      <c r="Y309" s="186"/>
      <c r="Z309" s="186"/>
    </row>
    <row r="310" spans="1:26" x14ac:dyDescent="0.2">
      <c r="A310" s="186"/>
      <c r="B310" s="186"/>
      <c r="C310" s="186"/>
      <c r="D310" s="186"/>
      <c r="E310" s="186"/>
      <c r="F310" s="186"/>
      <c r="G310" s="186"/>
      <c r="H310" s="186"/>
      <c r="I310" s="186"/>
      <c r="J310" s="186"/>
      <c r="K310" s="186"/>
      <c r="L310" s="186"/>
      <c r="M310" s="186"/>
      <c r="N310" s="180"/>
      <c r="O310" s="180"/>
      <c r="P310" s="180"/>
      <c r="Q310" s="180"/>
      <c r="R310" s="180"/>
      <c r="S310" s="180"/>
      <c r="T310" s="186"/>
      <c r="U310" s="186"/>
      <c r="V310" s="186"/>
      <c r="W310" s="186"/>
      <c r="X310" s="186"/>
      <c r="Y310" s="186"/>
      <c r="Z310" s="186"/>
    </row>
    <row r="311" spans="1:26" x14ac:dyDescent="0.2">
      <c r="A311" s="186"/>
      <c r="B311" s="186"/>
      <c r="C311" s="186"/>
      <c r="D311" s="186"/>
      <c r="E311" s="186"/>
      <c r="F311" s="186"/>
      <c r="G311" s="186"/>
      <c r="H311" s="186"/>
      <c r="I311" s="186"/>
      <c r="J311" s="186"/>
      <c r="K311" s="186"/>
      <c r="L311" s="186"/>
      <c r="M311" s="186"/>
      <c r="N311" s="180"/>
      <c r="O311" s="180"/>
      <c r="P311" s="180"/>
      <c r="Q311" s="180"/>
      <c r="R311" s="180"/>
      <c r="S311" s="180"/>
      <c r="T311" s="186"/>
      <c r="U311" s="186"/>
      <c r="V311" s="186"/>
      <c r="W311" s="186"/>
      <c r="X311" s="186"/>
      <c r="Y311" s="186"/>
      <c r="Z311" s="186"/>
    </row>
    <row r="312" spans="1:26" x14ac:dyDescent="0.2">
      <c r="A312" s="186"/>
      <c r="B312" s="186"/>
      <c r="C312" s="186"/>
      <c r="D312" s="186"/>
      <c r="E312" s="186"/>
      <c r="F312" s="186"/>
      <c r="G312" s="186"/>
      <c r="H312" s="186"/>
      <c r="I312" s="186"/>
      <c r="J312" s="186"/>
      <c r="K312" s="186"/>
      <c r="L312" s="186"/>
      <c r="M312" s="186"/>
      <c r="N312" s="180"/>
      <c r="O312" s="180"/>
      <c r="P312" s="180"/>
      <c r="Q312" s="180"/>
      <c r="R312" s="180"/>
      <c r="S312" s="180"/>
      <c r="T312" s="186"/>
      <c r="U312" s="186"/>
      <c r="V312" s="186"/>
      <c r="W312" s="186"/>
      <c r="X312" s="186"/>
      <c r="Y312" s="186"/>
      <c r="Z312" s="186"/>
    </row>
    <row r="313" spans="1:26" x14ac:dyDescent="0.2">
      <c r="A313" s="186"/>
      <c r="B313" s="186"/>
      <c r="C313" s="186"/>
      <c r="D313" s="186"/>
      <c r="E313" s="186"/>
      <c r="F313" s="186"/>
      <c r="G313" s="186"/>
      <c r="H313" s="186"/>
      <c r="I313" s="186"/>
      <c r="J313" s="186"/>
      <c r="K313" s="186"/>
      <c r="L313" s="186"/>
      <c r="M313" s="186"/>
      <c r="N313" s="180"/>
      <c r="O313" s="180"/>
      <c r="P313" s="180"/>
      <c r="Q313" s="180"/>
      <c r="R313" s="180"/>
      <c r="S313" s="180"/>
      <c r="T313" s="186"/>
      <c r="U313" s="186"/>
      <c r="V313" s="186"/>
      <c r="W313" s="186"/>
      <c r="X313" s="186"/>
      <c r="Y313" s="186"/>
      <c r="Z313" s="186"/>
    </row>
    <row r="314" spans="1:26" x14ac:dyDescent="0.2">
      <c r="A314" s="186"/>
      <c r="B314" s="186"/>
      <c r="C314" s="186"/>
      <c r="D314" s="186"/>
      <c r="E314" s="186"/>
      <c r="F314" s="186"/>
      <c r="G314" s="186"/>
      <c r="H314" s="186"/>
      <c r="I314" s="186"/>
      <c r="J314" s="186"/>
      <c r="K314" s="186"/>
      <c r="L314" s="186"/>
      <c r="M314" s="186"/>
      <c r="N314" s="180"/>
      <c r="O314" s="180"/>
      <c r="P314" s="180"/>
      <c r="Q314" s="180"/>
      <c r="R314" s="180"/>
      <c r="S314" s="180"/>
      <c r="T314" s="186"/>
      <c r="U314" s="186"/>
      <c r="V314" s="186"/>
      <c r="W314" s="186"/>
      <c r="X314" s="186"/>
      <c r="Y314" s="186"/>
      <c r="Z314" s="186"/>
    </row>
    <row r="315" spans="1:26" x14ac:dyDescent="0.2">
      <c r="A315" s="186"/>
      <c r="B315" s="186"/>
      <c r="C315" s="186"/>
      <c r="D315" s="186"/>
      <c r="E315" s="186"/>
      <c r="F315" s="186"/>
      <c r="G315" s="186"/>
      <c r="H315" s="186"/>
      <c r="I315" s="186"/>
      <c r="J315" s="186"/>
      <c r="K315" s="186"/>
      <c r="L315" s="186"/>
      <c r="M315" s="186"/>
      <c r="N315" s="180"/>
      <c r="O315" s="180"/>
      <c r="P315" s="180"/>
      <c r="Q315" s="180"/>
      <c r="R315" s="180"/>
      <c r="S315" s="180"/>
      <c r="T315" s="186"/>
      <c r="U315" s="186"/>
      <c r="V315" s="186"/>
      <c r="W315" s="186"/>
      <c r="X315" s="186"/>
      <c r="Y315" s="186"/>
      <c r="Z315" s="186"/>
    </row>
    <row r="316" spans="1:26" x14ac:dyDescent="0.2">
      <c r="A316" s="186"/>
      <c r="B316" s="186"/>
      <c r="C316" s="186"/>
      <c r="D316" s="186"/>
      <c r="E316" s="186"/>
      <c r="F316" s="186"/>
      <c r="G316" s="186"/>
      <c r="H316" s="186"/>
      <c r="I316" s="186"/>
      <c r="J316" s="186"/>
      <c r="K316" s="186"/>
      <c r="L316" s="186"/>
      <c r="M316" s="186"/>
      <c r="N316" s="180"/>
      <c r="O316" s="180"/>
      <c r="P316" s="180"/>
      <c r="Q316" s="180"/>
      <c r="R316" s="180"/>
      <c r="S316" s="180"/>
      <c r="T316" s="186"/>
      <c r="U316" s="186"/>
      <c r="V316" s="186"/>
      <c r="W316" s="186"/>
      <c r="X316" s="186"/>
      <c r="Y316" s="186"/>
      <c r="Z316" s="186"/>
    </row>
    <row r="317" spans="1:26" x14ac:dyDescent="0.2">
      <c r="A317" s="186"/>
      <c r="B317" s="186"/>
      <c r="C317" s="186"/>
      <c r="D317" s="186"/>
      <c r="E317" s="186"/>
      <c r="F317" s="186"/>
      <c r="G317" s="186"/>
      <c r="H317" s="186"/>
      <c r="I317" s="186"/>
      <c r="J317" s="186"/>
      <c r="K317" s="186"/>
      <c r="L317" s="186"/>
      <c r="M317" s="186"/>
      <c r="N317" s="180"/>
      <c r="O317" s="180"/>
      <c r="P317" s="180"/>
      <c r="Q317" s="180"/>
      <c r="R317" s="180"/>
      <c r="S317" s="180"/>
      <c r="T317" s="186"/>
      <c r="U317" s="186"/>
      <c r="V317" s="186"/>
      <c r="W317" s="186"/>
      <c r="X317" s="186"/>
      <c r="Y317" s="186"/>
      <c r="Z317" s="186"/>
    </row>
    <row r="318" spans="1:26" x14ac:dyDescent="0.2">
      <c r="A318" s="186"/>
      <c r="B318" s="186"/>
      <c r="C318" s="186"/>
      <c r="D318" s="186"/>
      <c r="E318" s="186"/>
      <c r="F318" s="186"/>
      <c r="G318" s="186"/>
      <c r="H318" s="186"/>
      <c r="I318" s="186"/>
      <c r="J318" s="186"/>
      <c r="K318" s="186"/>
      <c r="L318" s="186"/>
      <c r="M318" s="186"/>
      <c r="N318" s="180"/>
      <c r="O318" s="180"/>
      <c r="P318" s="180"/>
      <c r="Q318" s="180"/>
      <c r="R318" s="180"/>
      <c r="S318" s="180"/>
      <c r="T318" s="186"/>
      <c r="U318" s="186"/>
      <c r="V318" s="186"/>
      <c r="W318" s="186"/>
      <c r="X318" s="186"/>
      <c r="Y318" s="186"/>
      <c r="Z318" s="186"/>
    </row>
    <row r="319" spans="1:26" x14ac:dyDescent="0.2">
      <c r="A319" s="186"/>
      <c r="B319" s="186"/>
      <c r="C319" s="186"/>
      <c r="D319" s="186"/>
      <c r="E319" s="186"/>
      <c r="F319" s="186"/>
      <c r="G319" s="186"/>
      <c r="H319" s="186"/>
      <c r="I319" s="186"/>
      <c r="J319" s="186"/>
      <c r="K319" s="186"/>
      <c r="L319" s="186"/>
      <c r="M319" s="186"/>
      <c r="N319" s="180"/>
      <c r="O319" s="180"/>
      <c r="P319" s="180"/>
      <c r="Q319" s="180"/>
      <c r="R319" s="180"/>
      <c r="S319" s="180"/>
      <c r="T319" s="186"/>
      <c r="U319" s="186"/>
      <c r="V319" s="186"/>
      <c r="W319" s="186"/>
      <c r="X319" s="186"/>
      <c r="Y319" s="186"/>
      <c r="Z319" s="186"/>
    </row>
    <row r="320" spans="1:26" x14ac:dyDescent="0.2">
      <c r="A320" s="186"/>
      <c r="B320" s="186"/>
      <c r="C320" s="186"/>
      <c r="D320" s="186"/>
      <c r="E320" s="186"/>
      <c r="F320" s="186"/>
      <c r="G320" s="186"/>
      <c r="H320" s="186"/>
      <c r="I320" s="186"/>
      <c r="J320" s="186"/>
      <c r="K320" s="186"/>
      <c r="L320" s="186"/>
      <c r="M320" s="186"/>
      <c r="N320" s="180"/>
      <c r="O320" s="180"/>
      <c r="P320" s="180"/>
      <c r="Q320" s="180"/>
      <c r="R320" s="180"/>
      <c r="S320" s="180"/>
      <c r="T320" s="186"/>
      <c r="U320" s="186"/>
      <c r="V320" s="186"/>
      <c r="W320" s="186"/>
      <c r="X320" s="186"/>
      <c r="Y320" s="186"/>
      <c r="Z320" s="186"/>
    </row>
    <row r="321" spans="1:26" x14ac:dyDescent="0.2">
      <c r="A321" s="186"/>
      <c r="B321" s="186"/>
      <c r="C321" s="186"/>
      <c r="D321" s="186"/>
      <c r="E321" s="186"/>
      <c r="F321" s="186"/>
      <c r="G321" s="186"/>
      <c r="H321" s="186"/>
      <c r="I321" s="186"/>
      <c r="J321" s="186"/>
      <c r="K321" s="186"/>
      <c r="L321" s="186"/>
      <c r="M321" s="186"/>
      <c r="N321" s="180"/>
      <c r="O321" s="180"/>
      <c r="P321" s="180"/>
      <c r="Q321" s="180"/>
      <c r="R321" s="180"/>
      <c r="S321" s="180"/>
      <c r="T321" s="186"/>
      <c r="U321" s="186"/>
      <c r="V321" s="186"/>
      <c r="W321" s="186"/>
      <c r="X321" s="186"/>
      <c r="Y321" s="186"/>
      <c r="Z321" s="186"/>
    </row>
    <row r="322" spans="1:26" x14ac:dyDescent="0.2">
      <c r="A322" s="186"/>
      <c r="B322" s="186"/>
      <c r="C322" s="186"/>
      <c r="D322" s="186"/>
      <c r="E322" s="186"/>
      <c r="F322" s="186"/>
      <c r="G322" s="186"/>
      <c r="H322" s="186"/>
      <c r="I322" s="186"/>
      <c r="J322" s="186"/>
      <c r="K322" s="186"/>
      <c r="L322" s="186"/>
      <c r="M322" s="186"/>
      <c r="N322" s="180"/>
      <c r="O322" s="180"/>
      <c r="P322" s="180"/>
      <c r="Q322" s="180"/>
      <c r="R322" s="180"/>
      <c r="S322" s="180"/>
      <c r="T322" s="186"/>
      <c r="U322" s="186"/>
      <c r="V322" s="186"/>
      <c r="W322" s="186"/>
      <c r="X322" s="186"/>
      <c r="Y322" s="186"/>
      <c r="Z322" s="186"/>
    </row>
    <row r="323" spans="1:26" x14ac:dyDescent="0.2">
      <c r="A323" s="186"/>
      <c r="B323" s="186"/>
      <c r="C323" s="186"/>
      <c r="D323" s="186"/>
      <c r="E323" s="186"/>
      <c r="F323" s="186"/>
      <c r="G323" s="186"/>
      <c r="H323" s="186"/>
      <c r="I323" s="186"/>
      <c r="J323" s="186"/>
      <c r="K323" s="186"/>
      <c r="L323" s="186"/>
      <c r="M323" s="186"/>
      <c r="N323" s="180"/>
      <c r="O323" s="180"/>
      <c r="P323" s="180"/>
      <c r="Q323" s="180"/>
      <c r="R323" s="180"/>
      <c r="S323" s="180"/>
      <c r="T323" s="186"/>
      <c r="U323" s="186"/>
      <c r="V323" s="186"/>
      <c r="W323" s="186"/>
      <c r="X323" s="186"/>
      <c r="Y323" s="186"/>
      <c r="Z323" s="186"/>
    </row>
    <row r="324" spans="1:26" x14ac:dyDescent="0.2">
      <c r="A324" s="186"/>
      <c r="B324" s="186"/>
      <c r="C324" s="186"/>
      <c r="D324" s="186"/>
      <c r="E324" s="186"/>
      <c r="F324" s="186"/>
      <c r="G324" s="186"/>
      <c r="H324" s="186"/>
      <c r="I324" s="186"/>
      <c r="J324" s="186"/>
      <c r="K324" s="186"/>
      <c r="L324" s="186"/>
      <c r="M324" s="186"/>
      <c r="N324" s="180"/>
      <c r="O324" s="180"/>
      <c r="P324" s="180"/>
      <c r="Q324" s="180"/>
      <c r="R324" s="180"/>
      <c r="S324" s="180"/>
      <c r="T324" s="186"/>
      <c r="U324" s="186"/>
      <c r="V324" s="186"/>
      <c r="W324" s="186"/>
      <c r="X324" s="186"/>
      <c r="Y324" s="186"/>
      <c r="Z324" s="186"/>
    </row>
    <row r="325" spans="1:26" x14ac:dyDescent="0.2">
      <c r="A325" s="186"/>
      <c r="B325" s="186"/>
      <c r="C325" s="186"/>
      <c r="D325" s="186"/>
      <c r="E325" s="186"/>
      <c r="F325" s="186"/>
      <c r="G325" s="186"/>
      <c r="H325" s="186"/>
      <c r="I325" s="186"/>
      <c r="J325" s="186"/>
      <c r="K325" s="186"/>
      <c r="L325" s="186"/>
      <c r="M325" s="186"/>
      <c r="N325" s="180"/>
      <c r="O325" s="180"/>
      <c r="P325" s="180"/>
      <c r="Q325" s="180"/>
      <c r="R325" s="180"/>
      <c r="S325" s="180"/>
      <c r="T325" s="186"/>
      <c r="U325" s="186"/>
      <c r="V325" s="186"/>
      <c r="W325" s="186"/>
      <c r="X325" s="186"/>
      <c r="Y325" s="186"/>
      <c r="Z325" s="186"/>
    </row>
    <row r="326" spans="1:26" x14ac:dyDescent="0.2">
      <c r="A326" s="186"/>
      <c r="B326" s="186"/>
      <c r="C326" s="186"/>
      <c r="D326" s="186"/>
      <c r="E326" s="186"/>
      <c r="F326" s="186"/>
      <c r="G326" s="186"/>
      <c r="H326" s="186"/>
      <c r="I326" s="186"/>
      <c r="J326" s="186"/>
      <c r="K326" s="186"/>
      <c r="L326" s="186"/>
      <c r="M326" s="186"/>
      <c r="N326" s="180"/>
      <c r="O326" s="180"/>
      <c r="P326" s="180"/>
      <c r="Q326" s="180"/>
      <c r="R326" s="180"/>
      <c r="S326" s="180"/>
      <c r="T326" s="186"/>
      <c r="U326" s="186"/>
      <c r="V326" s="186"/>
      <c r="W326" s="186"/>
      <c r="X326" s="186"/>
      <c r="Y326" s="186"/>
      <c r="Z326" s="186"/>
    </row>
    <row r="327" spans="1:26" x14ac:dyDescent="0.2">
      <c r="A327" s="186"/>
      <c r="B327" s="186"/>
      <c r="C327" s="186"/>
      <c r="D327" s="186"/>
      <c r="E327" s="186"/>
      <c r="F327" s="186"/>
      <c r="G327" s="186"/>
      <c r="H327" s="186"/>
      <c r="I327" s="186"/>
      <c r="J327" s="186"/>
      <c r="K327" s="186"/>
      <c r="L327" s="186"/>
      <c r="M327" s="186"/>
      <c r="N327" s="180"/>
      <c r="O327" s="180"/>
      <c r="P327" s="180"/>
      <c r="Q327" s="180"/>
      <c r="R327" s="180"/>
      <c r="S327" s="180"/>
      <c r="T327" s="186"/>
      <c r="U327" s="186"/>
      <c r="V327" s="186"/>
      <c r="W327" s="186"/>
      <c r="X327" s="186"/>
      <c r="Y327" s="186"/>
      <c r="Z327" s="186"/>
    </row>
    <row r="328" spans="1:26" x14ac:dyDescent="0.2">
      <c r="A328" s="186"/>
      <c r="B328" s="186"/>
      <c r="C328" s="186"/>
      <c r="D328" s="186"/>
      <c r="E328" s="186"/>
      <c r="F328" s="186"/>
      <c r="G328" s="186"/>
      <c r="H328" s="186"/>
      <c r="I328" s="186"/>
      <c r="J328" s="186"/>
      <c r="K328" s="186"/>
      <c r="L328" s="186"/>
      <c r="M328" s="186"/>
      <c r="N328" s="180"/>
      <c r="O328" s="180"/>
      <c r="P328" s="180"/>
      <c r="Q328" s="180"/>
      <c r="R328" s="180"/>
      <c r="S328" s="180"/>
      <c r="T328" s="186"/>
      <c r="U328" s="186"/>
      <c r="V328" s="186"/>
      <c r="W328" s="186"/>
      <c r="X328" s="186"/>
      <c r="Y328" s="186"/>
      <c r="Z328" s="186"/>
    </row>
    <row r="329" spans="1:26" x14ac:dyDescent="0.2">
      <c r="A329" s="186"/>
      <c r="B329" s="186"/>
      <c r="C329" s="186"/>
      <c r="D329" s="186"/>
      <c r="E329" s="186"/>
      <c r="F329" s="186"/>
      <c r="G329" s="186"/>
      <c r="H329" s="186"/>
      <c r="I329" s="186"/>
      <c r="J329" s="186"/>
      <c r="K329" s="186"/>
      <c r="L329" s="186"/>
      <c r="M329" s="186"/>
      <c r="N329" s="180"/>
      <c r="O329" s="180"/>
      <c r="P329" s="180"/>
      <c r="Q329" s="180"/>
      <c r="R329" s="180"/>
      <c r="S329" s="180"/>
      <c r="T329" s="186"/>
      <c r="U329" s="186"/>
      <c r="V329" s="186"/>
      <c r="W329" s="186"/>
      <c r="X329" s="186"/>
      <c r="Y329" s="186"/>
      <c r="Z329" s="186"/>
    </row>
    <row r="330" spans="1:26" x14ac:dyDescent="0.2">
      <c r="A330" s="186"/>
      <c r="B330" s="186"/>
      <c r="C330" s="186"/>
      <c r="D330" s="186"/>
      <c r="E330" s="186"/>
      <c r="F330" s="186"/>
      <c r="G330" s="186"/>
      <c r="H330" s="186"/>
      <c r="I330" s="186"/>
      <c r="J330" s="186"/>
      <c r="K330" s="186"/>
      <c r="L330" s="186"/>
      <c r="M330" s="186"/>
      <c r="N330" s="180"/>
      <c r="O330" s="180"/>
      <c r="P330" s="180"/>
      <c r="Q330" s="180"/>
      <c r="R330" s="180"/>
      <c r="S330" s="180"/>
      <c r="T330" s="186"/>
      <c r="U330" s="186"/>
      <c r="V330" s="186"/>
      <c r="W330" s="186"/>
      <c r="X330" s="186"/>
      <c r="Y330" s="186"/>
      <c r="Z330" s="186"/>
    </row>
    <row r="331" spans="1:26" x14ac:dyDescent="0.2">
      <c r="A331" s="186"/>
      <c r="B331" s="186"/>
      <c r="C331" s="186"/>
      <c r="D331" s="186"/>
      <c r="E331" s="186"/>
      <c r="F331" s="186"/>
      <c r="G331" s="186"/>
      <c r="H331" s="186"/>
      <c r="I331" s="186"/>
      <c r="J331" s="186"/>
      <c r="K331" s="186"/>
      <c r="L331" s="186"/>
      <c r="M331" s="186"/>
      <c r="N331" s="180"/>
      <c r="O331" s="180"/>
      <c r="P331" s="180"/>
      <c r="Q331" s="180"/>
      <c r="R331" s="180"/>
      <c r="S331" s="180"/>
      <c r="T331" s="186"/>
      <c r="U331" s="186"/>
      <c r="V331" s="186"/>
      <c r="W331" s="186"/>
      <c r="X331" s="186"/>
      <c r="Y331" s="186"/>
      <c r="Z331" s="186"/>
    </row>
    <row r="332" spans="1:26" x14ac:dyDescent="0.2">
      <c r="A332" s="186"/>
      <c r="B332" s="186"/>
      <c r="C332" s="186"/>
      <c r="D332" s="186"/>
      <c r="E332" s="186"/>
      <c r="F332" s="186"/>
      <c r="G332" s="186"/>
      <c r="H332" s="186"/>
      <c r="I332" s="186"/>
      <c r="J332" s="186"/>
      <c r="K332" s="186"/>
      <c r="L332" s="186"/>
      <c r="M332" s="186"/>
      <c r="N332" s="180"/>
      <c r="O332" s="180"/>
      <c r="P332" s="180"/>
      <c r="Q332" s="180"/>
      <c r="R332" s="180"/>
      <c r="S332" s="180"/>
      <c r="T332" s="186"/>
      <c r="U332" s="186"/>
      <c r="V332" s="186"/>
      <c r="W332" s="186"/>
      <c r="X332" s="186"/>
      <c r="Y332" s="186"/>
      <c r="Z332" s="186"/>
    </row>
    <row r="333" spans="1:26" x14ac:dyDescent="0.2">
      <c r="A333" s="186"/>
      <c r="B333" s="186"/>
      <c r="C333" s="186"/>
      <c r="D333" s="186"/>
      <c r="E333" s="186"/>
      <c r="F333" s="186"/>
      <c r="G333" s="186"/>
      <c r="H333" s="186"/>
      <c r="I333" s="186"/>
      <c r="J333" s="186"/>
      <c r="K333" s="186"/>
      <c r="L333" s="186"/>
      <c r="M333" s="186"/>
      <c r="N333" s="180"/>
      <c r="O333" s="180"/>
      <c r="P333" s="180"/>
      <c r="Q333" s="180"/>
      <c r="R333" s="180"/>
      <c r="S333" s="180"/>
      <c r="T333" s="186"/>
      <c r="U333" s="186"/>
      <c r="V333" s="186"/>
      <c r="W333" s="186"/>
      <c r="X333" s="186"/>
      <c r="Y333" s="186"/>
      <c r="Z333" s="186"/>
    </row>
    <row r="334" spans="1:26" x14ac:dyDescent="0.2">
      <c r="A334" s="186"/>
      <c r="B334" s="186"/>
      <c r="C334" s="186"/>
      <c r="D334" s="186"/>
      <c r="E334" s="186"/>
      <c r="F334" s="186"/>
      <c r="G334" s="186"/>
      <c r="H334" s="186"/>
      <c r="I334" s="186"/>
      <c r="J334" s="186"/>
      <c r="K334" s="186"/>
      <c r="L334" s="186"/>
      <c r="M334" s="186"/>
      <c r="N334" s="180"/>
      <c r="O334" s="180"/>
      <c r="P334" s="180"/>
      <c r="Q334" s="180"/>
      <c r="R334" s="180"/>
      <c r="S334" s="180"/>
      <c r="T334" s="186"/>
      <c r="U334" s="186"/>
      <c r="V334" s="186"/>
      <c r="W334" s="186"/>
      <c r="X334" s="186"/>
      <c r="Y334" s="186"/>
      <c r="Z334" s="186"/>
    </row>
    <row r="335" spans="1:26" x14ac:dyDescent="0.2">
      <c r="A335" s="186"/>
      <c r="B335" s="186"/>
      <c r="C335" s="186"/>
      <c r="D335" s="186"/>
      <c r="E335" s="186"/>
      <c r="F335" s="186"/>
      <c r="G335" s="186"/>
      <c r="H335" s="186"/>
      <c r="I335" s="186"/>
      <c r="J335" s="186"/>
      <c r="K335" s="186"/>
      <c r="L335" s="186"/>
      <c r="M335" s="186"/>
      <c r="N335" s="180"/>
      <c r="O335" s="180"/>
      <c r="P335" s="180"/>
      <c r="Q335" s="180"/>
      <c r="R335" s="180"/>
      <c r="S335" s="180"/>
      <c r="T335" s="186"/>
      <c r="U335" s="186"/>
      <c r="V335" s="186"/>
      <c r="W335" s="186"/>
      <c r="X335" s="186"/>
      <c r="Y335" s="186"/>
      <c r="Z335" s="186"/>
    </row>
    <row r="336" spans="1:26" x14ac:dyDescent="0.2">
      <c r="A336" s="186"/>
      <c r="B336" s="186"/>
      <c r="C336" s="186"/>
      <c r="D336" s="186"/>
      <c r="E336" s="186"/>
      <c r="F336" s="186"/>
      <c r="G336" s="186"/>
      <c r="H336" s="186"/>
      <c r="I336" s="186"/>
      <c r="J336" s="186"/>
      <c r="K336" s="186"/>
      <c r="L336" s="186"/>
      <c r="M336" s="186"/>
      <c r="N336" s="180"/>
      <c r="O336" s="180"/>
      <c r="P336" s="180"/>
      <c r="Q336" s="180"/>
      <c r="R336" s="180"/>
      <c r="S336" s="180"/>
      <c r="T336" s="186"/>
      <c r="U336" s="186"/>
      <c r="V336" s="186"/>
      <c r="W336" s="186"/>
      <c r="X336" s="186"/>
      <c r="Y336" s="186"/>
      <c r="Z336" s="186"/>
    </row>
    <row r="337" spans="1:26" x14ac:dyDescent="0.2">
      <c r="A337" s="186"/>
      <c r="B337" s="186"/>
      <c r="C337" s="186"/>
      <c r="D337" s="186"/>
      <c r="E337" s="186"/>
      <c r="F337" s="186"/>
      <c r="G337" s="186"/>
      <c r="H337" s="186"/>
      <c r="I337" s="186"/>
      <c r="J337" s="186"/>
      <c r="K337" s="186"/>
      <c r="L337" s="186"/>
      <c r="M337" s="186"/>
      <c r="N337" s="180"/>
      <c r="O337" s="180"/>
      <c r="P337" s="180"/>
      <c r="Q337" s="180"/>
      <c r="R337" s="180"/>
      <c r="S337" s="180"/>
      <c r="T337" s="186"/>
      <c r="U337" s="186"/>
      <c r="V337" s="186"/>
      <c r="W337" s="186"/>
      <c r="X337" s="186"/>
      <c r="Y337" s="186"/>
      <c r="Z337" s="186"/>
    </row>
    <row r="338" spans="1:26" x14ac:dyDescent="0.2">
      <c r="A338" s="186"/>
      <c r="B338" s="186"/>
      <c r="C338" s="186"/>
      <c r="D338" s="186"/>
      <c r="E338" s="186"/>
      <c r="F338" s="186"/>
      <c r="G338" s="186"/>
      <c r="H338" s="186"/>
      <c r="I338" s="186"/>
      <c r="J338" s="186"/>
      <c r="K338" s="186"/>
      <c r="L338" s="186"/>
      <c r="M338" s="186"/>
      <c r="N338" s="180"/>
      <c r="O338" s="180"/>
      <c r="P338" s="180"/>
      <c r="Q338" s="180"/>
      <c r="R338" s="180"/>
      <c r="S338" s="180"/>
      <c r="T338" s="186"/>
      <c r="U338" s="186"/>
      <c r="V338" s="186"/>
      <c r="W338" s="186"/>
      <c r="X338" s="186"/>
      <c r="Y338" s="186"/>
      <c r="Z338" s="186"/>
    </row>
    <row r="339" spans="1:26" x14ac:dyDescent="0.2">
      <c r="A339" s="186"/>
      <c r="B339" s="186"/>
      <c r="C339" s="186"/>
      <c r="D339" s="186"/>
      <c r="E339" s="186"/>
      <c r="F339" s="186"/>
      <c r="G339" s="186"/>
      <c r="H339" s="186"/>
      <c r="I339" s="186"/>
      <c r="J339" s="186"/>
      <c r="K339" s="186"/>
      <c r="L339" s="186"/>
      <c r="M339" s="186"/>
      <c r="N339" s="180"/>
      <c r="O339" s="180"/>
      <c r="P339" s="180"/>
      <c r="Q339" s="180"/>
      <c r="R339" s="180"/>
      <c r="S339" s="180"/>
      <c r="T339" s="186"/>
      <c r="U339" s="186"/>
      <c r="V339" s="186"/>
      <c r="W339" s="186"/>
      <c r="X339" s="186"/>
      <c r="Y339" s="186"/>
      <c r="Z339" s="186"/>
    </row>
    <row r="340" spans="1:26" x14ac:dyDescent="0.2">
      <c r="A340" s="186"/>
      <c r="B340" s="186"/>
      <c r="C340" s="186"/>
      <c r="D340" s="186"/>
      <c r="E340" s="186"/>
      <c r="F340" s="186"/>
      <c r="G340" s="186"/>
      <c r="H340" s="186"/>
      <c r="I340" s="186"/>
      <c r="J340" s="186"/>
      <c r="K340" s="186"/>
      <c r="L340" s="186"/>
      <c r="M340" s="186"/>
      <c r="N340" s="180"/>
      <c r="O340" s="180"/>
      <c r="P340" s="180"/>
      <c r="Q340" s="180"/>
      <c r="R340" s="180"/>
      <c r="S340" s="180"/>
      <c r="T340" s="186"/>
      <c r="U340" s="186"/>
      <c r="V340" s="186"/>
      <c r="W340" s="186"/>
      <c r="X340" s="186"/>
      <c r="Y340" s="186"/>
      <c r="Z340" s="186"/>
    </row>
    <row r="341" spans="1:26" x14ac:dyDescent="0.2">
      <c r="A341" s="186"/>
      <c r="B341" s="186"/>
      <c r="C341" s="186"/>
      <c r="D341" s="186"/>
      <c r="E341" s="186"/>
      <c r="F341" s="186"/>
      <c r="G341" s="186"/>
      <c r="H341" s="186"/>
      <c r="I341" s="186"/>
      <c r="J341" s="186"/>
      <c r="K341" s="186"/>
      <c r="L341" s="186"/>
      <c r="M341" s="186"/>
      <c r="N341" s="180"/>
      <c r="O341" s="180"/>
      <c r="P341" s="180"/>
      <c r="Q341" s="180"/>
      <c r="R341" s="180"/>
      <c r="S341" s="180"/>
      <c r="T341" s="186"/>
      <c r="U341" s="186"/>
      <c r="V341" s="186"/>
      <c r="W341" s="186"/>
      <c r="X341" s="186"/>
      <c r="Y341" s="186"/>
      <c r="Z341" s="186"/>
    </row>
    <row r="342" spans="1:26" x14ac:dyDescent="0.2">
      <c r="A342" s="186"/>
      <c r="B342" s="186"/>
      <c r="C342" s="186"/>
      <c r="D342" s="186"/>
      <c r="E342" s="186"/>
      <c r="F342" s="186"/>
      <c r="G342" s="186"/>
      <c r="H342" s="186"/>
      <c r="I342" s="186"/>
      <c r="J342" s="186"/>
      <c r="K342" s="186"/>
      <c r="L342" s="186"/>
      <c r="M342" s="186"/>
      <c r="N342" s="180"/>
      <c r="O342" s="180"/>
      <c r="P342" s="180"/>
      <c r="Q342" s="180"/>
      <c r="R342" s="180"/>
      <c r="S342" s="180"/>
      <c r="T342" s="186"/>
      <c r="U342" s="186"/>
      <c r="V342" s="186"/>
      <c r="W342" s="186"/>
      <c r="X342" s="186"/>
      <c r="Y342" s="186"/>
      <c r="Z342" s="186"/>
    </row>
    <row r="343" spans="1:26" x14ac:dyDescent="0.2">
      <c r="A343" s="186"/>
      <c r="B343" s="186"/>
      <c r="C343" s="186"/>
      <c r="D343" s="186"/>
      <c r="E343" s="186"/>
      <c r="F343" s="186"/>
      <c r="G343" s="186"/>
      <c r="H343" s="186"/>
      <c r="I343" s="186"/>
      <c r="J343" s="186"/>
      <c r="K343" s="186"/>
      <c r="L343" s="186"/>
      <c r="M343" s="186"/>
      <c r="N343" s="180"/>
      <c r="O343" s="180"/>
      <c r="P343" s="180"/>
      <c r="Q343" s="180"/>
      <c r="R343" s="180"/>
      <c r="S343" s="180"/>
      <c r="T343" s="186"/>
      <c r="U343" s="186"/>
      <c r="V343" s="186"/>
      <c r="W343" s="186"/>
      <c r="X343" s="186"/>
      <c r="Y343" s="186"/>
      <c r="Z343" s="186"/>
    </row>
    <row r="344" spans="1:26" x14ac:dyDescent="0.2">
      <c r="A344" s="186"/>
      <c r="B344" s="186"/>
      <c r="C344" s="186"/>
      <c r="D344" s="186"/>
      <c r="E344" s="186"/>
      <c r="F344" s="186"/>
      <c r="G344" s="186"/>
      <c r="H344" s="186"/>
      <c r="I344" s="186"/>
      <c r="J344" s="186"/>
      <c r="K344" s="186"/>
      <c r="L344" s="186"/>
      <c r="M344" s="186"/>
      <c r="N344" s="180"/>
      <c r="O344" s="180"/>
      <c r="P344" s="180"/>
      <c r="Q344" s="180"/>
      <c r="R344" s="180"/>
      <c r="S344" s="180"/>
      <c r="T344" s="186"/>
      <c r="U344" s="186"/>
      <c r="V344" s="186"/>
      <c r="W344" s="186"/>
      <c r="X344" s="186"/>
      <c r="Y344" s="186"/>
      <c r="Z344" s="186"/>
    </row>
    <row r="345" spans="1:26" x14ac:dyDescent="0.2">
      <c r="A345" s="186"/>
      <c r="B345" s="186"/>
      <c r="C345" s="186"/>
      <c r="D345" s="186"/>
      <c r="E345" s="186"/>
      <c r="F345" s="186"/>
      <c r="G345" s="186"/>
      <c r="H345" s="186"/>
      <c r="I345" s="186"/>
      <c r="J345" s="186"/>
      <c r="K345" s="186"/>
      <c r="L345" s="186"/>
      <c r="M345" s="186"/>
      <c r="N345" s="180"/>
      <c r="O345" s="180"/>
      <c r="P345" s="180"/>
      <c r="Q345" s="180"/>
      <c r="R345" s="180"/>
      <c r="S345" s="180"/>
      <c r="T345" s="186"/>
      <c r="U345" s="186"/>
      <c r="V345" s="186"/>
      <c r="W345" s="186"/>
      <c r="X345" s="186"/>
      <c r="Y345" s="186"/>
      <c r="Z345" s="186"/>
    </row>
    <row r="346" spans="1:26" x14ac:dyDescent="0.2">
      <c r="A346" s="186"/>
      <c r="B346" s="186"/>
      <c r="C346" s="186"/>
      <c r="D346" s="186"/>
      <c r="E346" s="186"/>
      <c r="F346" s="186"/>
      <c r="G346" s="186"/>
      <c r="H346" s="186"/>
      <c r="I346" s="186"/>
      <c r="J346" s="186"/>
      <c r="K346" s="186"/>
      <c r="L346" s="186"/>
      <c r="M346" s="186"/>
      <c r="N346" s="180"/>
      <c r="O346" s="180"/>
      <c r="P346" s="180"/>
      <c r="Q346" s="180"/>
      <c r="R346" s="180"/>
      <c r="S346" s="180"/>
      <c r="T346" s="186"/>
      <c r="U346" s="186"/>
      <c r="V346" s="186"/>
      <c r="W346" s="186"/>
      <c r="X346" s="186"/>
      <c r="Y346" s="186"/>
      <c r="Z346" s="186"/>
    </row>
    <row r="347" spans="1:26" x14ac:dyDescent="0.2">
      <c r="A347" s="186"/>
      <c r="B347" s="186"/>
      <c r="C347" s="186"/>
      <c r="D347" s="186"/>
      <c r="E347" s="186"/>
      <c r="F347" s="186"/>
      <c r="G347" s="186"/>
      <c r="H347" s="186"/>
      <c r="I347" s="186"/>
      <c r="J347" s="186"/>
      <c r="K347" s="186"/>
      <c r="L347" s="186"/>
      <c r="M347" s="186"/>
      <c r="N347" s="180"/>
      <c r="O347" s="180"/>
      <c r="P347" s="180"/>
      <c r="Q347" s="180"/>
      <c r="R347" s="180"/>
      <c r="S347" s="180"/>
      <c r="T347" s="186"/>
      <c r="U347" s="186"/>
      <c r="V347" s="186"/>
      <c r="W347" s="186"/>
      <c r="X347" s="186"/>
      <c r="Y347" s="186"/>
      <c r="Z347" s="186"/>
    </row>
    <row r="348" spans="1:26" x14ac:dyDescent="0.2">
      <c r="A348" s="186"/>
      <c r="B348" s="186"/>
      <c r="C348" s="186"/>
      <c r="D348" s="186"/>
      <c r="E348" s="186"/>
      <c r="F348" s="186"/>
      <c r="G348" s="186"/>
      <c r="H348" s="186"/>
      <c r="I348" s="186"/>
      <c r="J348" s="186"/>
      <c r="K348" s="186"/>
      <c r="L348" s="186"/>
      <c r="M348" s="186"/>
      <c r="N348" s="180"/>
      <c r="O348" s="180"/>
      <c r="P348" s="180"/>
      <c r="Q348" s="180"/>
      <c r="R348" s="180"/>
      <c r="S348" s="180"/>
      <c r="T348" s="186"/>
      <c r="U348" s="186"/>
      <c r="V348" s="186"/>
      <c r="W348" s="186"/>
      <c r="X348" s="186"/>
      <c r="Y348" s="186"/>
      <c r="Z348" s="186"/>
    </row>
    <row r="349" spans="1:26" x14ac:dyDescent="0.2">
      <c r="A349" s="186"/>
      <c r="B349" s="186"/>
      <c r="C349" s="186"/>
      <c r="D349" s="186"/>
      <c r="E349" s="186"/>
      <c r="F349" s="186"/>
      <c r="G349" s="186"/>
      <c r="H349" s="186"/>
      <c r="I349" s="186"/>
      <c r="J349" s="186"/>
      <c r="K349" s="186"/>
      <c r="L349" s="186"/>
      <c r="M349" s="186"/>
      <c r="N349" s="180"/>
      <c r="O349" s="180"/>
      <c r="P349" s="180"/>
      <c r="Q349" s="180"/>
      <c r="R349" s="180"/>
      <c r="S349" s="180"/>
      <c r="T349" s="186"/>
      <c r="U349" s="186"/>
      <c r="V349" s="186"/>
      <c r="W349" s="186"/>
      <c r="X349" s="186"/>
      <c r="Y349" s="186"/>
      <c r="Z349" s="186"/>
    </row>
    <row r="350" spans="1:26" x14ac:dyDescent="0.2">
      <c r="A350" s="186"/>
      <c r="B350" s="186"/>
      <c r="C350" s="186"/>
      <c r="D350" s="186"/>
      <c r="E350" s="186"/>
      <c r="F350" s="186"/>
      <c r="G350" s="186"/>
      <c r="H350" s="186"/>
      <c r="I350" s="186"/>
      <c r="J350" s="186"/>
      <c r="K350" s="186"/>
      <c r="L350" s="186"/>
      <c r="M350" s="186"/>
      <c r="N350" s="180"/>
      <c r="O350" s="180"/>
      <c r="P350" s="180"/>
      <c r="Q350" s="180"/>
      <c r="R350" s="180"/>
      <c r="S350" s="180"/>
      <c r="T350" s="186"/>
      <c r="U350" s="186"/>
      <c r="V350" s="186"/>
      <c r="W350" s="186"/>
      <c r="X350" s="186"/>
      <c r="Y350" s="186"/>
      <c r="Z350" s="186"/>
    </row>
    <row r="351" spans="1:26" x14ac:dyDescent="0.2">
      <c r="A351" s="186"/>
      <c r="B351" s="186"/>
      <c r="C351" s="186"/>
      <c r="D351" s="186"/>
      <c r="E351" s="186"/>
      <c r="F351" s="186"/>
      <c r="G351" s="186"/>
      <c r="H351" s="186"/>
      <c r="I351" s="186"/>
      <c r="J351" s="186"/>
      <c r="K351" s="186"/>
      <c r="L351" s="186"/>
      <c r="M351" s="186"/>
      <c r="N351" s="180"/>
      <c r="O351" s="180"/>
      <c r="P351" s="180"/>
      <c r="Q351" s="180"/>
      <c r="R351" s="180"/>
      <c r="S351" s="180"/>
      <c r="T351" s="186"/>
      <c r="U351" s="186"/>
      <c r="V351" s="186"/>
      <c r="W351" s="186"/>
      <c r="X351" s="186"/>
      <c r="Y351" s="186"/>
      <c r="Z351" s="186"/>
    </row>
    <row r="352" spans="1:26" x14ac:dyDescent="0.2">
      <c r="A352" s="186"/>
      <c r="B352" s="186"/>
      <c r="C352" s="186"/>
      <c r="D352" s="186"/>
      <c r="E352" s="186"/>
      <c r="F352" s="186"/>
      <c r="G352" s="186"/>
      <c r="H352" s="186"/>
      <c r="I352" s="186"/>
      <c r="J352" s="186"/>
      <c r="K352" s="186"/>
      <c r="L352" s="186"/>
      <c r="M352" s="186"/>
      <c r="N352" s="180"/>
      <c r="O352" s="180"/>
      <c r="P352" s="180"/>
      <c r="Q352" s="180"/>
      <c r="R352" s="180"/>
      <c r="S352" s="180"/>
      <c r="T352" s="186"/>
      <c r="U352" s="186"/>
      <c r="V352" s="186"/>
      <c r="W352" s="186"/>
      <c r="X352" s="186"/>
      <c r="Y352" s="186"/>
      <c r="Z352" s="186"/>
    </row>
    <row r="353" spans="1:26" x14ac:dyDescent="0.2">
      <c r="A353" s="186"/>
      <c r="B353" s="186"/>
      <c r="C353" s="186"/>
      <c r="D353" s="186"/>
      <c r="E353" s="186"/>
      <c r="F353" s="186"/>
      <c r="G353" s="186"/>
      <c r="H353" s="186"/>
      <c r="I353" s="186"/>
      <c r="J353" s="186"/>
      <c r="K353" s="186"/>
      <c r="L353" s="186"/>
      <c r="M353" s="186"/>
      <c r="N353" s="180"/>
      <c r="O353" s="180"/>
      <c r="P353" s="180"/>
      <c r="Q353" s="180"/>
      <c r="R353" s="180"/>
      <c r="S353" s="180"/>
      <c r="T353" s="186"/>
      <c r="U353" s="186"/>
      <c r="V353" s="186"/>
      <c r="W353" s="186"/>
      <c r="X353" s="186"/>
      <c r="Y353" s="186"/>
      <c r="Z353" s="186"/>
    </row>
    <row r="354" spans="1:26" x14ac:dyDescent="0.2">
      <c r="A354" s="186"/>
      <c r="B354" s="186"/>
      <c r="C354" s="186"/>
      <c r="D354" s="186"/>
      <c r="E354" s="186"/>
      <c r="F354" s="186"/>
      <c r="G354" s="186"/>
      <c r="H354" s="186"/>
      <c r="I354" s="186"/>
      <c r="J354" s="186"/>
      <c r="K354" s="186"/>
      <c r="L354" s="186"/>
      <c r="M354" s="186"/>
      <c r="N354" s="180"/>
      <c r="O354" s="180"/>
      <c r="P354" s="180"/>
      <c r="Q354" s="180"/>
      <c r="R354" s="180"/>
      <c r="S354" s="180"/>
      <c r="T354" s="186"/>
      <c r="U354" s="186"/>
      <c r="V354" s="186"/>
      <c r="W354" s="186"/>
      <c r="X354" s="186"/>
      <c r="Y354" s="186"/>
      <c r="Z354" s="186"/>
    </row>
    <row r="355" spans="1:26" x14ac:dyDescent="0.2">
      <c r="A355" s="186"/>
      <c r="B355" s="186"/>
      <c r="C355" s="186"/>
      <c r="D355" s="186"/>
      <c r="E355" s="186"/>
      <c r="F355" s="186"/>
      <c r="G355" s="186"/>
      <c r="H355" s="186"/>
      <c r="I355" s="186"/>
      <c r="J355" s="186"/>
      <c r="K355" s="186"/>
      <c r="L355" s="186"/>
      <c r="M355" s="186"/>
      <c r="N355" s="180"/>
      <c r="O355" s="180"/>
      <c r="P355" s="180"/>
      <c r="Q355" s="180"/>
      <c r="R355" s="180"/>
      <c r="S355" s="180"/>
      <c r="T355" s="186"/>
      <c r="U355" s="186"/>
      <c r="V355" s="186"/>
      <c r="W355" s="186"/>
      <c r="X355" s="186"/>
      <c r="Y355" s="186"/>
      <c r="Z355" s="186"/>
    </row>
    <row r="356" spans="1:26" x14ac:dyDescent="0.2">
      <c r="A356" s="186"/>
      <c r="B356" s="186"/>
      <c r="C356" s="186"/>
      <c r="D356" s="186"/>
      <c r="E356" s="186"/>
      <c r="F356" s="186"/>
      <c r="G356" s="186"/>
      <c r="H356" s="186"/>
      <c r="I356" s="186"/>
      <c r="J356" s="186"/>
      <c r="K356" s="186"/>
      <c r="L356" s="186"/>
      <c r="M356" s="186"/>
      <c r="N356" s="180"/>
      <c r="O356" s="180"/>
      <c r="P356" s="180"/>
      <c r="Q356" s="180"/>
      <c r="R356" s="180"/>
      <c r="S356" s="180"/>
      <c r="T356" s="186"/>
      <c r="U356" s="186"/>
      <c r="V356" s="186"/>
      <c r="W356" s="186"/>
      <c r="X356" s="186"/>
      <c r="Y356" s="186"/>
      <c r="Z356" s="186"/>
    </row>
    <row r="357" spans="1:26" x14ac:dyDescent="0.2">
      <c r="A357" s="186"/>
      <c r="B357" s="186"/>
      <c r="C357" s="186"/>
      <c r="D357" s="186"/>
      <c r="E357" s="186"/>
      <c r="F357" s="186"/>
      <c r="G357" s="186"/>
      <c r="H357" s="186"/>
      <c r="I357" s="186"/>
      <c r="J357" s="186"/>
      <c r="K357" s="186"/>
      <c r="L357" s="186"/>
      <c r="M357" s="186"/>
      <c r="N357" s="180"/>
      <c r="O357" s="180"/>
      <c r="P357" s="180"/>
      <c r="Q357" s="180"/>
      <c r="R357" s="180"/>
      <c r="S357" s="180"/>
      <c r="T357" s="186"/>
      <c r="U357" s="186"/>
      <c r="V357" s="186"/>
      <c r="W357" s="186"/>
      <c r="X357" s="186"/>
      <c r="Y357" s="186"/>
      <c r="Z357" s="186"/>
    </row>
    <row r="358" spans="1:26" x14ac:dyDescent="0.2">
      <c r="A358" s="186"/>
      <c r="B358" s="186"/>
      <c r="C358" s="186"/>
      <c r="D358" s="186"/>
      <c r="E358" s="186"/>
      <c r="F358" s="186"/>
      <c r="G358" s="186"/>
      <c r="H358" s="186"/>
      <c r="I358" s="186"/>
      <c r="J358" s="186"/>
      <c r="K358" s="186"/>
      <c r="L358" s="186"/>
      <c r="M358" s="186"/>
      <c r="N358" s="180"/>
      <c r="O358" s="180"/>
      <c r="P358" s="180"/>
      <c r="Q358" s="180"/>
      <c r="R358" s="180"/>
      <c r="S358" s="180"/>
      <c r="T358" s="186"/>
      <c r="U358" s="186"/>
      <c r="V358" s="186"/>
      <c r="W358" s="186"/>
      <c r="X358" s="186"/>
      <c r="Y358" s="186"/>
      <c r="Z358" s="186"/>
    </row>
    <row r="359" spans="1:26" x14ac:dyDescent="0.2">
      <c r="A359" s="186"/>
      <c r="B359" s="186"/>
      <c r="C359" s="186"/>
      <c r="D359" s="186"/>
      <c r="E359" s="186"/>
      <c r="F359" s="186"/>
      <c r="G359" s="186"/>
      <c r="H359" s="186"/>
      <c r="I359" s="186"/>
      <c r="J359" s="186"/>
      <c r="K359" s="186"/>
      <c r="L359" s="186"/>
      <c r="M359" s="186"/>
      <c r="N359" s="180"/>
      <c r="O359" s="180"/>
      <c r="P359" s="180"/>
      <c r="Q359" s="180"/>
      <c r="R359" s="180"/>
      <c r="S359" s="180"/>
      <c r="T359" s="186"/>
      <c r="U359" s="186"/>
      <c r="V359" s="186"/>
      <c r="W359" s="186"/>
      <c r="X359" s="186"/>
      <c r="Y359" s="186"/>
      <c r="Z359" s="186"/>
    </row>
    <row r="360" spans="1:26" x14ac:dyDescent="0.2">
      <c r="A360" s="186"/>
      <c r="B360" s="186"/>
      <c r="C360" s="186"/>
      <c r="D360" s="186"/>
      <c r="E360" s="186"/>
      <c r="F360" s="186"/>
      <c r="G360" s="186"/>
      <c r="H360" s="186"/>
      <c r="I360" s="186"/>
      <c r="J360" s="186"/>
      <c r="K360" s="186"/>
      <c r="L360" s="186"/>
      <c r="M360" s="186"/>
      <c r="N360" s="180"/>
      <c r="O360" s="180"/>
      <c r="P360" s="180"/>
      <c r="Q360" s="180"/>
      <c r="R360" s="180"/>
      <c r="S360" s="180"/>
      <c r="T360" s="186"/>
      <c r="U360" s="186"/>
      <c r="V360" s="186"/>
      <c r="W360" s="186"/>
      <c r="X360" s="186"/>
      <c r="Y360" s="186"/>
      <c r="Z360" s="186"/>
    </row>
    <row r="361" spans="1:26" x14ac:dyDescent="0.2">
      <c r="A361" s="186"/>
      <c r="B361" s="186"/>
      <c r="C361" s="186"/>
      <c r="D361" s="186"/>
      <c r="E361" s="186"/>
      <c r="F361" s="186"/>
      <c r="G361" s="186"/>
      <c r="H361" s="186"/>
      <c r="I361" s="186"/>
      <c r="J361" s="186"/>
      <c r="K361" s="186"/>
      <c r="L361" s="186"/>
      <c r="M361" s="186"/>
      <c r="N361" s="180"/>
      <c r="O361" s="180"/>
      <c r="P361" s="180"/>
      <c r="Q361" s="180"/>
      <c r="R361" s="180"/>
      <c r="S361" s="180"/>
      <c r="T361" s="186"/>
      <c r="U361" s="186"/>
      <c r="V361" s="186"/>
      <c r="W361" s="186"/>
      <c r="X361" s="186"/>
      <c r="Y361" s="186"/>
      <c r="Z361" s="186"/>
    </row>
    <row r="362" spans="1:26" x14ac:dyDescent="0.2">
      <c r="A362" s="186"/>
      <c r="B362" s="186"/>
      <c r="C362" s="186"/>
      <c r="D362" s="186"/>
      <c r="E362" s="186"/>
      <c r="F362" s="186"/>
      <c r="G362" s="186"/>
      <c r="H362" s="186"/>
      <c r="I362" s="186"/>
      <c r="J362" s="186"/>
      <c r="K362" s="186"/>
      <c r="L362" s="186"/>
      <c r="M362" s="186"/>
      <c r="N362" s="180"/>
      <c r="O362" s="180"/>
      <c r="P362" s="180"/>
      <c r="Q362" s="180"/>
      <c r="R362" s="180"/>
      <c r="S362" s="180"/>
      <c r="T362" s="186"/>
      <c r="U362" s="186"/>
      <c r="V362" s="186"/>
      <c r="W362" s="186"/>
      <c r="X362" s="186"/>
      <c r="Y362" s="186"/>
      <c r="Z362" s="186"/>
    </row>
    <row r="363" spans="1:26" x14ac:dyDescent="0.2">
      <c r="A363" s="186"/>
      <c r="B363" s="186"/>
      <c r="C363" s="186"/>
      <c r="D363" s="186"/>
      <c r="E363" s="186"/>
      <c r="F363" s="186"/>
      <c r="G363" s="186"/>
      <c r="H363" s="186"/>
      <c r="I363" s="186"/>
      <c r="J363" s="186"/>
      <c r="K363" s="186"/>
      <c r="L363" s="186"/>
      <c r="M363" s="186"/>
      <c r="N363" s="180"/>
      <c r="O363" s="180"/>
      <c r="P363" s="180"/>
      <c r="Q363" s="180"/>
      <c r="R363" s="180"/>
      <c r="S363" s="180"/>
      <c r="T363" s="186"/>
      <c r="U363" s="186"/>
      <c r="V363" s="186"/>
      <c r="W363" s="186"/>
      <c r="X363" s="186"/>
      <c r="Y363" s="186"/>
      <c r="Z363" s="186"/>
    </row>
    <row r="364" spans="1:26" x14ac:dyDescent="0.2">
      <c r="A364" s="186"/>
      <c r="B364" s="186"/>
      <c r="C364" s="186"/>
      <c r="D364" s="186"/>
      <c r="E364" s="186"/>
      <c r="F364" s="186"/>
      <c r="G364" s="186"/>
      <c r="H364" s="186"/>
      <c r="I364" s="186"/>
      <c r="J364" s="186"/>
      <c r="K364" s="186"/>
      <c r="L364" s="186"/>
      <c r="M364" s="186"/>
      <c r="N364" s="180"/>
      <c r="O364" s="180"/>
      <c r="P364" s="180"/>
      <c r="Q364" s="180"/>
      <c r="R364" s="180"/>
      <c r="S364" s="180"/>
      <c r="T364" s="186"/>
      <c r="U364" s="186"/>
      <c r="V364" s="186"/>
      <c r="W364" s="186"/>
      <c r="X364" s="186"/>
      <c r="Y364" s="186"/>
      <c r="Z364" s="186"/>
    </row>
    <row r="365" spans="1:26" x14ac:dyDescent="0.2">
      <c r="A365" s="186"/>
      <c r="B365" s="186"/>
      <c r="C365" s="186"/>
      <c r="D365" s="186"/>
      <c r="E365" s="186"/>
      <c r="F365" s="186"/>
      <c r="G365" s="186"/>
      <c r="H365" s="186"/>
      <c r="I365" s="186"/>
      <c r="J365" s="186"/>
      <c r="K365" s="186"/>
      <c r="L365" s="186"/>
      <c r="M365" s="186"/>
      <c r="N365" s="180"/>
      <c r="O365" s="180"/>
      <c r="P365" s="180"/>
      <c r="Q365" s="180"/>
      <c r="R365" s="180"/>
      <c r="S365" s="180"/>
      <c r="T365" s="186"/>
      <c r="U365" s="186"/>
      <c r="V365" s="186"/>
      <c r="W365" s="186"/>
      <c r="X365" s="186"/>
      <c r="Y365" s="186"/>
      <c r="Z365" s="186"/>
    </row>
    <row r="366" spans="1:26" x14ac:dyDescent="0.2">
      <c r="A366" s="186"/>
      <c r="B366" s="186"/>
      <c r="C366" s="186"/>
      <c r="D366" s="186"/>
      <c r="E366" s="186"/>
      <c r="F366" s="186"/>
      <c r="G366" s="186"/>
      <c r="H366" s="186"/>
      <c r="I366" s="186"/>
      <c r="J366" s="186"/>
      <c r="K366" s="186"/>
      <c r="L366" s="186"/>
      <c r="M366" s="186"/>
      <c r="N366" s="180"/>
      <c r="O366" s="180"/>
      <c r="P366" s="180"/>
      <c r="Q366" s="180"/>
      <c r="R366" s="180"/>
      <c r="S366" s="180"/>
      <c r="T366" s="186"/>
      <c r="U366" s="186"/>
      <c r="V366" s="186"/>
      <c r="W366" s="186"/>
      <c r="X366" s="186"/>
      <c r="Y366" s="186"/>
      <c r="Z366" s="186"/>
    </row>
    <row r="367" spans="1:26" x14ac:dyDescent="0.2">
      <c r="A367" s="186"/>
      <c r="B367" s="186"/>
      <c r="C367" s="186"/>
      <c r="D367" s="186"/>
      <c r="E367" s="186"/>
      <c r="F367" s="186"/>
      <c r="G367" s="186"/>
      <c r="H367" s="186"/>
      <c r="I367" s="186"/>
      <c r="J367" s="186"/>
      <c r="K367" s="186"/>
      <c r="L367" s="186"/>
      <c r="M367" s="186"/>
      <c r="N367" s="180"/>
      <c r="O367" s="180"/>
      <c r="P367" s="180"/>
      <c r="Q367" s="180"/>
      <c r="R367" s="180"/>
      <c r="S367" s="180"/>
      <c r="T367" s="186"/>
      <c r="U367" s="186"/>
      <c r="V367" s="186"/>
      <c r="W367" s="186"/>
      <c r="X367" s="186"/>
      <c r="Y367" s="186"/>
      <c r="Z367" s="186"/>
    </row>
    <row r="368" spans="1:26" x14ac:dyDescent="0.2">
      <c r="A368" s="186"/>
      <c r="B368" s="186"/>
      <c r="C368" s="186"/>
      <c r="D368" s="186"/>
      <c r="E368" s="186"/>
      <c r="F368" s="186"/>
      <c r="G368" s="186"/>
      <c r="H368" s="186"/>
      <c r="I368" s="186"/>
      <c r="J368" s="186"/>
      <c r="K368" s="186"/>
      <c r="L368" s="186"/>
      <c r="M368" s="186"/>
      <c r="N368" s="180"/>
      <c r="O368" s="180"/>
      <c r="P368" s="180"/>
      <c r="Q368" s="180"/>
      <c r="R368" s="180"/>
      <c r="S368" s="180"/>
      <c r="T368" s="186"/>
      <c r="U368" s="186"/>
      <c r="V368" s="186"/>
      <c r="W368" s="186"/>
      <c r="X368" s="186"/>
      <c r="Y368" s="186"/>
      <c r="Z368" s="186"/>
    </row>
    <row r="369" spans="1:26" x14ac:dyDescent="0.2">
      <c r="A369" s="186"/>
      <c r="B369" s="186"/>
      <c r="C369" s="186"/>
      <c r="D369" s="186"/>
      <c r="E369" s="186"/>
      <c r="F369" s="186"/>
      <c r="G369" s="186"/>
      <c r="H369" s="186"/>
      <c r="I369" s="186"/>
      <c r="J369" s="186"/>
      <c r="K369" s="186"/>
      <c r="L369" s="186"/>
      <c r="M369" s="186"/>
      <c r="N369" s="180"/>
      <c r="O369" s="180"/>
      <c r="P369" s="180"/>
      <c r="Q369" s="180"/>
      <c r="R369" s="180"/>
      <c r="S369" s="180"/>
      <c r="T369" s="186"/>
      <c r="U369" s="186"/>
      <c r="V369" s="186"/>
      <c r="W369" s="186"/>
      <c r="X369" s="186"/>
      <c r="Y369" s="186"/>
      <c r="Z369" s="186"/>
    </row>
    <row r="370" spans="1:26" x14ac:dyDescent="0.2">
      <c r="A370" s="186"/>
      <c r="B370" s="186"/>
      <c r="C370" s="186"/>
      <c r="D370" s="186"/>
      <c r="E370" s="186"/>
      <c r="F370" s="186"/>
      <c r="G370" s="186"/>
      <c r="H370" s="186"/>
      <c r="I370" s="186"/>
      <c r="J370" s="186"/>
      <c r="K370" s="186"/>
      <c r="L370" s="186"/>
      <c r="M370" s="186"/>
      <c r="N370" s="180"/>
      <c r="O370" s="180"/>
      <c r="P370" s="180"/>
      <c r="Q370" s="180"/>
      <c r="R370" s="180"/>
      <c r="S370" s="180"/>
      <c r="T370" s="186"/>
      <c r="U370" s="186"/>
      <c r="V370" s="186"/>
      <c r="W370" s="186"/>
      <c r="X370" s="186"/>
      <c r="Y370" s="186"/>
      <c r="Z370" s="186"/>
    </row>
    <row r="371" spans="1:26" x14ac:dyDescent="0.2">
      <c r="A371" s="186"/>
      <c r="B371" s="186"/>
      <c r="C371" s="186"/>
      <c r="D371" s="186"/>
      <c r="E371" s="186"/>
      <c r="F371" s="186"/>
      <c r="G371" s="186"/>
      <c r="H371" s="186"/>
      <c r="I371" s="186"/>
      <c r="J371" s="186"/>
      <c r="K371" s="186"/>
      <c r="L371" s="186"/>
      <c r="M371" s="186"/>
      <c r="N371" s="180"/>
      <c r="O371" s="180"/>
      <c r="P371" s="180"/>
      <c r="Q371" s="180"/>
      <c r="R371" s="180"/>
      <c r="S371" s="180"/>
      <c r="T371" s="186"/>
      <c r="U371" s="186"/>
      <c r="V371" s="186"/>
      <c r="W371" s="186"/>
      <c r="X371" s="186"/>
      <c r="Y371" s="186"/>
      <c r="Z371" s="186"/>
    </row>
    <row r="372" spans="1:26" x14ac:dyDescent="0.2">
      <c r="A372" s="186"/>
      <c r="B372" s="186"/>
      <c r="C372" s="186"/>
      <c r="D372" s="186"/>
      <c r="E372" s="186"/>
      <c r="F372" s="186"/>
      <c r="G372" s="186"/>
      <c r="H372" s="186"/>
      <c r="I372" s="186"/>
      <c r="J372" s="186"/>
      <c r="K372" s="186"/>
      <c r="L372" s="186"/>
      <c r="M372" s="186"/>
      <c r="N372" s="180"/>
      <c r="O372" s="180"/>
      <c r="P372" s="180"/>
      <c r="Q372" s="180"/>
      <c r="R372" s="180"/>
      <c r="S372" s="180"/>
      <c r="T372" s="186"/>
      <c r="U372" s="186"/>
      <c r="V372" s="186"/>
      <c r="W372" s="186"/>
      <c r="X372" s="186"/>
      <c r="Y372" s="186"/>
      <c r="Z372" s="186"/>
    </row>
    <row r="373" spans="1:26" x14ac:dyDescent="0.2">
      <c r="A373" s="186"/>
      <c r="B373" s="186"/>
      <c r="C373" s="186"/>
      <c r="D373" s="186"/>
      <c r="E373" s="186"/>
      <c r="F373" s="186"/>
      <c r="G373" s="186"/>
      <c r="H373" s="186"/>
      <c r="I373" s="186"/>
      <c r="J373" s="186"/>
      <c r="K373" s="186"/>
      <c r="L373" s="186"/>
      <c r="M373" s="186"/>
      <c r="N373" s="180"/>
      <c r="O373" s="180"/>
      <c r="P373" s="180"/>
      <c r="Q373" s="180"/>
      <c r="R373" s="180"/>
      <c r="S373" s="180"/>
      <c r="T373" s="186"/>
      <c r="U373" s="186"/>
      <c r="V373" s="186"/>
      <c r="W373" s="186"/>
      <c r="X373" s="186"/>
      <c r="Y373" s="186"/>
      <c r="Z373" s="186"/>
    </row>
    <row r="374" spans="1:26" x14ac:dyDescent="0.2">
      <c r="A374" s="186"/>
      <c r="B374" s="186"/>
      <c r="C374" s="186"/>
      <c r="D374" s="186"/>
      <c r="E374" s="186"/>
      <c r="F374" s="186"/>
      <c r="G374" s="186"/>
      <c r="H374" s="186"/>
      <c r="I374" s="186"/>
      <c r="J374" s="186"/>
      <c r="K374" s="186"/>
      <c r="L374" s="186"/>
      <c r="M374" s="186"/>
      <c r="N374" s="180"/>
      <c r="O374" s="180"/>
      <c r="P374" s="180"/>
      <c r="Q374" s="180"/>
      <c r="R374" s="180"/>
      <c r="S374" s="180"/>
      <c r="T374" s="186"/>
      <c r="U374" s="186"/>
      <c r="V374" s="186"/>
      <c r="W374" s="186"/>
      <c r="X374" s="186"/>
      <c r="Y374" s="186"/>
      <c r="Z374" s="186"/>
    </row>
    <row r="375" spans="1:26" x14ac:dyDescent="0.2">
      <c r="A375" s="186"/>
      <c r="B375" s="186"/>
      <c r="C375" s="186"/>
      <c r="D375" s="186"/>
      <c r="E375" s="186"/>
      <c r="F375" s="186"/>
      <c r="G375" s="186"/>
      <c r="H375" s="186"/>
      <c r="I375" s="186"/>
      <c r="J375" s="186"/>
      <c r="K375" s="186"/>
      <c r="L375" s="186"/>
      <c r="M375" s="186"/>
      <c r="N375" s="180"/>
      <c r="O375" s="180"/>
      <c r="P375" s="180"/>
      <c r="Q375" s="180"/>
      <c r="R375" s="180"/>
      <c r="S375" s="180"/>
      <c r="T375" s="186"/>
      <c r="U375" s="186"/>
      <c r="V375" s="186"/>
      <c r="W375" s="186"/>
      <c r="X375" s="186"/>
      <c r="Y375" s="186"/>
      <c r="Z375" s="186"/>
    </row>
    <row r="376" spans="1:26" x14ac:dyDescent="0.2">
      <c r="A376" s="186"/>
      <c r="B376" s="186"/>
      <c r="C376" s="186"/>
      <c r="D376" s="186"/>
      <c r="E376" s="186"/>
      <c r="F376" s="186"/>
      <c r="G376" s="186"/>
      <c r="H376" s="186"/>
      <c r="I376" s="186"/>
      <c r="J376" s="186"/>
      <c r="K376" s="186"/>
      <c r="L376" s="186"/>
      <c r="M376" s="186"/>
      <c r="N376" s="180"/>
      <c r="O376" s="180"/>
      <c r="P376" s="180"/>
      <c r="Q376" s="180"/>
      <c r="R376" s="180"/>
      <c r="S376" s="180"/>
      <c r="T376" s="186"/>
      <c r="U376" s="186"/>
      <c r="V376" s="186"/>
      <c r="W376" s="186"/>
      <c r="X376" s="186"/>
      <c r="Y376" s="186"/>
      <c r="Z376" s="186"/>
    </row>
    <row r="377" spans="1:26" x14ac:dyDescent="0.2">
      <c r="A377" s="186"/>
      <c r="B377" s="186"/>
      <c r="C377" s="186"/>
      <c r="D377" s="186"/>
      <c r="E377" s="186"/>
      <c r="F377" s="186"/>
      <c r="G377" s="186"/>
      <c r="H377" s="186"/>
      <c r="I377" s="186"/>
      <c r="J377" s="186"/>
      <c r="K377" s="186"/>
      <c r="L377" s="186"/>
      <c r="M377" s="186"/>
      <c r="N377" s="180"/>
      <c r="O377" s="180"/>
      <c r="P377" s="180"/>
      <c r="Q377" s="180"/>
      <c r="R377" s="180"/>
      <c r="S377" s="180"/>
      <c r="T377" s="186"/>
      <c r="U377" s="186"/>
      <c r="V377" s="186"/>
      <c r="W377" s="186"/>
      <c r="X377" s="186"/>
      <c r="Y377" s="186"/>
      <c r="Z377" s="186"/>
    </row>
    <row r="378" spans="1:26" x14ac:dyDescent="0.2">
      <c r="A378" s="186"/>
      <c r="B378" s="186"/>
      <c r="C378" s="186"/>
      <c r="D378" s="186"/>
      <c r="E378" s="186"/>
      <c r="F378" s="186"/>
      <c r="G378" s="186"/>
      <c r="H378" s="186"/>
      <c r="I378" s="186"/>
      <c r="J378" s="186"/>
      <c r="K378" s="186"/>
      <c r="L378" s="186"/>
      <c r="M378" s="186"/>
      <c r="N378" s="180"/>
      <c r="O378" s="180"/>
      <c r="P378" s="180"/>
      <c r="Q378" s="180"/>
      <c r="R378" s="180"/>
      <c r="S378" s="180"/>
      <c r="T378" s="186"/>
      <c r="U378" s="186"/>
      <c r="V378" s="186"/>
      <c r="W378" s="186"/>
      <c r="X378" s="186"/>
      <c r="Y378" s="186"/>
      <c r="Z378" s="186"/>
    </row>
    <row r="379" spans="1:26" x14ac:dyDescent="0.2">
      <c r="A379" s="186"/>
      <c r="B379" s="186"/>
      <c r="C379" s="186"/>
      <c r="D379" s="186"/>
      <c r="E379" s="186"/>
      <c r="F379" s="186"/>
      <c r="G379" s="186"/>
      <c r="H379" s="186"/>
      <c r="I379" s="186"/>
      <c r="J379" s="186"/>
      <c r="K379" s="186"/>
      <c r="L379" s="186"/>
      <c r="M379" s="186"/>
      <c r="N379" s="180"/>
      <c r="O379" s="180"/>
      <c r="P379" s="180"/>
      <c r="Q379" s="180"/>
      <c r="R379" s="180"/>
      <c r="S379" s="180"/>
      <c r="T379" s="186"/>
      <c r="U379" s="186"/>
      <c r="V379" s="186"/>
      <c r="W379" s="186"/>
      <c r="X379" s="186"/>
      <c r="Y379" s="186"/>
      <c r="Z379" s="186"/>
    </row>
    <row r="380" spans="1:26" x14ac:dyDescent="0.2">
      <c r="A380" s="186"/>
      <c r="B380" s="186"/>
      <c r="C380" s="186"/>
      <c r="D380" s="186"/>
      <c r="E380" s="186"/>
      <c r="F380" s="186"/>
      <c r="G380" s="186"/>
      <c r="H380" s="186"/>
      <c r="I380" s="186"/>
      <c r="J380" s="186"/>
      <c r="K380" s="186"/>
      <c r="L380" s="186"/>
      <c r="M380" s="186"/>
      <c r="N380" s="180"/>
      <c r="O380" s="180"/>
      <c r="P380" s="180"/>
      <c r="Q380" s="180"/>
      <c r="R380" s="180"/>
      <c r="S380" s="180"/>
      <c r="T380" s="186"/>
      <c r="U380" s="186"/>
      <c r="V380" s="186"/>
      <c r="W380" s="186"/>
      <c r="X380" s="186"/>
      <c r="Y380" s="186"/>
      <c r="Z380" s="186"/>
    </row>
    <row r="381" spans="1:26" x14ac:dyDescent="0.2">
      <c r="A381" s="186"/>
      <c r="B381" s="186"/>
      <c r="C381" s="186"/>
      <c r="D381" s="186"/>
      <c r="E381" s="186"/>
      <c r="F381" s="186"/>
      <c r="G381" s="186"/>
      <c r="H381" s="186"/>
      <c r="I381" s="186"/>
      <c r="J381" s="186"/>
      <c r="K381" s="186"/>
      <c r="L381" s="186"/>
      <c r="M381" s="186"/>
      <c r="N381" s="180"/>
      <c r="O381" s="180"/>
      <c r="P381" s="180"/>
      <c r="Q381" s="180"/>
      <c r="R381" s="180"/>
      <c r="S381" s="180"/>
      <c r="T381" s="186"/>
      <c r="U381" s="186"/>
      <c r="V381" s="186"/>
      <c r="W381" s="186"/>
      <c r="X381" s="186"/>
      <c r="Y381" s="186"/>
      <c r="Z381" s="186"/>
    </row>
    <row r="382" spans="1:26" x14ac:dyDescent="0.2">
      <c r="A382" s="186"/>
      <c r="B382" s="186"/>
      <c r="C382" s="186"/>
      <c r="D382" s="186"/>
      <c r="E382" s="186"/>
      <c r="F382" s="186"/>
      <c r="G382" s="186"/>
      <c r="H382" s="186"/>
      <c r="I382" s="186"/>
      <c r="J382" s="186"/>
      <c r="K382" s="186"/>
      <c r="L382" s="186"/>
      <c r="M382" s="186"/>
      <c r="N382" s="180"/>
      <c r="O382" s="180"/>
      <c r="P382" s="180"/>
      <c r="Q382" s="180"/>
      <c r="R382" s="180"/>
      <c r="S382" s="180"/>
      <c r="T382" s="186"/>
      <c r="U382" s="186"/>
      <c r="V382" s="186"/>
      <c r="W382" s="186"/>
      <c r="X382" s="186"/>
      <c r="Y382" s="186"/>
      <c r="Z382" s="186"/>
    </row>
    <row r="383" spans="1:26" x14ac:dyDescent="0.2">
      <c r="A383" s="186"/>
      <c r="B383" s="186"/>
      <c r="C383" s="186"/>
      <c r="D383" s="186"/>
      <c r="E383" s="186"/>
      <c r="F383" s="186"/>
      <c r="G383" s="186"/>
      <c r="H383" s="186"/>
      <c r="I383" s="186"/>
      <c r="J383" s="186"/>
      <c r="K383" s="186"/>
      <c r="L383" s="186"/>
      <c r="M383" s="186"/>
      <c r="N383" s="180"/>
      <c r="O383" s="180"/>
      <c r="P383" s="180"/>
      <c r="Q383" s="180"/>
      <c r="R383" s="180"/>
      <c r="S383" s="180"/>
      <c r="T383" s="186"/>
      <c r="U383" s="186"/>
      <c r="V383" s="186"/>
      <c r="W383" s="186"/>
      <c r="X383" s="186"/>
      <c r="Y383" s="186"/>
      <c r="Z383" s="186"/>
    </row>
    <row r="384" spans="1:26" x14ac:dyDescent="0.2">
      <c r="A384" s="186"/>
      <c r="B384" s="186"/>
      <c r="C384" s="186"/>
      <c r="D384" s="186"/>
      <c r="E384" s="186"/>
      <c r="F384" s="186"/>
      <c r="G384" s="186"/>
      <c r="H384" s="186"/>
      <c r="I384" s="186"/>
      <c r="J384" s="186"/>
      <c r="K384" s="186"/>
      <c r="L384" s="186"/>
      <c r="M384" s="186"/>
      <c r="N384" s="180"/>
      <c r="O384" s="180"/>
      <c r="P384" s="180"/>
      <c r="Q384" s="180"/>
      <c r="R384" s="180"/>
      <c r="S384" s="180"/>
      <c r="T384" s="186"/>
      <c r="U384" s="186"/>
      <c r="V384" s="186"/>
      <c r="W384" s="186"/>
      <c r="X384" s="186"/>
      <c r="Y384" s="186"/>
      <c r="Z384" s="186"/>
    </row>
    <row r="385" spans="1:26" x14ac:dyDescent="0.2">
      <c r="A385" s="186"/>
      <c r="B385" s="186"/>
      <c r="C385" s="186"/>
      <c r="D385" s="186"/>
      <c r="E385" s="186"/>
      <c r="F385" s="186"/>
      <c r="G385" s="186"/>
      <c r="H385" s="186"/>
      <c r="I385" s="186"/>
      <c r="J385" s="186"/>
      <c r="K385" s="186"/>
      <c r="L385" s="186"/>
      <c r="M385" s="186"/>
      <c r="N385" s="180"/>
      <c r="O385" s="180"/>
      <c r="P385" s="180"/>
      <c r="Q385" s="180"/>
      <c r="R385" s="180"/>
      <c r="S385" s="180"/>
      <c r="T385" s="186"/>
      <c r="U385" s="186"/>
      <c r="V385" s="186"/>
      <c r="W385" s="186"/>
      <c r="X385" s="186"/>
      <c r="Y385" s="186"/>
      <c r="Z385" s="186"/>
    </row>
    <row r="386" spans="1:26" x14ac:dyDescent="0.2">
      <c r="A386" s="186"/>
      <c r="B386" s="186"/>
      <c r="C386" s="186"/>
      <c r="D386" s="186"/>
      <c r="E386" s="186"/>
      <c r="F386" s="186"/>
      <c r="G386" s="186"/>
      <c r="H386" s="186"/>
      <c r="I386" s="186"/>
      <c r="J386" s="186"/>
      <c r="K386" s="186"/>
      <c r="L386" s="186"/>
      <c r="M386" s="186"/>
      <c r="N386" s="180"/>
      <c r="O386" s="180"/>
      <c r="P386" s="180"/>
      <c r="Q386" s="180"/>
      <c r="R386" s="180"/>
      <c r="S386" s="180"/>
      <c r="T386" s="186"/>
      <c r="U386" s="186"/>
      <c r="V386" s="186"/>
      <c r="W386" s="186"/>
      <c r="X386" s="186"/>
      <c r="Y386" s="186"/>
      <c r="Z386" s="186"/>
    </row>
    <row r="387" spans="1:26" x14ac:dyDescent="0.2">
      <c r="A387" s="186"/>
      <c r="B387" s="186"/>
      <c r="C387" s="186"/>
      <c r="D387" s="186"/>
      <c r="E387" s="186"/>
      <c r="F387" s="186"/>
      <c r="G387" s="186"/>
      <c r="H387" s="186"/>
      <c r="I387" s="186"/>
      <c r="J387" s="186"/>
      <c r="K387" s="186"/>
      <c r="L387" s="186"/>
      <c r="M387" s="186"/>
      <c r="N387" s="180"/>
      <c r="O387" s="180"/>
      <c r="P387" s="180"/>
      <c r="Q387" s="180"/>
      <c r="R387" s="180"/>
      <c r="S387" s="180"/>
      <c r="T387" s="186"/>
      <c r="U387" s="186"/>
      <c r="V387" s="186"/>
      <c r="W387" s="186"/>
      <c r="X387" s="186"/>
      <c r="Y387" s="186"/>
      <c r="Z387" s="186"/>
    </row>
    <row r="388" spans="1:26" x14ac:dyDescent="0.2">
      <c r="A388" s="186"/>
      <c r="B388" s="186"/>
      <c r="C388" s="186"/>
      <c r="D388" s="186"/>
      <c r="E388" s="186"/>
      <c r="F388" s="186"/>
      <c r="G388" s="186"/>
      <c r="H388" s="186"/>
      <c r="I388" s="186"/>
      <c r="J388" s="186"/>
      <c r="K388" s="186"/>
      <c r="L388" s="186"/>
      <c r="M388" s="186"/>
      <c r="N388" s="180"/>
      <c r="O388" s="180"/>
      <c r="P388" s="180"/>
      <c r="Q388" s="180"/>
      <c r="R388" s="180"/>
      <c r="S388" s="180"/>
      <c r="T388" s="186"/>
      <c r="U388" s="186"/>
      <c r="V388" s="186"/>
      <c r="W388" s="186"/>
      <c r="X388" s="186"/>
      <c r="Y388" s="186"/>
      <c r="Z388" s="186"/>
    </row>
    <row r="389" spans="1:26" x14ac:dyDescent="0.2">
      <c r="A389" s="186"/>
      <c r="B389" s="186"/>
      <c r="C389" s="186"/>
      <c r="D389" s="186"/>
      <c r="E389" s="186"/>
      <c r="F389" s="186"/>
      <c r="G389" s="186"/>
      <c r="H389" s="186"/>
      <c r="I389" s="186"/>
      <c r="J389" s="186"/>
      <c r="K389" s="186"/>
      <c r="L389" s="186"/>
      <c r="M389" s="186"/>
      <c r="N389" s="180"/>
      <c r="O389" s="180"/>
      <c r="P389" s="180"/>
      <c r="Q389" s="180"/>
      <c r="R389" s="180"/>
      <c r="S389" s="180"/>
      <c r="T389" s="186"/>
      <c r="U389" s="186"/>
      <c r="V389" s="186"/>
      <c r="W389" s="186"/>
      <c r="X389" s="186"/>
      <c r="Y389" s="186"/>
      <c r="Z389" s="186"/>
    </row>
    <row r="390" spans="1:26" x14ac:dyDescent="0.2">
      <c r="A390" s="186"/>
      <c r="B390" s="186"/>
      <c r="C390" s="186"/>
      <c r="D390" s="186"/>
      <c r="E390" s="186"/>
      <c r="F390" s="186"/>
      <c r="G390" s="186"/>
      <c r="H390" s="186"/>
      <c r="I390" s="186"/>
      <c r="J390" s="186"/>
      <c r="K390" s="186"/>
      <c r="L390" s="186"/>
      <c r="M390" s="186"/>
      <c r="N390" s="180"/>
      <c r="O390" s="180"/>
      <c r="P390" s="180"/>
      <c r="Q390" s="180"/>
      <c r="R390" s="180"/>
      <c r="S390" s="180"/>
      <c r="T390" s="186"/>
      <c r="U390" s="186"/>
      <c r="V390" s="186"/>
      <c r="W390" s="186"/>
      <c r="X390" s="186"/>
      <c r="Y390" s="186"/>
      <c r="Z390" s="186"/>
    </row>
    <row r="391" spans="1:26" x14ac:dyDescent="0.2">
      <c r="A391" s="186"/>
      <c r="B391" s="186"/>
      <c r="C391" s="186"/>
      <c r="D391" s="186"/>
      <c r="E391" s="186"/>
      <c r="F391" s="186"/>
      <c r="G391" s="186"/>
      <c r="H391" s="186"/>
      <c r="I391" s="186"/>
      <c r="J391" s="186"/>
      <c r="K391" s="186"/>
      <c r="L391" s="186"/>
      <c r="M391" s="186"/>
      <c r="N391" s="180"/>
      <c r="O391" s="180"/>
      <c r="P391" s="180"/>
      <c r="Q391" s="180"/>
      <c r="R391" s="180"/>
      <c r="S391" s="180"/>
      <c r="T391" s="186"/>
      <c r="U391" s="186"/>
      <c r="V391" s="186"/>
      <c r="W391" s="186"/>
      <c r="X391" s="186"/>
      <c r="Y391" s="186"/>
      <c r="Z391" s="186"/>
    </row>
    <row r="392" spans="1:26" x14ac:dyDescent="0.2">
      <c r="A392" s="186"/>
      <c r="B392" s="186"/>
      <c r="C392" s="186"/>
      <c r="D392" s="186"/>
      <c r="E392" s="186"/>
      <c r="F392" s="186"/>
      <c r="G392" s="186"/>
      <c r="H392" s="186"/>
      <c r="I392" s="186"/>
      <c r="J392" s="186"/>
      <c r="K392" s="186"/>
      <c r="L392" s="186"/>
      <c r="M392" s="186"/>
      <c r="N392" s="180"/>
      <c r="O392" s="180"/>
      <c r="P392" s="180"/>
      <c r="Q392" s="180"/>
      <c r="R392" s="180"/>
      <c r="S392" s="180"/>
      <c r="T392" s="186"/>
      <c r="U392" s="186"/>
      <c r="V392" s="186"/>
      <c r="W392" s="186"/>
      <c r="X392" s="186"/>
      <c r="Y392" s="186"/>
      <c r="Z392" s="186"/>
    </row>
    <row r="393" spans="1:26" x14ac:dyDescent="0.2">
      <c r="A393" s="186"/>
      <c r="B393" s="186"/>
      <c r="C393" s="186"/>
      <c r="D393" s="186"/>
      <c r="E393" s="186"/>
      <c r="F393" s="186"/>
      <c r="G393" s="186"/>
      <c r="H393" s="186"/>
      <c r="I393" s="186"/>
      <c r="J393" s="186"/>
      <c r="K393" s="186"/>
      <c r="L393" s="186"/>
      <c r="M393" s="186"/>
      <c r="N393" s="180"/>
      <c r="O393" s="180"/>
      <c r="P393" s="180"/>
      <c r="Q393" s="180"/>
      <c r="R393" s="180"/>
      <c r="S393" s="180"/>
      <c r="T393" s="186"/>
      <c r="U393" s="186"/>
      <c r="V393" s="186"/>
      <c r="W393" s="186"/>
      <c r="X393" s="186"/>
      <c r="Y393" s="186"/>
      <c r="Z393" s="186"/>
    </row>
    <row r="394" spans="1:26" x14ac:dyDescent="0.2">
      <c r="A394" s="186"/>
      <c r="B394" s="186"/>
      <c r="C394" s="186"/>
      <c r="D394" s="186"/>
      <c r="E394" s="186"/>
      <c r="F394" s="186"/>
      <c r="G394" s="186"/>
      <c r="H394" s="186"/>
      <c r="I394" s="186"/>
      <c r="J394" s="186"/>
      <c r="K394" s="186"/>
      <c r="L394" s="186"/>
      <c r="M394" s="186"/>
      <c r="N394" s="180"/>
      <c r="O394" s="180"/>
      <c r="P394" s="180"/>
      <c r="Q394" s="180"/>
      <c r="R394" s="180"/>
      <c r="S394" s="180"/>
      <c r="T394" s="186"/>
      <c r="U394" s="186"/>
      <c r="V394" s="186"/>
      <c r="W394" s="186"/>
      <c r="X394" s="186"/>
      <c r="Y394" s="186"/>
      <c r="Z394" s="186"/>
    </row>
    <row r="395" spans="1:26" x14ac:dyDescent="0.2">
      <c r="A395" s="186"/>
      <c r="B395" s="186"/>
      <c r="C395" s="186"/>
      <c r="D395" s="186"/>
      <c r="E395" s="186"/>
      <c r="F395" s="186"/>
      <c r="G395" s="186"/>
      <c r="H395" s="186"/>
      <c r="I395" s="186"/>
      <c r="J395" s="186"/>
      <c r="K395" s="186"/>
      <c r="L395" s="186"/>
      <c r="M395" s="186"/>
      <c r="N395" s="180"/>
      <c r="O395" s="180"/>
      <c r="P395" s="180"/>
      <c r="Q395" s="180"/>
      <c r="R395" s="180"/>
      <c r="S395" s="180"/>
      <c r="T395" s="186"/>
      <c r="U395" s="186"/>
      <c r="V395" s="186"/>
      <c r="W395" s="186"/>
      <c r="X395" s="186"/>
      <c r="Y395" s="186"/>
      <c r="Z395" s="186"/>
    </row>
    <row r="396" spans="1:26" x14ac:dyDescent="0.2">
      <c r="A396" s="186"/>
      <c r="B396" s="186"/>
      <c r="C396" s="186"/>
      <c r="D396" s="186"/>
      <c r="E396" s="186"/>
      <c r="F396" s="186"/>
      <c r="G396" s="186"/>
      <c r="H396" s="186"/>
      <c r="I396" s="186"/>
      <c r="J396" s="186"/>
      <c r="K396" s="186"/>
      <c r="L396" s="186"/>
      <c r="M396" s="186"/>
      <c r="N396" s="180"/>
      <c r="O396" s="180"/>
      <c r="P396" s="180"/>
      <c r="Q396" s="180"/>
      <c r="R396" s="180"/>
      <c r="S396" s="180"/>
      <c r="T396" s="186"/>
      <c r="U396" s="186"/>
      <c r="V396" s="186"/>
      <c r="W396" s="186"/>
      <c r="X396" s="186"/>
      <c r="Y396" s="186"/>
      <c r="Z396" s="186"/>
    </row>
    <row r="397" spans="1:26" x14ac:dyDescent="0.2">
      <c r="A397" s="186"/>
      <c r="B397" s="186"/>
      <c r="C397" s="186"/>
      <c r="D397" s="186"/>
      <c r="E397" s="186"/>
      <c r="F397" s="186"/>
      <c r="G397" s="186"/>
      <c r="H397" s="186"/>
      <c r="I397" s="186"/>
      <c r="J397" s="186"/>
      <c r="K397" s="186"/>
      <c r="L397" s="186"/>
      <c r="M397" s="186"/>
      <c r="N397" s="180"/>
      <c r="O397" s="180"/>
      <c r="P397" s="180"/>
      <c r="Q397" s="180"/>
      <c r="R397" s="180"/>
      <c r="S397" s="180"/>
      <c r="T397" s="186"/>
      <c r="U397" s="186"/>
      <c r="V397" s="186"/>
      <c r="W397" s="186"/>
      <c r="X397" s="186"/>
      <c r="Y397" s="186"/>
      <c r="Z397" s="186"/>
    </row>
    <row r="398" spans="1:26" x14ac:dyDescent="0.2">
      <c r="A398" s="186"/>
      <c r="B398" s="186"/>
      <c r="C398" s="186"/>
      <c r="D398" s="186"/>
      <c r="E398" s="186"/>
      <c r="F398" s="186"/>
      <c r="G398" s="186"/>
      <c r="H398" s="186"/>
      <c r="I398" s="186"/>
      <c r="J398" s="186"/>
      <c r="K398" s="186"/>
      <c r="L398" s="186"/>
      <c r="M398" s="186"/>
      <c r="N398" s="180"/>
      <c r="O398" s="180"/>
      <c r="P398" s="180"/>
      <c r="Q398" s="180"/>
      <c r="R398" s="180"/>
      <c r="S398" s="180"/>
      <c r="T398" s="186"/>
      <c r="U398" s="186"/>
      <c r="V398" s="186"/>
      <c r="W398" s="186"/>
      <c r="X398" s="186"/>
      <c r="Y398" s="186"/>
      <c r="Z398" s="186"/>
    </row>
    <row r="399" spans="1:26" x14ac:dyDescent="0.2">
      <c r="A399" s="186"/>
      <c r="B399" s="186"/>
      <c r="C399" s="186"/>
      <c r="D399" s="186"/>
      <c r="E399" s="186"/>
      <c r="F399" s="186"/>
      <c r="G399" s="186"/>
      <c r="H399" s="186"/>
      <c r="I399" s="186"/>
      <c r="J399" s="186"/>
      <c r="K399" s="186"/>
      <c r="L399" s="186"/>
      <c r="M399" s="186"/>
      <c r="N399" s="180"/>
      <c r="O399" s="180"/>
      <c r="P399" s="180"/>
      <c r="Q399" s="180"/>
      <c r="R399" s="180"/>
      <c r="S399" s="180"/>
      <c r="T399" s="186"/>
      <c r="U399" s="186"/>
      <c r="V399" s="186"/>
      <c r="W399" s="186"/>
      <c r="X399" s="186"/>
      <c r="Y399" s="186"/>
      <c r="Z399" s="186"/>
    </row>
    <row r="400" spans="1:26" x14ac:dyDescent="0.2">
      <c r="A400" s="186"/>
      <c r="B400" s="186"/>
      <c r="C400" s="186"/>
      <c r="D400" s="186"/>
      <c r="E400" s="186"/>
      <c r="F400" s="186"/>
      <c r="G400" s="186"/>
      <c r="H400" s="186"/>
      <c r="I400" s="186"/>
      <c r="J400" s="186"/>
      <c r="K400" s="186"/>
      <c r="L400" s="186"/>
      <c r="M400" s="186"/>
      <c r="N400" s="180"/>
      <c r="O400" s="180"/>
      <c r="P400" s="180"/>
      <c r="Q400" s="180"/>
      <c r="R400" s="180"/>
      <c r="S400" s="180"/>
      <c r="T400" s="186"/>
      <c r="U400" s="186"/>
      <c r="V400" s="186"/>
      <c r="W400" s="186"/>
      <c r="X400" s="186"/>
      <c r="Y400" s="186"/>
      <c r="Z400" s="186"/>
    </row>
    <row r="401" spans="1:26" x14ac:dyDescent="0.2">
      <c r="A401" s="186"/>
      <c r="B401" s="186"/>
      <c r="C401" s="186"/>
      <c r="D401" s="186"/>
      <c r="E401" s="186"/>
      <c r="F401" s="186"/>
      <c r="G401" s="186"/>
      <c r="H401" s="186"/>
      <c r="I401" s="186"/>
      <c r="J401" s="186"/>
      <c r="K401" s="186"/>
      <c r="L401" s="186"/>
      <c r="M401" s="186"/>
      <c r="N401" s="180"/>
      <c r="O401" s="180"/>
      <c r="P401" s="180"/>
      <c r="Q401" s="180"/>
      <c r="R401" s="180"/>
      <c r="S401" s="180"/>
      <c r="T401" s="186"/>
      <c r="U401" s="186"/>
      <c r="V401" s="186"/>
      <c r="W401" s="186"/>
      <c r="X401" s="186"/>
      <c r="Y401" s="186"/>
      <c r="Z401" s="186"/>
    </row>
    <row r="402" spans="1:26" x14ac:dyDescent="0.2">
      <c r="A402" s="186"/>
      <c r="B402" s="186"/>
      <c r="C402" s="186"/>
      <c r="D402" s="186"/>
      <c r="E402" s="186"/>
      <c r="F402" s="186"/>
      <c r="G402" s="186"/>
      <c r="H402" s="186"/>
      <c r="I402" s="186"/>
      <c r="J402" s="186"/>
      <c r="K402" s="186"/>
      <c r="L402" s="186"/>
      <c r="M402" s="186"/>
      <c r="N402" s="180"/>
      <c r="O402" s="180"/>
      <c r="P402" s="180"/>
      <c r="Q402" s="180"/>
      <c r="R402" s="180"/>
      <c r="S402" s="180"/>
      <c r="T402" s="186"/>
      <c r="U402" s="186"/>
      <c r="V402" s="186"/>
      <c r="W402" s="186"/>
      <c r="X402" s="186"/>
      <c r="Y402" s="186"/>
      <c r="Z402" s="186"/>
    </row>
    <row r="403" spans="1:26" x14ac:dyDescent="0.2">
      <c r="A403" s="186"/>
      <c r="B403" s="186"/>
      <c r="C403" s="186"/>
      <c r="D403" s="186"/>
      <c r="E403" s="186"/>
      <c r="F403" s="186"/>
      <c r="G403" s="186"/>
      <c r="H403" s="186"/>
      <c r="I403" s="186"/>
      <c r="J403" s="186"/>
      <c r="K403" s="186"/>
      <c r="L403" s="186"/>
      <c r="M403" s="186"/>
      <c r="N403" s="180"/>
      <c r="O403" s="180"/>
      <c r="P403" s="180"/>
      <c r="Q403" s="180"/>
      <c r="R403" s="180"/>
      <c r="S403" s="180"/>
      <c r="T403" s="186"/>
      <c r="U403" s="186"/>
      <c r="V403" s="186"/>
      <c r="W403" s="186"/>
      <c r="X403" s="186"/>
      <c r="Y403" s="186"/>
      <c r="Z403" s="186"/>
    </row>
    <row r="404" spans="1:26" x14ac:dyDescent="0.2">
      <c r="A404" s="186"/>
      <c r="B404" s="186"/>
      <c r="C404" s="186"/>
      <c r="D404" s="186"/>
      <c r="E404" s="186"/>
      <c r="F404" s="186"/>
      <c r="G404" s="186"/>
      <c r="H404" s="186"/>
      <c r="I404" s="186"/>
      <c r="J404" s="186"/>
      <c r="K404" s="186"/>
      <c r="L404" s="186"/>
      <c r="M404" s="186"/>
      <c r="N404" s="180"/>
      <c r="O404" s="180"/>
      <c r="P404" s="180"/>
      <c r="Q404" s="180"/>
      <c r="R404" s="180"/>
      <c r="S404" s="180"/>
      <c r="T404" s="186"/>
      <c r="U404" s="186"/>
      <c r="V404" s="186"/>
      <c r="W404" s="186"/>
      <c r="X404" s="186"/>
      <c r="Y404" s="186"/>
      <c r="Z404" s="186"/>
    </row>
    <row r="405" spans="1:26" x14ac:dyDescent="0.2">
      <c r="A405" s="186"/>
      <c r="B405" s="186"/>
      <c r="C405" s="186"/>
      <c r="D405" s="186"/>
      <c r="E405" s="186"/>
      <c r="F405" s="186"/>
      <c r="G405" s="186"/>
      <c r="H405" s="186"/>
      <c r="I405" s="186"/>
      <c r="J405" s="186"/>
      <c r="K405" s="186"/>
      <c r="L405" s="186"/>
      <c r="M405" s="186"/>
      <c r="N405" s="180"/>
      <c r="O405" s="180"/>
      <c r="P405" s="180"/>
      <c r="Q405" s="180"/>
      <c r="R405" s="180"/>
      <c r="S405" s="180"/>
      <c r="T405" s="186"/>
      <c r="U405" s="186"/>
      <c r="V405" s="186"/>
      <c r="W405" s="186"/>
      <c r="X405" s="186"/>
      <c r="Y405" s="186"/>
      <c r="Z405" s="186"/>
    </row>
    <row r="406" spans="1:26" x14ac:dyDescent="0.2">
      <c r="A406" s="186"/>
      <c r="B406" s="186"/>
      <c r="C406" s="186"/>
      <c r="D406" s="186"/>
      <c r="E406" s="186"/>
      <c r="F406" s="186"/>
      <c r="G406" s="186"/>
      <c r="H406" s="186"/>
      <c r="I406" s="186"/>
      <c r="J406" s="186"/>
      <c r="K406" s="186"/>
      <c r="L406" s="186"/>
      <c r="M406" s="186"/>
      <c r="N406" s="180"/>
      <c r="O406" s="180"/>
      <c r="P406" s="180"/>
      <c r="Q406" s="180"/>
      <c r="R406" s="180"/>
      <c r="S406" s="180"/>
      <c r="T406" s="186"/>
      <c r="U406" s="186"/>
      <c r="V406" s="186"/>
      <c r="W406" s="186"/>
      <c r="X406" s="186"/>
      <c r="Y406" s="186"/>
      <c r="Z406" s="186"/>
    </row>
    <row r="407" spans="1:26" x14ac:dyDescent="0.2">
      <c r="A407" s="186"/>
      <c r="B407" s="186"/>
      <c r="C407" s="186"/>
      <c r="D407" s="186"/>
      <c r="E407" s="186"/>
      <c r="F407" s="186"/>
      <c r="G407" s="186"/>
      <c r="H407" s="186"/>
      <c r="I407" s="186"/>
      <c r="J407" s="186"/>
      <c r="K407" s="186"/>
      <c r="L407" s="186"/>
      <c r="M407" s="186"/>
      <c r="N407" s="180"/>
      <c r="O407" s="180"/>
      <c r="P407" s="180"/>
      <c r="Q407" s="180"/>
      <c r="R407" s="180"/>
      <c r="S407" s="180"/>
      <c r="T407" s="186"/>
      <c r="U407" s="186"/>
      <c r="V407" s="186"/>
      <c r="W407" s="186"/>
      <c r="X407" s="186"/>
      <c r="Y407" s="186"/>
      <c r="Z407" s="186"/>
    </row>
    <row r="408" spans="1:26" x14ac:dyDescent="0.2">
      <c r="A408" s="186"/>
      <c r="B408" s="186"/>
      <c r="C408" s="186"/>
      <c r="D408" s="186"/>
      <c r="E408" s="186"/>
      <c r="F408" s="186"/>
      <c r="G408" s="186"/>
      <c r="H408" s="186"/>
      <c r="I408" s="186"/>
      <c r="J408" s="186"/>
      <c r="K408" s="186"/>
      <c r="L408" s="186"/>
      <c r="M408" s="186"/>
      <c r="N408" s="180"/>
      <c r="O408" s="180"/>
      <c r="P408" s="180"/>
      <c r="Q408" s="180"/>
      <c r="R408" s="180"/>
      <c r="S408" s="180"/>
      <c r="T408" s="186"/>
      <c r="U408" s="186"/>
      <c r="V408" s="186"/>
      <c r="W408" s="186"/>
      <c r="X408" s="186"/>
      <c r="Y408" s="186"/>
      <c r="Z408" s="186"/>
    </row>
    <row r="409" spans="1:26" x14ac:dyDescent="0.2">
      <c r="A409" s="186"/>
      <c r="B409" s="186"/>
      <c r="C409" s="186"/>
      <c r="D409" s="186"/>
      <c r="E409" s="186"/>
      <c r="F409" s="186"/>
      <c r="G409" s="186"/>
      <c r="H409" s="186"/>
      <c r="I409" s="186"/>
      <c r="J409" s="186"/>
      <c r="K409" s="186"/>
      <c r="L409" s="186"/>
      <c r="M409" s="186"/>
      <c r="N409" s="180"/>
      <c r="O409" s="180"/>
      <c r="P409" s="180"/>
      <c r="Q409" s="180"/>
      <c r="R409" s="180"/>
      <c r="S409" s="180"/>
      <c r="T409" s="186"/>
      <c r="U409" s="186"/>
      <c r="V409" s="186"/>
      <c r="W409" s="186"/>
      <c r="X409" s="186"/>
      <c r="Y409" s="186"/>
      <c r="Z409" s="186"/>
    </row>
    <row r="410" spans="1:26" x14ac:dyDescent="0.2">
      <c r="A410" s="186"/>
      <c r="B410" s="186"/>
      <c r="C410" s="186"/>
      <c r="D410" s="186"/>
      <c r="E410" s="186"/>
      <c r="F410" s="186"/>
      <c r="G410" s="186"/>
      <c r="H410" s="186"/>
      <c r="I410" s="186"/>
      <c r="J410" s="186"/>
      <c r="K410" s="186"/>
      <c r="L410" s="186"/>
      <c r="M410" s="186"/>
      <c r="N410" s="180"/>
      <c r="O410" s="180"/>
      <c r="P410" s="180"/>
      <c r="Q410" s="180"/>
      <c r="R410" s="180"/>
      <c r="S410" s="180"/>
      <c r="T410" s="186"/>
      <c r="U410" s="186"/>
      <c r="V410" s="186"/>
      <c r="W410" s="186"/>
      <c r="X410" s="186"/>
      <c r="Y410" s="186"/>
      <c r="Z410" s="186"/>
    </row>
    <row r="411" spans="1:26" x14ac:dyDescent="0.2">
      <c r="A411" s="186"/>
      <c r="B411" s="186"/>
      <c r="C411" s="186"/>
      <c r="D411" s="186"/>
      <c r="E411" s="186"/>
      <c r="F411" s="186"/>
      <c r="G411" s="186"/>
      <c r="H411" s="186"/>
      <c r="I411" s="186"/>
      <c r="J411" s="186"/>
      <c r="K411" s="186"/>
      <c r="L411" s="186"/>
      <c r="M411" s="186"/>
      <c r="N411" s="180"/>
      <c r="O411" s="180"/>
      <c r="P411" s="180"/>
      <c r="Q411" s="180"/>
      <c r="R411" s="180"/>
      <c r="S411" s="180"/>
      <c r="T411" s="186"/>
      <c r="U411" s="186"/>
      <c r="V411" s="186"/>
      <c r="W411" s="186"/>
      <c r="X411" s="186"/>
      <c r="Y411" s="186"/>
      <c r="Z411" s="186"/>
    </row>
    <row r="412" spans="1:26" x14ac:dyDescent="0.2">
      <c r="A412" s="186"/>
      <c r="B412" s="186"/>
      <c r="C412" s="186"/>
      <c r="D412" s="186"/>
      <c r="E412" s="186"/>
      <c r="F412" s="186"/>
      <c r="G412" s="186"/>
      <c r="H412" s="186"/>
      <c r="I412" s="186"/>
      <c r="J412" s="186"/>
      <c r="K412" s="186"/>
      <c r="L412" s="186"/>
      <c r="M412" s="186"/>
      <c r="N412" s="180"/>
      <c r="O412" s="180"/>
      <c r="P412" s="180"/>
      <c r="Q412" s="180"/>
      <c r="R412" s="180"/>
      <c r="S412" s="180"/>
      <c r="T412" s="186"/>
      <c r="U412" s="186"/>
      <c r="V412" s="186"/>
      <c r="W412" s="186"/>
      <c r="X412" s="186"/>
      <c r="Y412" s="186"/>
      <c r="Z412" s="186"/>
    </row>
    <row r="413" spans="1:26" x14ac:dyDescent="0.2">
      <c r="A413" s="186"/>
      <c r="B413" s="186"/>
      <c r="C413" s="186"/>
      <c r="D413" s="186"/>
      <c r="E413" s="186"/>
      <c r="F413" s="186"/>
      <c r="G413" s="186"/>
      <c r="H413" s="186"/>
      <c r="I413" s="186"/>
      <c r="J413" s="186"/>
      <c r="K413" s="186"/>
      <c r="L413" s="186"/>
      <c r="M413" s="186"/>
      <c r="N413" s="180"/>
      <c r="O413" s="180"/>
      <c r="P413" s="180"/>
      <c r="Q413" s="180"/>
      <c r="R413" s="180"/>
      <c r="S413" s="180"/>
      <c r="T413" s="186"/>
      <c r="U413" s="186"/>
      <c r="V413" s="186"/>
      <c r="W413" s="186"/>
      <c r="X413" s="186"/>
      <c r="Y413" s="186"/>
      <c r="Z413" s="186"/>
    </row>
    <row r="414" spans="1:26" x14ac:dyDescent="0.2">
      <c r="A414" s="186"/>
      <c r="B414" s="186"/>
      <c r="C414" s="186"/>
      <c r="D414" s="186"/>
      <c r="E414" s="186"/>
      <c r="F414" s="186"/>
      <c r="G414" s="186"/>
      <c r="H414" s="186"/>
      <c r="I414" s="186"/>
      <c r="J414" s="186"/>
      <c r="K414" s="186"/>
      <c r="L414" s="186"/>
      <c r="M414" s="186"/>
      <c r="N414" s="180"/>
      <c r="O414" s="180"/>
      <c r="P414" s="180"/>
      <c r="Q414" s="180"/>
      <c r="R414" s="180"/>
      <c r="S414" s="180"/>
      <c r="T414" s="186"/>
      <c r="U414" s="186"/>
      <c r="V414" s="186"/>
      <c r="W414" s="186"/>
      <c r="X414" s="186"/>
      <c r="Y414" s="186"/>
      <c r="Z414" s="186"/>
    </row>
    <row r="415" spans="1:26" x14ac:dyDescent="0.2">
      <c r="A415" s="186"/>
      <c r="B415" s="186"/>
      <c r="C415" s="186"/>
      <c r="D415" s="186"/>
      <c r="E415" s="186"/>
      <c r="F415" s="186"/>
      <c r="G415" s="186"/>
      <c r="H415" s="186"/>
      <c r="I415" s="186"/>
      <c r="J415" s="186"/>
      <c r="K415" s="186"/>
      <c r="L415" s="186"/>
      <c r="M415" s="186"/>
      <c r="N415" s="180"/>
      <c r="O415" s="180"/>
      <c r="P415" s="180"/>
      <c r="Q415" s="180"/>
      <c r="R415" s="180"/>
      <c r="S415" s="180"/>
      <c r="T415" s="186"/>
      <c r="U415" s="186"/>
      <c r="V415" s="186"/>
      <c r="W415" s="186"/>
      <c r="X415" s="186"/>
      <c r="Y415" s="186"/>
      <c r="Z415" s="186"/>
    </row>
    <row r="416" spans="1:26" x14ac:dyDescent="0.2">
      <c r="A416" s="186"/>
      <c r="B416" s="186"/>
      <c r="C416" s="186"/>
      <c r="D416" s="186"/>
      <c r="E416" s="186"/>
      <c r="F416" s="186"/>
      <c r="G416" s="186"/>
      <c r="H416" s="186"/>
      <c r="I416" s="186"/>
      <c r="J416" s="186"/>
      <c r="K416" s="186"/>
      <c r="L416" s="186"/>
      <c r="M416" s="186"/>
      <c r="N416" s="180"/>
      <c r="O416" s="180"/>
      <c r="P416" s="180"/>
      <c r="Q416" s="180"/>
      <c r="R416" s="180"/>
      <c r="S416" s="180"/>
      <c r="T416" s="186"/>
      <c r="U416" s="186"/>
      <c r="V416" s="186"/>
      <c r="W416" s="186"/>
      <c r="X416" s="186"/>
      <c r="Y416" s="186"/>
      <c r="Z416" s="186"/>
    </row>
    <row r="417" spans="1:26" x14ac:dyDescent="0.2">
      <c r="A417" s="186"/>
      <c r="B417" s="186"/>
      <c r="C417" s="186"/>
      <c r="D417" s="186"/>
      <c r="E417" s="186"/>
      <c r="F417" s="186"/>
      <c r="G417" s="186"/>
      <c r="H417" s="186"/>
      <c r="I417" s="186"/>
      <c r="J417" s="186"/>
      <c r="K417" s="186"/>
      <c r="L417" s="186"/>
      <c r="M417" s="186"/>
      <c r="N417" s="180"/>
      <c r="O417" s="180"/>
      <c r="P417" s="180"/>
      <c r="Q417" s="180"/>
      <c r="R417" s="180"/>
      <c r="S417" s="180"/>
      <c r="T417" s="186"/>
      <c r="U417" s="186"/>
      <c r="V417" s="186"/>
      <c r="W417" s="186"/>
      <c r="X417" s="186"/>
      <c r="Y417" s="186"/>
      <c r="Z417" s="186"/>
    </row>
    <row r="418" spans="1:26" x14ac:dyDescent="0.2">
      <c r="A418" s="186"/>
      <c r="B418" s="186"/>
      <c r="C418" s="186"/>
      <c r="D418" s="186"/>
      <c r="E418" s="186"/>
      <c r="F418" s="186"/>
      <c r="G418" s="186"/>
      <c r="H418" s="186"/>
      <c r="I418" s="186"/>
      <c r="J418" s="186"/>
      <c r="K418" s="186"/>
      <c r="L418" s="186"/>
      <c r="M418" s="186"/>
      <c r="N418" s="180"/>
      <c r="O418" s="180"/>
      <c r="P418" s="180"/>
      <c r="Q418" s="180"/>
      <c r="R418" s="180"/>
      <c r="S418" s="180"/>
      <c r="T418" s="186"/>
      <c r="U418" s="186"/>
      <c r="V418" s="186"/>
      <c r="W418" s="186"/>
      <c r="X418" s="186"/>
      <c r="Y418" s="186"/>
      <c r="Z418" s="186"/>
    </row>
    <row r="419" spans="1:26" x14ac:dyDescent="0.2">
      <c r="A419" s="186"/>
      <c r="B419" s="186"/>
      <c r="C419" s="186"/>
      <c r="D419" s="186"/>
      <c r="E419" s="186"/>
      <c r="F419" s="186"/>
      <c r="G419" s="186"/>
      <c r="H419" s="186"/>
      <c r="I419" s="186"/>
      <c r="J419" s="186"/>
      <c r="K419" s="186"/>
      <c r="L419" s="186"/>
      <c r="M419" s="186"/>
      <c r="N419" s="180"/>
      <c r="O419" s="180"/>
      <c r="P419" s="180"/>
      <c r="Q419" s="180"/>
      <c r="R419" s="180"/>
      <c r="S419" s="180"/>
      <c r="T419" s="186"/>
      <c r="U419" s="186"/>
      <c r="V419" s="186"/>
      <c r="W419" s="186"/>
      <c r="X419" s="186"/>
      <c r="Y419" s="186"/>
      <c r="Z419" s="186"/>
    </row>
    <row r="420" spans="1:26" x14ac:dyDescent="0.2">
      <c r="A420" s="186"/>
      <c r="B420" s="186"/>
      <c r="C420" s="186"/>
      <c r="D420" s="186"/>
      <c r="E420" s="186"/>
      <c r="F420" s="186"/>
      <c r="G420" s="186"/>
      <c r="H420" s="186"/>
      <c r="I420" s="186"/>
      <c r="J420" s="186"/>
      <c r="K420" s="186"/>
      <c r="L420" s="186"/>
      <c r="M420" s="186"/>
      <c r="N420" s="180"/>
      <c r="O420" s="180"/>
      <c r="P420" s="180"/>
      <c r="Q420" s="180"/>
      <c r="R420" s="180"/>
      <c r="S420" s="180"/>
      <c r="T420" s="186"/>
      <c r="U420" s="186"/>
      <c r="V420" s="186"/>
      <c r="W420" s="186"/>
      <c r="X420" s="186"/>
      <c r="Y420" s="186"/>
      <c r="Z420" s="186"/>
    </row>
    <row r="421" spans="1:26" x14ac:dyDescent="0.2">
      <c r="A421" s="186"/>
      <c r="B421" s="186"/>
      <c r="C421" s="186"/>
      <c r="D421" s="186"/>
      <c r="E421" s="186"/>
      <c r="F421" s="186"/>
      <c r="G421" s="186"/>
      <c r="H421" s="186"/>
      <c r="I421" s="186"/>
      <c r="J421" s="186"/>
      <c r="K421" s="186"/>
      <c r="L421" s="186"/>
      <c r="M421" s="186"/>
      <c r="N421" s="180"/>
      <c r="O421" s="180"/>
      <c r="P421" s="180"/>
      <c r="Q421" s="180"/>
      <c r="R421" s="180"/>
      <c r="S421" s="180"/>
      <c r="T421" s="186"/>
      <c r="U421" s="186"/>
      <c r="V421" s="186"/>
      <c r="W421" s="186"/>
      <c r="X421" s="186"/>
      <c r="Y421" s="186"/>
      <c r="Z421" s="186"/>
    </row>
    <row r="422" spans="1:26" x14ac:dyDescent="0.2">
      <c r="A422" s="186"/>
      <c r="B422" s="186"/>
      <c r="C422" s="186"/>
      <c r="D422" s="186"/>
      <c r="E422" s="186"/>
      <c r="F422" s="186"/>
      <c r="G422" s="186"/>
      <c r="H422" s="186"/>
      <c r="I422" s="186"/>
      <c r="J422" s="186"/>
      <c r="K422" s="186"/>
      <c r="L422" s="186"/>
      <c r="M422" s="186"/>
      <c r="N422" s="180"/>
      <c r="O422" s="180"/>
      <c r="P422" s="180"/>
      <c r="Q422" s="180"/>
      <c r="R422" s="180"/>
      <c r="S422" s="180"/>
      <c r="T422" s="186"/>
      <c r="U422" s="186"/>
      <c r="V422" s="186"/>
      <c r="W422" s="186"/>
      <c r="X422" s="186"/>
      <c r="Y422" s="186"/>
      <c r="Z422" s="186"/>
    </row>
    <row r="423" spans="1:26" x14ac:dyDescent="0.2">
      <c r="A423" s="186"/>
      <c r="B423" s="186"/>
      <c r="C423" s="186"/>
      <c r="D423" s="186"/>
      <c r="E423" s="186"/>
      <c r="F423" s="186"/>
      <c r="G423" s="186"/>
      <c r="H423" s="186"/>
      <c r="I423" s="186"/>
      <c r="J423" s="186"/>
      <c r="K423" s="186"/>
      <c r="L423" s="186"/>
      <c r="M423" s="186"/>
      <c r="N423" s="180"/>
      <c r="O423" s="180"/>
      <c r="P423" s="180"/>
      <c r="Q423" s="180"/>
      <c r="R423" s="180"/>
      <c r="S423" s="180"/>
      <c r="T423" s="186"/>
      <c r="U423" s="186"/>
      <c r="V423" s="186"/>
      <c r="W423" s="186"/>
      <c r="X423" s="186"/>
      <c r="Y423" s="186"/>
      <c r="Z423" s="186"/>
    </row>
    <row r="424" spans="1:26" x14ac:dyDescent="0.2">
      <c r="A424" s="186"/>
      <c r="B424" s="186"/>
      <c r="C424" s="186"/>
      <c r="D424" s="186"/>
      <c r="E424" s="186"/>
      <c r="F424" s="186"/>
      <c r="G424" s="186"/>
      <c r="H424" s="186"/>
      <c r="I424" s="186"/>
      <c r="J424" s="186"/>
      <c r="K424" s="186"/>
      <c r="L424" s="186"/>
      <c r="M424" s="186"/>
      <c r="N424" s="180"/>
      <c r="O424" s="180"/>
      <c r="P424" s="180"/>
      <c r="Q424" s="180"/>
      <c r="R424" s="180"/>
      <c r="S424" s="180"/>
      <c r="T424" s="186"/>
      <c r="U424" s="186"/>
      <c r="V424" s="186"/>
      <c r="W424" s="186"/>
      <c r="X424" s="186"/>
      <c r="Y424" s="186"/>
      <c r="Z424" s="186"/>
    </row>
    <row r="425" spans="1:26" x14ac:dyDescent="0.2">
      <c r="A425" s="186"/>
      <c r="B425" s="186"/>
      <c r="C425" s="186"/>
      <c r="D425" s="186"/>
      <c r="E425" s="186"/>
      <c r="F425" s="186"/>
      <c r="G425" s="186"/>
      <c r="H425" s="186"/>
      <c r="I425" s="186"/>
      <c r="J425" s="186"/>
      <c r="K425" s="186"/>
      <c r="L425" s="186"/>
      <c r="M425" s="186"/>
      <c r="N425" s="180"/>
      <c r="O425" s="180"/>
      <c r="P425" s="180"/>
      <c r="Q425" s="180"/>
      <c r="R425" s="180"/>
      <c r="S425" s="180"/>
      <c r="T425" s="186"/>
      <c r="U425" s="186"/>
      <c r="V425" s="186"/>
      <c r="W425" s="186"/>
      <c r="X425" s="186"/>
      <c r="Y425" s="186"/>
      <c r="Z425" s="186"/>
    </row>
    <row r="426" spans="1:26" x14ac:dyDescent="0.2">
      <c r="A426" s="186"/>
      <c r="B426" s="186"/>
      <c r="C426" s="186"/>
      <c r="D426" s="186"/>
      <c r="E426" s="186"/>
      <c r="F426" s="186"/>
      <c r="G426" s="186"/>
      <c r="H426" s="186"/>
      <c r="I426" s="186"/>
      <c r="J426" s="186"/>
      <c r="K426" s="186"/>
      <c r="L426" s="186"/>
      <c r="M426" s="186"/>
      <c r="N426" s="180"/>
      <c r="O426" s="180"/>
      <c r="P426" s="180"/>
      <c r="Q426" s="180"/>
      <c r="R426" s="180"/>
      <c r="S426" s="180"/>
      <c r="T426" s="186"/>
      <c r="U426" s="186"/>
      <c r="V426" s="186"/>
      <c r="W426" s="186"/>
      <c r="X426" s="186"/>
      <c r="Y426" s="186"/>
      <c r="Z426" s="186"/>
    </row>
    <row r="427" spans="1:26" x14ac:dyDescent="0.2">
      <c r="A427" s="186"/>
      <c r="B427" s="186"/>
      <c r="C427" s="186"/>
      <c r="D427" s="186"/>
      <c r="E427" s="186"/>
      <c r="F427" s="186"/>
      <c r="G427" s="186"/>
      <c r="H427" s="186"/>
      <c r="I427" s="186"/>
      <c r="J427" s="186"/>
      <c r="K427" s="186"/>
      <c r="L427" s="186"/>
      <c r="M427" s="186"/>
      <c r="N427" s="180"/>
      <c r="O427" s="180"/>
      <c r="P427" s="180"/>
      <c r="Q427" s="180"/>
      <c r="R427" s="180"/>
      <c r="S427" s="180"/>
      <c r="T427" s="186"/>
      <c r="U427" s="186"/>
      <c r="V427" s="186"/>
      <c r="W427" s="186"/>
      <c r="X427" s="186"/>
      <c r="Y427" s="186"/>
      <c r="Z427" s="186"/>
    </row>
    <row r="428" spans="1:26" x14ac:dyDescent="0.2">
      <c r="A428" s="186"/>
      <c r="B428" s="186"/>
      <c r="C428" s="186"/>
      <c r="D428" s="186"/>
      <c r="E428" s="186"/>
      <c r="F428" s="186"/>
      <c r="G428" s="186"/>
      <c r="H428" s="186"/>
      <c r="I428" s="186"/>
      <c r="J428" s="186"/>
      <c r="K428" s="186"/>
      <c r="L428" s="186"/>
      <c r="M428" s="186"/>
      <c r="N428" s="180"/>
      <c r="O428" s="180"/>
      <c r="P428" s="180"/>
      <c r="Q428" s="180"/>
      <c r="R428" s="180"/>
      <c r="S428" s="180"/>
      <c r="T428" s="186"/>
      <c r="U428" s="186"/>
      <c r="V428" s="186"/>
      <c r="W428" s="186"/>
      <c r="X428" s="186"/>
      <c r="Y428" s="186"/>
      <c r="Z428" s="186"/>
    </row>
    <row r="429" spans="1:26" x14ac:dyDescent="0.2">
      <c r="A429" s="186"/>
      <c r="B429" s="186"/>
      <c r="C429" s="186"/>
      <c r="D429" s="186"/>
      <c r="E429" s="186"/>
      <c r="F429" s="186"/>
      <c r="G429" s="186"/>
      <c r="H429" s="186"/>
      <c r="I429" s="186"/>
      <c r="J429" s="186"/>
      <c r="K429" s="186"/>
      <c r="L429" s="186"/>
      <c r="M429" s="186"/>
      <c r="N429" s="180"/>
      <c r="O429" s="180"/>
      <c r="P429" s="180"/>
      <c r="Q429" s="180"/>
      <c r="R429" s="180"/>
      <c r="S429" s="180"/>
      <c r="T429" s="186"/>
      <c r="U429" s="186"/>
      <c r="V429" s="186"/>
      <c r="W429" s="186"/>
      <c r="X429" s="186"/>
      <c r="Y429" s="186"/>
      <c r="Z429" s="186"/>
    </row>
    <row r="430" spans="1:26" x14ac:dyDescent="0.2">
      <c r="A430" s="186"/>
      <c r="B430" s="186"/>
      <c r="C430" s="186"/>
      <c r="D430" s="186"/>
      <c r="E430" s="186"/>
      <c r="F430" s="186"/>
      <c r="G430" s="186"/>
      <c r="H430" s="186"/>
      <c r="I430" s="186"/>
      <c r="J430" s="186"/>
      <c r="K430" s="186"/>
      <c r="L430" s="186"/>
      <c r="M430" s="186"/>
      <c r="N430" s="180"/>
      <c r="O430" s="180"/>
      <c r="P430" s="180"/>
      <c r="Q430" s="180"/>
      <c r="R430" s="180"/>
      <c r="S430" s="180"/>
      <c r="T430" s="186"/>
      <c r="U430" s="186"/>
      <c r="V430" s="186"/>
      <c r="W430" s="186"/>
      <c r="X430" s="186"/>
      <c r="Y430" s="186"/>
      <c r="Z430" s="186"/>
    </row>
    <row r="431" spans="1:26" x14ac:dyDescent="0.2">
      <c r="A431" s="186"/>
      <c r="B431" s="186"/>
      <c r="C431" s="186"/>
      <c r="D431" s="186"/>
      <c r="E431" s="186"/>
      <c r="F431" s="186"/>
      <c r="G431" s="186"/>
      <c r="H431" s="186"/>
      <c r="I431" s="186"/>
      <c r="J431" s="186"/>
      <c r="K431" s="186"/>
      <c r="L431" s="186"/>
      <c r="M431" s="186"/>
      <c r="N431" s="180"/>
      <c r="O431" s="180"/>
      <c r="P431" s="180"/>
      <c r="Q431" s="180"/>
      <c r="R431" s="180"/>
      <c r="S431" s="180"/>
      <c r="T431" s="186"/>
      <c r="U431" s="186"/>
      <c r="V431" s="186"/>
      <c r="W431" s="186"/>
      <c r="X431" s="186"/>
      <c r="Y431" s="186"/>
      <c r="Z431" s="186"/>
    </row>
    <row r="432" spans="1:26" x14ac:dyDescent="0.2">
      <c r="A432" s="186"/>
      <c r="B432" s="186"/>
      <c r="C432" s="186"/>
      <c r="D432" s="186"/>
      <c r="E432" s="186"/>
      <c r="F432" s="186"/>
      <c r="G432" s="186"/>
      <c r="H432" s="186"/>
      <c r="I432" s="186"/>
      <c r="J432" s="186"/>
      <c r="K432" s="186"/>
      <c r="L432" s="186"/>
      <c r="M432" s="186"/>
      <c r="N432" s="180"/>
      <c r="O432" s="180"/>
      <c r="P432" s="180"/>
      <c r="Q432" s="180"/>
      <c r="R432" s="180"/>
      <c r="S432" s="180"/>
      <c r="T432" s="186"/>
      <c r="U432" s="186"/>
      <c r="V432" s="186"/>
      <c r="W432" s="186"/>
      <c r="X432" s="186"/>
      <c r="Y432" s="186"/>
      <c r="Z432" s="186"/>
    </row>
    <row r="433" spans="1:26" x14ac:dyDescent="0.2">
      <c r="A433" s="186"/>
      <c r="B433" s="186"/>
      <c r="C433" s="186"/>
      <c r="D433" s="186"/>
      <c r="E433" s="186"/>
      <c r="F433" s="186"/>
      <c r="G433" s="186"/>
      <c r="H433" s="186"/>
      <c r="I433" s="186"/>
      <c r="J433" s="186"/>
      <c r="K433" s="186"/>
      <c r="L433" s="186"/>
      <c r="M433" s="186"/>
      <c r="N433" s="180"/>
      <c r="O433" s="180"/>
      <c r="P433" s="180"/>
      <c r="Q433" s="180"/>
      <c r="R433" s="180"/>
      <c r="S433" s="180"/>
      <c r="T433" s="186"/>
      <c r="U433" s="186"/>
      <c r="V433" s="186"/>
      <c r="W433" s="186"/>
      <c r="X433" s="186"/>
      <c r="Y433" s="186"/>
      <c r="Z433" s="186"/>
    </row>
    <row r="434" spans="1:26" x14ac:dyDescent="0.2">
      <c r="A434" s="186"/>
      <c r="B434" s="186"/>
      <c r="C434" s="186"/>
      <c r="D434" s="186"/>
      <c r="E434" s="186"/>
      <c r="F434" s="186"/>
      <c r="G434" s="186"/>
      <c r="H434" s="186"/>
      <c r="I434" s="186"/>
      <c r="J434" s="186"/>
      <c r="K434" s="186"/>
      <c r="L434" s="186"/>
      <c r="M434" s="186"/>
      <c r="N434" s="180"/>
      <c r="O434" s="180"/>
      <c r="P434" s="180"/>
      <c r="Q434" s="180"/>
      <c r="R434" s="180"/>
      <c r="S434" s="180"/>
      <c r="T434" s="186"/>
      <c r="U434" s="186"/>
      <c r="V434" s="186"/>
      <c r="W434" s="186"/>
      <c r="X434" s="186"/>
      <c r="Y434" s="186"/>
      <c r="Z434" s="186"/>
    </row>
    <row r="435" spans="1:26" x14ac:dyDescent="0.2">
      <c r="A435" s="186"/>
      <c r="B435" s="186"/>
      <c r="C435" s="186"/>
      <c r="D435" s="186"/>
      <c r="E435" s="186"/>
      <c r="F435" s="186"/>
      <c r="G435" s="186"/>
      <c r="H435" s="186"/>
      <c r="I435" s="186"/>
      <c r="J435" s="186"/>
      <c r="K435" s="186"/>
      <c r="L435" s="186"/>
      <c r="M435" s="186"/>
      <c r="N435" s="180"/>
      <c r="O435" s="180"/>
      <c r="P435" s="180"/>
      <c r="Q435" s="180"/>
      <c r="R435" s="180"/>
      <c r="S435" s="180"/>
      <c r="T435" s="186"/>
      <c r="U435" s="186"/>
      <c r="V435" s="186"/>
      <c r="W435" s="186"/>
      <c r="X435" s="186"/>
      <c r="Y435" s="186"/>
      <c r="Z435" s="186"/>
    </row>
    <row r="436" spans="1:26" x14ac:dyDescent="0.2">
      <c r="A436" s="186"/>
      <c r="B436" s="186"/>
      <c r="C436" s="186"/>
      <c r="D436" s="186"/>
      <c r="E436" s="186"/>
      <c r="F436" s="186"/>
      <c r="G436" s="186"/>
      <c r="H436" s="186"/>
      <c r="I436" s="186"/>
      <c r="J436" s="186"/>
      <c r="K436" s="186"/>
      <c r="L436" s="186"/>
      <c r="M436" s="186"/>
      <c r="N436" s="180"/>
      <c r="O436" s="180"/>
      <c r="P436" s="180"/>
      <c r="Q436" s="180"/>
      <c r="R436" s="180"/>
      <c r="S436" s="180"/>
      <c r="T436" s="186"/>
      <c r="U436" s="186"/>
      <c r="V436" s="186"/>
      <c r="W436" s="186"/>
      <c r="X436" s="186"/>
      <c r="Y436" s="186"/>
      <c r="Z436" s="186"/>
    </row>
    <row r="437" spans="1:26" x14ac:dyDescent="0.2">
      <c r="A437" s="186"/>
      <c r="B437" s="186"/>
      <c r="C437" s="186"/>
      <c r="D437" s="186"/>
      <c r="E437" s="186"/>
      <c r="F437" s="186"/>
      <c r="G437" s="186"/>
      <c r="H437" s="186"/>
      <c r="I437" s="186"/>
      <c r="J437" s="186"/>
      <c r="K437" s="186"/>
      <c r="L437" s="186"/>
      <c r="M437" s="186"/>
      <c r="N437" s="180"/>
      <c r="O437" s="180"/>
      <c r="P437" s="180"/>
      <c r="Q437" s="180"/>
      <c r="R437" s="180"/>
      <c r="S437" s="180"/>
      <c r="T437" s="186"/>
      <c r="U437" s="186"/>
      <c r="V437" s="186"/>
      <c r="W437" s="186"/>
      <c r="X437" s="186"/>
      <c r="Y437" s="186"/>
      <c r="Z437" s="186"/>
    </row>
    <row r="438" spans="1:26" x14ac:dyDescent="0.2">
      <c r="A438" s="186"/>
      <c r="B438" s="186"/>
      <c r="C438" s="186"/>
      <c r="D438" s="186"/>
      <c r="E438" s="186"/>
      <c r="F438" s="186"/>
      <c r="G438" s="186"/>
      <c r="H438" s="186"/>
      <c r="I438" s="186"/>
      <c r="J438" s="186"/>
      <c r="K438" s="186"/>
      <c r="L438" s="186"/>
      <c r="M438" s="186"/>
      <c r="N438" s="180"/>
      <c r="O438" s="180"/>
      <c r="P438" s="180"/>
      <c r="Q438" s="180"/>
      <c r="R438" s="180"/>
      <c r="S438" s="180"/>
      <c r="T438" s="186"/>
      <c r="U438" s="186"/>
      <c r="V438" s="186"/>
      <c r="W438" s="186"/>
      <c r="X438" s="186"/>
      <c r="Y438" s="186"/>
      <c r="Z438" s="186"/>
    </row>
    <row r="439" spans="1:26" x14ac:dyDescent="0.2">
      <c r="A439" s="186"/>
      <c r="B439" s="186"/>
      <c r="C439" s="186"/>
      <c r="D439" s="186"/>
      <c r="E439" s="186"/>
      <c r="F439" s="186"/>
      <c r="G439" s="186"/>
      <c r="H439" s="186"/>
      <c r="I439" s="186"/>
      <c r="J439" s="186"/>
      <c r="K439" s="186"/>
      <c r="L439" s="186"/>
      <c r="M439" s="186"/>
      <c r="N439" s="180"/>
      <c r="O439" s="180"/>
      <c r="P439" s="180"/>
      <c r="Q439" s="180"/>
      <c r="R439" s="180"/>
      <c r="S439" s="180"/>
      <c r="T439" s="186"/>
      <c r="U439" s="186"/>
      <c r="V439" s="186"/>
      <c r="W439" s="186"/>
      <c r="X439" s="186"/>
      <c r="Y439" s="186"/>
      <c r="Z439" s="186"/>
    </row>
    <row r="440" spans="1:26" x14ac:dyDescent="0.2">
      <c r="A440" s="186"/>
      <c r="B440" s="186"/>
      <c r="C440" s="186"/>
      <c r="D440" s="186"/>
      <c r="E440" s="186"/>
      <c r="F440" s="186"/>
      <c r="G440" s="186"/>
      <c r="H440" s="186"/>
      <c r="I440" s="186"/>
      <c r="J440" s="186"/>
      <c r="K440" s="186"/>
      <c r="L440" s="186"/>
      <c r="M440" s="186"/>
      <c r="N440" s="180"/>
      <c r="O440" s="180"/>
      <c r="P440" s="180"/>
      <c r="Q440" s="180"/>
      <c r="R440" s="180"/>
      <c r="S440" s="180"/>
      <c r="T440" s="186"/>
      <c r="U440" s="186"/>
      <c r="V440" s="186"/>
      <c r="W440" s="186"/>
      <c r="X440" s="186"/>
      <c r="Y440" s="186"/>
      <c r="Z440" s="186"/>
    </row>
    <row r="441" spans="1:26" x14ac:dyDescent="0.2">
      <c r="A441" s="186"/>
      <c r="B441" s="186"/>
      <c r="C441" s="186"/>
      <c r="D441" s="186"/>
      <c r="E441" s="186"/>
      <c r="F441" s="186"/>
      <c r="G441" s="186"/>
      <c r="H441" s="186"/>
      <c r="I441" s="186"/>
      <c r="J441" s="186"/>
      <c r="K441" s="186"/>
      <c r="L441" s="186"/>
      <c r="M441" s="186"/>
      <c r="N441" s="180"/>
      <c r="O441" s="180"/>
      <c r="P441" s="180"/>
      <c r="Q441" s="180"/>
      <c r="R441" s="180"/>
      <c r="S441" s="180"/>
      <c r="T441" s="186"/>
      <c r="U441" s="186"/>
      <c r="V441" s="186"/>
      <c r="W441" s="186"/>
      <c r="X441" s="186"/>
      <c r="Y441" s="186"/>
      <c r="Z441" s="186"/>
    </row>
    <row r="442" spans="1:26" x14ac:dyDescent="0.2">
      <c r="A442" s="186"/>
      <c r="B442" s="186"/>
      <c r="C442" s="186"/>
      <c r="D442" s="186"/>
      <c r="E442" s="186"/>
      <c r="F442" s="186"/>
      <c r="G442" s="186"/>
      <c r="H442" s="186"/>
      <c r="I442" s="186"/>
      <c r="J442" s="186"/>
      <c r="K442" s="186"/>
      <c r="L442" s="186"/>
      <c r="M442" s="186"/>
      <c r="N442" s="180"/>
      <c r="O442" s="180"/>
      <c r="P442" s="180"/>
      <c r="Q442" s="180"/>
      <c r="R442" s="180"/>
      <c r="S442" s="180"/>
      <c r="T442" s="186"/>
      <c r="U442" s="186"/>
      <c r="V442" s="186"/>
      <c r="W442" s="186"/>
      <c r="X442" s="186"/>
      <c r="Y442" s="186"/>
      <c r="Z442" s="186"/>
    </row>
    <row r="443" spans="1:26" x14ac:dyDescent="0.2">
      <c r="A443" s="186"/>
      <c r="B443" s="186"/>
      <c r="C443" s="186"/>
      <c r="D443" s="186"/>
      <c r="E443" s="186"/>
      <c r="F443" s="186"/>
      <c r="G443" s="186"/>
      <c r="H443" s="186"/>
      <c r="I443" s="186"/>
      <c r="J443" s="186"/>
      <c r="K443" s="186"/>
      <c r="L443" s="186"/>
      <c r="M443" s="186"/>
      <c r="N443" s="180"/>
      <c r="O443" s="180"/>
      <c r="P443" s="180"/>
      <c r="Q443" s="180"/>
      <c r="R443" s="180"/>
      <c r="S443" s="180"/>
      <c r="T443" s="186"/>
      <c r="U443" s="186"/>
      <c r="V443" s="186"/>
      <c r="W443" s="186"/>
      <c r="X443" s="186"/>
      <c r="Y443" s="186"/>
      <c r="Z443" s="186"/>
    </row>
    <row r="444" spans="1:26" x14ac:dyDescent="0.2">
      <c r="A444" s="186"/>
      <c r="B444" s="186"/>
      <c r="C444" s="186"/>
      <c r="D444" s="186"/>
      <c r="E444" s="186"/>
      <c r="F444" s="186"/>
      <c r="G444" s="186"/>
      <c r="H444" s="186"/>
      <c r="I444" s="186"/>
      <c r="J444" s="186"/>
      <c r="K444" s="186"/>
      <c r="L444" s="186"/>
      <c r="M444" s="186"/>
      <c r="N444" s="180"/>
      <c r="O444" s="180"/>
      <c r="P444" s="180"/>
      <c r="Q444" s="180"/>
      <c r="R444" s="180"/>
      <c r="S444" s="180"/>
      <c r="T444" s="186"/>
      <c r="U444" s="186"/>
      <c r="V444" s="186"/>
      <c r="W444" s="186"/>
      <c r="X444" s="186"/>
      <c r="Y444" s="186"/>
      <c r="Z444" s="186"/>
    </row>
    <row r="445" spans="1:26" x14ac:dyDescent="0.2">
      <c r="A445" s="186"/>
      <c r="B445" s="186"/>
      <c r="C445" s="186"/>
      <c r="D445" s="186"/>
      <c r="E445" s="186"/>
      <c r="F445" s="186"/>
      <c r="G445" s="186"/>
      <c r="H445" s="186"/>
      <c r="I445" s="186"/>
      <c r="J445" s="186"/>
      <c r="K445" s="186"/>
      <c r="L445" s="186"/>
      <c r="M445" s="186"/>
      <c r="N445" s="180"/>
      <c r="O445" s="180"/>
      <c r="P445" s="180"/>
      <c r="Q445" s="180"/>
      <c r="R445" s="180"/>
      <c r="S445" s="180"/>
      <c r="T445" s="186"/>
      <c r="U445" s="186"/>
      <c r="V445" s="186"/>
      <c r="W445" s="186"/>
      <c r="X445" s="186"/>
      <c r="Y445" s="186"/>
      <c r="Z445" s="186"/>
    </row>
    <row r="446" spans="1:26" x14ac:dyDescent="0.2">
      <c r="A446" s="186"/>
      <c r="B446" s="186"/>
      <c r="C446" s="186"/>
      <c r="D446" s="186"/>
      <c r="E446" s="186"/>
      <c r="F446" s="186"/>
      <c r="G446" s="186"/>
      <c r="H446" s="186"/>
      <c r="I446" s="186"/>
      <c r="J446" s="186"/>
      <c r="K446" s="186"/>
      <c r="L446" s="186"/>
      <c r="M446" s="186"/>
      <c r="N446" s="180"/>
      <c r="O446" s="180"/>
      <c r="P446" s="180"/>
      <c r="Q446" s="180"/>
      <c r="R446" s="180"/>
      <c r="S446" s="180"/>
      <c r="T446" s="186"/>
      <c r="U446" s="186"/>
      <c r="V446" s="186"/>
      <c r="W446" s="186"/>
      <c r="X446" s="186"/>
      <c r="Y446" s="186"/>
      <c r="Z446" s="186"/>
    </row>
    <row r="447" spans="1:26" x14ac:dyDescent="0.2">
      <c r="A447" s="186"/>
      <c r="B447" s="186"/>
      <c r="C447" s="186"/>
      <c r="D447" s="186"/>
      <c r="E447" s="186"/>
      <c r="F447" s="186"/>
      <c r="G447" s="186"/>
      <c r="H447" s="186"/>
      <c r="I447" s="186"/>
      <c r="J447" s="186"/>
      <c r="K447" s="186"/>
      <c r="L447" s="186"/>
      <c r="M447" s="186"/>
      <c r="N447" s="180"/>
      <c r="O447" s="180"/>
      <c r="P447" s="180"/>
      <c r="Q447" s="180"/>
      <c r="R447" s="180"/>
      <c r="S447" s="180"/>
      <c r="T447" s="186"/>
      <c r="U447" s="186"/>
      <c r="V447" s="186"/>
      <c r="W447" s="186"/>
      <c r="X447" s="186"/>
      <c r="Y447" s="186"/>
      <c r="Z447" s="186"/>
    </row>
    <row r="448" spans="1:26" x14ac:dyDescent="0.2">
      <c r="A448" s="186"/>
      <c r="B448" s="186"/>
      <c r="C448" s="186"/>
      <c r="D448" s="186"/>
      <c r="E448" s="186"/>
      <c r="F448" s="186"/>
      <c r="G448" s="186"/>
      <c r="H448" s="186"/>
      <c r="I448" s="186"/>
      <c r="J448" s="186"/>
      <c r="K448" s="186"/>
      <c r="L448" s="186"/>
      <c r="M448" s="186"/>
      <c r="N448" s="180"/>
      <c r="O448" s="180"/>
      <c r="P448" s="180"/>
      <c r="Q448" s="180"/>
      <c r="R448" s="180"/>
      <c r="S448" s="180"/>
      <c r="T448" s="186"/>
      <c r="U448" s="186"/>
      <c r="V448" s="186"/>
      <c r="W448" s="186"/>
      <c r="X448" s="186"/>
      <c r="Y448" s="186"/>
      <c r="Z448" s="186"/>
    </row>
    <row r="449" spans="1:26" x14ac:dyDescent="0.2">
      <c r="A449" s="186"/>
      <c r="B449" s="186"/>
      <c r="C449" s="186"/>
      <c r="D449" s="186"/>
      <c r="E449" s="186"/>
      <c r="F449" s="186"/>
      <c r="G449" s="186"/>
      <c r="H449" s="186"/>
      <c r="I449" s="186"/>
      <c r="J449" s="186"/>
      <c r="K449" s="186"/>
      <c r="L449" s="186"/>
      <c r="M449" s="186"/>
      <c r="N449" s="180"/>
      <c r="O449" s="180"/>
      <c r="P449" s="180"/>
      <c r="Q449" s="180"/>
      <c r="R449" s="180"/>
      <c r="S449" s="180"/>
      <c r="T449" s="186"/>
      <c r="U449" s="186"/>
      <c r="V449" s="186"/>
      <c r="W449" s="186"/>
      <c r="X449" s="186"/>
      <c r="Y449" s="186"/>
      <c r="Z449" s="186"/>
    </row>
    <row r="450" spans="1:26" x14ac:dyDescent="0.2">
      <c r="A450" s="186"/>
      <c r="B450" s="186"/>
      <c r="C450" s="186"/>
      <c r="D450" s="186"/>
      <c r="E450" s="186"/>
      <c r="F450" s="186"/>
      <c r="G450" s="186"/>
      <c r="H450" s="186"/>
      <c r="I450" s="186"/>
      <c r="J450" s="186"/>
      <c r="K450" s="186"/>
      <c r="L450" s="186"/>
      <c r="M450" s="186"/>
      <c r="N450" s="180"/>
      <c r="O450" s="180"/>
      <c r="P450" s="180"/>
      <c r="Q450" s="180"/>
      <c r="R450" s="180"/>
      <c r="S450" s="180"/>
      <c r="T450" s="186"/>
      <c r="U450" s="186"/>
      <c r="V450" s="186"/>
      <c r="W450" s="186"/>
      <c r="X450" s="186"/>
      <c r="Y450" s="186"/>
      <c r="Z450" s="186"/>
    </row>
    <row r="451" spans="1:26" x14ac:dyDescent="0.2">
      <c r="A451" s="186"/>
      <c r="B451" s="186"/>
      <c r="C451" s="186"/>
      <c r="D451" s="186"/>
      <c r="E451" s="186"/>
      <c r="F451" s="186"/>
      <c r="G451" s="186"/>
      <c r="H451" s="186"/>
      <c r="I451" s="186"/>
      <c r="J451" s="186"/>
      <c r="K451" s="186"/>
      <c r="L451" s="186"/>
      <c r="M451" s="186"/>
      <c r="N451" s="180"/>
      <c r="O451" s="180"/>
      <c r="P451" s="180"/>
      <c r="Q451" s="180"/>
      <c r="R451" s="180"/>
      <c r="S451" s="180"/>
      <c r="T451" s="186"/>
      <c r="U451" s="186"/>
      <c r="V451" s="186"/>
      <c r="W451" s="186"/>
      <c r="X451" s="186"/>
      <c r="Y451" s="186"/>
      <c r="Z451" s="186"/>
    </row>
    <row r="452" spans="1:26" x14ac:dyDescent="0.2">
      <c r="A452" s="186"/>
      <c r="B452" s="186"/>
      <c r="C452" s="186"/>
      <c r="D452" s="186"/>
      <c r="E452" s="186"/>
      <c r="F452" s="186"/>
      <c r="G452" s="186"/>
      <c r="H452" s="186"/>
      <c r="I452" s="186"/>
      <c r="J452" s="186"/>
      <c r="K452" s="186"/>
      <c r="L452" s="186"/>
      <c r="M452" s="186"/>
      <c r="N452" s="180"/>
      <c r="O452" s="180"/>
      <c r="P452" s="180"/>
      <c r="Q452" s="180"/>
      <c r="R452" s="180"/>
      <c r="S452" s="180"/>
      <c r="T452" s="186"/>
      <c r="U452" s="186"/>
      <c r="V452" s="186"/>
      <c r="W452" s="186"/>
      <c r="X452" s="186"/>
      <c r="Y452" s="186"/>
      <c r="Z452" s="186"/>
    </row>
    <row r="453" spans="1:26" x14ac:dyDescent="0.2">
      <c r="A453" s="186"/>
      <c r="B453" s="186"/>
      <c r="C453" s="186"/>
      <c r="D453" s="186"/>
      <c r="E453" s="186"/>
      <c r="F453" s="186"/>
      <c r="G453" s="186"/>
      <c r="H453" s="186"/>
      <c r="I453" s="186"/>
      <c r="J453" s="186"/>
      <c r="K453" s="186"/>
      <c r="L453" s="186"/>
      <c r="M453" s="186"/>
      <c r="N453" s="180"/>
      <c r="O453" s="180"/>
      <c r="P453" s="180"/>
      <c r="Q453" s="180"/>
      <c r="R453" s="180"/>
      <c r="S453" s="180"/>
      <c r="T453" s="186"/>
      <c r="U453" s="186"/>
      <c r="V453" s="186"/>
      <c r="W453" s="186"/>
      <c r="X453" s="186"/>
      <c r="Y453" s="186"/>
      <c r="Z453" s="186"/>
    </row>
    <row r="454" spans="1:26" x14ac:dyDescent="0.2">
      <c r="A454" s="186"/>
      <c r="B454" s="186"/>
      <c r="C454" s="186"/>
      <c r="D454" s="186"/>
      <c r="E454" s="186"/>
      <c r="F454" s="186"/>
      <c r="G454" s="186"/>
      <c r="H454" s="186"/>
      <c r="I454" s="186"/>
      <c r="J454" s="186"/>
      <c r="K454" s="186"/>
      <c r="L454" s="186"/>
      <c r="M454" s="186"/>
      <c r="N454" s="180"/>
      <c r="O454" s="180"/>
      <c r="P454" s="180"/>
      <c r="Q454" s="180"/>
      <c r="R454" s="180"/>
      <c r="S454" s="180"/>
      <c r="T454" s="186"/>
      <c r="U454" s="186"/>
      <c r="V454" s="186"/>
      <c r="W454" s="186"/>
      <c r="X454" s="186"/>
      <c r="Y454" s="186"/>
      <c r="Z454" s="186"/>
    </row>
    <row r="455" spans="1:26" x14ac:dyDescent="0.2">
      <c r="A455" s="186"/>
      <c r="B455" s="186"/>
      <c r="C455" s="186"/>
      <c r="D455" s="186"/>
      <c r="E455" s="186"/>
      <c r="F455" s="186"/>
      <c r="G455" s="186"/>
      <c r="H455" s="186"/>
      <c r="I455" s="186"/>
      <c r="J455" s="186"/>
      <c r="K455" s="186"/>
      <c r="L455" s="186"/>
      <c r="M455" s="186"/>
      <c r="N455" s="180"/>
      <c r="O455" s="180"/>
      <c r="P455" s="180"/>
      <c r="Q455" s="180"/>
      <c r="R455" s="180"/>
      <c r="S455" s="180"/>
      <c r="T455" s="186"/>
      <c r="U455" s="186"/>
      <c r="V455" s="186"/>
      <c r="W455" s="186"/>
      <c r="X455" s="186"/>
      <c r="Y455" s="186"/>
      <c r="Z455" s="186"/>
    </row>
    <row r="456" spans="1:26" x14ac:dyDescent="0.2">
      <c r="A456" s="186"/>
      <c r="B456" s="186"/>
      <c r="C456" s="186"/>
      <c r="D456" s="186"/>
      <c r="E456" s="186"/>
      <c r="F456" s="186"/>
      <c r="G456" s="186"/>
      <c r="H456" s="186"/>
      <c r="I456" s="186"/>
      <c r="J456" s="186"/>
      <c r="K456" s="186"/>
      <c r="L456" s="186"/>
      <c r="M456" s="186"/>
      <c r="N456" s="180"/>
      <c r="O456" s="180"/>
      <c r="P456" s="180"/>
      <c r="Q456" s="180"/>
      <c r="R456" s="180"/>
      <c r="S456" s="180"/>
      <c r="T456" s="186"/>
      <c r="U456" s="186"/>
      <c r="V456" s="186"/>
      <c r="W456" s="186"/>
      <c r="X456" s="186"/>
      <c r="Y456" s="186"/>
      <c r="Z456" s="186"/>
    </row>
    <row r="457" spans="1:26" x14ac:dyDescent="0.2">
      <c r="A457" s="186"/>
      <c r="B457" s="186"/>
      <c r="C457" s="186"/>
      <c r="D457" s="186"/>
      <c r="E457" s="186"/>
      <c r="F457" s="186"/>
      <c r="G457" s="186"/>
      <c r="H457" s="186"/>
      <c r="I457" s="186"/>
      <c r="J457" s="186"/>
      <c r="K457" s="186"/>
      <c r="L457" s="186"/>
      <c r="M457" s="186"/>
      <c r="N457" s="180"/>
      <c r="O457" s="180"/>
      <c r="P457" s="180"/>
      <c r="Q457" s="180"/>
      <c r="R457" s="180"/>
      <c r="S457" s="180"/>
      <c r="T457" s="186"/>
      <c r="U457" s="186"/>
      <c r="V457" s="186"/>
      <c r="W457" s="186"/>
      <c r="X457" s="186"/>
      <c r="Y457" s="186"/>
      <c r="Z457" s="186"/>
    </row>
    <row r="458" spans="1:26" x14ac:dyDescent="0.2">
      <c r="A458" s="186"/>
      <c r="B458" s="186"/>
      <c r="C458" s="186"/>
      <c r="D458" s="186"/>
      <c r="E458" s="186"/>
      <c r="F458" s="186"/>
      <c r="G458" s="186"/>
      <c r="H458" s="186"/>
      <c r="I458" s="186"/>
      <c r="J458" s="186"/>
      <c r="K458" s="186"/>
      <c r="L458" s="186"/>
      <c r="M458" s="186"/>
      <c r="N458" s="180"/>
      <c r="O458" s="180"/>
      <c r="P458" s="180"/>
      <c r="Q458" s="180"/>
      <c r="R458" s="180"/>
      <c r="S458" s="180"/>
      <c r="T458" s="186"/>
      <c r="U458" s="186"/>
      <c r="V458" s="186"/>
      <c r="W458" s="186"/>
      <c r="X458" s="186"/>
      <c r="Y458" s="186"/>
      <c r="Z458" s="186"/>
    </row>
    <row r="459" spans="1:26" x14ac:dyDescent="0.2">
      <c r="A459" s="186"/>
      <c r="B459" s="186"/>
      <c r="C459" s="186"/>
      <c r="D459" s="186"/>
      <c r="E459" s="186"/>
      <c r="F459" s="186"/>
      <c r="G459" s="186"/>
      <c r="H459" s="186"/>
      <c r="I459" s="186"/>
      <c r="J459" s="186"/>
      <c r="K459" s="186"/>
      <c r="L459" s="186"/>
      <c r="M459" s="186"/>
      <c r="N459" s="180"/>
      <c r="O459" s="180"/>
      <c r="P459" s="180"/>
      <c r="Q459" s="180"/>
      <c r="R459" s="180"/>
      <c r="S459" s="180"/>
      <c r="T459" s="186"/>
      <c r="U459" s="186"/>
      <c r="V459" s="186"/>
      <c r="W459" s="186"/>
      <c r="X459" s="186"/>
      <c r="Y459" s="186"/>
      <c r="Z459" s="186"/>
    </row>
    <row r="460" spans="1:26" x14ac:dyDescent="0.2">
      <c r="A460" s="186"/>
      <c r="B460" s="186"/>
      <c r="C460" s="186"/>
      <c r="D460" s="186"/>
      <c r="E460" s="186"/>
      <c r="F460" s="186"/>
      <c r="G460" s="186"/>
      <c r="H460" s="186"/>
      <c r="I460" s="186"/>
      <c r="J460" s="186"/>
      <c r="K460" s="186"/>
      <c r="L460" s="186"/>
      <c r="M460" s="186"/>
      <c r="N460" s="180"/>
      <c r="O460" s="180"/>
      <c r="P460" s="180"/>
      <c r="Q460" s="180"/>
      <c r="R460" s="180"/>
      <c r="S460" s="180"/>
      <c r="T460" s="186"/>
      <c r="U460" s="186"/>
      <c r="V460" s="186"/>
      <c r="W460" s="186"/>
      <c r="X460" s="186"/>
      <c r="Y460" s="186"/>
      <c r="Z460" s="186"/>
    </row>
    <row r="461" spans="1:26" x14ac:dyDescent="0.2">
      <c r="A461" s="186"/>
      <c r="B461" s="186"/>
      <c r="C461" s="186"/>
      <c r="D461" s="186"/>
      <c r="E461" s="186"/>
      <c r="F461" s="186"/>
      <c r="G461" s="186"/>
      <c r="H461" s="186"/>
      <c r="I461" s="186"/>
      <c r="J461" s="186"/>
      <c r="K461" s="186"/>
      <c r="L461" s="186"/>
      <c r="M461" s="186"/>
      <c r="N461" s="180"/>
      <c r="O461" s="180"/>
      <c r="P461" s="180"/>
      <c r="Q461" s="180"/>
      <c r="R461" s="180"/>
      <c r="S461" s="180"/>
      <c r="T461" s="186"/>
      <c r="U461" s="186"/>
      <c r="V461" s="186"/>
      <c r="W461" s="186"/>
      <c r="X461" s="186"/>
      <c r="Y461" s="186"/>
      <c r="Z461" s="186"/>
    </row>
    <row r="462" spans="1:26" x14ac:dyDescent="0.2">
      <c r="A462" s="186"/>
      <c r="B462" s="186"/>
      <c r="C462" s="186"/>
      <c r="D462" s="186"/>
      <c r="E462" s="186"/>
      <c r="F462" s="186"/>
      <c r="G462" s="186"/>
      <c r="H462" s="186"/>
      <c r="I462" s="186"/>
      <c r="J462" s="186"/>
      <c r="K462" s="186"/>
      <c r="L462" s="186"/>
      <c r="M462" s="186"/>
      <c r="N462" s="180"/>
      <c r="O462" s="180"/>
      <c r="P462" s="180"/>
      <c r="Q462" s="180"/>
      <c r="R462" s="180"/>
      <c r="S462" s="180"/>
      <c r="T462" s="186"/>
      <c r="U462" s="186"/>
      <c r="V462" s="186"/>
      <c r="W462" s="186"/>
      <c r="X462" s="186"/>
      <c r="Y462" s="186"/>
      <c r="Z462" s="186"/>
    </row>
    <row r="463" spans="1:26" x14ac:dyDescent="0.2">
      <c r="A463" s="186"/>
      <c r="B463" s="186"/>
      <c r="C463" s="186"/>
      <c r="D463" s="186"/>
      <c r="E463" s="186"/>
      <c r="F463" s="186"/>
      <c r="G463" s="186"/>
      <c r="H463" s="186"/>
      <c r="I463" s="186"/>
      <c r="J463" s="186"/>
      <c r="K463" s="186"/>
      <c r="L463" s="186"/>
      <c r="M463" s="186"/>
      <c r="N463" s="180"/>
      <c r="O463" s="180"/>
      <c r="P463" s="180"/>
      <c r="Q463" s="180"/>
      <c r="R463" s="180"/>
      <c r="S463" s="180"/>
      <c r="T463" s="186"/>
      <c r="U463" s="186"/>
      <c r="V463" s="186"/>
      <c r="W463" s="186"/>
      <c r="X463" s="186"/>
      <c r="Y463" s="186"/>
      <c r="Z463" s="186"/>
    </row>
    <row r="464" spans="1:26" x14ac:dyDescent="0.2">
      <c r="A464" s="186"/>
      <c r="B464" s="186"/>
      <c r="C464" s="186"/>
      <c r="D464" s="186"/>
      <c r="E464" s="186"/>
      <c r="F464" s="186"/>
      <c r="G464" s="186"/>
      <c r="H464" s="186"/>
      <c r="I464" s="186"/>
      <c r="J464" s="186"/>
      <c r="K464" s="186"/>
      <c r="L464" s="186"/>
      <c r="M464" s="186"/>
      <c r="N464" s="180"/>
      <c r="O464" s="180"/>
      <c r="P464" s="180"/>
      <c r="Q464" s="180"/>
      <c r="R464" s="180"/>
      <c r="S464" s="180"/>
      <c r="T464" s="186"/>
      <c r="U464" s="186"/>
      <c r="V464" s="186"/>
      <c r="W464" s="186"/>
      <c r="X464" s="186"/>
      <c r="Y464" s="186"/>
      <c r="Z464" s="186"/>
    </row>
    <row r="465" spans="1:26" x14ac:dyDescent="0.2">
      <c r="A465" s="186"/>
      <c r="B465" s="186"/>
      <c r="C465" s="186"/>
      <c r="D465" s="186"/>
      <c r="E465" s="186"/>
      <c r="F465" s="186"/>
      <c r="G465" s="186"/>
      <c r="H465" s="186"/>
      <c r="I465" s="186"/>
      <c r="J465" s="186"/>
      <c r="K465" s="186"/>
      <c r="L465" s="186"/>
      <c r="M465" s="186"/>
      <c r="N465" s="180"/>
      <c r="O465" s="180"/>
      <c r="P465" s="180"/>
      <c r="Q465" s="180"/>
      <c r="R465" s="180"/>
      <c r="S465" s="180"/>
      <c r="T465" s="186"/>
      <c r="U465" s="186"/>
      <c r="V465" s="186"/>
      <c r="W465" s="186"/>
      <c r="X465" s="186"/>
      <c r="Y465" s="186"/>
      <c r="Z465" s="186"/>
    </row>
    <row r="466" spans="1:26" x14ac:dyDescent="0.2">
      <c r="A466" s="186"/>
      <c r="B466" s="186"/>
      <c r="C466" s="186"/>
      <c r="D466" s="186"/>
      <c r="E466" s="186"/>
      <c r="F466" s="186"/>
      <c r="G466" s="186"/>
      <c r="H466" s="186"/>
      <c r="I466" s="186"/>
      <c r="J466" s="186"/>
      <c r="K466" s="186"/>
      <c r="L466" s="186"/>
      <c r="M466" s="186"/>
      <c r="N466" s="180"/>
      <c r="O466" s="180"/>
      <c r="P466" s="180"/>
      <c r="Q466" s="180"/>
      <c r="R466" s="180"/>
      <c r="S466" s="180"/>
      <c r="T466" s="186"/>
      <c r="U466" s="186"/>
      <c r="V466" s="186"/>
      <c r="W466" s="186"/>
      <c r="X466" s="186"/>
      <c r="Y466" s="186"/>
      <c r="Z466" s="186"/>
    </row>
    <row r="467" spans="1:26" x14ac:dyDescent="0.2">
      <c r="A467" s="186"/>
      <c r="B467" s="186"/>
      <c r="C467" s="186"/>
      <c r="D467" s="186"/>
      <c r="E467" s="186"/>
      <c r="F467" s="186"/>
      <c r="G467" s="186"/>
      <c r="H467" s="186"/>
      <c r="I467" s="186"/>
      <c r="J467" s="186"/>
      <c r="K467" s="186"/>
      <c r="L467" s="186"/>
      <c r="M467" s="186"/>
      <c r="N467" s="180"/>
      <c r="O467" s="180"/>
      <c r="P467" s="180"/>
      <c r="Q467" s="180"/>
      <c r="R467" s="180"/>
      <c r="S467" s="180"/>
      <c r="T467" s="186"/>
      <c r="U467" s="186"/>
      <c r="V467" s="186"/>
      <c r="W467" s="186"/>
      <c r="X467" s="186"/>
      <c r="Y467" s="186"/>
      <c r="Z467" s="186"/>
    </row>
    <row r="468" spans="1:26" x14ac:dyDescent="0.2">
      <c r="A468" s="186"/>
      <c r="B468" s="186"/>
      <c r="C468" s="186"/>
      <c r="D468" s="186"/>
      <c r="E468" s="186"/>
      <c r="F468" s="186"/>
      <c r="G468" s="186"/>
      <c r="H468" s="186"/>
      <c r="I468" s="186"/>
      <c r="J468" s="186"/>
      <c r="K468" s="186"/>
      <c r="L468" s="186"/>
      <c r="M468" s="186"/>
      <c r="N468" s="180"/>
      <c r="O468" s="180"/>
      <c r="P468" s="180"/>
      <c r="Q468" s="180"/>
      <c r="R468" s="180"/>
      <c r="S468" s="180"/>
      <c r="T468" s="186"/>
      <c r="U468" s="186"/>
      <c r="V468" s="186"/>
      <c r="W468" s="186"/>
      <c r="X468" s="186"/>
      <c r="Y468" s="186"/>
      <c r="Z468" s="186"/>
    </row>
    <row r="469" spans="1:26" x14ac:dyDescent="0.2">
      <c r="A469" s="186"/>
      <c r="B469" s="186"/>
      <c r="C469" s="186"/>
      <c r="D469" s="186"/>
      <c r="E469" s="186"/>
      <c r="F469" s="186"/>
      <c r="G469" s="186"/>
      <c r="H469" s="186"/>
      <c r="I469" s="186"/>
      <c r="J469" s="186"/>
      <c r="K469" s="186"/>
      <c r="L469" s="186"/>
      <c r="M469" s="186"/>
      <c r="N469" s="180"/>
      <c r="O469" s="180"/>
      <c r="P469" s="180"/>
      <c r="Q469" s="180"/>
      <c r="R469" s="180"/>
      <c r="S469" s="180"/>
      <c r="T469" s="186"/>
      <c r="U469" s="186"/>
      <c r="V469" s="186"/>
      <c r="W469" s="186"/>
      <c r="X469" s="186"/>
      <c r="Y469" s="186"/>
      <c r="Z469" s="186"/>
    </row>
    <row r="470" spans="1:26" x14ac:dyDescent="0.2">
      <c r="A470" s="186"/>
      <c r="B470" s="186"/>
      <c r="C470" s="186"/>
      <c r="D470" s="186"/>
      <c r="E470" s="186"/>
      <c r="F470" s="186"/>
      <c r="G470" s="186"/>
      <c r="H470" s="186"/>
      <c r="I470" s="186"/>
      <c r="J470" s="186"/>
      <c r="K470" s="186"/>
      <c r="L470" s="186"/>
      <c r="M470" s="186"/>
      <c r="N470" s="180"/>
      <c r="O470" s="180"/>
      <c r="P470" s="180"/>
      <c r="Q470" s="180"/>
      <c r="R470" s="180"/>
      <c r="S470" s="180"/>
      <c r="T470" s="186"/>
      <c r="U470" s="186"/>
      <c r="V470" s="186"/>
      <c r="W470" s="186"/>
      <c r="X470" s="186"/>
      <c r="Y470" s="186"/>
      <c r="Z470" s="186"/>
    </row>
    <row r="471" spans="1:26" x14ac:dyDescent="0.2">
      <c r="A471" s="186"/>
      <c r="B471" s="186"/>
      <c r="C471" s="186"/>
      <c r="D471" s="186"/>
      <c r="E471" s="186"/>
      <c r="F471" s="186"/>
      <c r="G471" s="186"/>
      <c r="H471" s="186"/>
      <c r="I471" s="186"/>
      <c r="J471" s="186"/>
      <c r="K471" s="186"/>
      <c r="L471" s="186"/>
      <c r="M471" s="186"/>
      <c r="N471" s="180"/>
      <c r="O471" s="180"/>
      <c r="P471" s="180"/>
      <c r="Q471" s="180"/>
      <c r="R471" s="180"/>
      <c r="S471" s="180"/>
      <c r="T471" s="186"/>
      <c r="U471" s="186"/>
      <c r="V471" s="186"/>
      <c r="W471" s="186"/>
      <c r="X471" s="186"/>
      <c r="Y471" s="186"/>
      <c r="Z471" s="186"/>
    </row>
    <row r="472" spans="1:26" x14ac:dyDescent="0.2">
      <c r="A472" s="186"/>
      <c r="B472" s="186"/>
      <c r="C472" s="186"/>
      <c r="D472" s="186"/>
      <c r="E472" s="186"/>
      <c r="F472" s="186"/>
      <c r="G472" s="186"/>
      <c r="H472" s="186"/>
      <c r="I472" s="186"/>
      <c r="J472" s="186"/>
      <c r="K472" s="186"/>
      <c r="L472" s="186"/>
      <c r="M472" s="186"/>
      <c r="N472" s="180"/>
      <c r="O472" s="180"/>
      <c r="P472" s="180"/>
      <c r="Q472" s="180"/>
      <c r="R472" s="180"/>
      <c r="S472" s="180"/>
      <c r="T472" s="186"/>
      <c r="U472" s="186"/>
      <c r="V472" s="186"/>
      <c r="W472" s="186"/>
      <c r="X472" s="186"/>
      <c r="Y472" s="186"/>
      <c r="Z472" s="186"/>
    </row>
    <row r="473" spans="1:26" x14ac:dyDescent="0.2">
      <c r="A473" s="186"/>
      <c r="B473" s="186"/>
      <c r="C473" s="186"/>
      <c r="D473" s="186"/>
      <c r="E473" s="186"/>
      <c r="F473" s="186"/>
      <c r="G473" s="186"/>
      <c r="H473" s="186"/>
      <c r="I473" s="186"/>
      <c r="J473" s="186"/>
      <c r="K473" s="186"/>
      <c r="L473" s="186"/>
      <c r="M473" s="186"/>
      <c r="N473" s="180"/>
      <c r="O473" s="180"/>
      <c r="P473" s="180"/>
      <c r="Q473" s="180"/>
      <c r="R473" s="180"/>
      <c r="S473" s="180"/>
      <c r="T473" s="186"/>
      <c r="U473" s="186"/>
      <c r="V473" s="186"/>
      <c r="W473" s="186"/>
      <c r="X473" s="186"/>
      <c r="Y473" s="186"/>
      <c r="Z473" s="186"/>
    </row>
    <row r="474" spans="1:26" x14ac:dyDescent="0.2">
      <c r="A474" s="186"/>
      <c r="B474" s="186"/>
      <c r="C474" s="186"/>
      <c r="D474" s="186"/>
      <c r="E474" s="186"/>
      <c r="F474" s="186"/>
      <c r="G474" s="186"/>
      <c r="H474" s="186"/>
      <c r="I474" s="186"/>
      <c r="J474" s="186"/>
      <c r="K474" s="186"/>
      <c r="L474" s="186"/>
      <c r="M474" s="186"/>
      <c r="N474" s="180"/>
      <c r="O474" s="180"/>
      <c r="P474" s="180"/>
      <c r="Q474" s="180"/>
      <c r="R474" s="180"/>
      <c r="S474" s="180"/>
      <c r="T474" s="186"/>
      <c r="U474" s="186"/>
      <c r="V474" s="186"/>
      <c r="W474" s="186"/>
      <c r="X474" s="186"/>
      <c r="Y474" s="186"/>
      <c r="Z474" s="186"/>
    </row>
    <row r="475" spans="1:26" x14ac:dyDescent="0.2">
      <c r="A475" s="186"/>
      <c r="B475" s="186"/>
      <c r="C475" s="186"/>
      <c r="D475" s="186"/>
      <c r="E475" s="186"/>
      <c r="F475" s="186"/>
      <c r="G475" s="186"/>
      <c r="H475" s="186"/>
      <c r="I475" s="186"/>
      <c r="J475" s="186"/>
      <c r="K475" s="186"/>
      <c r="L475" s="186"/>
      <c r="M475" s="186"/>
      <c r="N475" s="180"/>
      <c r="O475" s="180"/>
      <c r="P475" s="180"/>
      <c r="Q475" s="180"/>
      <c r="R475" s="180"/>
      <c r="S475" s="180"/>
      <c r="T475" s="186"/>
      <c r="U475" s="186"/>
      <c r="V475" s="186"/>
      <c r="W475" s="186"/>
      <c r="X475" s="186"/>
      <c r="Y475" s="186"/>
      <c r="Z475" s="186"/>
    </row>
    <row r="476" spans="1:26" x14ac:dyDescent="0.2">
      <c r="A476" s="186"/>
      <c r="B476" s="186"/>
      <c r="C476" s="186"/>
      <c r="D476" s="186"/>
      <c r="E476" s="186"/>
      <c r="F476" s="186"/>
      <c r="G476" s="186"/>
      <c r="H476" s="186"/>
      <c r="I476" s="186"/>
      <c r="J476" s="186"/>
      <c r="K476" s="186"/>
      <c r="L476" s="186"/>
      <c r="M476" s="186"/>
      <c r="N476" s="180"/>
      <c r="O476" s="180"/>
      <c r="P476" s="180"/>
      <c r="Q476" s="180"/>
      <c r="R476" s="180"/>
      <c r="S476" s="180"/>
      <c r="T476" s="186"/>
      <c r="U476" s="186"/>
      <c r="V476" s="186"/>
      <c r="W476" s="186"/>
      <c r="X476" s="186"/>
      <c r="Y476" s="186"/>
      <c r="Z476" s="186"/>
    </row>
    <row r="477" spans="1:26" x14ac:dyDescent="0.2">
      <c r="A477" s="186"/>
      <c r="B477" s="186"/>
      <c r="C477" s="186"/>
      <c r="D477" s="186"/>
      <c r="E477" s="186"/>
      <c r="F477" s="186"/>
      <c r="G477" s="186"/>
      <c r="H477" s="186"/>
      <c r="I477" s="186"/>
      <c r="J477" s="186"/>
      <c r="K477" s="186"/>
      <c r="L477" s="186"/>
      <c r="M477" s="186"/>
      <c r="N477" s="180"/>
      <c r="O477" s="180"/>
      <c r="P477" s="180"/>
      <c r="Q477" s="180"/>
      <c r="R477" s="180"/>
      <c r="S477" s="180"/>
      <c r="T477" s="186"/>
      <c r="U477" s="186"/>
      <c r="V477" s="186"/>
      <c r="W477" s="186"/>
      <c r="X477" s="186"/>
      <c r="Y477" s="186"/>
      <c r="Z477" s="186"/>
    </row>
    <row r="478" spans="1:26" x14ac:dyDescent="0.2">
      <c r="A478" s="186"/>
      <c r="B478" s="186"/>
      <c r="C478" s="186"/>
      <c r="D478" s="186"/>
      <c r="E478" s="186"/>
      <c r="F478" s="186"/>
      <c r="G478" s="186"/>
      <c r="H478" s="186"/>
      <c r="I478" s="186"/>
      <c r="J478" s="186"/>
      <c r="K478" s="186"/>
      <c r="L478" s="186"/>
      <c r="M478" s="186"/>
      <c r="N478" s="180"/>
      <c r="O478" s="180"/>
      <c r="P478" s="180"/>
      <c r="Q478" s="180"/>
      <c r="R478" s="180"/>
      <c r="S478" s="180"/>
      <c r="T478" s="186"/>
      <c r="U478" s="186"/>
      <c r="V478" s="186"/>
      <c r="W478" s="186"/>
      <c r="X478" s="186"/>
      <c r="Y478" s="186"/>
      <c r="Z478" s="186"/>
    </row>
    <row r="479" spans="1:26" x14ac:dyDescent="0.2">
      <c r="A479" s="186"/>
      <c r="B479" s="186"/>
      <c r="C479" s="186"/>
      <c r="D479" s="186"/>
      <c r="E479" s="186"/>
      <c r="F479" s="186"/>
      <c r="G479" s="186"/>
      <c r="H479" s="186"/>
      <c r="I479" s="186"/>
      <c r="J479" s="186"/>
      <c r="K479" s="186"/>
      <c r="L479" s="186"/>
      <c r="M479" s="186"/>
      <c r="N479" s="180"/>
      <c r="O479" s="180"/>
      <c r="P479" s="180"/>
      <c r="Q479" s="180"/>
      <c r="R479" s="180"/>
      <c r="S479" s="180"/>
      <c r="T479" s="186"/>
      <c r="U479" s="186"/>
      <c r="V479" s="186"/>
      <c r="W479" s="186"/>
      <c r="X479" s="186"/>
      <c r="Y479" s="186"/>
      <c r="Z479" s="186"/>
    </row>
    <row r="480" spans="1:26" x14ac:dyDescent="0.2">
      <c r="A480" s="186"/>
      <c r="B480" s="186"/>
      <c r="C480" s="186"/>
      <c r="D480" s="186"/>
      <c r="E480" s="186"/>
      <c r="F480" s="186"/>
      <c r="G480" s="186"/>
      <c r="H480" s="186"/>
      <c r="I480" s="186"/>
      <c r="J480" s="186"/>
      <c r="K480" s="186"/>
      <c r="L480" s="186"/>
      <c r="M480" s="186"/>
      <c r="N480" s="180"/>
      <c r="O480" s="180"/>
      <c r="P480" s="180"/>
      <c r="Q480" s="180"/>
      <c r="R480" s="180"/>
      <c r="S480" s="180"/>
      <c r="T480" s="186"/>
      <c r="U480" s="186"/>
      <c r="V480" s="186"/>
      <c r="W480" s="186"/>
      <c r="X480" s="186"/>
      <c r="Y480" s="186"/>
      <c r="Z480" s="186"/>
    </row>
    <row r="481" spans="1:26" x14ac:dyDescent="0.2">
      <c r="A481" s="186"/>
      <c r="B481" s="186"/>
      <c r="C481" s="186"/>
      <c r="D481" s="186"/>
      <c r="E481" s="186"/>
      <c r="F481" s="186"/>
      <c r="G481" s="186"/>
      <c r="H481" s="186"/>
      <c r="I481" s="186"/>
      <c r="J481" s="186"/>
      <c r="K481" s="186"/>
      <c r="L481" s="186"/>
      <c r="M481" s="186"/>
      <c r="N481" s="180"/>
      <c r="O481" s="180"/>
      <c r="P481" s="180"/>
      <c r="Q481" s="180"/>
      <c r="R481" s="180"/>
      <c r="S481" s="180"/>
      <c r="T481" s="186"/>
      <c r="U481" s="186"/>
      <c r="V481" s="186"/>
      <c r="W481" s="186"/>
      <c r="X481" s="186"/>
      <c r="Y481" s="186"/>
      <c r="Z481" s="186"/>
    </row>
    <row r="482" spans="1:26" x14ac:dyDescent="0.2">
      <c r="A482" s="186"/>
      <c r="B482" s="186"/>
      <c r="C482" s="186"/>
      <c r="D482" s="186"/>
      <c r="E482" s="186"/>
      <c r="F482" s="186"/>
      <c r="G482" s="186"/>
      <c r="H482" s="186"/>
      <c r="I482" s="186"/>
      <c r="J482" s="186"/>
      <c r="K482" s="186"/>
      <c r="L482" s="186"/>
      <c r="M482" s="186"/>
      <c r="N482" s="180"/>
      <c r="O482" s="180"/>
      <c r="P482" s="180"/>
      <c r="Q482" s="180"/>
      <c r="R482" s="180"/>
      <c r="S482" s="180"/>
      <c r="T482" s="186"/>
      <c r="U482" s="186"/>
      <c r="V482" s="186"/>
      <c r="W482" s="186"/>
      <c r="X482" s="186"/>
      <c r="Y482" s="186"/>
      <c r="Z482" s="186"/>
    </row>
    <row r="483" spans="1:26" x14ac:dyDescent="0.2">
      <c r="A483" s="186"/>
      <c r="B483" s="186"/>
      <c r="C483" s="186"/>
      <c r="D483" s="186"/>
      <c r="E483" s="186"/>
      <c r="F483" s="186"/>
      <c r="G483" s="186"/>
      <c r="H483" s="186"/>
      <c r="I483" s="186"/>
      <c r="J483" s="186"/>
      <c r="K483" s="186"/>
      <c r="L483" s="186"/>
      <c r="M483" s="186"/>
      <c r="N483" s="180"/>
      <c r="O483" s="180"/>
      <c r="P483" s="180"/>
      <c r="Q483" s="180"/>
      <c r="R483" s="180"/>
      <c r="S483" s="180"/>
      <c r="T483" s="186"/>
      <c r="U483" s="186"/>
      <c r="V483" s="186"/>
      <c r="W483" s="186"/>
      <c r="X483" s="186"/>
      <c r="Y483" s="186"/>
      <c r="Z483" s="186"/>
    </row>
    <row r="484" spans="1:26" x14ac:dyDescent="0.2">
      <c r="A484" s="186"/>
      <c r="B484" s="186"/>
      <c r="C484" s="186"/>
      <c r="D484" s="186"/>
      <c r="E484" s="186"/>
      <c r="F484" s="186"/>
      <c r="G484" s="186"/>
      <c r="H484" s="186"/>
      <c r="I484" s="186"/>
      <c r="J484" s="186"/>
      <c r="K484" s="186"/>
      <c r="L484" s="186"/>
      <c r="M484" s="186"/>
      <c r="N484" s="180"/>
      <c r="O484" s="180"/>
      <c r="P484" s="180"/>
      <c r="Q484" s="180"/>
      <c r="R484" s="180"/>
      <c r="S484" s="180"/>
      <c r="T484" s="186"/>
      <c r="U484" s="186"/>
      <c r="V484" s="186"/>
      <c r="W484" s="186"/>
      <c r="X484" s="186"/>
      <c r="Y484" s="186"/>
      <c r="Z484" s="186"/>
    </row>
    <row r="485" spans="1:26" x14ac:dyDescent="0.2">
      <c r="A485" s="186"/>
      <c r="B485" s="186"/>
      <c r="C485" s="186"/>
      <c r="D485" s="186"/>
      <c r="E485" s="186"/>
      <c r="F485" s="186"/>
      <c r="G485" s="186"/>
      <c r="H485" s="186"/>
      <c r="I485" s="186"/>
      <c r="J485" s="186"/>
      <c r="K485" s="186"/>
      <c r="L485" s="186"/>
      <c r="M485" s="186"/>
      <c r="N485" s="180"/>
      <c r="O485" s="180"/>
      <c r="P485" s="180"/>
      <c r="Q485" s="180"/>
      <c r="R485" s="180"/>
      <c r="S485" s="180"/>
      <c r="T485" s="186"/>
      <c r="U485" s="186"/>
      <c r="V485" s="186"/>
      <c r="W485" s="186"/>
      <c r="X485" s="186"/>
      <c r="Y485" s="186"/>
      <c r="Z485" s="186"/>
    </row>
    <row r="486" spans="1:26" x14ac:dyDescent="0.2">
      <c r="A486" s="186"/>
      <c r="B486" s="186"/>
      <c r="C486" s="186"/>
      <c r="D486" s="186"/>
      <c r="E486" s="186"/>
      <c r="F486" s="186"/>
      <c r="G486" s="186"/>
      <c r="H486" s="186"/>
      <c r="I486" s="186"/>
      <c r="J486" s="186"/>
      <c r="K486" s="186"/>
      <c r="L486" s="186"/>
      <c r="M486" s="186"/>
      <c r="N486" s="180"/>
      <c r="O486" s="180"/>
      <c r="P486" s="180"/>
      <c r="Q486" s="180"/>
      <c r="R486" s="180"/>
      <c r="S486" s="180"/>
      <c r="T486" s="186"/>
      <c r="U486" s="186"/>
      <c r="V486" s="186"/>
      <c r="W486" s="186"/>
      <c r="X486" s="186"/>
      <c r="Y486" s="186"/>
      <c r="Z486" s="186"/>
    </row>
    <row r="487" spans="1:26" x14ac:dyDescent="0.2">
      <c r="A487" s="186"/>
      <c r="B487" s="186"/>
      <c r="C487" s="186"/>
      <c r="D487" s="186"/>
      <c r="E487" s="186"/>
      <c r="F487" s="186"/>
      <c r="G487" s="186"/>
      <c r="H487" s="186"/>
      <c r="I487" s="186"/>
      <c r="J487" s="186"/>
      <c r="K487" s="186"/>
      <c r="L487" s="186"/>
      <c r="M487" s="186"/>
      <c r="N487" s="180"/>
      <c r="O487" s="180"/>
      <c r="P487" s="180"/>
      <c r="Q487" s="180"/>
      <c r="R487" s="180"/>
      <c r="S487" s="180"/>
      <c r="T487" s="186"/>
      <c r="U487" s="186"/>
      <c r="V487" s="186"/>
      <c r="W487" s="186"/>
      <c r="X487" s="186"/>
      <c r="Y487" s="186"/>
      <c r="Z487" s="186"/>
    </row>
    <row r="488" spans="1:26" x14ac:dyDescent="0.2">
      <c r="A488" s="186"/>
      <c r="B488" s="186"/>
      <c r="C488" s="186"/>
      <c r="D488" s="186"/>
      <c r="E488" s="186"/>
      <c r="F488" s="186"/>
      <c r="G488" s="186"/>
      <c r="H488" s="186"/>
      <c r="I488" s="186"/>
      <c r="J488" s="186"/>
      <c r="K488" s="186"/>
      <c r="L488" s="186"/>
      <c r="M488" s="186"/>
      <c r="N488" s="180"/>
      <c r="O488" s="180"/>
      <c r="P488" s="180"/>
      <c r="Q488" s="180"/>
      <c r="R488" s="180"/>
      <c r="S488" s="180"/>
      <c r="T488" s="186"/>
      <c r="U488" s="186"/>
      <c r="V488" s="186"/>
      <c r="W488" s="186"/>
      <c r="X488" s="186"/>
      <c r="Y488" s="186"/>
      <c r="Z488" s="186"/>
    </row>
    <row r="489" spans="1:26" x14ac:dyDescent="0.2">
      <c r="A489" s="186"/>
      <c r="B489" s="186"/>
      <c r="C489" s="186"/>
      <c r="D489" s="186"/>
      <c r="E489" s="186"/>
      <c r="F489" s="186"/>
      <c r="G489" s="186"/>
      <c r="H489" s="186"/>
      <c r="I489" s="186"/>
      <c r="J489" s="186"/>
      <c r="K489" s="186"/>
      <c r="L489" s="186"/>
      <c r="M489" s="186"/>
      <c r="N489" s="180"/>
      <c r="O489" s="180"/>
      <c r="P489" s="180"/>
      <c r="Q489" s="180"/>
      <c r="R489" s="180"/>
      <c r="S489" s="180"/>
      <c r="T489" s="186"/>
      <c r="U489" s="186"/>
      <c r="V489" s="186"/>
      <c r="W489" s="186"/>
      <c r="X489" s="186"/>
      <c r="Y489" s="186"/>
      <c r="Z489" s="186"/>
    </row>
    <row r="490" spans="1:26" x14ac:dyDescent="0.2">
      <c r="A490" s="186"/>
      <c r="B490" s="186"/>
      <c r="C490" s="186"/>
      <c r="D490" s="186"/>
      <c r="E490" s="186"/>
      <c r="F490" s="186"/>
      <c r="G490" s="186"/>
      <c r="H490" s="186"/>
      <c r="I490" s="186"/>
      <c r="J490" s="186"/>
      <c r="K490" s="186"/>
      <c r="L490" s="186"/>
      <c r="M490" s="186"/>
      <c r="N490" s="180"/>
      <c r="O490" s="180"/>
      <c r="P490" s="180"/>
      <c r="Q490" s="180"/>
      <c r="R490" s="180"/>
      <c r="S490" s="180"/>
      <c r="T490" s="186"/>
      <c r="U490" s="186"/>
      <c r="V490" s="186"/>
      <c r="W490" s="186"/>
      <c r="X490" s="186"/>
      <c r="Y490" s="186"/>
      <c r="Z490" s="186"/>
    </row>
    <row r="491" spans="1:26" x14ac:dyDescent="0.2">
      <c r="A491" s="186"/>
      <c r="B491" s="186"/>
      <c r="C491" s="186"/>
      <c r="D491" s="186"/>
      <c r="E491" s="186"/>
      <c r="F491" s="186"/>
      <c r="G491" s="186"/>
      <c r="H491" s="186"/>
      <c r="I491" s="186"/>
      <c r="J491" s="186"/>
      <c r="K491" s="186"/>
      <c r="L491" s="186"/>
      <c r="M491" s="186"/>
      <c r="N491" s="180"/>
      <c r="O491" s="180"/>
      <c r="P491" s="180"/>
      <c r="Q491" s="180"/>
      <c r="R491" s="180"/>
      <c r="S491" s="180"/>
      <c r="T491" s="186"/>
      <c r="U491" s="186"/>
      <c r="V491" s="186"/>
      <c r="W491" s="186"/>
      <c r="X491" s="186"/>
      <c r="Y491" s="186"/>
      <c r="Z491" s="186"/>
    </row>
    <row r="492" spans="1:26" x14ac:dyDescent="0.2">
      <c r="A492" s="186"/>
      <c r="B492" s="186"/>
      <c r="C492" s="186"/>
      <c r="D492" s="186"/>
      <c r="E492" s="186"/>
      <c r="F492" s="186"/>
      <c r="G492" s="186"/>
      <c r="H492" s="186"/>
      <c r="I492" s="186"/>
      <c r="J492" s="186"/>
      <c r="K492" s="186"/>
      <c r="L492" s="186"/>
      <c r="M492" s="186"/>
      <c r="N492" s="180"/>
      <c r="O492" s="180"/>
      <c r="P492" s="180"/>
      <c r="Q492" s="180"/>
      <c r="R492" s="180"/>
      <c r="S492" s="180"/>
      <c r="T492" s="186"/>
      <c r="U492" s="186"/>
      <c r="V492" s="186"/>
      <c r="W492" s="186"/>
      <c r="X492" s="186"/>
      <c r="Y492" s="186"/>
      <c r="Z492" s="186"/>
    </row>
    <row r="493" spans="1:26" x14ac:dyDescent="0.2">
      <c r="A493" s="186"/>
      <c r="B493" s="186"/>
      <c r="C493" s="186"/>
      <c r="D493" s="186"/>
      <c r="E493" s="186"/>
      <c r="F493" s="186"/>
      <c r="G493" s="186"/>
      <c r="H493" s="186"/>
      <c r="I493" s="186"/>
      <c r="J493" s="186"/>
      <c r="K493" s="186"/>
      <c r="L493" s="186"/>
      <c r="M493" s="186"/>
      <c r="N493" s="180"/>
      <c r="O493" s="180"/>
      <c r="P493" s="180"/>
      <c r="Q493" s="180"/>
      <c r="R493" s="180"/>
      <c r="S493" s="180"/>
      <c r="T493" s="186"/>
      <c r="U493" s="186"/>
      <c r="V493" s="186"/>
      <c r="W493" s="186"/>
      <c r="X493" s="186"/>
      <c r="Y493" s="186"/>
      <c r="Z493" s="186"/>
    </row>
    <row r="494" spans="1:26" x14ac:dyDescent="0.2">
      <c r="A494" s="186"/>
      <c r="B494" s="186"/>
      <c r="C494" s="186"/>
      <c r="D494" s="186"/>
      <c r="E494" s="186"/>
      <c r="F494" s="186"/>
      <c r="G494" s="186"/>
      <c r="H494" s="186"/>
      <c r="I494" s="186"/>
      <c r="J494" s="186"/>
      <c r="K494" s="186"/>
      <c r="L494" s="186"/>
      <c r="M494" s="186"/>
      <c r="N494" s="180"/>
      <c r="O494" s="180"/>
      <c r="P494" s="180"/>
      <c r="Q494" s="180"/>
      <c r="R494" s="180"/>
      <c r="S494" s="180"/>
      <c r="T494" s="186"/>
      <c r="U494" s="186"/>
      <c r="V494" s="186"/>
      <c r="W494" s="186"/>
      <c r="X494" s="186"/>
      <c r="Y494" s="186"/>
      <c r="Z494" s="186"/>
    </row>
    <row r="495" spans="1:26" x14ac:dyDescent="0.2">
      <c r="A495" s="186"/>
      <c r="B495" s="186"/>
      <c r="C495" s="186"/>
      <c r="D495" s="186"/>
      <c r="E495" s="186"/>
      <c r="F495" s="186"/>
      <c r="G495" s="186"/>
      <c r="H495" s="186"/>
      <c r="I495" s="186"/>
      <c r="J495" s="186"/>
      <c r="K495" s="186"/>
      <c r="L495" s="186"/>
      <c r="M495" s="186"/>
      <c r="N495" s="180"/>
      <c r="O495" s="180"/>
      <c r="P495" s="180"/>
      <c r="Q495" s="180"/>
      <c r="R495" s="180"/>
      <c r="S495" s="180"/>
      <c r="T495" s="186"/>
      <c r="U495" s="186"/>
      <c r="V495" s="186"/>
      <c r="W495" s="186"/>
      <c r="X495" s="186"/>
      <c r="Y495" s="186"/>
      <c r="Z495" s="186"/>
    </row>
    <row r="496" spans="1:26" x14ac:dyDescent="0.2">
      <c r="A496" s="186"/>
      <c r="B496" s="186"/>
      <c r="C496" s="186"/>
      <c r="D496" s="186"/>
      <c r="E496" s="186"/>
      <c r="F496" s="186"/>
      <c r="G496" s="186"/>
      <c r="H496" s="186"/>
      <c r="I496" s="186"/>
      <c r="J496" s="186"/>
      <c r="K496" s="186"/>
      <c r="L496" s="186"/>
      <c r="M496" s="186"/>
      <c r="N496" s="180"/>
      <c r="O496" s="180"/>
      <c r="P496" s="180"/>
      <c r="Q496" s="180"/>
      <c r="R496" s="180"/>
      <c r="S496" s="180"/>
      <c r="T496" s="186"/>
      <c r="U496" s="186"/>
      <c r="V496" s="186"/>
      <c r="W496" s="186"/>
      <c r="X496" s="186"/>
      <c r="Y496" s="186"/>
      <c r="Z496" s="186"/>
    </row>
    <row r="497" spans="1:26" x14ac:dyDescent="0.2">
      <c r="A497" s="186"/>
      <c r="B497" s="186"/>
      <c r="C497" s="186"/>
      <c r="D497" s="186"/>
      <c r="E497" s="186"/>
      <c r="F497" s="186"/>
      <c r="G497" s="186"/>
      <c r="H497" s="186"/>
      <c r="I497" s="186"/>
      <c r="J497" s="186"/>
      <c r="K497" s="186"/>
      <c r="L497" s="186"/>
      <c r="M497" s="186"/>
      <c r="N497" s="180"/>
      <c r="O497" s="180"/>
      <c r="P497" s="180"/>
      <c r="Q497" s="180"/>
      <c r="R497" s="180"/>
      <c r="S497" s="180"/>
      <c r="T497" s="186"/>
      <c r="U497" s="186"/>
      <c r="V497" s="186"/>
      <c r="W497" s="186"/>
      <c r="X497" s="186"/>
      <c r="Y497" s="186"/>
      <c r="Z497" s="186"/>
    </row>
    <row r="498" spans="1:26" x14ac:dyDescent="0.2">
      <c r="A498" s="186"/>
      <c r="B498" s="186"/>
      <c r="C498" s="186"/>
      <c r="D498" s="186"/>
      <c r="E498" s="186"/>
      <c r="F498" s="186"/>
      <c r="G498" s="186"/>
      <c r="H498" s="186"/>
      <c r="I498" s="186"/>
      <c r="J498" s="186"/>
      <c r="K498" s="186"/>
      <c r="L498" s="186"/>
      <c r="M498" s="186"/>
      <c r="N498" s="180"/>
      <c r="O498" s="180"/>
      <c r="P498" s="180"/>
      <c r="Q498" s="180"/>
      <c r="R498" s="180"/>
      <c r="S498" s="180"/>
      <c r="T498" s="186"/>
      <c r="U498" s="186"/>
      <c r="V498" s="186"/>
      <c r="W498" s="186"/>
      <c r="X498" s="186"/>
      <c r="Y498" s="186"/>
      <c r="Z498" s="186"/>
    </row>
    <row r="499" spans="1:26" x14ac:dyDescent="0.2">
      <c r="A499" s="186"/>
      <c r="B499" s="186"/>
      <c r="C499" s="186"/>
      <c r="D499" s="186"/>
      <c r="E499" s="186"/>
      <c r="F499" s="186"/>
      <c r="G499" s="186"/>
      <c r="H499" s="186"/>
      <c r="I499" s="186"/>
      <c r="J499" s="186"/>
      <c r="K499" s="186"/>
      <c r="L499" s="186"/>
      <c r="M499" s="186"/>
      <c r="N499" s="180"/>
      <c r="O499" s="180"/>
      <c r="P499" s="180"/>
      <c r="Q499" s="180"/>
      <c r="R499" s="180"/>
      <c r="S499" s="180"/>
      <c r="T499" s="186"/>
      <c r="U499" s="186"/>
      <c r="V499" s="186"/>
      <c r="W499" s="186"/>
      <c r="X499" s="186"/>
      <c r="Y499" s="186"/>
      <c r="Z499" s="186"/>
    </row>
    <row r="500" spans="1:26" x14ac:dyDescent="0.2">
      <c r="A500" s="186"/>
      <c r="B500" s="186"/>
      <c r="C500" s="186"/>
      <c r="D500" s="186"/>
      <c r="E500" s="186"/>
      <c r="F500" s="186"/>
      <c r="G500" s="186"/>
      <c r="H500" s="186"/>
      <c r="I500" s="186"/>
      <c r="J500" s="186"/>
      <c r="K500" s="186"/>
      <c r="L500" s="186"/>
      <c r="M500" s="186"/>
      <c r="N500" s="180"/>
      <c r="O500" s="180"/>
      <c r="P500" s="180"/>
      <c r="Q500" s="180"/>
      <c r="R500" s="180"/>
      <c r="S500" s="180"/>
      <c r="T500" s="186"/>
      <c r="U500" s="186"/>
      <c r="V500" s="186"/>
      <c r="W500" s="186"/>
      <c r="X500" s="186"/>
      <c r="Y500" s="186"/>
      <c r="Z500" s="186"/>
    </row>
    <row r="501" spans="1:26" x14ac:dyDescent="0.2">
      <c r="A501" s="186"/>
      <c r="B501" s="186"/>
      <c r="C501" s="186"/>
      <c r="D501" s="186"/>
      <c r="E501" s="186"/>
      <c r="F501" s="186"/>
      <c r="G501" s="186"/>
      <c r="H501" s="186"/>
      <c r="I501" s="186"/>
      <c r="J501" s="186"/>
      <c r="K501" s="186"/>
      <c r="L501" s="186"/>
      <c r="M501" s="186"/>
      <c r="N501" s="180"/>
      <c r="O501" s="180"/>
      <c r="P501" s="180"/>
      <c r="Q501" s="180"/>
      <c r="R501" s="180"/>
      <c r="S501" s="180"/>
      <c r="T501" s="186"/>
      <c r="U501" s="186"/>
      <c r="V501" s="186"/>
      <c r="W501" s="186"/>
      <c r="X501" s="186"/>
      <c r="Y501" s="186"/>
      <c r="Z501" s="186"/>
    </row>
    <row r="502" spans="1:26" x14ac:dyDescent="0.2">
      <c r="A502" s="186"/>
      <c r="B502" s="186"/>
      <c r="C502" s="186"/>
      <c r="D502" s="186"/>
      <c r="E502" s="186"/>
      <c r="F502" s="186"/>
      <c r="G502" s="186"/>
      <c r="H502" s="186"/>
      <c r="I502" s="186"/>
      <c r="J502" s="186"/>
      <c r="K502" s="186"/>
      <c r="L502" s="186"/>
      <c r="M502" s="186"/>
      <c r="N502" s="180"/>
      <c r="O502" s="180"/>
      <c r="P502" s="180"/>
      <c r="Q502" s="180"/>
      <c r="R502" s="180"/>
      <c r="S502" s="180"/>
      <c r="T502" s="186"/>
      <c r="U502" s="186"/>
      <c r="V502" s="186"/>
      <c r="W502" s="186"/>
      <c r="X502" s="186"/>
      <c r="Y502" s="186"/>
      <c r="Z502" s="186"/>
    </row>
    <row r="503" spans="1:26" x14ac:dyDescent="0.2">
      <c r="A503" s="186"/>
      <c r="B503" s="186"/>
      <c r="C503" s="186"/>
      <c r="D503" s="186"/>
      <c r="E503" s="186"/>
      <c r="F503" s="186"/>
      <c r="G503" s="186"/>
      <c r="H503" s="186"/>
      <c r="I503" s="186"/>
      <c r="J503" s="186"/>
      <c r="K503" s="186"/>
      <c r="L503" s="186"/>
      <c r="M503" s="186"/>
      <c r="N503" s="180"/>
      <c r="O503" s="180"/>
      <c r="P503" s="180"/>
      <c r="Q503" s="180"/>
      <c r="R503" s="180"/>
      <c r="S503" s="180"/>
      <c r="T503" s="186"/>
      <c r="U503" s="186"/>
      <c r="V503" s="186"/>
      <c r="W503" s="186"/>
      <c r="X503" s="186"/>
      <c r="Y503" s="186"/>
      <c r="Z503" s="186"/>
    </row>
    <row r="504" spans="1:26" x14ac:dyDescent="0.2">
      <c r="A504" s="186"/>
      <c r="B504" s="186"/>
      <c r="C504" s="186"/>
      <c r="D504" s="186"/>
      <c r="E504" s="186"/>
      <c r="F504" s="186"/>
      <c r="G504" s="186"/>
      <c r="H504" s="186"/>
      <c r="I504" s="186"/>
      <c r="J504" s="186"/>
      <c r="K504" s="186"/>
      <c r="L504" s="186"/>
      <c r="M504" s="186"/>
      <c r="N504" s="180"/>
      <c r="O504" s="180"/>
      <c r="P504" s="180"/>
      <c r="Q504" s="180"/>
      <c r="R504" s="180"/>
      <c r="S504" s="180"/>
      <c r="T504" s="186"/>
      <c r="U504" s="186"/>
      <c r="V504" s="186"/>
      <c r="W504" s="186"/>
      <c r="X504" s="186"/>
      <c r="Y504" s="186"/>
      <c r="Z504" s="186"/>
    </row>
    <row r="505" spans="1:26" x14ac:dyDescent="0.2">
      <c r="A505" s="186"/>
      <c r="B505" s="186"/>
      <c r="C505" s="186"/>
      <c r="D505" s="186"/>
      <c r="E505" s="186"/>
      <c r="F505" s="186"/>
      <c r="G505" s="186"/>
      <c r="H505" s="186"/>
      <c r="I505" s="186"/>
      <c r="J505" s="186"/>
      <c r="K505" s="186"/>
      <c r="L505" s="186"/>
      <c r="M505" s="186"/>
      <c r="N505" s="180"/>
      <c r="O505" s="180"/>
      <c r="P505" s="180"/>
      <c r="Q505" s="180"/>
      <c r="R505" s="180"/>
      <c r="S505" s="180"/>
      <c r="T505" s="186"/>
      <c r="U505" s="186"/>
      <c r="V505" s="186"/>
      <c r="W505" s="186"/>
      <c r="X505" s="186"/>
      <c r="Y505" s="186"/>
      <c r="Z505" s="186"/>
    </row>
    <row r="506" spans="1:26" x14ac:dyDescent="0.2">
      <c r="A506" s="186"/>
      <c r="B506" s="186"/>
      <c r="C506" s="186"/>
      <c r="D506" s="186"/>
      <c r="E506" s="186"/>
      <c r="F506" s="186"/>
      <c r="G506" s="186"/>
      <c r="H506" s="186"/>
      <c r="I506" s="186"/>
      <c r="J506" s="186"/>
      <c r="K506" s="186"/>
      <c r="L506" s="186"/>
      <c r="M506" s="186"/>
      <c r="N506" s="180"/>
      <c r="O506" s="180"/>
      <c r="P506" s="180"/>
      <c r="Q506" s="180"/>
      <c r="R506" s="180"/>
      <c r="S506" s="180"/>
      <c r="T506" s="186"/>
      <c r="U506" s="186"/>
      <c r="V506" s="186"/>
      <c r="W506" s="186"/>
      <c r="X506" s="186"/>
      <c r="Y506" s="186"/>
      <c r="Z506" s="186"/>
    </row>
    <row r="507" spans="1:26" x14ac:dyDescent="0.2">
      <c r="A507" s="186"/>
      <c r="B507" s="186"/>
      <c r="C507" s="186"/>
      <c r="D507" s="186"/>
      <c r="E507" s="186"/>
      <c r="F507" s="186"/>
      <c r="G507" s="186"/>
      <c r="H507" s="186"/>
      <c r="I507" s="186"/>
      <c r="J507" s="186"/>
      <c r="K507" s="186"/>
      <c r="L507" s="186"/>
      <c r="M507" s="186"/>
      <c r="N507" s="180"/>
      <c r="O507" s="180"/>
      <c r="P507" s="180"/>
      <c r="Q507" s="180"/>
      <c r="R507" s="180"/>
      <c r="S507" s="180"/>
      <c r="T507" s="186"/>
      <c r="U507" s="186"/>
      <c r="V507" s="186"/>
      <c r="W507" s="186"/>
      <c r="X507" s="186"/>
      <c r="Y507" s="186"/>
      <c r="Z507" s="186"/>
    </row>
    <row r="508" spans="1:26" x14ac:dyDescent="0.2">
      <c r="A508" s="186"/>
      <c r="B508" s="186"/>
      <c r="C508" s="186"/>
      <c r="D508" s="186"/>
      <c r="E508" s="186"/>
      <c r="F508" s="186"/>
      <c r="G508" s="186"/>
      <c r="H508" s="186"/>
      <c r="I508" s="186"/>
      <c r="J508" s="186"/>
      <c r="K508" s="186"/>
      <c r="L508" s="186"/>
      <c r="M508" s="186"/>
      <c r="N508" s="180"/>
      <c r="O508" s="180"/>
      <c r="P508" s="180"/>
      <c r="Q508" s="180"/>
      <c r="R508" s="180"/>
      <c r="S508" s="180"/>
      <c r="T508" s="186"/>
      <c r="U508" s="186"/>
      <c r="V508" s="186"/>
      <c r="W508" s="186"/>
      <c r="X508" s="186"/>
      <c r="Y508" s="186"/>
      <c r="Z508" s="186"/>
    </row>
    <row r="509" spans="1:26" x14ac:dyDescent="0.2">
      <c r="A509" s="186"/>
      <c r="B509" s="186"/>
      <c r="C509" s="186"/>
      <c r="D509" s="186"/>
      <c r="E509" s="186"/>
      <c r="F509" s="186"/>
      <c r="G509" s="186"/>
      <c r="H509" s="186"/>
      <c r="I509" s="186"/>
      <c r="J509" s="186"/>
      <c r="K509" s="186"/>
      <c r="L509" s="186"/>
      <c r="M509" s="186"/>
      <c r="N509" s="180"/>
      <c r="O509" s="180"/>
      <c r="P509" s="180"/>
      <c r="Q509" s="180"/>
      <c r="R509" s="180"/>
      <c r="S509" s="180"/>
      <c r="T509" s="186"/>
      <c r="U509" s="186"/>
      <c r="V509" s="186"/>
      <c r="W509" s="186"/>
      <c r="X509" s="186"/>
      <c r="Y509" s="186"/>
      <c r="Z509" s="186"/>
    </row>
    <row r="510" spans="1:26" x14ac:dyDescent="0.2">
      <c r="A510" s="186"/>
      <c r="B510" s="186"/>
      <c r="C510" s="186"/>
      <c r="D510" s="186"/>
      <c r="E510" s="186"/>
      <c r="F510" s="186"/>
      <c r="G510" s="186"/>
      <c r="H510" s="186"/>
      <c r="I510" s="186"/>
      <c r="J510" s="186"/>
      <c r="K510" s="186"/>
      <c r="L510" s="186"/>
      <c r="M510" s="186"/>
      <c r="N510" s="180"/>
      <c r="O510" s="180"/>
      <c r="P510" s="180"/>
      <c r="Q510" s="180"/>
      <c r="R510" s="180"/>
      <c r="S510" s="180"/>
      <c r="T510" s="186"/>
      <c r="U510" s="186"/>
      <c r="V510" s="186"/>
      <c r="W510" s="186"/>
      <c r="X510" s="186"/>
      <c r="Y510" s="186"/>
      <c r="Z510" s="186"/>
    </row>
    <row r="511" spans="1:26" x14ac:dyDescent="0.2">
      <c r="A511" s="186"/>
      <c r="B511" s="186"/>
      <c r="C511" s="186"/>
      <c r="D511" s="186"/>
      <c r="E511" s="186"/>
      <c r="F511" s="186"/>
      <c r="G511" s="186"/>
      <c r="H511" s="186"/>
      <c r="I511" s="186"/>
      <c r="J511" s="186"/>
      <c r="K511" s="186"/>
      <c r="L511" s="186"/>
      <c r="M511" s="186"/>
      <c r="N511" s="180"/>
      <c r="O511" s="180"/>
      <c r="P511" s="180"/>
      <c r="Q511" s="180"/>
      <c r="R511" s="180"/>
      <c r="S511" s="180"/>
      <c r="T511" s="186"/>
      <c r="U511" s="186"/>
      <c r="V511" s="186"/>
      <c r="W511" s="186"/>
      <c r="X511" s="186"/>
      <c r="Y511" s="186"/>
      <c r="Z511" s="186"/>
    </row>
    <row r="512" spans="1:26" x14ac:dyDescent="0.2">
      <c r="A512" s="186"/>
      <c r="B512" s="186"/>
      <c r="C512" s="186"/>
      <c r="D512" s="186"/>
      <c r="E512" s="186"/>
      <c r="F512" s="186"/>
      <c r="G512" s="186"/>
      <c r="H512" s="186"/>
      <c r="I512" s="186"/>
      <c r="J512" s="186"/>
      <c r="K512" s="186"/>
      <c r="L512" s="186"/>
      <c r="M512" s="186"/>
      <c r="N512" s="180"/>
      <c r="O512" s="180"/>
      <c r="P512" s="180"/>
      <c r="Q512" s="180"/>
      <c r="R512" s="180"/>
      <c r="S512" s="180"/>
      <c r="T512" s="186"/>
      <c r="U512" s="186"/>
      <c r="V512" s="186"/>
      <c r="W512" s="186"/>
      <c r="X512" s="186"/>
      <c r="Y512" s="186"/>
      <c r="Z512" s="186"/>
    </row>
    <row r="513" spans="1:26" x14ac:dyDescent="0.2">
      <c r="A513" s="186"/>
      <c r="B513" s="186"/>
      <c r="C513" s="186"/>
      <c r="D513" s="186"/>
      <c r="E513" s="186"/>
      <c r="F513" s="186"/>
      <c r="G513" s="186"/>
      <c r="H513" s="186"/>
      <c r="I513" s="186"/>
      <c r="J513" s="186"/>
      <c r="K513" s="186"/>
      <c r="L513" s="186"/>
      <c r="M513" s="186"/>
      <c r="N513" s="180"/>
      <c r="O513" s="180"/>
      <c r="P513" s="180"/>
      <c r="Q513" s="180"/>
      <c r="R513" s="180"/>
      <c r="S513" s="180"/>
      <c r="T513" s="186"/>
      <c r="U513" s="186"/>
      <c r="V513" s="186"/>
      <c r="W513" s="186"/>
      <c r="X513" s="186"/>
      <c r="Y513" s="186"/>
      <c r="Z513" s="186"/>
    </row>
    <row r="514" spans="1:26" x14ac:dyDescent="0.2">
      <c r="A514" s="186"/>
      <c r="B514" s="186"/>
      <c r="C514" s="186"/>
      <c r="D514" s="186"/>
      <c r="E514" s="186"/>
      <c r="F514" s="186"/>
      <c r="G514" s="186"/>
      <c r="H514" s="186"/>
      <c r="I514" s="186"/>
      <c r="J514" s="186"/>
      <c r="K514" s="186"/>
      <c r="L514" s="186"/>
      <c r="M514" s="186"/>
      <c r="N514" s="180"/>
      <c r="O514" s="180"/>
      <c r="P514" s="180"/>
      <c r="Q514" s="180"/>
      <c r="R514" s="180"/>
      <c r="S514" s="180"/>
      <c r="T514" s="186"/>
      <c r="U514" s="186"/>
      <c r="V514" s="186"/>
      <c r="W514" s="186"/>
      <c r="X514" s="186"/>
      <c r="Y514" s="186"/>
      <c r="Z514" s="186"/>
    </row>
    <row r="515" spans="1:26" x14ac:dyDescent="0.2">
      <c r="A515" s="186"/>
      <c r="B515" s="186"/>
      <c r="C515" s="186"/>
      <c r="D515" s="186"/>
      <c r="E515" s="186"/>
      <c r="F515" s="186"/>
      <c r="G515" s="186"/>
      <c r="H515" s="186"/>
      <c r="I515" s="186"/>
      <c r="J515" s="186"/>
      <c r="K515" s="186"/>
      <c r="L515" s="186"/>
      <c r="M515" s="186"/>
      <c r="N515" s="180"/>
      <c r="O515" s="180"/>
      <c r="P515" s="180"/>
      <c r="Q515" s="180"/>
      <c r="R515" s="180"/>
      <c r="S515" s="180"/>
      <c r="T515" s="186"/>
      <c r="U515" s="186"/>
      <c r="V515" s="186"/>
      <c r="W515" s="186"/>
      <c r="X515" s="186"/>
      <c r="Y515" s="186"/>
      <c r="Z515" s="186"/>
    </row>
    <row r="516" spans="1:26" x14ac:dyDescent="0.2">
      <c r="A516" s="186"/>
      <c r="B516" s="186"/>
      <c r="C516" s="186"/>
      <c r="D516" s="186"/>
      <c r="E516" s="186"/>
      <c r="F516" s="186"/>
      <c r="G516" s="186"/>
      <c r="H516" s="186"/>
      <c r="I516" s="186"/>
      <c r="J516" s="186"/>
      <c r="K516" s="186"/>
      <c r="L516" s="186"/>
      <c r="M516" s="186"/>
      <c r="N516" s="180"/>
      <c r="O516" s="180"/>
      <c r="P516" s="180"/>
      <c r="Q516" s="180"/>
      <c r="R516" s="180"/>
      <c r="S516" s="180"/>
      <c r="T516" s="186"/>
      <c r="U516" s="186"/>
      <c r="V516" s="186"/>
      <c r="W516" s="186"/>
      <c r="X516" s="186"/>
      <c r="Y516" s="186"/>
      <c r="Z516" s="186"/>
    </row>
    <row r="517" spans="1:26" x14ac:dyDescent="0.2">
      <c r="A517" s="186"/>
      <c r="B517" s="186"/>
      <c r="C517" s="186"/>
      <c r="D517" s="186"/>
      <c r="E517" s="186"/>
      <c r="F517" s="186"/>
      <c r="G517" s="186"/>
      <c r="H517" s="186"/>
      <c r="I517" s="186"/>
      <c r="J517" s="186"/>
      <c r="K517" s="186"/>
      <c r="L517" s="186"/>
      <c r="M517" s="186"/>
      <c r="N517" s="180"/>
      <c r="O517" s="180"/>
      <c r="P517" s="180"/>
      <c r="Q517" s="180"/>
      <c r="R517" s="180"/>
      <c r="S517" s="180"/>
      <c r="T517" s="186"/>
      <c r="U517" s="186"/>
      <c r="V517" s="186"/>
      <c r="W517" s="186"/>
      <c r="X517" s="186"/>
      <c r="Y517" s="186"/>
      <c r="Z517" s="186"/>
    </row>
    <row r="518" spans="1:26" x14ac:dyDescent="0.2">
      <c r="A518" s="186"/>
      <c r="B518" s="186"/>
      <c r="C518" s="186"/>
      <c r="D518" s="186"/>
      <c r="E518" s="186"/>
      <c r="F518" s="186"/>
      <c r="G518" s="186"/>
      <c r="H518" s="186"/>
      <c r="I518" s="186"/>
      <c r="J518" s="186"/>
      <c r="K518" s="186"/>
      <c r="L518" s="186"/>
      <c r="M518" s="186"/>
      <c r="N518" s="180"/>
      <c r="O518" s="180"/>
      <c r="P518" s="180"/>
      <c r="Q518" s="180"/>
      <c r="R518" s="180"/>
      <c r="S518" s="180"/>
      <c r="T518" s="186"/>
      <c r="U518" s="186"/>
      <c r="V518" s="186"/>
      <c r="W518" s="186"/>
      <c r="X518" s="186"/>
      <c r="Y518" s="186"/>
      <c r="Z518" s="186"/>
    </row>
    <row r="519" spans="1:26" x14ac:dyDescent="0.2">
      <c r="A519" s="186"/>
      <c r="B519" s="186"/>
      <c r="C519" s="186"/>
      <c r="D519" s="186"/>
      <c r="E519" s="186"/>
      <c r="F519" s="186"/>
      <c r="G519" s="186"/>
      <c r="H519" s="186"/>
      <c r="I519" s="186"/>
      <c r="J519" s="186"/>
      <c r="K519" s="186"/>
      <c r="L519" s="186"/>
      <c r="M519" s="186"/>
      <c r="N519" s="180"/>
      <c r="O519" s="180"/>
      <c r="P519" s="180"/>
      <c r="Q519" s="180"/>
      <c r="R519" s="180"/>
      <c r="S519" s="180"/>
      <c r="T519" s="186"/>
      <c r="U519" s="186"/>
      <c r="V519" s="186"/>
      <c r="W519" s="186"/>
      <c r="X519" s="186"/>
      <c r="Y519" s="186"/>
      <c r="Z519" s="186"/>
    </row>
    <row r="520" spans="1:26" x14ac:dyDescent="0.2">
      <c r="A520" s="186"/>
      <c r="B520" s="186"/>
      <c r="C520" s="186"/>
      <c r="D520" s="186"/>
      <c r="E520" s="186"/>
      <c r="F520" s="186"/>
      <c r="G520" s="186"/>
      <c r="H520" s="186"/>
      <c r="I520" s="186"/>
      <c r="J520" s="186"/>
      <c r="K520" s="186"/>
      <c r="L520" s="186"/>
      <c r="M520" s="186"/>
      <c r="N520" s="180"/>
      <c r="O520" s="180"/>
      <c r="P520" s="180"/>
      <c r="Q520" s="180"/>
      <c r="R520" s="180"/>
      <c r="S520" s="180"/>
      <c r="T520" s="186"/>
      <c r="U520" s="186"/>
      <c r="V520" s="186"/>
      <c r="W520" s="186"/>
      <c r="X520" s="186"/>
      <c r="Y520" s="186"/>
      <c r="Z520" s="186"/>
    </row>
    <row r="521" spans="1:26" x14ac:dyDescent="0.2">
      <c r="A521" s="186"/>
      <c r="B521" s="186"/>
      <c r="C521" s="186"/>
      <c r="D521" s="186"/>
      <c r="E521" s="186"/>
      <c r="F521" s="186"/>
      <c r="G521" s="186"/>
      <c r="H521" s="186"/>
      <c r="I521" s="186"/>
      <c r="J521" s="186"/>
      <c r="K521" s="186"/>
      <c r="L521" s="186"/>
      <c r="M521" s="186"/>
      <c r="N521" s="180"/>
      <c r="O521" s="180"/>
      <c r="P521" s="180"/>
      <c r="Q521" s="180"/>
      <c r="R521" s="180"/>
      <c r="S521" s="180"/>
      <c r="T521" s="186"/>
      <c r="U521" s="186"/>
      <c r="V521" s="186"/>
      <c r="W521" s="186"/>
      <c r="X521" s="186"/>
      <c r="Y521" s="186"/>
      <c r="Z521" s="186"/>
    </row>
    <row r="522" spans="1:26" x14ac:dyDescent="0.2">
      <c r="A522" s="186"/>
      <c r="B522" s="186"/>
      <c r="C522" s="186"/>
      <c r="D522" s="186"/>
      <c r="E522" s="186"/>
      <c r="F522" s="186"/>
      <c r="G522" s="186"/>
      <c r="H522" s="186"/>
      <c r="I522" s="186"/>
      <c r="J522" s="186"/>
      <c r="K522" s="186"/>
      <c r="L522" s="186"/>
      <c r="M522" s="186"/>
      <c r="N522" s="180"/>
      <c r="O522" s="180"/>
      <c r="P522" s="180"/>
      <c r="Q522" s="180"/>
      <c r="R522" s="180"/>
      <c r="S522" s="180"/>
      <c r="T522" s="186"/>
      <c r="U522" s="186"/>
      <c r="V522" s="186"/>
      <c r="W522" s="186"/>
      <c r="X522" s="186"/>
      <c r="Y522" s="186"/>
      <c r="Z522" s="186"/>
    </row>
    <row r="523" spans="1:26" x14ac:dyDescent="0.2">
      <c r="A523" s="186"/>
      <c r="B523" s="186"/>
      <c r="C523" s="186"/>
      <c r="D523" s="186"/>
      <c r="E523" s="186"/>
      <c r="F523" s="186"/>
      <c r="G523" s="186"/>
      <c r="H523" s="186"/>
      <c r="I523" s="186"/>
      <c r="J523" s="186"/>
      <c r="K523" s="186"/>
      <c r="L523" s="186"/>
      <c r="M523" s="186"/>
      <c r="N523" s="180"/>
      <c r="O523" s="180"/>
      <c r="P523" s="180"/>
      <c r="Q523" s="180"/>
      <c r="R523" s="180"/>
      <c r="S523" s="180"/>
      <c r="T523" s="186"/>
      <c r="U523" s="186"/>
      <c r="V523" s="186"/>
      <c r="W523" s="186"/>
      <c r="X523" s="186"/>
      <c r="Y523" s="186"/>
      <c r="Z523" s="186"/>
    </row>
    <row r="524" spans="1:26" x14ac:dyDescent="0.2">
      <c r="A524" s="186"/>
      <c r="B524" s="186"/>
      <c r="C524" s="186"/>
      <c r="D524" s="186"/>
      <c r="E524" s="186"/>
      <c r="F524" s="186"/>
      <c r="G524" s="186"/>
      <c r="H524" s="186"/>
      <c r="I524" s="186"/>
      <c r="J524" s="186"/>
      <c r="K524" s="186"/>
      <c r="L524" s="186"/>
      <c r="M524" s="186"/>
      <c r="N524" s="180"/>
      <c r="O524" s="180"/>
      <c r="P524" s="180"/>
      <c r="Q524" s="180"/>
      <c r="R524" s="180"/>
      <c r="S524" s="180"/>
      <c r="T524" s="186"/>
      <c r="U524" s="186"/>
      <c r="V524" s="186"/>
      <c r="W524" s="186"/>
      <c r="X524" s="186"/>
      <c r="Y524" s="186"/>
      <c r="Z524" s="186"/>
    </row>
    <row r="525" spans="1:26" x14ac:dyDescent="0.2">
      <c r="A525" s="186"/>
      <c r="B525" s="186"/>
      <c r="C525" s="186"/>
      <c r="D525" s="186"/>
      <c r="E525" s="186"/>
      <c r="F525" s="186"/>
      <c r="G525" s="186"/>
      <c r="H525" s="186"/>
      <c r="I525" s="186"/>
      <c r="J525" s="186"/>
      <c r="K525" s="186"/>
      <c r="L525" s="186"/>
      <c r="M525" s="186"/>
      <c r="N525" s="180"/>
      <c r="O525" s="180"/>
      <c r="P525" s="180"/>
      <c r="Q525" s="180"/>
      <c r="R525" s="180"/>
      <c r="S525" s="180"/>
      <c r="T525" s="186"/>
      <c r="U525" s="186"/>
      <c r="V525" s="186"/>
      <c r="W525" s="186"/>
      <c r="X525" s="186"/>
      <c r="Y525" s="186"/>
      <c r="Z525" s="186"/>
    </row>
    <row r="526" spans="1:26" x14ac:dyDescent="0.2">
      <c r="A526" s="186"/>
      <c r="B526" s="186"/>
      <c r="C526" s="186"/>
      <c r="D526" s="186"/>
      <c r="E526" s="186"/>
      <c r="F526" s="186"/>
      <c r="G526" s="186"/>
      <c r="H526" s="186"/>
      <c r="I526" s="186"/>
      <c r="J526" s="186"/>
      <c r="K526" s="186"/>
      <c r="L526" s="186"/>
      <c r="M526" s="186"/>
      <c r="N526" s="180"/>
      <c r="O526" s="180"/>
      <c r="P526" s="180"/>
      <c r="Q526" s="180"/>
      <c r="R526" s="180"/>
      <c r="S526" s="180"/>
      <c r="T526" s="186"/>
      <c r="U526" s="186"/>
      <c r="V526" s="186"/>
      <c r="W526" s="186"/>
      <c r="X526" s="186"/>
      <c r="Y526" s="186"/>
      <c r="Z526" s="186"/>
    </row>
    <row r="527" spans="1:26" x14ac:dyDescent="0.2">
      <c r="A527" s="186"/>
      <c r="B527" s="186"/>
      <c r="C527" s="186"/>
      <c r="D527" s="186"/>
      <c r="E527" s="186"/>
      <c r="F527" s="186"/>
      <c r="G527" s="186"/>
      <c r="H527" s="186"/>
      <c r="I527" s="186"/>
      <c r="J527" s="186"/>
      <c r="K527" s="186"/>
      <c r="L527" s="186"/>
      <c r="M527" s="186"/>
      <c r="N527" s="180"/>
      <c r="O527" s="180"/>
      <c r="P527" s="180"/>
      <c r="Q527" s="180"/>
      <c r="R527" s="180"/>
      <c r="S527" s="180"/>
      <c r="T527" s="186"/>
      <c r="U527" s="186"/>
      <c r="V527" s="186"/>
      <c r="W527" s="186"/>
      <c r="X527" s="186"/>
      <c r="Y527" s="186"/>
      <c r="Z527" s="186"/>
    </row>
    <row r="528" spans="1:26" x14ac:dyDescent="0.2">
      <c r="A528" s="186"/>
      <c r="B528" s="186"/>
      <c r="C528" s="186"/>
      <c r="D528" s="186"/>
      <c r="E528" s="186"/>
      <c r="F528" s="186"/>
      <c r="G528" s="186"/>
      <c r="H528" s="186"/>
      <c r="I528" s="186"/>
      <c r="J528" s="186"/>
      <c r="K528" s="186"/>
      <c r="L528" s="186"/>
      <c r="M528" s="186"/>
      <c r="N528" s="180"/>
      <c r="O528" s="180"/>
      <c r="P528" s="180"/>
      <c r="Q528" s="180"/>
      <c r="R528" s="180"/>
      <c r="S528" s="180"/>
      <c r="T528" s="186"/>
      <c r="U528" s="186"/>
      <c r="V528" s="186"/>
      <c r="W528" s="186"/>
      <c r="X528" s="186"/>
      <c r="Y528" s="186"/>
      <c r="Z528" s="186"/>
    </row>
    <row r="529" spans="1:26" x14ac:dyDescent="0.2">
      <c r="A529" s="186"/>
      <c r="B529" s="186"/>
      <c r="C529" s="186"/>
      <c r="D529" s="186"/>
      <c r="E529" s="186"/>
      <c r="F529" s="186"/>
      <c r="G529" s="186"/>
      <c r="H529" s="186"/>
      <c r="I529" s="186"/>
      <c r="J529" s="186"/>
      <c r="K529" s="186"/>
      <c r="L529" s="186"/>
      <c r="M529" s="186"/>
      <c r="N529" s="180"/>
      <c r="O529" s="180"/>
      <c r="P529" s="180"/>
      <c r="Q529" s="180"/>
      <c r="R529" s="180"/>
      <c r="S529" s="180"/>
      <c r="T529" s="186"/>
      <c r="U529" s="186"/>
      <c r="V529" s="186"/>
      <c r="W529" s="186"/>
      <c r="X529" s="186"/>
      <c r="Y529" s="186"/>
      <c r="Z529" s="186"/>
    </row>
    <row r="530" spans="1:26" x14ac:dyDescent="0.2">
      <c r="A530" s="186"/>
      <c r="B530" s="186"/>
      <c r="C530" s="186"/>
      <c r="D530" s="186"/>
      <c r="E530" s="186"/>
      <c r="F530" s="186"/>
      <c r="G530" s="186"/>
      <c r="H530" s="186"/>
      <c r="I530" s="186"/>
      <c r="J530" s="186"/>
      <c r="K530" s="186"/>
      <c r="L530" s="186"/>
      <c r="M530" s="186"/>
      <c r="N530" s="180"/>
      <c r="O530" s="180"/>
      <c r="P530" s="180"/>
      <c r="Q530" s="180"/>
      <c r="R530" s="180"/>
      <c r="S530" s="180"/>
      <c r="T530" s="186"/>
      <c r="U530" s="186"/>
      <c r="V530" s="186"/>
      <c r="W530" s="186"/>
      <c r="X530" s="186"/>
      <c r="Y530" s="186"/>
      <c r="Z530" s="186"/>
    </row>
    <row r="531" spans="1:26" x14ac:dyDescent="0.2">
      <c r="A531" s="186"/>
      <c r="B531" s="186"/>
      <c r="C531" s="186"/>
      <c r="D531" s="186"/>
      <c r="E531" s="186"/>
      <c r="F531" s="186"/>
      <c r="G531" s="186"/>
      <c r="H531" s="186"/>
      <c r="I531" s="186"/>
      <c r="J531" s="186"/>
      <c r="K531" s="186"/>
      <c r="L531" s="186"/>
      <c r="M531" s="186"/>
      <c r="N531" s="180"/>
      <c r="O531" s="180"/>
      <c r="P531" s="180"/>
      <c r="Q531" s="180"/>
      <c r="R531" s="180"/>
      <c r="S531" s="180"/>
      <c r="T531" s="186"/>
      <c r="U531" s="186"/>
      <c r="V531" s="186"/>
      <c r="W531" s="186"/>
      <c r="X531" s="186"/>
      <c r="Y531" s="186"/>
      <c r="Z531" s="186"/>
    </row>
    <row r="532" spans="1:26" x14ac:dyDescent="0.2">
      <c r="A532" s="186"/>
      <c r="B532" s="186"/>
      <c r="C532" s="186"/>
      <c r="D532" s="186"/>
      <c r="E532" s="186"/>
      <c r="F532" s="186"/>
      <c r="G532" s="186"/>
      <c r="H532" s="186"/>
      <c r="I532" s="186"/>
      <c r="J532" s="186"/>
      <c r="K532" s="186"/>
      <c r="L532" s="186"/>
      <c r="M532" s="186"/>
      <c r="N532" s="180"/>
      <c r="O532" s="180"/>
      <c r="P532" s="180"/>
      <c r="Q532" s="180"/>
      <c r="R532" s="180"/>
      <c r="S532" s="180"/>
      <c r="T532" s="186"/>
      <c r="U532" s="186"/>
      <c r="V532" s="186"/>
      <c r="W532" s="186"/>
      <c r="X532" s="186"/>
      <c r="Y532" s="186"/>
      <c r="Z532" s="186"/>
    </row>
    <row r="533" spans="1:26" x14ac:dyDescent="0.2">
      <c r="A533" s="186"/>
      <c r="B533" s="186"/>
      <c r="C533" s="186"/>
      <c r="D533" s="186"/>
      <c r="E533" s="186"/>
      <c r="F533" s="186"/>
      <c r="G533" s="186"/>
      <c r="H533" s="186"/>
      <c r="I533" s="186"/>
      <c r="J533" s="186"/>
      <c r="K533" s="186"/>
      <c r="L533" s="186"/>
      <c r="M533" s="186"/>
      <c r="N533" s="180"/>
      <c r="O533" s="180"/>
      <c r="P533" s="180"/>
      <c r="Q533" s="180"/>
      <c r="R533" s="180"/>
      <c r="S533" s="180"/>
      <c r="T533" s="186"/>
      <c r="U533" s="186"/>
      <c r="V533" s="186"/>
      <c r="W533" s="186"/>
      <c r="X533" s="186"/>
      <c r="Y533" s="186"/>
      <c r="Z533" s="186"/>
    </row>
    <row r="534" spans="1:26" x14ac:dyDescent="0.2">
      <c r="A534" s="186"/>
      <c r="B534" s="186"/>
      <c r="C534" s="186"/>
      <c r="D534" s="186"/>
      <c r="E534" s="186"/>
      <c r="F534" s="186"/>
      <c r="G534" s="186"/>
      <c r="H534" s="186"/>
      <c r="I534" s="186"/>
      <c r="J534" s="186"/>
      <c r="K534" s="186"/>
      <c r="L534" s="186"/>
      <c r="M534" s="186"/>
      <c r="N534" s="180"/>
      <c r="O534" s="180"/>
      <c r="P534" s="180"/>
      <c r="Q534" s="180"/>
      <c r="R534" s="180"/>
      <c r="S534" s="180"/>
      <c r="T534" s="186"/>
      <c r="U534" s="186"/>
      <c r="V534" s="186"/>
      <c r="W534" s="186"/>
      <c r="X534" s="186"/>
      <c r="Y534" s="186"/>
      <c r="Z534" s="186"/>
    </row>
    <row r="535" spans="1:26" x14ac:dyDescent="0.2">
      <c r="A535" s="186"/>
      <c r="B535" s="186"/>
      <c r="C535" s="186"/>
      <c r="D535" s="186"/>
      <c r="E535" s="186"/>
      <c r="F535" s="186"/>
      <c r="G535" s="186"/>
      <c r="H535" s="186"/>
      <c r="I535" s="186"/>
      <c r="J535" s="186"/>
      <c r="K535" s="186"/>
      <c r="L535" s="186"/>
      <c r="M535" s="186"/>
      <c r="N535" s="180"/>
      <c r="O535" s="180"/>
      <c r="P535" s="180"/>
      <c r="Q535" s="180"/>
      <c r="R535" s="180"/>
      <c r="S535" s="180"/>
      <c r="T535" s="186"/>
      <c r="U535" s="186"/>
      <c r="V535" s="186"/>
      <c r="W535" s="186"/>
      <c r="X535" s="186"/>
      <c r="Y535" s="186"/>
      <c r="Z535" s="186"/>
    </row>
    <row r="536" spans="1:26" x14ac:dyDescent="0.2">
      <c r="A536" s="186"/>
      <c r="B536" s="186"/>
      <c r="C536" s="186"/>
      <c r="D536" s="186"/>
      <c r="E536" s="186"/>
      <c r="F536" s="186"/>
      <c r="G536" s="186"/>
      <c r="H536" s="186"/>
      <c r="I536" s="186"/>
      <c r="J536" s="186"/>
      <c r="K536" s="186"/>
      <c r="L536" s="186"/>
      <c r="M536" s="186"/>
      <c r="N536" s="180"/>
      <c r="O536" s="180"/>
      <c r="P536" s="180"/>
      <c r="Q536" s="180"/>
      <c r="R536" s="180"/>
      <c r="S536" s="180"/>
      <c r="T536" s="186"/>
      <c r="U536" s="186"/>
      <c r="V536" s="186"/>
      <c r="W536" s="186"/>
      <c r="X536" s="186"/>
      <c r="Y536" s="186"/>
      <c r="Z536" s="186"/>
    </row>
    <row r="537" spans="1:26" x14ac:dyDescent="0.2">
      <c r="A537" s="186"/>
      <c r="B537" s="186"/>
      <c r="C537" s="186"/>
      <c r="D537" s="186"/>
      <c r="E537" s="186"/>
      <c r="F537" s="186"/>
      <c r="G537" s="186"/>
      <c r="H537" s="186"/>
      <c r="I537" s="186"/>
      <c r="J537" s="186"/>
      <c r="K537" s="186"/>
      <c r="L537" s="186"/>
      <c r="M537" s="186"/>
      <c r="N537" s="180"/>
      <c r="O537" s="180"/>
      <c r="P537" s="180"/>
      <c r="Q537" s="180"/>
      <c r="R537" s="180"/>
      <c r="S537" s="180"/>
      <c r="T537" s="186"/>
      <c r="U537" s="186"/>
      <c r="V537" s="186"/>
      <c r="W537" s="186"/>
      <c r="X537" s="186"/>
      <c r="Y537" s="186"/>
      <c r="Z537" s="186"/>
    </row>
    <row r="538" spans="1:26" x14ac:dyDescent="0.2">
      <c r="A538" s="186"/>
      <c r="B538" s="186"/>
      <c r="C538" s="186"/>
      <c r="D538" s="186"/>
      <c r="E538" s="186"/>
      <c r="F538" s="186"/>
      <c r="G538" s="186"/>
      <c r="H538" s="186"/>
      <c r="I538" s="186"/>
      <c r="J538" s="186"/>
      <c r="K538" s="186"/>
      <c r="L538" s="186"/>
      <c r="M538" s="186"/>
      <c r="N538" s="180"/>
      <c r="O538" s="180"/>
      <c r="P538" s="180"/>
      <c r="Q538" s="180"/>
      <c r="R538" s="180"/>
      <c r="S538" s="180"/>
      <c r="T538" s="186"/>
      <c r="U538" s="186"/>
      <c r="V538" s="186"/>
      <c r="W538" s="186"/>
      <c r="X538" s="186"/>
      <c r="Y538" s="186"/>
      <c r="Z538" s="186"/>
    </row>
    <row r="539" spans="1:26" x14ac:dyDescent="0.2">
      <c r="A539" s="186"/>
      <c r="B539" s="186"/>
      <c r="C539" s="186"/>
      <c r="D539" s="186"/>
      <c r="E539" s="186"/>
      <c r="F539" s="186"/>
      <c r="G539" s="186"/>
      <c r="H539" s="186"/>
      <c r="I539" s="186"/>
      <c r="J539" s="186"/>
      <c r="K539" s="186"/>
      <c r="L539" s="186"/>
      <c r="M539" s="186"/>
      <c r="N539" s="180"/>
      <c r="O539" s="180"/>
      <c r="P539" s="180"/>
      <c r="Q539" s="180"/>
      <c r="R539" s="180"/>
      <c r="S539" s="180"/>
      <c r="T539" s="186"/>
      <c r="U539" s="186"/>
      <c r="V539" s="186"/>
      <c r="W539" s="186"/>
      <c r="X539" s="186"/>
      <c r="Y539" s="186"/>
      <c r="Z539" s="186"/>
    </row>
    <row r="540" spans="1:26" x14ac:dyDescent="0.2">
      <c r="A540" s="186"/>
      <c r="B540" s="186"/>
      <c r="C540" s="186"/>
      <c r="D540" s="186"/>
      <c r="E540" s="186"/>
      <c r="F540" s="186"/>
      <c r="G540" s="186"/>
      <c r="H540" s="186"/>
      <c r="I540" s="186"/>
      <c r="J540" s="186"/>
      <c r="K540" s="186"/>
      <c r="L540" s="186"/>
      <c r="M540" s="186"/>
      <c r="N540" s="180"/>
      <c r="O540" s="180"/>
      <c r="P540" s="180"/>
      <c r="Q540" s="180"/>
      <c r="R540" s="180"/>
      <c r="S540" s="180"/>
      <c r="T540" s="186"/>
      <c r="U540" s="186"/>
      <c r="V540" s="186"/>
      <c r="W540" s="186"/>
      <c r="X540" s="186"/>
      <c r="Y540" s="186"/>
      <c r="Z540" s="186"/>
    </row>
    <row r="541" spans="1:26" x14ac:dyDescent="0.2">
      <c r="A541" s="186"/>
      <c r="B541" s="186"/>
      <c r="C541" s="186"/>
      <c r="D541" s="186"/>
      <c r="E541" s="186"/>
      <c r="F541" s="186"/>
      <c r="G541" s="186"/>
      <c r="H541" s="186"/>
      <c r="I541" s="186"/>
      <c r="J541" s="186"/>
      <c r="K541" s="186"/>
      <c r="L541" s="186"/>
      <c r="M541" s="186"/>
      <c r="N541" s="180"/>
      <c r="O541" s="180"/>
      <c r="P541" s="180"/>
      <c r="Q541" s="180"/>
      <c r="R541" s="180"/>
      <c r="S541" s="180"/>
      <c r="T541" s="186"/>
      <c r="U541" s="186"/>
      <c r="V541" s="186"/>
      <c r="W541" s="186"/>
      <c r="X541" s="186"/>
      <c r="Y541" s="186"/>
      <c r="Z541" s="186"/>
    </row>
    <row r="542" spans="1:26" x14ac:dyDescent="0.2">
      <c r="A542" s="186"/>
      <c r="B542" s="186"/>
      <c r="C542" s="186"/>
      <c r="D542" s="186"/>
      <c r="E542" s="186"/>
      <c r="F542" s="186"/>
      <c r="G542" s="186"/>
      <c r="H542" s="186"/>
      <c r="I542" s="186"/>
      <c r="J542" s="186"/>
      <c r="K542" s="186"/>
      <c r="L542" s="186"/>
      <c r="M542" s="186"/>
      <c r="N542" s="180"/>
      <c r="O542" s="180"/>
      <c r="P542" s="180"/>
      <c r="Q542" s="180"/>
      <c r="R542" s="180"/>
      <c r="S542" s="180"/>
      <c r="T542" s="186"/>
      <c r="U542" s="186"/>
      <c r="V542" s="186"/>
      <c r="W542" s="186"/>
      <c r="X542" s="186"/>
      <c r="Y542" s="186"/>
      <c r="Z542" s="186"/>
    </row>
    <row r="543" spans="1:26" x14ac:dyDescent="0.2">
      <c r="A543" s="186"/>
      <c r="B543" s="186"/>
      <c r="C543" s="186"/>
      <c r="D543" s="186"/>
      <c r="E543" s="186"/>
      <c r="F543" s="186"/>
      <c r="G543" s="186"/>
      <c r="H543" s="186"/>
      <c r="I543" s="186"/>
      <c r="J543" s="186"/>
      <c r="K543" s="186"/>
      <c r="L543" s="186"/>
      <c r="M543" s="186"/>
      <c r="N543" s="180"/>
      <c r="O543" s="180"/>
      <c r="P543" s="180"/>
      <c r="Q543" s="180"/>
      <c r="R543" s="180"/>
      <c r="S543" s="180"/>
      <c r="T543" s="186"/>
      <c r="U543" s="186"/>
      <c r="V543" s="186"/>
      <c r="W543" s="186"/>
      <c r="X543" s="186"/>
      <c r="Y543" s="186"/>
      <c r="Z543" s="186"/>
    </row>
    <row r="544" spans="1:26" x14ac:dyDescent="0.2">
      <c r="A544" s="186"/>
      <c r="B544" s="186"/>
      <c r="C544" s="186"/>
      <c r="D544" s="186"/>
      <c r="E544" s="186"/>
      <c r="F544" s="186"/>
      <c r="G544" s="186"/>
      <c r="H544" s="186"/>
      <c r="I544" s="186"/>
      <c r="J544" s="186"/>
      <c r="K544" s="186"/>
      <c r="L544" s="186"/>
      <c r="M544" s="186"/>
      <c r="N544" s="180"/>
      <c r="O544" s="180"/>
      <c r="P544" s="180"/>
      <c r="Q544" s="180"/>
      <c r="R544" s="180"/>
      <c r="S544" s="180"/>
      <c r="T544" s="186"/>
      <c r="U544" s="186"/>
      <c r="V544" s="186"/>
      <c r="W544" s="186"/>
      <c r="X544" s="186"/>
      <c r="Y544" s="186"/>
      <c r="Z544" s="186"/>
    </row>
    <row r="545" spans="1:26" x14ac:dyDescent="0.2">
      <c r="A545" s="186"/>
      <c r="B545" s="186"/>
      <c r="C545" s="186"/>
      <c r="D545" s="186"/>
      <c r="E545" s="186"/>
      <c r="F545" s="186"/>
      <c r="G545" s="186"/>
      <c r="H545" s="186"/>
      <c r="I545" s="186"/>
      <c r="J545" s="186"/>
      <c r="K545" s="186"/>
      <c r="L545" s="186"/>
      <c r="M545" s="186"/>
      <c r="N545" s="180"/>
      <c r="O545" s="180"/>
      <c r="P545" s="180"/>
      <c r="Q545" s="180"/>
      <c r="R545" s="180"/>
      <c r="S545" s="180"/>
      <c r="T545" s="186"/>
      <c r="U545" s="186"/>
      <c r="V545" s="186"/>
      <c r="W545" s="186"/>
      <c r="X545" s="186"/>
      <c r="Y545" s="186"/>
      <c r="Z545" s="186"/>
    </row>
    <row r="546" spans="1:26" x14ac:dyDescent="0.2">
      <c r="A546" s="186"/>
      <c r="B546" s="186"/>
      <c r="C546" s="186"/>
      <c r="D546" s="186"/>
      <c r="E546" s="186"/>
      <c r="F546" s="186"/>
      <c r="G546" s="186"/>
      <c r="H546" s="186"/>
      <c r="I546" s="186"/>
      <c r="J546" s="186"/>
      <c r="K546" s="186"/>
      <c r="L546" s="186"/>
      <c r="M546" s="186"/>
      <c r="N546" s="180"/>
      <c r="O546" s="180"/>
      <c r="P546" s="180"/>
      <c r="Q546" s="180"/>
      <c r="R546" s="180"/>
      <c r="S546" s="180"/>
      <c r="T546" s="186"/>
      <c r="U546" s="186"/>
      <c r="V546" s="186"/>
      <c r="W546" s="186"/>
      <c r="X546" s="186"/>
      <c r="Y546" s="186"/>
      <c r="Z546" s="186"/>
    </row>
    <row r="547" spans="1:26" x14ac:dyDescent="0.2">
      <c r="A547" s="186"/>
      <c r="B547" s="186"/>
      <c r="C547" s="186"/>
      <c r="D547" s="186"/>
      <c r="E547" s="186"/>
      <c r="F547" s="186"/>
      <c r="G547" s="186"/>
      <c r="H547" s="186"/>
      <c r="I547" s="186"/>
      <c r="J547" s="186"/>
      <c r="K547" s="186"/>
      <c r="L547" s="186"/>
      <c r="M547" s="186"/>
      <c r="N547" s="180"/>
      <c r="O547" s="180"/>
      <c r="P547" s="180"/>
      <c r="Q547" s="180"/>
      <c r="R547" s="180"/>
      <c r="S547" s="180"/>
      <c r="T547" s="186"/>
      <c r="U547" s="186"/>
      <c r="V547" s="186"/>
      <c r="W547" s="186"/>
      <c r="X547" s="186"/>
      <c r="Y547" s="186"/>
      <c r="Z547" s="186"/>
    </row>
    <row r="548" spans="1:26" x14ac:dyDescent="0.2">
      <c r="A548" s="186"/>
      <c r="B548" s="186"/>
      <c r="C548" s="186"/>
      <c r="D548" s="186"/>
      <c r="E548" s="186"/>
      <c r="F548" s="186"/>
      <c r="G548" s="186"/>
      <c r="H548" s="186"/>
      <c r="I548" s="186"/>
      <c r="J548" s="186"/>
      <c r="K548" s="186"/>
      <c r="L548" s="186"/>
      <c r="M548" s="186"/>
      <c r="N548" s="180"/>
      <c r="O548" s="180"/>
      <c r="P548" s="180"/>
      <c r="Q548" s="180"/>
      <c r="R548" s="180"/>
      <c r="S548" s="180"/>
      <c r="T548" s="186"/>
      <c r="U548" s="186"/>
      <c r="V548" s="186"/>
      <c r="W548" s="186"/>
      <c r="X548" s="186"/>
      <c r="Y548" s="186"/>
      <c r="Z548" s="186"/>
    </row>
    <row r="549" spans="1:26" x14ac:dyDescent="0.2">
      <c r="A549" s="186"/>
      <c r="B549" s="186"/>
      <c r="C549" s="186"/>
      <c r="D549" s="186"/>
      <c r="E549" s="186"/>
      <c r="F549" s="186"/>
      <c r="G549" s="186"/>
      <c r="H549" s="186"/>
      <c r="I549" s="186"/>
      <c r="J549" s="186"/>
      <c r="K549" s="186"/>
      <c r="L549" s="186"/>
      <c r="M549" s="186"/>
      <c r="N549" s="180"/>
      <c r="O549" s="180"/>
      <c r="P549" s="180"/>
      <c r="Q549" s="180"/>
      <c r="R549" s="180"/>
      <c r="S549" s="180"/>
      <c r="T549" s="186"/>
      <c r="U549" s="186"/>
      <c r="V549" s="186"/>
      <c r="W549" s="186"/>
      <c r="X549" s="186"/>
      <c r="Y549" s="186"/>
      <c r="Z549" s="186"/>
    </row>
    <row r="550" spans="1:26" x14ac:dyDescent="0.2">
      <c r="A550" s="186"/>
      <c r="B550" s="186"/>
      <c r="C550" s="186"/>
      <c r="D550" s="186"/>
      <c r="E550" s="186"/>
      <c r="F550" s="186"/>
      <c r="G550" s="186"/>
      <c r="H550" s="186"/>
      <c r="I550" s="186"/>
      <c r="J550" s="186"/>
      <c r="K550" s="186"/>
      <c r="L550" s="186"/>
      <c r="M550" s="186"/>
      <c r="N550" s="180"/>
      <c r="O550" s="180"/>
      <c r="P550" s="180"/>
      <c r="Q550" s="180"/>
      <c r="R550" s="180"/>
      <c r="S550" s="180"/>
      <c r="T550" s="186"/>
      <c r="U550" s="186"/>
      <c r="V550" s="186"/>
      <c r="W550" s="186"/>
      <c r="X550" s="186"/>
      <c r="Y550" s="186"/>
      <c r="Z550" s="186"/>
    </row>
    <row r="551" spans="1:26" x14ac:dyDescent="0.2">
      <c r="A551" s="186"/>
      <c r="B551" s="186"/>
      <c r="C551" s="186"/>
      <c r="D551" s="186"/>
      <c r="E551" s="186"/>
      <c r="F551" s="186"/>
      <c r="G551" s="186"/>
      <c r="H551" s="186"/>
      <c r="I551" s="186"/>
      <c r="J551" s="186"/>
      <c r="K551" s="186"/>
      <c r="L551" s="186"/>
      <c r="M551" s="186"/>
      <c r="N551" s="180"/>
      <c r="O551" s="180"/>
      <c r="P551" s="180"/>
      <c r="Q551" s="180"/>
      <c r="R551" s="180"/>
      <c r="S551" s="180"/>
      <c r="T551" s="186"/>
      <c r="U551" s="186"/>
      <c r="V551" s="186"/>
      <c r="W551" s="186"/>
      <c r="X551" s="186"/>
      <c r="Y551" s="186"/>
      <c r="Z551" s="186"/>
    </row>
    <row r="552" spans="1:26" x14ac:dyDescent="0.2">
      <c r="A552" s="186"/>
      <c r="B552" s="186"/>
      <c r="C552" s="186"/>
      <c r="D552" s="186"/>
      <c r="E552" s="186"/>
      <c r="F552" s="186"/>
      <c r="G552" s="186"/>
      <c r="H552" s="186"/>
      <c r="I552" s="186"/>
      <c r="J552" s="186"/>
      <c r="K552" s="186"/>
      <c r="L552" s="186"/>
      <c r="M552" s="186"/>
      <c r="N552" s="180"/>
      <c r="O552" s="180"/>
      <c r="P552" s="180"/>
      <c r="Q552" s="180"/>
      <c r="R552" s="180"/>
      <c r="S552" s="180"/>
      <c r="T552" s="186"/>
      <c r="U552" s="186"/>
      <c r="V552" s="186"/>
      <c r="W552" s="186"/>
      <c r="X552" s="186"/>
      <c r="Y552" s="186"/>
      <c r="Z552" s="186"/>
    </row>
    <row r="553" spans="1:26" x14ac:dyDescent="0.2">
      <c r="A553" s="186"/>
      <c r="B553" s="186"/>
      <c r="C553" s="186"/>
      <c r="D553" s="186"/>
      <c r="E553" s="186"/>
      <c r="F553" s="186"/>
      <c r="G553" s="186"/>
      <c r="H553" s="186"/>
      <c r="I553" s="186"/>
      <c r="J553" s="186"/>
      <c r="K553" s="186"/>
      <c r="L553" s="186"/>
      <c r="M553" s="186"/>
      <c r="N553" s="180"/>
      <c r="O553" s="180"/>
      <c r="P553" s="180"/>
      <c r="Q553" s="180"/>
      <c r="R553" s="180"/>
      <c r="S553" s="180"/>
      <c r="T553" s="186"/>
      <c r="U553" s="186"/>
      <c r="V553" s="186"/>
      <c r="W553" s="186"/>
      <c r="X553" s="186"/>
      <c r="Y553" s="186"/>
      <c r="Z553" s="186"/>
    </row>
    <row r="554" spans="1:26" x14ac:dyDescent="0.2">
      <c r="A554" s="186"/>
      <c r="B554" s="186"/>
      <c r="C554" s="186"/>
      <c r="D554" s="186"/>
      <c r="E554" s="186"/>
      <c r="F554" s="186"/>
      <c r="G554" s="186"/>
      <c r="H554" s="186"/>
      <c r="I554" s="186"/>
      <c r="J554" s="186"/>
      <c r="K554" s="186"/>
      <c r="L554" s="186"/>
      <c r="M554" s="186"/>
      <c r="N554" s="180"/>
      <c r="O554" s="180"/>
      <c r="P554" s="180"/>
      <c r="Q554" s="180"/>
      <c r="R554" s="180"/>
      <c r="S554" s="180"/>
      <c r="T554" s="186"/>
      <c r="U554" s="186"/>
      <c r="V554" s="186"/>
      <c r="W554" s="186"/>
      <c r="X554" s="186"/>
      <c r="Y554" s="186"/>
      <c r="Z554" s="186"/>
    </row>
    <row r="555" spans="1:26" x14ac:dyDescent="0.2">
      <c r="A555" s="186"/>
      <c r="B555" s="186"/>
      <c r="C555" s="186"/>
      <c r="D555" s="186"/>
      <c r="E555" s="186"/>
      <c r="F555" s="186"/>
      <c r="G555" s="186"/>
      <c r="H555" s="186"/>
      <c r="I555" s="186"/>
      <c r="J555" s="186"/>
      <c r="K555" s="186"/>
      <c r="L555" s="186"/>
      <c r="M555" s="186"/>
      <c r="N555" s="180"/>
      <c r="O555" s="180"/>
      <c r="P555" s="180"/>
      <c r="Q555" s="180"/>
      <c r="R555" s="180"/>
      <c r="S555" s="180"/>
      <c r="T555" s="186"/>
      <c r="U555" s="186"/>
      <c r="V555" s="186"/>
      <c r="W555" s="186"/>
      <c r="X555" s="186"/>
      <c r="Y555" s="186"/>
      <c r="Z555" s="186"/>
    </row>
    <row r="556" spans="1:26" x14ac:dyDescent="0.2">
      <c r="A556" s="186"/>
      <c r="B556" s="186"/>
      <c r="C556" s="186"/>
      <c r="D556" s="186"/>
      <c r="E556" s="186"/>
      <c r="F556" s="186"/>
      <c r="G556" s="186"/>
      <c r="H556" s="186"/>
      <c r="I556" s="186"/>
      <c r="J556" s="186"/>
      <c r="K556" s="186"/>
      <c r="L556" s="186"/>
      <c r="M556" s="186"/>
      <c r="N556" s="180"/>
      <c r="O556" s="180"/>
      <c r="P556" s="180"/>
      <c r="Q556" s="180"/>
      <c r="R556" s="180"/>
      <c r="S556" s="180"/>
      <c r="T556" s="186"/>
      <c r="U556" s="186"/>
      <c r="V556" s="186"/>
      <c r="W556" s="186"/>
      <c r="X556" s="186"/>
      <c r="Y556" s="186"/>
      <c r="Z556" s="186"/>
    </row>
    <row r="557" spans="1:26" x14ac:dyDescent="0.2">
      <c r="A557" s="186"/>
      <c r="B557" s="186"/>
      <c r="C557" s="186"/>
      <c r="D557" s="186"/>
      <c r="E557" s="186"/>
      <c r="F557" s="186"/>
      <c r="G557" s="186"/>
      <c r="H557" s="186"/>
      <c r="I557" s="186"/>
      <c r="J557" s="186"/>
      <c r="K557" s="186"/>
      <c r="L557" s="186"/>
      <c r="M557" s="186"/>
      <c r="N557" s="180"/>
      <c r="O557" s="180"/>
      <c r="P557" s="180"/>
      <c r="Q557" s="180"/>
      <c r="R557" s="180"/>
      <c r="S557" s="180"/>
      <c r="T557" s="186"/>
      <c r="U557" s="186"/>
      <c r="V557" s="186"/>
      <c r="W557" s="186"/>
      <c r="X557" s="186"/>
      <c r="Y557" s="186"/>
      <c r="Z557" s="186"/>
    </row>
    <row r="558" spans="1:26" x14ac:dyDescent="0.2">
      <c r="A558" s="186"/>
      <c r="B558" s="186"/>
      <c r="C558" s="186"/>
      <c r="D558" s="186"/>
      <c r="E558" s="186"/>
      <c r="F558" s="186"/>
      <c r="G558" s="186"/>
      <c r="H558" s="186"/>
      <c r="I558" s="186"/>
      <c r="J558" s="186"/>
      <c r="K558" s="186"/>
      <c r="L558" s="186"/>
      <c r="M558" s="186"/>
      <c r="N558" s="180"/>
      <c r="O558" s="180"/>
      <c r="P558" s="180"/>
      <c r="Q558" s="180"/>
      <c r="R558" s="180"/>
      <c r="S558" s="180"/>
      <c r="T558" s="186"/>
      <c r="U558" s="186"/>
      <c r="V558" s="186"/>
      <c r="W558" s="186"/>
      <c r="X558" s="186"/>
      <c r="Y558" s="186"/>
      <c r="Z558" s="186"/>
    </row>
    <row r="559" spans="1:26" x14ac:dyDescent="0.2">
      <c r="A559" s="186"/>
      <c r="B559" s="186"/>
      <c r="C559" s="186"/>
      <c r="D559" s="186"/>
      <c r="E559" s="186"/>
      <c r="F559" s="186"/>
      <c r="G559" s="186"/>
      <c r="H559" s="186"/>
      <c r="I559" s="186"/>
      <c r="J559" s="186"/>
      <c r="K559" s="186"/>
      <c r="L559" s="186"/>
      <c r="M559" s="186"/>
      <c r="N559" s="180"/>
      <c r="O559" s="180"/>
      <c r="P559" s="180"/>
      <c r="Q559" s="180"/>
      <c r="R559" s="180"/>
      <c r="S559" s="180"/>
      <c r="T559" s="186"/>
      <c r="U559" s="186"/>
      <c r="V559" s="186"/>
      <c r="W559" s="186"/>
      <c r="X559" s="186"/>
      <c r="Y559" s="186"/>
      <c r="Z559" s="186"/>
    </row>
    <row r="560" spans="1:26" x14ac:dyDescent="0.2">
      <c r="A560" s="186"/>
      <c r="B560" s="186"/>
      <c r="C560" s="186"/>
      <c r="D560" s="186"/>
      <c r="E560" s="186"/>
      <c r="F560" s="186"/>
      <c r="G560" s="186"/>
      <c r="H560" s="186"/>
      <c r="I560" s="186"/>
      <c r="J560" s="186"/>
      <c r="K560" s="186"/>
      <c r="L560" s="186"/>
      <c r="M560" s="186"/>
      <c r="N560" s="180"/>
      <c r="O560" s="180"/>
      <c r="P560" s="180"/>
      <c r="Q560" s="180"/>
      <c r="R560" s="180"/>
      <c r="S560" s="180"/>
      <c r="T560" s="186"/>
      <c r="U560" s="186"/>
      <c r="V560" s="186"/>
      <c r="W560" s="186"/>
      <c r="X560" s="186"/>
      <c r="Y560" s="186"/>
      <c r="Z560" s="186"/>
    </row>
    <row r="561" spans="1:26" x14ac:dyDescent="0.2">
      <c r="A561" s="186"/>
      <c r="B561" s="186"/>
      <c r="C561" s="186"/>
      <c r="D561" s="186"/>
      <c r="E561" s="186"/>
      <c r="F561" s="186"/>
      <c r="G561" s="186"/>
      <c r="H561" s="186"/>
      <c r="I561" s="186"/>
      <c r="J561" s="186"/>
      <c r="K561" s="186"/>
      <c r="L561" s="186"/>
      <c r="M561" s="186"/>
      <c r="N561" s="180"/>
      <c r="O561" s="180"/>
      <c r="P561" s="180"/>
      <c r="Q561" s="180"/>
      <c r="R561" s="180"/>
      <c r="S561" s="180"/>
      <c r="T561" s="186"/>
      <c r="U561" s="186"/>
      <c r="V561" s="186"/>
      <c r="W561" s="186"/>
      <c r="X561" s="186"/>
      <c r="Y561" s="186"/>
      <c r="Z561" s="186"/>
    </row>
    <row r="562" spans="1:26" x14ac:dyDescent="0.2">
      <c r="A562" s="186"/>
      <c r="B562" s="186"/>
      <c r="C562" s="186"/>
      <c r="D562" s="186"/>
      <c r="E562" s="186"/>
      <c r="F562" s="186"/>
      <c r="G562" s="186"/>
      <c r="H562" s="186"/>
      <c r="I562" s="186"/>
      <c r="J562" s="186"/>
      <c r="K562" s="186"/>
      <c r="L562" s="186"/>
      <c r="M562" s="186"/>
      <c r="N562" s="180"/>
      <c r="O562" s="180"/>
      <c r="P562" s="180"/>
      <c r="Q562" s="180"/>
      <c r="R562" s="180"/>
      <c r="S562" s="180"/>
      <c r="T562" s="186"/>
      <c r="U562" s="186"/>
      <c r="V562" s="186"/>
      <c r="W562" s="186"/>
      <c r="X562" s="186"/>
      <c r="Y562" s="186"/>
      <c r="Z562" s="186"/>
    </row>
    <row r="563" spans="1:26" x14ac:dyDescent="0.2">
      <c r="A563" s="186"/>
      <c r="B563" s="186"/>
      <c r="C563" s="186"/>
      <c r="D563" s="186"/>
      <c r="E563" s="186"/>
      <c r="F563" s="186"/>
      <c r="G563" s="186"/>
      <c r="H563" s="186"/>
      <c r="I563" s="186"/>
      <c r="J563" s="186"/>
      <c r="K563" s="186"/>
      <c r="L563" s="186"/>
      <c r="M563" s="186"/>
      <c r="N563" s="180"/>
      <c r="O563" s="180"/>
      <c r="P563" s="180"/>
      <c r="Q563" s="180"/>
      <c r="R563" s="180"/>
      <c r="S563" s="180"/>
      <c r="T563" s="186"/>
      <c r="U563" s="186"/>
      <c r="V563" s="186"/>
      <c r="W563" s="186"/>
      <c r="X563" s="186"/>
      <c r="Y563" s="186"/>
      <c r="Z563" s="186"/>
    </row>
    <row r="564" spans="1:26" x14ac:dyDescent="0.2">
      <c r="A564" s="186"/>
      <c r="B564" s="186"/>
      <c r="C564" s="186"/>
      <c r="D564" s="186"/>
      <c r="E564" s="186"/>
      <c r="F564" s="186"/>
      <c r="G564" s="186"/>
      <c r="H564" s="186"/>
      <c r="I564" s="186"/>
      <c r="J564" s="186"/>
      <c r="K564" s="186"/>
      <c r="L564" s="186"/>
      <c r="M564" s="186"/>
      <c r="N564" s="180"/>
      <c r="O564" s="180"/>
      <c r="P564" s="180"/>
      <c r="Q564" s="180"/>
      <c r="R564" s="180"/>
      <c r="S564" s="180"/>
      <c r="T564" s="186"/>
      <c r="U564" s="186"/>
      <c r="V564" s="186"/>
      <c r="W564" s="186"/>
      <c r="X564" s="186"/>
      <c r="Y564" s="186"/>
      <c r="Z564" s="186"/>
    </row>
    <row r="565" spans="1:26" x14ac:dyDescent="0.2">
      <c r="A565" s="186"/>
      <c r="B565" s="186"/>
      <c r="C565" s="186"/>
      <c r="D565" s="186"/>
      <c r="E565" s="186"/>
      <c r="F565" s="186"/>
      <c r="G565" s="186"/>
      <c r="H565" s="186"/>
      <c r="I565" s="186"/>
      <c r="J565" s="186"/>
      <c r="K565" s="186"/>
      <c r="L565" s="186"/>
      <c r="M565" s="186"/>
      <c r="N565" s="180"/>
      <c r="O565" s="180"/>
      <c r="P565" s="180"/>
      <c r="Q565" s="180"/>
      <c r="R565" s="180"/>
      <c r="S565" s="180"/>
      <c r="T565" s="186"/>
      <c r="U565" s="186"/>
      <c r="V565" s="186"/>
      <c r="W565" s="186"/>
      <c r="X565" s="186"/>
      <c r="Y565" s="186"/>
      <c r="Z565" s="186"/>
    </row>
    <row r="566" spans="1:26" x14ac:dyDescent="0.2">
      <c r="A566" s="186"/>
      <c r="B566" s="186"/>
      <c r="C566" s="186"/>
      <c r="D566" s="186"/>
      <c r="E566" s="186"/>
      <c r="F566" s="186"/>
      <c r="G566" s="186"/>
      <c r="H566" s="186"/>
      <c r="I566" s="186"/>
      <c r="J566" s="186"/>
      <c r="K566" s="186"/>
      <c r="L566" s="186"/>
      <c r="M566" s="186"/>
      <c r="N566" s="180"/>
      <c r="O566" s="180"/>
      <c r="P566" s="180"/>
      <c r="Q566" s="180"/>
      <c r="R566" s="180"/>
      <c r="S566" s="180"/>
      <c r="T566" s="186"/>
      <c r="U566" s="186"/>
      <c r="V566" s="186"/>
      <c r="W566" s="186"/>
      <c r="X566" s="186"/>
      <c r="Y566" s="186"/>
      <c r="Z566" s="186"/>
    </row>
    <row r="567" spans="1:26" x14ac:dyDescent="0.2">
      <c r="A567" s="186"/>
      <c r="B567" s="186"/>
      <c r="C567" s="186"/>
      <c r="D567" s="186"/>
      <c r="E567" s="186"/>
      <c r="F567" s="186"/>
      <c r="G567" s="186"/>
      <c r="H567" s="186"/>
      <c r="I567" s="186"/>
      <c r="J567" s="186"/>
      <c r="K567" s="186"/>
      <c r="L567" s="186"/>
      <c r="M567" s="186"/>
      <c r="N567" s="180"/>
      <c r="O567" s="180"/>
      <c r="P567" s="180"/>
      <c r="Q567" s="180"/>
      <c r="R567" s="180"/>
      <c r="S567" s="180"/>
      <c r="T567" s="186"/>
      <c r="U567" s="186"/>
      <c r="V567" s="186"/>
      <c r="W567" s="186"/>
      <c r="X567" s="186"/>
      <c r="Y567" s="186"/>
      <c r="Z567" s="186"/>
    </row>
    <row r="568" spans="1:26" x14ac:dyDescent="0.2">
      <c r="A568" s="186"/>
      <c r="B568" s="186"/>
      <c r="C568" s="186"/>
      <c r="D568" s="186"/>
      <c r="E568" s="186"/>
      <c r="F568" s="186"/>
      <c r="G568" s="186"/>
      <c r="H568" s="186"/>
      <c r="I568" s="186"/>
      <c r="J568" s="186"/>
      <c r="K568" s="186"/>
      <c r="L568" s="186"/>
      <c r="M568" s="186"/>
      <c r="N568" s="180"/>
      <c r="O568" s="180"/>
      <c r="P568" s="180"/>
      <c r="Q568" s="180"/>
      <c r="R568" s="180"/>
      <c r="S568" s="180"/>
      <c r="T568" s="186"/>
      <c r="U568" s="186"/>
      <c r="V568" s="186"/>
      <c r="W568" s="186"/>
      <c r="X568" s="186"/>
      <c r="Y568" s="186"/>
      <c r="Z568" s="186"/>
    </row>
    <row r="569" spans="1:26" x14ac:dyDescent="0.2">
      <c r="A569" s="186"/>
      <c r="B569" s="186"/>
      <c r="C569" s="186"/>
      <c r="D569" s="186"/>
      <c r="E569" s="186"/>
      <c r="F569" s="186"/>
      <c r="G569" s="186"/>
      <c r="H569" s="186"/>
      <c r="I569" s="186"/>
      <c r="J569" s="186"/>
      <c r="K569" s="186"/>
      <c r="L569" s="186"/>
      <c r="M569" s="186"/>
      <c r="N569" s="180"/>
      <c r="O569" s="180"/>
      <c r="P569" s="180"/>
      <c r="Q569" s="180"/>
      <c r="R569" s="180"/>
      <c r="S569" s="180"/>
      <c r="T569" s="186"/>
      <c r="U569" s="186"/>
      <c r="V569" s="186"/>
      <c r="W569" s="186"/>
      <c r="X569" s="186"/>
      <c r="Y569" s="186"/>
      <c r="Z569" s="186"/>
    </row>
    <row r="570" spans="1:26" x14ac:dyDescent="0.2">
      <c r="A570" s="186"/>
      <c r="B570" s="186"/>
      <c r="C570" s="186"/>
      <c r="D570" s="186"/>
      <c r="E570" s="186"/>
      <c r="F570" s="186"/>
      <c r="G570" s="186"/>
      <c r="H570" s="186"/>
      <c r="I570" s="186"/>
      <c r="J570" s="186"/>
      <c r="K570" s="186"/>
      <c r="L570" s="186"/>
      <c r="M570" s="186"/>
      <c r="N570" s="180"/>
      <c r="O570" s="180"/>
      <c r="P570" s="180"/>
      <c r="Q570" s="180"/>
      <c r="R570" s="180"/>
      <c r="S570" s="180"/>
      <c r="T570" s="186"/>
      <c r="U570" s="186"/>
      <c r="V570" s="186"/>
      <c r="W570" s="186"/>
      <c r="X570" s="186"/>
      <c r="Y570" s="186"/>
      <c r="Z570" s="186"/>
    </row>
    <row r="571" spans="1:26" x14ac:dyDescent="0.2">
      <c r="A571" s="186"/>
      <c r="B571" s="186"/>
      <c r="C571" s="186"/>
      <c r="D571" s="186"/>
      <c r="E571" s="186"/>
      <c r="F571" s="186"/>
      <c r="G571" s="186"/>
      <c r="H571" s="186"/>
      <c r="I571" s="186"/>
      <c r="J571" s="186"/>
      <c r="K571" s="186"/>
      <c r="L571" s="186"/>
      <c r="M571" s="186"/>
      <c r="N571" s="180"/>
      <c r="O571" s="180"/>
      <c r="P571" s="180"/>
      <c r="Q571" s="180"/>
      <c r="R571" s="180"/>
      <c r="S571" s="180"/>
      <c r="T571" s="186"/>
      <c r="U571" s="186"/>
      <c r="V571" s="186"/>
      <c r="W571" s="186"/>
      <c r="X571" s="186"/>
      <c r="Y571" s="186"/>
      <c r="Z571" s="186"/>
    </row>
    <row r="572" spans="1:26" x14ac:dyDescent="0.2">
      <c r="A572" s="186"/>
      <c r="B572" s="186"/>
      <c r="C572" s="186"/>
      <c r="D572" s="186"/>
      <c r="E572" s="186"/>
      <c r="F572" s="186"/>
      <c r="G572" s="186"/>
      <c r="H572" s="186"/>
      <c r="I572" s="186"/>
      <c r="J572" s="186"/>
      <c r="K572" s="186"/>
      <c r="L572" s="186"/>
      <c r="M572" s="186"/>
      <c r="N572" s="180"/>
      <c r="O572" s="180"/>
      <c r="P572" s="180"/>
      <c r="Q572" s="180"/>
      <c r="R572" s="180"/>
      <c r="S572" s="180"/>
      <c r="T572" s="186"/>
      <c r="U572" s="186"/>
      <c r="V572" s="186"/>
      <c r="W572" s="186"/>
      <c r="X572" s="186"/>
      <c r="Y572" s="186"/>
      <c r="Z572" s="186"/>
    </row>
    <row r="573" spans="1:26" x14ac:dyDescent="0.2">
      <c r="A573" s="186"/>
      <c r="B573" s="186"/>
      <c r="C573" s="186"/>
      <c r="D573" s="186"/>
      <c r="E573" s="186"/>
      <c r="F573" s="186"/>
      <c r="G573" s="186"/>
      <c r="H573" s="186"/>
      <c r="I573" s="186"/>
      <c r="J573" s="186"/>
      <c r="K573" s="186"/>
      <c r="L573" s="186"/>
      <c r="M573" s="186"/>
      <c r="N573" s="180"/>
      <c r="O573" s="180"/>
      <c r="P573" s="180"/>
      <c r="Q573" s="180"/>
      <c r="R573" s="180"/>
      <c r="S573" s="180"/>
      <c r="T573" s="186"/>
      <c r="U573" s="186"/>
      <c r="V573" s="186"/>
      <c r="W573" s="186"/>
      <c r="X573" s="186"/>
      <c r="Y573" s="186"/>
      <c r="Z573" s="186"/>
    </row>
    <row r="574" spans="1:26" x14ac:dyDescent="0.2">
      <c r="A574" s="186"/>
      <c r="B574" s="186"/>
      <c r="C574" s="186"/>
      <c r="D574" s="186"/>
      <c r="E574" s="186"/>
      <c r="F574" s="186"/>
      <c r="G574" s="186"/>
      <c r="H574" s="186"/>
      <c r="I574" s="186"/>
      <c r="J574" s="186"/>
      <c r="K574" s="186"/>
      <c r="L574" s="186"/>
      <c r="M574" s="186"/>
      <c r="N574" s="180"/>
      <c r="O574" s="180"/>
      <c r="P574" s="180"/>
      <c r="Q574" s="180"/>
      <c r="R574" s="180"/>
      <c r="S574" s="180"/>
      <c r="T574" s="186"/>
      <c r="U574" s="186"/>
      <c r="V574" s="186"/>
      <c r="W574" s="186"/>
      <c r="X574" s="186"/>
      <c r="Y574" s="186"/>
      <c r="Z574" s="186"/>
    </row>
    <row r="575" spans="1:26" x14ac:dyDescent="0.2">
      <c r="A575" s="186"/>
      <c r="B575" s="186"/>
      <c r="C575" s="186"/>
      <c r="D575" s="186"/>
      <c r="E575" s="186"/>
      <c r="F575" s="186"/>
      <c r="G575" s="186"/>
      <c r="H575" s="186"/>
      <c r="I575" s="186"/>
      <c r="J575" s="186"/>
      <c r="K575" s="186"/>
      <c r="L575" s="186"/>
      <c r="M575" s="186"/>
      <c r="N575" s="180"/>
      <c r="O575" s="180"/>
      <c r="P575" s="180"/>
      <c r="Q575" s="180"/>
      <c r="R575" s="180"/>
      <c r="S575" s="180"/>
      <c r="T575" s="186"/>
      <c r="U575" s="186"/>
      <c r="V575" s="186"/>
      <c r="W575" s="186"/>
      <c r="X575" s="186"/>
      <c r="Y575" s="186"/>
      <c r="Z575" s="186"/>
    </row>
    <row r="576" spans="1:26" x14ac:dyDescent="0.2">
      <c r="A576" s="186"/>
      <c r="B576" s="186"/>
      <c r="C576" s="186"/>
      <c r="D576" s="186"/>
      <c r="E576" s="186"/>
      <c r="F576" s="186"/>
      <c r="G576" s="186"/>
      <c r="H576" s="186"/>
      <c r="I576" s="186"/>
      <c r="J576" s="186"/>
      <c r="K576" s="186"/>
      <c r="L576" s="186"/>
      <c r="M576" s="186"/>
      <c r="N576" s="180"/>
      <c r="O576" s="180"/>
      <c r="P576" s="180"/>
      <c r="Q576" s="180"/>
      <c r="R576" s="180"/>
      <c r="S576" s="180"/>
      <c r="T576" s="186"/>
      <c r="U576" s="186"/>
      <c r="V576" s="186"/>
      <c r="W576" s="186"/>
      <c r="X576" s="186"/>
      <c r="Y576" s="186"/>
      <c r="Z576" s="186"/>
    </row>
    <row r="577" spans="1:26" x14ac:dyDescent="0.2">
      <c r="A577" s="186"/>
      <c r="B577" s="186"/>
      <c r="C577" s="186"/>
      <c r="D577" s="186"/>
      <c r="E577" s="186"/>
      <c r="F577" s="186"/>
      <c r="G577" s="186"/>
      <c r="H577" s="186"/>
      <c r="I577" s="186"/>
      <c r="J577" s="186"/>
      <c r="K577" s="186"/>
      <c r="L577" s="186"/>
      <c r="M577" s="186"/>
      <c r="N577" s="180"/>
      <c r="O577" s="180"/>
      <c r="P577" s="180"/>
      <c r="Q577" s="180"/>
      <c r="R577" s="180"/>
      <c r="S577" s="180"/>
      <c r="T577" s="186"/>
      <c r="U577" s="186"/>
      <c r="V577" s="186"/>
      <c r="W577" s="186"/>
      <c r="X577" s="186"/>
      <c r="Y577" s="186"/>
      <c r="Z577" s="186"/>
    </row>
    <row r="578" spans="1:26" x14ac:dyDescent="0.2">
      <c r="A578" s="186"/>
      <c r="B578" s="186"/>
      <c r="C578" s="186"/>
      <c r="D578" s="186"/>
      <c r="E578" s="186"/>
      <c r="F578" s="186"/>
      <c r="G578" s="186"/>
      <c r="H578" s="186"/>
      <c r="I578" s="186"/>
      <c r="J578" s="186"/>
      <c r="K578" s="186"/>
      <c r="L578" s="186"/>
      <c r="M578" s="186"/>
      <c r="N578" s="180"/>
      <c r="O578" s="180"/>
      <c r="P578" s="180"/>
      <c r="Q578" s="180"/>
      <c r="R578" s="180"/>
      <c r="S578" s="180"/>
      <c r="T578" s="186"/>
      <c r="U578" s="186"/>
      <c r="V578" s="186"/>
      <c r="W578" s="186"/>
      <c r="X578" s="186"/>
      <c r="Y578" s="186"/>
      <c r="Z578" s="186"/>
    </row>
    <row r="579" spans="1:26" x14ac:dyDescent="0.2">
      <c r="A579" s="186"/>
      <c r="B579" s="186"/>
      <c r="C579" s="186"/>
      <c r="D579" s="186"/>
      <c r="E579" s="186"/>
      <c r="F579" s="186"/>
      <c r="G579" s="186"/>
      <c r="H579" s="186"/>
      <c r="I579" s="186"/>
      <c r="J579" s="186"/>
      <c r="K579" s="186"/>
      <c r="L579" s="186"/>
      <c r="M579" s="186"/>
      <c r="N579" s="180"/>
      <c r="O579" s="180"/>
      <c r="P579" s="180"/>
      <c r="Q579" s="180"/>
      <c r="R579" s="180"/>
      <c r="S579" s="180"/>
      <c r="T579" s="186"/>
      <c r="U579" s="186"/>
      <c r="V579" s="186"/>
      <c r="W579" s="186"/>
      <c r="X579" s="186"/>
      <c r="Y579" s="186"/>
      <c r="Z579" s="186"/>
    </row>
    <row r="580" spans="1:26" x14ac:dyDescent="0.2">
      <c r="A580" s="186"/>
      <c r="B580" s="186"/>
      <c r="C580" s="186"/>
      <c r="D580" s="186"/>
      <c r="E580" s="186"/>
      <c r="F580" s="186"/>
      <c r="G580" s="186"/>
      <c r="H580" s="186"/>
      <c r="I580" s="186"/>
      <c r="J580" s="186"/>
      <c r="K580" s="186"/>
      <c r="L580" s="186"/>
      <c r="M580" s="186"/>
      <c r="N580" s="180"/>
      <c r="O580" s="180"/>
      <c r="P580" s="180"/>
      <c r="Q580" s="180"/>
      <c r="R580" s="180"/>
      <c r="S580" s="180"/>
      <c r="T580" s="186"/>
      <c r="U580" s="186"/>
      <c r="V580" s="186"/>
      <c r="W580" s="186"/>
      <c r="X580" s="186"/>
      <c r="Y580" s="186"/>
      <c r="Z580" s="186"/>
    </row>
    <row r="581" spans="1:26" x14ac:dyDescent="0.2">
      <c r="A581" s="186"/>
      <c r="B581" s="186"/>
      <c r="C581" s="186"/>
      <c r="D581" s="186"/>
      <c r="E581" s="186"/>
      <c r="F581" s="186"/>
      <c r="G581" s="186"/>
      <c r="H581" s="186"/>
      <c r="I581" s="186"/>
      <c r="J581" s="186"/>
      <c r="K581" s="186"/>
      <c r="L581" s="186"/>
      <c r="M581" s="186"/>
      <c r="N581" s="180"/>
      <c r="O581" s="180"/>
      <c r="P581" s="180"/>
      <c r="Q581" s="180"/>
      <c r="R581" s="180"/>
      <c r="S581" s="180"/>
      <c r="T581" s="186"/>
      <c r="U581" s="186"/>
      <c r="V581" s="186"/>
      <c r="W581" s="186"/>
      <c r="X581" s="186"/>
      <c r="Y581" s="186"/>
      <c r="Z581" s="186"/>
    </row>
    <row r="582" spans="1:26" x14ac:dyDescent="0.2">
      <c r="A582" s="186"/>
      <c r="B582" s="186"/>
      <c r="C582" s="186"/>
      <c r="D582" s="186"/>
      <c r="E582" s="186"/>
      <c r="F582" s="186"/>
      <c r="G582" s="186"/>
      <c r="H582" s="186"/>
      <c r="I582" s="186"/>
      <c r="J582" s="186"/>
      <c r="K582" s="186"/>
      <c r="L582" s="186"/>
      <c r="M582" s="186"/>
      <c r="N582" s="180"/>
      <c r="O582" s="180"/>
      <c r="P582" s="180"/>
      <c r="Q582" s="180"/>
      <c r="R582" s="180"/>
      <c r="S582" s="180"/>
      <c r="T582" s="186"/>
      <c r="U582" s="186"/>
      <c r="V582" s="186"/>
      <c r="W582" s="186"/>
      <c r="X582" s="186"/>
      <c r="Y582" s="186"/>
      <c r="Z582" s="186"/>
    </row>
    <row r="583" spans="1:26" x14ac:dyDescent="0.2">
      <c r="A583" s="186"/>
      <c r="B583" s="186"/>
      <c r="C583" s="186"/>
      <c r="D583" s="186"/>
      <c r="E583" s="186"/>
      <c r="F583" s="186"/>
      <c r="G583" s="186"/>
      <c r="H583" s="186"/>
      <c r="I583" s="186"/>
      <c r="J583" s="186"/>
      <c r="K583" s="186"/>
      <c r="L583" s="186"/>
      <c r="M583" s="186"/>
      <c r="N583" s="180"/>
      <c r="O583" s="180"/>
      <c r="P583" s="180"/>
      <c r="Q583" s="180"/>
      <c r="R583" s="180"/>
      <c r="S583" s="180"/>
      <c r="T583" s="186"/>
      <c r="U583" s="186"/>
      <c r="V583" s="186"/>
      <c r="W583" s="186"/>
      <c r="X583" s="186"/>
      <c r="Y583" s="186"/>
      <c r="Z583" s="186"/>
    </row>
    <row r="584" spans="1:26" x14ac:dyDescent="0.2">
      <c r="A584" s="186"/>
      <c r="B584" s="186"/>
      <c r="C584" s="186"/>
      <c r="D584" s="186"/>
      <c r="E584" s="186"/>
      <c r="F584" s="186"/>
      <c r="G584" s="186"/>
      <c r="H584" s="186"/>
      <c r="I584" s="186"/>
      <c r="J584" s="186"/>
      <c r="K584" s="186"/>
      <c r="L584" s="186"/>
      <c r="M584" s="186"/>
      <c r="N584" s="180"/>
      <c r="O584" s="180"/>
      <c r="P584" s="180"/>
      <c r="Q584" s="180"/>
      <c r="R584" s="180"/>
      <c r="S584" s="180"/>
      <c r="T584" s="186"/>
      <c r="U584" s="186"/>
      <c r="V584" s="186"/>
      <c r="W584" s="186"/>
      <c r="X584" s="186"/>
      <c r="Y584" s="186"/>
      <c r="Z584" s="186"/>
    </row>
    <row r="585" spans="1:26" x14ac:dyDescent="0.2">
      <c r="A585" s="186"/>
      <c r="B585" s="186"/>
      <c r="C585" s="186"/>
      <c r="D585" s="186"/>
      <c r="E585" s="186"/>
      <c r="F585" s="186"/>
      <c r="G585" s="186"/>
      <c r="H585" s="186"/>
      <c r="I585" s="186"/>
      <c r="J585" s="186"/>
      <c r="K585" s="186"/>
      <c r="L585" s="186"/>
      <c r="M585" s="186"/>
      <c r="N585" s="180"/>
      <c r="O585" s="180"/>
      <c r="P585" s="180"/>
      <c r="Q585" s="180"/>
      <c r="R585" s="180"/>
      <c r="S585" s="180"/>
      <c r="T585" s="186"/>
      <c r="U585" s="186"/>
      <c r="V585" s="186"/>
      <c r="W585" s="186"/>
      <c r="X585" s="186"/>
      <c r="Y585" s="186"/>
      <c r="Z585" s="186"/>
    </row>
    <row r="586" spans="1:26" x14ac:dyDescent="0.2">
      <c r="A586" s="186"/>
      <c r="B586" s="186"/>
      <c r="C586" s="186"/>
      <c r="D586" s="186"/>
      <c r="E586" s="186"/>
      <c r="F586" s="186"/>
      <c r="G586" s="186"/>
      <c r="H586" s="186"/>
      <c r="I586" s="186"/>
      <c r="J586" s="186"/>
      <c r="K586" s="186"/>
      <c r="L586" s="186"/>
      <c r="M586" s="186"/>
      <c r="N586" s="180"/>
      <c r="O586" s="180"/>
      <c r="P586" s="180"/>
      <c r="Q586" s="180"/>
      <c r="R586" s="180"/>
      <c r="S586" s="180"/>
      <c r="T586" s="186"/>
      <c r="U586" s="186"/>
      <c r="V586" s="186"/>
      <c r="W586" s="186"/>
      <c r="X586" s="186"/>
      <c r="Y586" s="186"/>
      <c r="Z586" s="186"/>
    </row>
    <row r="587" spans="1:26" x14ac:dyDescent="0.2">
      <c r="A587" s="186"/>
      <c r="B587" s="186"/>
      <c r="C587" s="186"/>
      <c r="D587" s="186"/>
      <c r="E587" s="186"/>
      <c r="F587" s="186"/>
      <c r="G587" s="186"/>
      <c r="H587" s="186"/>
      <c r="I587" s="186"/>
      <c r="J587" s="186"/>
      <c r="K587" s="186"/>
      <c r="L587" s="186"/>
      <c r="M587" s="186"/>
      <c r="N587" s="180"/>
      <c r="O587" s="180"/>
      <c r="P587" s="180"/>
      <c r="Q587" s="180"/>
      <c r="R587" s="180"/>
      <c r="S587" s="180"/>
      <c r="T587" s="186"/>
      <c r="U587" s="186"/>
      <c r="V587" s="186"/>
      <c r="W587" s="186"/>
      <c r="X587" s="186"/>
      <c r="Y587" s="186"/>
      <c r="Z587" s="186"/>
    </row>
    <row r="588" spans="1:26" x14ac:dyDescent="0.2">
      <c r="A588" s="186"/>
      <c r="B588" s="186"/>
      <c r="C588" s="186"/>
      <c r="D588" s="186"/>
      <c r="E588" s="186"/>
      <c r="F588" s="186"/>
      <c r="G588" s="186"/>
      <c r="H588" s="186"/>
      <c r="I588" s="186"/>
      <c r="J588" s="186"/>
      <c r="K588" s="186"/>
      <c r="L588" s="186"/>
      <c r="M588" s="186"/>
      <c r="N588" s="180"/>
      <c r="O588" s="180"/>
      <c r="P588" s="180"/>
      <c r="Q588" s="180"/>
      <c r="R588" s="180"/>
      <c r="S588" s="180"/>
      <c r="T588" s="186"/>
      <c r="U588" s="186"/>
      <c r="V588" s="186"/>
      <c r="W588" s="186"/>
      <c r="X588" s="186"/>
      <c r="Y588" s="186"/>
      <c r="Z588" s="186"/>
    </row>
    <row r="589" spans="1:26" x14ac:dyDescent="0.2">
      <c r="A589" s="186"/>
      <c r="B589" s="186"/>
      <c r="C589" s="186"/>
      <c r="D589" s="186"/>
      <c r="E589" s="186"/>
      <c r="F589" s="186"/>
      <c r="G589" s="186"/>
      <c r="H589" s="186"/>
      <c r="I589" s="186"/>
      <c r="J589" s="186"/>
      <c r="K589" s="186"/>
      <c r="L589" s="186"/>
      <c r="M589" s="186"/>
      <c r="N589" s="180"/>
      <c r="O589" s="180"/>
      <c r="P589" s="180"/>
      <c r="Q589" s="180"/>
      <c r="R589" s="180"/>
      <c r="S589" s="180"/>
      <c r="T589" s="186"/>
      <c r="U589" s="186"/>
      <c r="V589" s="186"/>
      <c r="W589" s="186"/>
      <c r="X589" s="186"/>
      <c r="Y589" s="186"/>
      <c r="Z589" s="186"/>
    </row>
    <row r="590" spans="1:26" x14ac:dyDescent="0.2">
      <c r="A590" s="186"/>
      <c r="B590" s="186"/>
      <c r="C590" s="186"/>
      <c r="D590" s="186"/>
      <c r="E590" s="186"/>
      <c r="F590" s="186"/>
      <c r="G590" s="186"/>
      <c r="H590" s="186"/>
      <c r="I590" s="186"/>
      <c r="J590" s="186"/>
      <c r="K590" s="186"/>
      <c r="L590" s="186"/>
      <c r="M590" s="186"/>
      <c r="N590" s="180"/>
      <c r="O590" s="180"/>
      <c r="P590" s="180"/>
      <c r="Q590" s="180"/>
      <c r="R590" s="180"/>
      <c r="S590" s="180"/>
      <c r="T590" s="186"/>
      <c r="U590" s="186"/>
      <c r="V590" s="186"/>
      <c r="W590" s="186"/>
      <c r="X590" s="186"/>
      <c r="Y590" s="186"/>
      <c r="Z590" s="186"/>
    </row>
    <row r="591" spans="1:26" x14ac:dyDescent="0.2">
      <c r="A591" s="186"/>
      <c r="B591" s="186"/>
      <c r="C591" s="186"/>
      <c r="D591" s="186"/>
      <c r="E591" s="186"/>
      <c r="F591" s="186"/>
      <c r="G591" s="186"/>
      <c r="H591" s="186"/>
      <c r="I591" s="186"/>
      <c r="J591" s="186"/>
      <c r="K591" s="186"/>
      <c r="L591" s="186"/>
      <c r="M591" s="186"/>
      <c r="N591" s="180"/>
      <c r="O591" s="180"/>
      <c r="P591" s="180"/>
      <c r="Q591" s="180"/>
      <c r="R591" s="180"/>
      <c r="S591" s="180"/>
      <c r="T591" s="186"/>
      <c r="U591" s="186"/>
      <c r="V591" s="186"/>
      <c r="W591" s="186"/>
      <c r="X591" s="186"/>
      <c r="Y591" s="186"/>
      <c r="Z591" s="186"/>
    </row>
    <row r="592" spans="1:26" x14ac:dyDescent="0.2">
      <c r="A592" s="186"/>
      <c r="B592" s="186"/>
      <c r="C592" s="186"/>
      <c r="D592" s="186"/>
      <c r="E592" s="186"/>
      <c r="F592" s="186"/>
      <c r="G592" s="186"/>
      <c r="H592" s="186"/>
      <c r="I592" s="186"/>
      <c r="J592" s="186"/>
      <c r="K592" s="186"/>
      <c r="L592" s="186"/>
      <c r="M592" s="186"/>
      <c r="N592" s="180"/>
      <c r="O592" s="180"/>
      <c r="P592" s="180"/>
      <c r="Q592" s="180"/>
      <c r="R592" s="180"/>
      <c r="S592" s="180"/>
      <c r="T592" s="186"/>
      <c r="U592" s="186"/>
      <c r="V592" s="186"/>
      <c r="W592" s="186"/>
      <c r="X592" s="186"/>
      <c r="Y592" s="186"/>
      <c r="Z592" s="186"/>
    </row>
    <row r="593" spans="1:26" x14ac:dyDescent="0.2">
      <c r="A593" s="186"/>
      <c r="B593" s="186"/>
      <c r="C593" s="186"/>
      <c r="D593" s="186"/>
      <c r="E593" s="186"/>
      <c r="F593" s="186"/>
      <c r="G593" s="186"/>
      <c r="H593" s="186"/>
      <c r="I593" s="186"/>
      <c r="J593" s="186"/>
      <c r="K593" s="186"/>
      <c r="L593" s="186"/>
      <c r="M593" s="186"/>
      <c r="N593" s="180"/>
      <c r="O593" s="180"/>
      <c r="P593" s="180"/>
      <c r="Q593" s="180"/>
      <c r="R593" s="180"/>
      <c r="S593" s="180"/>
      <c r="T593" s="186"/>
      <c r="U593" s="186"/>
      <c r="V593" s="186"/>
      <c r="W593" s="186"/>
      <c r="X593" s="186"/>
      <c r="Y593" s="186"/>
      <c r="Z593" s="186"/>
    </row>
    <row r="594" spans="1:26" x14ac:dyDescent="0.2">
      <c r="A594" s="186"/>
      <c r="B594" s="186"/>
      <c r="C594" s="186"/>
      <c r="D594" s="186"/>
      <c r="E594" s="186"/>
      <c r="F594" s="186"/>
      <c r="G594" s="186"/>
      <c r="H594" s="186"/>
      <c r="I594" s="186"/>
      <c r="J594" s="186"/>
      <c r="K594" s="186"/>
      <c r="L594" s="186"/>
      <c r="M594" s="186"/>
      <c r="N594" s="180"/>
      <c r="O594" s="180"/>
      <c r="P594" s="180"/>
      <c r="Q594" s="180"/>
      <c r="R594" s="180"/>
      <c r="S594" s="180"/>
      <c r="T594" s="186"/>
      <c r="U594" s="186"/>
      <c r="V594" s="186"/>
      <c r="W594" s="186"/>
      <c r="X594" s="186"/>
      <c r="Y594" s="186"/>
      <c r="Z594" s="186"/>
    </row>
    <row r="595" spans="1:26" x14ac:dyDescent="0.2">
      <c r="A595" s="186"/>
      <c r="B595" s="186"/>
      <c r="C595" s="186"/>
      <c r="D595" s="186"/>
      <c r="E595" s="186"/>
      <c r="F595" s="186"/>
      <c r="G595" s="186"/>
      <c r="H595" s="186"/>
      <c r="I595" s="186"/>
      <c r="J595" s="186"/>
      <c r="K595" s="186"/>
      <c r="L595" s="186"/>
      <c r="M595" s="186"/>
      <c r="N595" s="180"/>
      <c r="O595" s="180"/>
      <c r="P595" s="180"/>
      <c r="Q595" s="180"/>
      <c r="R595" s="180"/>
      <c r="S595" s="180"/>
      <c r="T595" s="186"/>
      <c r="U595" s="186"/>
      <c r="V595" s="186"/>
      <c r="W595" s="186"/>
      <c r="X595" s="186"/>
      <c r="Y595" s="186"/>
      <c r="Z595" s="186"/>
    </row>
    <row r="596" spans="1:26" x14ac:dyDescent="0.2">
      <c r="A596" s="186"/>
      <c r="B596" s="186"/>
      <c r="C596" s="186"/>
      <c r="D596" s="186"/>
      <c r="E596" s="186"/>
      <c r="F596" s="186"/>
      <c r="G596" s="186"/>
      <c r="H596" s="186"/>
      <c r="I596" s="186"/>
      <c r="J596" s="186"/>
      <c r="K596" s="186"/>
      <c r="L596" s="186"/>
      <c r="M596" s="186"/>
      <c r="N596" s="180"/>
      <c r="O596" s="180"/>
      <c r="P596" s="180"/>
      <c r="Q596" s="180"/>
      <c r="R596" s="180"/>
      <c r="S596" s="180"/>
      <c r="T596" s="186"/>
      <c r="U596" s="186"/>
      <c r="V596" s="186"/>
      <c r="W596" s="186"/>
      <c r="X596" s="186"/>
      <c r="Y596" s="186"/>
      <c r="Z596" s="186"/>
    </row>
    <row r="597" spans="1:26" x14ac:dyDescent="0.2">
      <c r="A597" s="186"/>
      <c r="B597" s="186"/>
      <c r="C597" s="186"/>
      <c r="D597" s="186"/>
      <c r="E597" s="186"/>
      <c r="F597" s="186"/>
      <c r="G597" s="186"/>
      <c r="H597" s="186"/>
      <c r="I597" s="186"/>
      <c r="J597" s="186"/>
      <c r="K597" s="186"/>
      <c r="L597" s="186"/>
      <c r="M597" s="186"/>
      <c r="N597" s="180"/>
      <c r="O597" s="180"/>
      <c r="P597" s="180"/>
      <c r="Q597" s="180"/>
      <c r="R597" s="180"/>
      <c r="S597" s="180"/>
      <c r="T597" s="186"/>
      <c r="U597" s="186"/>
      <c r="V597" s="186"/>
      <c r="W597" s="186"/>
      <c r="X597" s="186"/>
      <c r="Y597" s="186"/>
      <c r="Z597" s="186"/>
    </row>
    <row r="598" spans="1:26" x14ac:dyDescent="0.2">
      <c r="A598" s="186"/>
      <c r="B598" s="186"/>
      <c r="C598" s="186"/>
      <c r="D598" s="186"/>
      <c r="E598" s="186"/>
      <c r="F598" s="186"/>
      <c r="G598" s="186"/>
      <c r="H598" s="186"/>
      <c r="I598" s="186"/>
      <c r="J598" s="186"/>
      <c r="K598" s="186"/>
      <c r="L598" s="186"/>
      <c r="M598" s="186"/>
      <c r="N598" s="180"/>
      <c r="O598" s="180"/>
      <c r="P598" s="180"/>
      <c r="Q598" s="180"/>
      <c r="R598" s="180"/>
      <c r="S598" s="180"/>
      <c r="T598" s="186"/>
      <c r="U598" s="186"/>
      <c r="V598" s="186"/>
      <c r="W598" s="186"/>
      <c r="X598" s="186"/>
      <c r="Y598" s="186"/>
      <c r="Z598" s="186"/>
    </row>
    <row r="599" spans="1:26" x14ac:dyDescent="0.2">
      <c r="A599" s="186"/>
      <c r="B599" s="186"/>
      <c r="C599" s="186"/>
      <c r="D599" s="186"/>
      <c r="E599" s="186"/>
      <c r="F599" s="186"/>
      <c r="G599" s="186"/>
      <c r="H599" s="186"/>
      <c r="I599" s="186"/>
      <c r="J599" s="186"/>
      <c r="K599" s="186"/>
      <c r="L599" s="186"/>
      <c r="M599" s="186"/>
      <c r="N599" s="180"/>
      <c r="O599" s="180"/>
      <c r="P599" s="180"/>
      <c r="Q599" s="180"/>
      <c r="R599" s="180"/>
      <c r="S599" s="180"/>
      <c r="T599" s="186"/>
      <c r="U599" s="186"/>
      <c r="V599" s="186"/>
      <c r="W599" s="186"/>
      <c r="X599" s="186"/>
      <c r="Y599" s="186"/>
      <c r="Z599" s="186"/>
    </row>
    <row r="600" spans="1:26" x14ac:dyDescent="0.2">
      <c r="A600" s="186"/>
      <c r="B600" s="186"/>
      <c r="C600" s="186"/>
      <c r="D600" s="186"/>
      <c r="E600" s="186"/>
      <c r="F600" s="186"/>
      <c r="G600" s="186"/>
      <c r="H600" s="186"/>
      <c r="I600" s="186"/>
      <c r="J600" s="186"/>
      <c r="K600" s="186"/>
      <c r="L600" s="186"/>
      <c r="M600" s="186"/>
      <c r="N600" s="180"/>
      <c r="O600" s="180"/>
      <c r="P600" s="180"/>
      <c r="Q600" s="180"/>
      <c r="R600" s="180"/>
      <c r="S600" s="180"/>
      <c r="T600" s="186"/>
      <c r="U600" s="186"/>
      <c r="V600" s="186"/>
      <c r="W600" s="186"/>
      <c r="X600" s="186"/>
      <c r="Y600" s="186"/>
      <c r="Z600" s="186"/>
    </row>
    <row r="601" spans="1:26" x14ac:dyDescent="0.2">
      <c r="A601" s="186"/>
      <c r="B601" s="186"/>
      <c r="C601" s="186"/>
      <c r="D601" s="186"/>
      <c r="E601" s="186"/>
      <c r="F601" s="186"/>
      <c r="G601" s="186"/>
      <c r="H601" s="186"/>
      <c r="I601" s="186"/>
      <c r="J601" s="186"/>
      <c r="K601" s="186"/>
      <c r="L601" s="186"/>
      <c r="M601" s="186"/>
      <c r="N601" s="180"/>
      <c r="O601" s="180"/>
      <c r="P601" s="180"/>
      <c r="Q601" s="180"/>
      <c r="R601" s="180"/>
      <c r="S601" s="180"/>
      <c r="T601" s="186"/>
      <c r="U601" s="186"/>
      <c r="V601" s="186"/>
      <c r="W601" s="186"/>
      <c r="X601" s="186"/>
      <c r="Y601" s="186"/>
      <c r="Z601" s="186"/>
    </row>
    <row r="602" spans="1:26" x14ac:dyDescent="0.2">
      <c r="A602" s="186"/>
      <c r="B602" s="186"/>
      <c r="C602" s="186"/>
      <c r="D602" s="186"/>
      <c r="E602" s="186"/>
      <c r="F602" s="186"/>
      <c r="G602" s="186"/>
      <c r="H602" s="186"/>
      <c r="I602" s="186"/>
      <c r="J602" s="186"/>
      <c r="K602" s="186"/>
      <c r="L602" s="186"/>
      <c r="M602" s="186"/>
      <c r="N602" s="180"/>
      <c r="O602" s="180"/>
      <c r="P602" s="180"/>
      <c r="Q602" s="180"/>
      <c r="R602" s="180"/>
      <c r="S602" s="180"/>
      <c r="T602" s="186"/>
      <c r="U602" s="186"/>
      <c r="V602" s="186"/>
      <c r="W602" s="186"/>
      <c r="X602" s="186"/>
      <c r="Y602" s="186"/>
      <c r="Z602" s="186"/>
    </row>
    <row r="603" spans="1:26" x14ac:dyDescent="0.2">
      <c r="A603" s="186"/>
      <c r="B603" s="186"/>
      <c r="C603" s="186"/>
      <c r="D603" s="186"/>
      <c r="E603" s="186"/>
      <c r="F603" s="186"/>
      <c r="G603" s="186"/>
      <c r="H603" s="186"/>
      <c r="I603" s="186"/>
      <c r="J603" s="186"/>
      <c r="K603" s="186"/>
      <c r="L603" s="186"/>
      <c r="M603" s="186"/>
      <c r="N603" s="180"/>
      <c r="O603" s="180"/>
      <c r="P603" s="180"/>
      <c r="Q603" s="180"/>
      <c r="R603" s="180"/>
      <c r="S603" s="180"/>
      <c r="T603" s="186"/>
      <c r="U603" s="186"/>
      <c r="V603" s="186"/>
      <c r="W603" s="186"/>
      <c r="X603" s="186"/>
      <c r="Y603" s="186"/>
      <c r="Z603" s="186"/>
    </row>
    <row r="604" spans="1:26" x14ac:dyDescent="0.2">
      <c r="A604" s="186"/>
      <c r="B604" s="186"/>
      <c r="C604" s="186"/>
      <c r="D604" s="186"/>
      <c r="E604" s="186"/>
      <c r="F604" s="186"/>
      <c r="G604" s="186"/>
      <c r="H604" s="186"/>
      <c r="I604" s="186"/>
      <c r="J604" s="186"/>
      <c r="K604" s="186"/>
      <c r="L604" s="186"/>
      <c r="M604" s="186"/>
      <c r="N604" s="180"/>
      <c r="O604" s="180"/>
      <c r="P604" s="180"/>
      <c r="Q604" s="180"/>
      <c r="R604" s="180"/>
      <c r="S604" s="180"/>
      <c r="T604" s="186"/>
      <c r="U604" s="186"/>
      <c r="V604" s="186"/>
      <c r="W604" s="186"/>
      <c r="X604" s="186"/>
      <c r="Y604" s="186"/>
      <c r="Z604" s="186"/>
    </row>
    <row r="605" spans="1:26" x14ac:dyDescent="0.2">
      <c r="A605" s="186"/>
      <c r="B605" s="186"/>
      <c r="C605" s="186"/>
      <c r="D605" s="186"/>
      <c r="E605" s="186"/>
      <c r="F605" s="186"/>
      <c r="G605" s="186"/>
      <c r="H605" s="186"/>
      <c r="I605" s="186"/>
      <c r="J605" s="186"/>
      <c r="K605" s="186"/>
      <c r="L605" s="186"/>
      <c r="M605" s="186"/>
      <c r="N605" s="180"/>
      <c r="O605" s="180"/>
      <c r="P605" s="180"/>
      <c r="Q605" s="180"/>
      <c r="R605" s="180"/>
      <c r="S605" s="180"/>
      <c r="T605" s="186"/>
      <c r="U605" s="186"/>
      <c r="V605" s="186"/>
      <c r="W605" s="186"/>
      <c r="X605" s="186"/>
      <c r="Y605" s="186"/>
      <c r="Z605" s="186"/>
    </row>
    <row r="606" spans="1:26" x14ac:dyDescent="0.2">
      <c r="A606" s="186"/>
      <c r="B606" s="186"/>
      <c r="C606" s="186"/>
      <c r="D606" s="186"/>
      <c r="E606" s="186"/>
      <c r="F606" s="186"/>
      <c r="G606" s="186"/>
      <c r="H606" s="186"/>
      <c r="I606" s="186"/>
      <c r="J606" s="186"/>
      <c r="K606" s="186"/>
      <c r="L606" s="186"/>
      <c r="M606" s="186"/>
      <c r="N606" s="180"/>
      <c r="O606" s="180"/>
      <c r="P606" s="180"/>
      <c r="Q606" s="180"/>
      <c r="R606" s="180"/>
      <c r="S606" s="180"/>
      <c r="T606" s="186"/>
      <c r="U606" s="186"/>
      <c r="V606" s="186"/>
      <c r="W606" s="186"/>
      <c r="X606" s="186"/>
      <c r="Y606" s="186"/>
      <c r="Z606" s="186"/>
    </row>
    <row r="607" spans="1:26" x14ac:dyDescent="0.2">
      <c r="A607" s="186"/>
      <c r="B607" s="186"/>
      <c r="C607" s="186"/>
      <c r="D607" s="186"/>
      <c r="E607" s="186"/>
      <c r="F607" s="186"/>
      <c r="G607" s="186"/>
      <c r="H607" s="186"/>
      <c r="I607" s="186"/>
      <c r="J607" s="186"/>
      <c r="K607" s="186"/>
      <c r="L607" s="186"/>
      <c r="M607" s="186"/>
      <c r="N607" s="180"/>
      <c r="O607" s="180"/>
      <c r="P607" s="180"/>
      <c r="Q607" s="180"/>
      <c r="R607" s="180"/>
      <c r="S607" s="180"/>
      <c r="T607" s="186"/>
      <c r="U607" s="186"/>
      <c r="V607" s="186"/>
      <c r="W607" s="186"/>
      <c r="X607" s="186"/>
      <c r="Y607" s="186"/>
      <c r="Z607" s="186"/>
    </row>
    <row r="608" spans="1:26" x14ac:dyDescent="0.2">
      <c r="A608" s="186"/>
      <c r="B608" s="186"/>
      <c r="C608" s="186"/>
      <c r="D608" s="186"/>
      <c r="E608" s="186"/>
      <c r="F608" s="186"/>
      <c r="G608" s="186"/>
      <c r="H608" s="186"/>
      <c r="I608" s="186"/>
      <c r="J608" s="186"/>
      <c r="K608" s="186"/>
      <c r="L608" s="186"/>
      <c r="M608" s="186"/>
      <c r="N608" s="180"/>
      <c r="O608" s="180"/>
      <c r="P608" s="180"/>
      <c r="Q608" s="180"/>
      <c r="R608" s="180"/>
      <c r="S608" s="180"/>
      <c r="T608" s="186"/>
      <c r="U608" s="186"/>
      <c r="V608" s="186"/>
      <c r="W608" s="186"/>
      <c r="X608" s="186"/>
      <c r="Y608" s="186"/>
      <c r="Z608" s="186"/>
    </row>
    <row r="609" spans="1:26" x14ac:dyDescent="0.2">
      <c r="A609" s="186"/>
      <c r="B609" s="186"/>
      <c r="C609" s="186"/>
      <c r="D609" s="186"/>
      <c r="E609" s="186"/>
      <c r="F609" s="186"/>
      <c r="G609" s="186"/>
      <c r="H609" s="186"/>
      <c r="I609" s="186"/>
      <c r="J609" s="186"/>
      <c r="K609" s="186"/>
      <c r="L609" s="186"/>
      <c r="M609" s="186"/>
      <c r="N609" s="180"/>
      <c r="O609" s="180"/>
      <c r="P609" s="180"/>
      <c r="Q609" s="180"/>
      <c r="R609" s="180"/>
      <c r="S609" s="180"/>
      <c r="T609" s="186"/>
      <c r="U609" s="186"/>
      <c r="V609" s="186"/>
      <c r="W609" s="186"/>
      <c r="X609" s="186"/>
      <c r="Y609" s="186"/>
      <c r="Z609" s="186"/>
    </row>
    <row r="610" spans="1:26" x14ac:dyDescent="0.2">
      <c r="A610" s="186"/>
      <c r="B610" s="186"/>
      <c r="C610" s="186"/>
      <c r="D610" s="186"/>
      <c r="E610" s="186"/>
      <c r="F610" s="186"/>
      <c r="G610" s="186"/>
      <c r="H610" s="186"/>
      <c r="I610" s="186"/>
      <c r="J610" s="186"/>
      <c r="K610" s="186"/>
      <c r="L610" s="186"/>
      <c r="M610" s="186"/>
      <c r="N610" s="180"/>
      <c r="O610" s="180"/>
      <c r="P610" s="180"/>
      <c r="Q610" s="180"/>
      <c r="R610" s="180"/>
      <c r="S610" s="180"/>
      <c r="T610" s="186"/>
      <c r="U610" s="186"/>
      <c r="V610" s="186"/>
      <c r="W610" s="186"/>
      <c r="X610" s="186"/>
      <c r="Y610" s="186"/>
      <c r="Z610" s="186"/>
    </row>
    <row r="611" spans="1:26" x14ac:dyDescent="0.2">
      <c r="A611" s="186"/>
      <c r="B611" s="186"/>
      <c r="C611" s="186"/>
      <c r="D611" s="186"/>
      <c r="E611" s="186"/>
      <c r="F611" s="186"/>
      <c r="G611" s="186"/>
      <c r="H611" s="186"/>
      <c r="I611" s="186"/>
      <c r="J611" s="186"/>
      <c r="K611" s="186"/>
      <c r="L611" s="186"/>
      <c r="M611" s="186"/>
      <c r="N611" s="180"/>
      <c r="O611" s="180"/>
      <c r="P611" s="180"/>
      <c r="Q611" s="180"/>
      <c r="R611" s="180"/>
      <c r="S611" s="180"/>
      <c r="T611" s="186"/>
      <c r="U611" s="186"/>
      <c r="V611" s="186"/>
      <c r="W611" s="186"/>
      <c r="X611" s="186"/>
      <c r="Y611" s="186"/>
      <c r="Z611" s="186"/>
    </row>
    <row r="612" spans="1:26" x14ac:dyDescent="0.2">
      <c r="A612" s="186"/>
      <c r="B612" s="186"/>
      <c r="C612" s="186"/>
      <c r="D612" s="186"/>
      <c r="E612" s="186"/>
      <c r="F612" s="186"/>
      <c r="G612" s="186"/>
      <c r="H612" s="186"/>
      <c r="I612" s="186"/>
      <c r="J612" s="186"/>
      <c r="K612" s="186"/>
      <c r="L612" s="186"/>
      <c r="M612" s="186"/>
      <c r="N612" s="180"/>
      <c r="O612" s="180"/>
      <c r="P612" s="180"/>
      <c r="Q612" s="180"/>
      <c r="R612" s="180"/>
      <c r="S612" s="180"/>
      <c r="T612" s="186"/>
      <c r="U612" s="186"/>
      <c r="V612" s="186"/>
      <c r="W612" s="186"/>
      <c r="X612" s="186"/>
      <c r="Y612" s="186"/>
      <c r="Z612" s="186"/>
    </row>
    <row r="613" spans="1:26" x14ac:dyDescent="0.2">
      <c r="A613" s="186"/>
      <c r="B613" s="186"/>
      <c r="C613" s="186"/>
      <c r="D613" s="186"/>
      <c r="E613" s="186"/>
      <c r="F613" s="186"/>
      <c r="G613" s="186"/>
      <c r="H613" s="186"/>
      <c r="I613" s="186"/>
      <c r="J613" s="186"/>
      <c r="K613" s="186"/>
      <c r="L613" s="186"/>
      <c r="M613" s="186"/>
      <c r="N613" s="180"/>
      <c r="O613" s="180"/>
      <c r="P613" s="180"/>
      <c r="Q613" s="180"/>
      <c r="R613" s="180"/>
      <c r="S613" s="180"/>
      <c r="T613" s="186"/>
      <c r="U613" s="186"/>
      <c r="V613" s="186"/>
      <c r="W613" s="186"/>
      <c r="X613" s="186"/>
      <c r="Y613" s="186"/>
      <c r="Z613" s="186"/>
    </row>
    <row r="614" spans="1:26" x14ac:dyDescent="0.2">
      <c r="A614" s="186"/>
      <c r="B614" s="186"/>
      <c r="C614" s="186"/>
      <c r="D614" s="186"/>
      <c r="E614" s="186"/>
      <c r="F614" s="186"/>
      <c r="G614" s="186"/>
      <c r="H614" s="186"/>
      <c r="I614" s="186"/>
      <c r="J614" s="186"/>
      <c r="K614" s="186"/>
      <c r="L614" s="186"/>
      <c r="M614" s="186"/>
      <c r="N614" s="180"/>
      <c r="O614" s="180"/>
      <c r="P614" s="180"/>
      <c r="Q614" s="180"/>
      <c r="R614" s="180"/>
      <c r="S614" s="180"/>
      <c r="T614" s="186"/>
      <c r="U614" s="186"/>
      <c r="V614" s="186"/>
      <c r="W614" s="186"/>
      <c r="X614" s="186"/>
      <c r="Y614" s="186"/>
      <c r="Z614" s="186"/>
    </row>
    <row r="615" spans="1:26" x14ac:dyDescent="0.2">
      <c r="A615" s="186"/>
      <c r="B615" s="186"/>
      <c r="C615" s="186"/>
      <c r="D615" s="186"/>
      <c r="E615" s="186"/>
      <c r="F615" s="186"/>
      <c r="G615" s="186"/>
      <c r="H615" s="186"/>
      <c r="I615" s="186"/>
      <c r="J615" s="186"/>
      <c r="K615" s="186"/>
      <c r="L615" s="186"/>
      <c r="M615" s="186"/>
      <c r="N615" s="180"/>
      <c r="O615" s="180"/>
      <c r="P615" s="180"/>
      <c r="Q615" s="180"/>
      <c r="R615" s="180"/>
      <c r="S615" s="180"/>
      <c r="T615" s="186"/>
      <c r="U615" s="186"/>
      <c r="V615" s="186"/>
      <c r="W615" s="186"/>
      <c r="X615" s="186"/>
      <c r="Y615" s="186"/>
      <c r="Z615" s="186"/>
    </row>
    <row r="616" spans="1:26" x14ac:dyDescent="0.2">
      <c r="A616" s="186"/>
      <c r="B616" s="186"/>
      <c r="C616" s="186"/>
      <c r="D616" s="186"/>
      <c r="E616" s="186"/>
      <c r="F616" s="186"/>
      <c r="G616" s="186"/>
      <c r="H616" s="186"/>
      <c r="I616" s="186"/>
      <c r="J616" s="186"/>
      <c r="K616" s="186"/>
      <c r="L616" s="186"/>
      <c r="M616" s="186"/>
      <c r="N616" s="180"/>
      <c r="O616" s="180"/>
      <c r="P616" s="180"/>
      <c r="Q616" s="180"/>
      <c r="R616" s="180"/>
      <c r="S616" s="180"/>
      <c r="T616" s="186"/>
      <c r="U616" s="186"/>
      <c r="V616" s="186"/>
      <c r="W616" s="186"/>
      <c r="X616" s="186"/>
      <c r="Y616" s="186"/>
      <c r="Z616" s="186"/>
    </row>
    <row r="617" spans="1:26" x14ac:dyDescent="0.2">
      <c r="A617" s="186"/>
      <c r="B617" s="186"/>
      <c r="C617" s="186"/>
      <c r="D617" s="186"/>
      <c r="E617" s="186"/>
      <c r="F617" s="186"/>
      <c r="G617" s="186"/>
      <c r="H617" s="186"/>
      <c r="I617" s="186"/>
      <c r="J617" s="186"/>
      <c r="K617" s="186"/>
      <c r="L617" s="186"/>
      <c r="M617" s="186"/>
      <c r="N617" s="180"/>
      <c r="O617" s="180"/>
      <c r="P617" s="180"/>
      <c r="Q617" s="180"/>
      <c r="R617" s="180"/>
      <c r="S617" s="180"/>
      <c r="T617" s="186"/>
      <c r="U617" s="186"/>
      <c r="V617" s="186"/>
      <c r="W617" s="186"/>
      <c r="X617" s="186"/>
      <c r="Y617" s="186"/>
      <c r="Z617" s="186"/>
    </row>
    <row r="618" spans="1:26" x14ac:dyDescent="0.2">
      <c r="A618" s="186"/>
      <c r="B618" s="186"/>
      <c r="C618" s="186"/>
      <c r="D618" s="186"/>
      <c r="E618" s="186"/>
      <c r="F618" s="186"/>
      <c r="G618" s="186"/>
      <c r="H618" s="186"/>
      <c r="I618" s="186"/>
      <c r="J618" s="186"/>
      <c r="K618" s="186"/>
      <c r="L618" s="186"/>
      <c r="M618" s="186"/>
      <c r="N618" s="180"/>
      <c r="O618" s="180"/>
      <c r="P618" s="180"/>
      <c r="Q618" s="180"/>
      <c r="R618" s="180"/>
      <c r="S618" s="180"/>
      <c r="T618" s="186"/>
      <c r="U618" s="186"/>
      <c r="V618" s="186"/>
      <c r="W618" s="186"/>
      <c r="X618" s="186"/>
      <c r="Y618" s="186"/>
      <c r="Z618" s="186"/>
    </row>
    <row r="619" spans="1:26" x14ac:dyDescent="0.2">
      <c r="A619" s="186"/>
      <c r="B619" s="186"/>
      <c r="C619" s="186"/>
      <c r="D619" s="186"/>
      <c r="E619" s="186"/>
      <c r="F619" s="186"/>
      <c r="G619" s="186"/>
      <c r="H619" s="186"/>
      <c r="I619" s="186"/>
      <c r="J619" s="186"/>
      <c r="K619" s="186"/>
      <c r="L619" s="186"/>
      <c r="M619" s="186"/>
      <c r="N619" s="180"/>
      <c r="O619" s="180"/>
      <c r="P619" s="180"/>
      <c r="Q619" s="180"/>
      <c r="R619" s="180"/>
      <c r="S619" s="180"/>
      <c r="T619" s="186"/>
      <c r="U619" s="186"/>
      <c r="V619" s="186"/>
      <c r="W619" s="186"/>
      <c r="X619" s="186"/>
      <c r="Y619" s="186"/>
      <c r="Z619" s="186"/>
    </row>
    <row r="620" spans="1:26" x14ac:dyDescent="0.2">
      <c r="A620" s="186"/>
      <c r="B620" s="186"/>
      <c r="C620" s="186"/>
      <c r="D620" s="186"/>
      <c r="E620" s="186"/>
      <c r="F620" s="186"/>
      <c r="G620" s="186"/>
      <c r="H620" s="186"/>
      <c r="I620" s="186"/>
      <c r="J620" s="186"/>
      <c r="K620" s="186"/>
      <c r="L620" s="186"/>
      <c r="M620" s="186"/>
      <c r="N620" s="180"/>
      <c r="O620" s="180"/>
      <c r="P620" s="180"/>
      <c r="Q620" s="180"/>
      <c r="R620" s="180"/>
      <c r="S620" s="180"/>
      <c r="T620" s="186"/>
      <c r="U620" s="186"/>
      <c r="V620" s="186"/>
      <c r="W620" s="186"/>
      <c r="X620" s="186"/>
      <c r="Y620" s="186"/>
      <c r="Z620" s="186"/>
    </row>
    <row r="621" spans="1:26" x14ac:dyDescent="0.2">
      <c r="A621" s="186"/>
      <c r="B621" s="186"/>
      <c r="C621" s="186"/>
      <c r="D621" s="186"/>
      <c r="E621" s="186"/>
      <c r="F621" s="186"/>
      <c r="G621" s="186"/>
      <c r="H621" s="186"/>
      <c r="I621" s="186"/>
      <c r="J621" s="186"/>
      <c r="K621" s="186"/>
      <c r="L621" s="186"/>
      <c r="M621" s="186"/>
      <c r="N621" s="180"/>
      <c r="O621" s="180"/>
      <c r="P621" s="180"/>
      <c r="Q621" s="180"/>
      <c r="R621" s="180"/>
      <c r="S621" s="180"/>
      <c r="T621" s="186"/>
      <c r="U621" s="186"/>
      <c r="V621" s="186"/>
      <c r="W621" s="186"/>
      <c r="X621" s="186"/>
      <c r="Y621" s="186"/>
      <c r="Z621" s="186"/>
    </row>
    <row r="622" spans="1:26" x14ac:dyDescent="0.2">
      <c r="A622" s="186"/>
      <c r="B622" s="186"/>
      <c r="C622" s="186"/>
      <c r="D622" s="186"/>
      <c r="E622" s="186"/>
      <c r="F622" s="186"/>
      <c r="G622" s="186"/>
      <c r="H622" s="186"/>
      <c r="I622" s="186"/>
      <c r="J622" s="186"/>
      <c r="K622" s="186"/>
      <c r="L622" s="186"/>
      <c r="M622" s="186"/>
      <c r="N622" s="180"/>
      <c r="O622" s="180"/>
      <c r="P622" s="180"/>
      <c r="Q622" s="180"/>
      <c r="R622" s="180"/>
      <c r="S622" s="180"/>
      <c r="T622" s="186"/>
      <c r="U622" s="186"/>
      <c r="V622" s="186"/>
      <c r="W622" s="186"/>
      <c r="X622" s="186"/>
      <c r="Y622" s="186"/>
      <c r="Z622" s="186"/>
    </row>
    <row r="623" spans="1:26" x14ac:dyDescent="0.2">
      <c r="A623" s="186"/>
      <c r="B623" s="186"/>
      <c r="C623" s="186"/>
      <c r="D623" s="186"/>
      <c r="E623" s="186"/>
      <c r="F623" s="186"/>
      <c r="G623" s="186"/>
      <c r="H623" s="186"/>
      <c r="I623" s="186"/>
      <c r="J623" s="186"/>
      <c r="K623" s="186"/>
      <c r="L623" s="186"/>
      <c r="M623" s="186"/>
      <c r="N623" s="180"/>
      <c r="O623" s="180"/>
      <c r="P623" s="180"/>
      <c r="Q623" s="180"/>
      <c r="R623" s="180"/>
      <c r="S623" s="180"/>
      <c r="T623" s="186"/>
      <c r="U623" s="186"/>
      <c r="V623" s="186"/>
      <c r="W623" s="186"/>
      <c r="X623" s="186"/>
      <c r="Y623" s="186"/>
      <c r="Z623" s="186"/>
    </row>
    <row r="624" spans="1:26" x14ac:dyDescent="0.2">
      <c r="A624" s="186"/>
      <c r="B624" s="186"/>
      <c r="C624" s="186"/>
      <c r="D624" s="186"/>
      <c r="E624" s="186"/>
      <c r="F624" s="186"/>
      <c r="G624" s="186"/>
      <c r="H624" s="186"/>
      <c r="I624" s="186"/>
      <c r="J624" s="186"/>
      <c r="K624" s="186"/>
      <c r="L624" s="186"/>
      <c r="M624" s="186"/>
      <c r="N624" s="180"/>
      <c r="O624" s="180"/>
      <c r="P624" s="180"/>
      <c r="Q624" s="180"/>
      <c r="R624" s="180"/>
      <c r="S624" s="180"/>
      <c r="T624" s="186"/>
      <c r="U624" s="186"/>
      <c r="V624" s="186"/>
      <c r="W624" s="186"/>
      <c r="X624" s="186"/>
      <c r="Y624" s="186"/>
      <c r="Z624" s="186"/>
    </row>
    <row r="625" spans="1:26" x14ac:dyDescent="0.2">
      <c r="A625" s="186"/>
      <c r="B625" s="186"/>
      <c r="C625" s="186"/>
      <c r="D625" s="186"/>
      <c r="E625" s="186"/>
      <c r="F625" s="186"/>
      <c r="G625" s="186"/>
      <c r="H625" s="186"/>
      <c r="I625" s="186"/>
      <c r="J625" s="186"/>
      <c r="K625" s="186"/>
      <c r="L625" s="186"/>
      <c r="M625" s="186"/>
      <c r="N625" s="180"/>
      <c r="O625" s="180"/>
      <c r="P625" s="180"/>
      <c r="Q625" s="180"/>
      <c r="R625" s="180"/>
      <c r="S625" s="180"/>
      <c r="T625" s="186"/>
      <c r="U625" s="186"/>
      <c r="V625" s="186"/>
      <c r="W625" s="186"/>
      <c r="X625" s="186"/>
      <c r="Y625" s="186"/>
      <c r="Z625" s="186"/>
    </row>
    <row r="626" spans="1:26" x14ac:dyDescent="0.2">
      <c r="A626" s="186"/>
      <c r="B626" s="186"/>
      <c r="C626" s="186"/>
      <c r="D626" s="186"/>
      <c r="E626" s="186"/>
      <c r="F626" s="186"/>
      <c r="G626" s="186"/>
      <c r="H626" s="186"/>
      <c r="I626" s="186"/>
      <c r="J626" s="186"/>
      <c r="K626" s="186"/>
      <c r="L626" s="186"/>
      <c r="M626" s="186"/>
      <c r="N626" s="180"/>
      <c r="O626" s="180"/>
      <c r="P626" s="180"/>
      <c r="Q626" s="180"/>
      <c r="R626" s="180"/>
      <c r="S626" s="180"/>
      <c r="T626" s="186"/>
      <c r="U626" s="186"/>
      <c r="V626" s="186"/>
      <c r="W626" s="186"/>
      <c r="X626" s="186"/>
      <c r="Y626" s="186"/>
      <c r="Z626" s="186"/>
    </row>
    <row r="627" spans="1:26" x14ac:dyDescent="0.2">
      <c r="A627" s="186"/>
      <c r="B627" s="186"/>
      <c r="C627" s="186"/>
      <c r="D627" s="186"/>
      <c r="E627" s="186"/>
      <c r="F627" s="186"/>
      <c r="G627" s="186"/>
      <c r="H627" s="186"/>
      <c r="I627" s="186"/>
      <c r="J627" s="186"/>
      <c r="K627" s="186"/>
      <c r="L627" s="186"/>
      <c r="M627" s="186"/>
      <c r="N627" s="180"/>
      <c r="O627" s="180"/>
      <c r="P627" s="180"/>
      <c r="Q627" s="180"/>
      <c r="R627" s="180"/>
      <c r="S627" s="180"/>
      <c r="T627" s="186"/>
      <c r="U627" s="186"/>
      <c r="V627" s="186"/>
      <c r="W627" s="186"/>
      <c r="X627" s="186"/>
      <c r="Y627" s="186"/>
      <c r="Z627" s="186"/>
    </row>
    <row r="628" spans="1:26" x14ac:dyDescent="0.2">
      <c r="A628" s="186"/>
      <c r="B628" s="186"/>
      <c r="C628" s="186"/>
      <c r="D628" s="186"/>
      <c r="E628" s="186"/>
      <c r="F628" s="186"/>
      <c r="G628" s="186"/>
      <c r="H628" s="186"/>
      <c r="I628" s="186"/>
      <c r="J628" s="186"/>
      <c r="K628" s="186"/>
      <c r="L628" s="186"/>
      <c r="M628" s="186"/>
      <c r="N628" s="180"/>
      <c r="O628" s="180"/>
      <c r="P628" s="180"/>
      <c r="Q628" s="180"/>
      <c r="R628" s="180"/>
      <c r="S628" s="180"/>
      <c r="T628" s="186"/>
      <c r="U628" s="186"/>
      <c r="V628" s="186"/>
      <c r="W628" s="186"/>
      <c r="X628" s="186"/>
      <c r="Y628" s="186"/>
      <c r="Z628" s="186"/>
    </row>
    <row r="629" spans="1:26" x14ac:dyDescent="0.2">
      <c r="A629" s="186"/>
      <c r="B629" s="186"/>
      <c r="C629" s="186"/>
      <c r="D629" s="186"/>
      <c r="E629" s="186"/>
      <c r="F629" s="186"/>
      <c r="G629" s="186"/>
      <c r="H629" s="186"/>
      <c r="I629" s="186"/>
      <c r="J629" s="186"/>
      <c r="K629" s="186"/>
      <c r="L629" s="186"/>
      <c r="M629" s="186"/>
      <c r="N629" s="180"/>
      <c r="O629" s="180"/>
      <c r="P629" s="180"/>
      <c r="Q629" s="180"/>
      <c r="R629" s="180"/>
      <c r="S629" s="180"/>
      <c r="T629" s="186"/>
      <c r="U629" s="186"/>
      <c r="V629" s="186"/>
      <c r="W629" s="186"/>
      <c r="X629" s="186"/>
      <c r="Y629" s="186"/>
      <c r="Z629" s="186"/>
    </row>
    <row r="630" spans="1:26" x14ac:dyDescent="0.2">
      <c r="A630" s="186"/>
      <c r="B630" s="186"/>
      <c r="C630" s="186"/>
      <c r="D630" s="186"/>
      <c r="E630" s="186"/>
      <c r="F630" s="186"/>
      <c r="G630" s="186"/>
      <c r="H630" s="186"/>
      <c r="I630" s="186"/>
      <c r="J630" s="186"/>
      <c r="K630" s="186"/>
      <c r="L630" s="186"/>
      <c r="M630" s="186"/>
      <c r="N630" s="180"/>
      <c r="O630" s="180"/>
      <c r="P630" s="180"/>
      <c r="Q630" s="180"/>
      <c r="R630" s="180"/>
      <c r="S630" s="180"/>
      <c r="T630" s="186"/>
      <c r="U630" s="186"/>
      <c r="V630" s="186"/>
      <c r="W630" s="186"/>
      <c r="X630" s="186"/>
      <c r="Y630" s="186"/>
      <c r="Z630" s="186"/>
    </row>
    <row r="631" spans="1:26" x14ac:dyDescent="0.2">
      <c r="A631" s="186"/>
      <c r="B631" s="186"/>
      <c r="C631" s="186"/>
      <c r="D631" s="186"/>
      <c r="E631" s="186"/>
      <c r="F631" s="186"/>
      <c r="G631" s="186"/>
      <c r="H631" s="186"/>
      <c r="I631" s="186"/>
      <c r="J631" s="186"/>
      <c r="K631" s="186"/>
      <c r="L631" s="186"/>
      <c r="M631" s="186"/>
      <c r="N631" s="180"/>
      <c r="O631" s="180"/>
      <c r="P631" s="180"/>
      <c r="Q631" s="180"/>
      <c r="R631" s="180"/>
      <c r="S631" s="180"/>
      <c r="T631" s="186"/>
      <c r="U631" s="186"/>
      <c r="V631" s="186"/>
      <c r="W631" s="186"/>
      <c r="X631" s="186"/>
      <c r="Y631" s="186"/>
      <c r="Z631" s="186"/>
    </row>
    <row r="632" spans="1:26" x14ac:dyDescent="0.2">
      <c r="A632" s="186"/>
      <c r="B632" s="186"/>
      <c r="C632" s="186"/>
      <c r="D632" s="186"/>
      <c r="E632" s="186"/>
      <c r="F632" s="186"/>
      <c r="G632" s="186"/>
      <c r="H632" s="186"/>
      <c r="I632" s="186"/>
      <c r="J632" s="186"/>
      <c r="K632" s="186"/>
      <c r="L632" s="186"/>
      <c r="M632" s="186"/>
      <c r="N632" s="180"/>
      <c r="O632" s="180"/>
      <c r="P632" s="180"/>
      <c r="Q632" s="180"/>
      <c r="R632" s="180"/>
      <c r="S632" s="180"/>
      <c r="T632" s="186"/>
      <c r="U632" s="186"/>
      <c r="V632" s="186"/>
      <c r="W632" s="186"/>
      <c r="X632" s="186"/>
      <c r="Y632" s="186"/>
      <c r="Z632" s="186"/>
    </row>
    <row r="633" spans="1:26" x14ac:dyDescent="0.2">
      <c r="A633" s="186"/>
      <c r="B633" s="186"/>
      <c r="C633" s="186"/>
      <c r="D633" s="186"/>
      <c r="E633" s="186"/>
      <c r="F633" s="186"/>
      <c r="G633" s="186"/>
      <c r="H633" s="186"/>
      <c r="I633" s="186"/>
      <c r="J633" s="186"/>
      <c r="K633" s="186"/>
      <c r="L633" s="186"/>
      <c r="M633" s="186"/>
      <c r="N633" s="180"/>
      <c r="O633" s="180"/>
      <c r="P633" s="180"/>
      <c r="Q633" s="180"/>
      <c r="R633" s="180"/>
      <c r="S633" s="180"/>
      <c r="T633" s="186"/>
      <c r="U633" s="186"/>
      <c r="V633" s="186"/>
      <c r="W633" s="186"/>
      <c r="X633" s="186"/>
      <c r="Y633" s="186"/>
      <c r="Z633" s="186"/>
    </row>
    <row r="634" spans="1:26" x14ac:dyDescent="0.2">
      <c r="A634" s="186"/>
      <c r="B634" s="186"/>
      <c r="C634" s="186"/>
      <c r="D634" s="186"/>
      <c r="E634" s="186"/>
      <c r="F634" s="186"/>
      <c r="G634" s="186"/>
      <c r="H634" s="186"/>
      <c r="I634" s="186"/>
      <c r="J634" s="186"/>
      <c r="K634" s="186"/>
      <c r="L634" s="186"/>
      <c r="M634" s="186"/>
      <c r="N634" s="180"/>
      <c r="O634" s="180"/>
      <c r="P634" s="180"/>
      <c r="Q634" s="180"/>
      <c r="R634" s="180"/>
      <c r="S634" s="180"/>
      <c r="T634" s="186"/>
      <c r="U634" s="186"/>
      <c r="V634" s="186"/>
      <c r="W634" s="186"/>
      <c r="X634" s="186"/>
      <c r="Y634" s="186"/>
      <c r="Z634" s="186"/>
    </row>
    <row r="635" spans="1:26" x14ac:dyDescent="0.2">
      <c r="A635" s="186"/>
      <c r="B635" s="186"/>
      <c r="C635" s="186"/>
      <c r="D635" s="186"/>
      <c r="E635" s="186"/>
      <c r="F635" s="186"/>
      <c r="G635" s="186"/>
      <c r="H635" s="186"/>
      <c r="I635" s="186"/>
      <c r="J635" s="186"/>
      <c r="K635" s="186"/>
      <c r="L635" s="186"/>
      <c r="M635" s="186"/>
      <c r="N635" s="180"/>
      <c r="O635" s="180"/>
      <c r="P635" s="180"/>
      <c r="Q635" s="180"/>
      <c r="R635" s="180"/>
      <c r="S635" s="180"/>
      <c r="T635" s="186"/>
      <c r="U635" s="186"/>
      <c r="V635" s="186"/>
      <c r="W635" s="186"/>
      <c r="X635" s="186"/>
      <c r="Y635" s="186"/>
      <c r="Z635" s="186"/>
    </row>
    <row r="636" spans="1:26" x14ac:dyDescent="0.2">
      <c r="A636" s="186"/>
      <c r="B636" s="186"/>
      <c r="C636" s="186"/>
      <c r="D636" s="186"/>
      <c r="E636" s="186"/>
      <c r="F636" s="186"/>
      <c r="G636" s="186"/>
      <c r="H636" s="186"/>
      <c r="I636" s="186"/>
      <c r="J636" s="186"/>
      <c r="K636" s="186"/>
      <c r="L636" s="186"/>
      <c r="M636" s="186"/>
      <c r="N636" s="180"/>
      <c r="O636" s="180"/>
      <c r="P636" s="180"/>
      <c r="Q636" s="180"/>
      <c r="R636" s="180"/>
      <c r="S636" s="180"/>
      <c r="T636" s="186"/>
      <c r="U636" s="186"/>
      <c r="V636" s="186"/>
      <c r="W636" s="186"/>
      <c r="X636" s="186"/>
      <c r="Y636" s="186"/>
      <c r="Z636" s="186"/>
    </row>
    <row r="637" spans="1:26" x14ac:dyDescent="0.2">
      <c r="A637" s="186"/>
      <c r="B637" s="186"/>
      <c r="C637" s="186"/>
      <c r="D637" s="186"/>
      <c r="E637" s="186"/>
      <c r="F637" s="186"/>
      <c r="G637" s="186"/>
      <c r="H637" s="186"/>
      <c r="I637" s="186"/>
      <c r="J637" s="186"/>
      <c r="K637" s="186"/>
      <c r="L637" s="186"/>
      <c r="M637" s="186"/>
      <c r="N637" s="180"/>
      <c r="O637" s="180"/>
      <c r="P637" s="180"/>
      <c r="Q637" s="180"/>
      <c r="R637" s="180"/>
      <c r="S637" s="180"/>
      <c r="T637" s="186"/>
      <c r="U637" s="186"/>
      <c r="V637" s="186"/>
      <c r="W637" s="186"/>
      <c r="X637" s="186"/>
      <c r="Y637" s="186"/>
      <c r="Z637" s="186"/>
    </row>
    <row r="638" spans="1:26" x14ac:dyDescent="0.2">
      <c r="A638" s="186"/>
      <c r="B638" s="186"/>
      <c r="C638" s="186"/>
      <c r="D638" s="186"/>
      <c r="E638" s="186"/>
      <c r="F638" s="186"/>
      <c r="G638" s="186"/>
      <c r="H638" s="186"/>
      <c r="I638" s="186"/>
      <c r="J638" s="186"/>
      <c r="K638" s="186"/>
      <c r="L638" s="186"/>
      <c r="M638" s="186"/>
      <c r="N638" s="180"/>
      <c r="O638" s="180"/>
      <c r="P638" s="180"/>
      <c r="Q638" s="180"/>
      <c r="R638" s="180"/>
      <c r="S638" s="180"/>
      <c r="T638" s="186"/>
      <c r="U638" s="186"/>
      <c r="V638" s="186"/>
      <c r="W638" s="186"/>
      <c r="X638" s="186"/>
      <c r="Y638" s="186"/>
      <c r="Z638" s="186"/>
    </row>
    <row r="639" spans="1:26" x14ac:dyDescent="0.2">
      <c r="A639" s="186"/>
      <c r="B639" s="186"/>
      <c r="C639" s="186"/>
      <c r="D639" s="186"/>
      <c r="E639" s="186"/>
      <c r="F639" s="186"/>
      <c r="G639" s="186"/>
      <c r="H639" s="186"/>
      <c r="I639" s="186"/>
      <c r="J639" s="186"/>
      <c r="K639" s="186"/>
      <c r="L639" s="186"/>
      <c r="M639" s="186"/>
      <c r="N639" s="180"/>
      <c r="O639" s="180"/>
      <c r="P639" s="180"/>
      <c r="Q639" s="180"/>
      <c r="R639" s="180"/>
      <c r="S639" s="180"/>
      <c r="T639" s="186"/>
      <c r="U639" s="186"/>
      <c r="V639" s="186"/>
      <c r="W639" s="186"/>
      <c r="X639" s="186"/>
      <c r="Y639" s="186"/>
      <c r="Z639" s="186"/>
    </row>
    <row r="640" spans="1:26" x14ac:dyDescent="0.2">
      <c r="A640" s="186"/>
      <c r="B640" s="186"/>
      <c r="C640" s="186"/>
      <c r="D640" s="186"/>
      <c r="E640" s="186"/>
      <c r="F640" s="186"/>
      <c r="G640" s="186"/>
      <c r="H640" s="186"/>
      <c r="I640" s="186"/>
      <c r="J640" s="186"/>
      <c r="K640" s="186"/>
      <c r="L640" s="186"/>
      <c r="M640" s="186"/>
      <c r="N640" s="180"/>
      <c r="O640" s="180"/>
      <c r="P640" s="180"/>
      <c r="Q640" s="180"/>
      <c r="R640" s="180"/>
      <c r="S640" s="180"/>
      <c r="T640" s="186"/>
      <c r="U640" s="186"/>
      <c r="V640" s="186"/>
      <c r="W640" s="186"/>
      <c r="X640" s="186"/>
      <c r="Y640" s="186"/>
      <c r="Z640" s="186"/>
    </row>
    <row r="641" spans="1:26" x14ac:dyDescent="0.2">
      <c r="A641" s="186"/>
      <c r="B641" s="186"/>
      <c r="C641" s="186"/>
      <c r="D641" s="186"/>
      <c r="E641" s="186"/>
      <c r="F641" s="186"/>
      <c r="G641" s="186"/>
      <c r="H641" s="186"/>
      <c r="I641" s="186"/>
      <c r="J641" s="186"/>
      <c r="K641" s="186"/>
      <c r="L641" s="186"/>
      <c r="M641" s="186"/>
      <c r="N641" s="180"/>
      <c r="O641" s="180"/>
      <c r="P641" s="180"/>
      <c r="Q641" s="180"/>
      <c r="R641" s="180"/>
      <c r="S641" s="180"/>
      <c r="T641" s="186"/>
      <c r="U641" s="186"/>
      <c r="V641" s="186"/>
      <c r="W641" s="186"/>
      <c r="X641" s="186"/>
      <c r="Y641" s="186"/>
      <c r="Z641" s="186"/>
    </row>
    <row r="642" spans="1:26" x14ac:dyDescent="0.2">
      <c r="A642" s="186"/>
      <c r="B642" s="186"/>
      <c r="C642" s="186"/>
      <c r="D642" s="186"/>
      <c r="E642" s="186"/>
      <c r="F642" s="186"/>
      <c r="G642" s="186"/>
      <c r="H642" s="186"/>
      <c r="I642" s="186"/>
      <c r="J642" s="186"/>
      <c r="K642" s="186"/>
      <c r="L642" s="186"/>
      <c r="M642" s="186"/>
      <c r="N642" s="180"/>
      <c r="O642" s="180"/>
      <c r="P642" s="180"/>
      <c r="Q642" s="180"/>
      <c r="R642" s="180"/>
      <c r="S642" s="180"/>
      <c r="T642" s="186"/>
      <c r="U642" s="186"/>
      <c r="V642" s="186"/>
      <c r="W642" s="186"/>
      <c r="X642" s="186"/>
      <c r="Y642" s="186"/>
      <c r="Z642" s="186"/>
    </row>
    <row r="643" spans="1:26" x14ac:dyDescent="0.2">
      <c r="A643" s="186"/>
      <c r="B643" s="186"/>
      <c r="C643" s="186"/>
      <c r="D643" s="186"/>
      <c r="E643" s="186"/>
      <c r="F643" s="186"/>
      <c r="G643" s="186"/>
      <c r="H643" s="186"/>
      <c r="I643" s="186"/>
      <c r="J643" s="186"/>
      <c r="K643" s="186"/>
      <c r="L643" s="186"/>
      <c r="M643" s="186"/>
      <c r="N643" s="180"/>
      <c r="O643" s="180"/>
      <c r="P643" s="180"/>
      <c r="Q643" s="180"/>
      <c r="R643" s="180"/>
      <c r="S643" s="180"/>
      <c r="T643" s="186"/>
      <c r="U643" s="186"/>
      <c r="V643" s="186"/>
      <c r="W643" s="186"/>
      <c r="X643" s="186"/>
      <c r="Y643" s="186"/>
      <c r="Z643" s="186"/>
    </row>
    <row r="644" spans="1:26" x14ac:dyDescent="0.2">
      <c r="A644" s="186"/>
      <c r="B644" s="186"/>
      <c r="C644" s="186"/>
      <c r="D644" s="186"/>
      <c r="E644" s="186"/>
      <c r="F644" s="186"/>
      <c r="G644" s="186"/>
      <c r="H644" s="186"/>
      <c r="I644" s="186"/>
      <c r="J644" s="186"/>
      <c r="K644" s="186"/>
      <c r="L644" s="186"/>
      <c r="M644" s="186"/>
      <c r="N644" s="180"/>
      <c r="O644" s="180"/>
      <c r="P644" s="180"/>
      <c r="Q644" s="180"/>
      <c r="R644" s="180"/>
      <c r="S644" s="180"/>
      <c r="T644" s="186"/>
      <c r="U644" s="186"/>
      <c r="V644" s="186"/>
      <c r="W644" s="186"/>
      <c r="X644" s="186"/>
      <c r="Y644" s="186"/>
      <c r="Z644" s="186"/>
    </row>
    <row r="645" spans="1:26" x14ac:dyDescent="0.2">
      <c r="A645" s="186"/>
      <c r="B645" s="186"/>
      <c r="C645" s="186"/>
      <c r="D645" s="186"/>
      <c r="E645" s="186"/>
      <c r="F645" s="186"/>
      <c r="G645" s="186"/>
      <c r="H645" s="186"/>
      <c r="I645" s="186"/>
      <c r="J645" s="186"/>
      <c r="K645" s="186"/>
      <c r="L645" s="186"/>
      <c r="M645" s="186"/>
      <c r="N645" s="180"/>
      <c r="O645" s="180"/>
      <c r="P645" s="180"/>
      <c r="Q645" s="180"/>
      <c r="R645" s="180"/>
      <c r="S645" s="180"/>
      <c r="T645" s="186"/>
      <c r="U645" s="186"/>
      <c r="V645" s="186"/>
      <c r="W645" s="186"/>
      <c r="X645" s="186"/>
      <c r="Y645" s="186"/>
      <c r="Z645" s="186"/>
    </row>
    <row r="646" spans="1:26" x14ac:dyDescent="0.2">
      <c r="A646" s="186"/>
      <c r="B646" s="186"/>
      <c r="C646" s="186"/>
      <c r="D646" s="186"/>
      <c r="E646" s="186"/>
      <c r="F646" s="186"/>
      <c r="G646" s="186"/>
      <c r="H646" s="186"/>
      <c r="I646" s="186"/>
      <c r="J646" s="186"/>
      <c r="K646" s="186"/>
      <c r="L646" s="186"/>
      <c r="M646" s="186"/>
      <c r="N646" s="180"/>
      <c r="O646" s="180"/>
      <c r="P646" s="180"/>
      <c r="Q646" s="180"/>
      <c r="R646" s="180"/>
      <c r="S646" s="180"/>
      <c r="T646" s="186"/>
      <c r="U646" s="186"/>
      <c r="V646" s="186"/>
      <c r="W646" s="186"/>
      <c r="X646" s="186"/>
      <c r="Y646" s="186"/>
      <c r="Z646" s="186"/>
    </row>
    <row r="647" spans="1:26" x14ac:dyDescent="0.2">
      <c r="A647" s="186"/>
      <c r="B647" s="186"/>
      <c r="C647" s="186"/>
      <c r="D647" s="186"/>
      <c r="E647" s="186"/>
      <c r="F647" s="186"/>
      <c r="G647" s="186"/>
      <c r="H647" s="186"/>
      <c r="I647" s="186"/>
      <c r="J647" s="186"/>
      <c r="K647" s="186"/>
      <c r="L647" s="186"/>
      <c r="M647" s="186"/>
      <c r="N647" s="180"/>
      <c r="O647" s="180"/>
      <c r="P647" s="180"/>
      <c r="Q647" s="180"/>
      <c r="R647" s="180"/>
      <c r="S647" s="180"/>
      <c r="T647" s="186"/>
      <c r="U647" s="186"/>
      <c r="V647" s="186"/>
      <c r="W647" s="186"/>
      <c r="X647" s="186"/>
      <c r="Y647" s="186"/>
      <c r="Z647" s="186"/>
    </row>
    <row r="648" spans="1:26" x14ac:dyDescent="0.2">
      <c r="A648" s="186"/>
      <c r="B648" s="186"/>
      <c r="C648" s="186"/>
      <c r="D648" s="186"/>
      <c r="E648" s="186"/>
      <c r="F648" s="186"/>
      <c r="G648" s="186"/>
      <c r="H648" s="186"/>
      <c r="I648" s="186"/>
      <c r="J648" s="186"/>
      <c r="K648" s="186"/>
      <c r="L648" s="186"/>
      <c r="M648" s="186"/>
      <c r="N648" s="180"/>
      <c r="O648" s="180"/>
      <c r="P648" s="180"/>
      <c r="Q648" s="180"/>
      <c r="R648" s="180"/>
      <c r="S648" s="180"/>
      <c r="T648" s="186"/>
      <c r="U648" s="186"/>
      <c r="V648" s="186"/>
      <c r="W648" s="186"/>
      <c r="X648" s="186"/>
      <c r="Y648" s="186"/>
      <c r="Z648" s="186"/>
    </row>
    <row r="649" spans="1:26" x14ac:dyDescent="0.2">
      <c r="A649" s="186"/>
      <c r="B649" s="186"/>
      <c r="C649" s="186"/>
      <c r="D649" s="186"/>
      <c r="E649" s="186"/>
      <c r="F649" s="186"/>
      <c r="G649" s="186"/>
      <c r="H649" s="186"/>
      <c r="I649" s="186"/>
      <c r="J649" s="186"/>
      <c r="K649" s="186"/>
      <c r="L649" s="186"/>
      <c r="M649" s="186"/>
      <c r="N649" s="180"/>
      <c r="O649" s="180"/>
      <c r="P649" s="180"/>
      <c r="Q649" s="180"/>
      <c r="R649" s="180"/>
      <c r="S649" s="180"/>
      <c r="T649" s="186"/>
      <c r="U649" s="186"/>
      <c r="V649" s="186"/>
      <c r="W649" s="186"/>
      <c r="X649" s="186"/>
      <c r="Y649" s="186"/>
      <c r="Z649" s="186"/>
    </row>
    <row r="650" spans="1:26" x14ac:dyDescent="0.2">
      <c r="A650" s="186"/>
      <c r="B650" s="186"/>
      <c r="C650" s="186"/>
      <c r="D650" s="186"/>
      <c r="E650" s="186"/>
      <c r="F650" s="186"/>
      <c r="G650" s="186"/>
      <c r="H650" s="186"/>
      <c r="I650" s="186"/>
      <c r="J650" s="186"/>
      <c r="K650" s="186"/>
      <c r="L650" s="186"/>
      <c r="M650" s="186"/>
      <c r="N650" s="180"/>
      <c r="O650" s="180"/>
      <c r="P650" s="180"/>
      <c r="Q650" s="180"/>
      <c r="R650" s="180"/>
      <c r="S650" s="180"/>
      <c r="T650" s="186"/>
      <c r="U650" s="186"/>
      <c r="V650" s="186"/>
      <c r="W650" s="186"/>
      <c r="X650" s="186"/>
      <c r="Y650" s="186"/>
      <c r="Z650" s="186"/>
    </row>
    <row r="651" spans="1:26" x14ac:dyDescent="0.2">
      <c r="A651" s="186"/>
      <c r="B651" s="186"/>
      <c r="C651" s="186"/>
      <c r="D651" s="186"/>
      <c r="E651" s="186"/>
      <c r="F651" s="186"/>
      <c r="G651" s="186"/>
      <c r="H651" s="186"/>
      <c r="I651" s="186"/>
      <c r="J651" s="186"/>
      <c r="K651" s="186"/>
      <c r="L651" s="186"/>
      <c r="M651" s="186"/>
      <c r="N651" s="180"/>
      <c r="O651" s="180"/>
      <c r="P651" s="180"/>
      <c r="Q651" s="180"/>
      <c r="R651" s="180"/>
      <c r="S651" s="180"/>
      <c r="T651" s="186"/>
      <c r="U651" s="186"/>
      <c r="V651" s="186"/>
      <c r="W651" s="186"/>
      <c r="X651" s="186"/>
      <c r="Y651" s="186"/>
      <c r="Z651" s="186"/>
    </row>
    <row r="652" spans="1:26" x14ac:dyDescent="0.2">
      <c r="A652" s="186"/>
      <c r="B652" s="186"/>
      <c r="C652" s="186"/>
      <c r="D652" s="186"/>
      <c r="E652" s="186"/>
      <c r="F652" s="186"/>
      <c r="G652" s="186"/>
      <c r="H652" s="186"/>
      <c r="I652" s="186"/>
      <c r="J652" s="186"/>
      <c r="K652" s="186"/>
      <c r="L652" s="186"/>
      <c r="M652" s="186"/>
      <c r="N652" s="180"/>
      <c r="O652" s="180"/>
      <c r="P652" s="180"/>
      <c r="Q652" s="180"/>
      <c r="R652" s="180"/>
      <c r="S652" s="180"/>
      <c r="T652" s="186"/>
      <c r="U652" s="186"/>
      <c r="V652" s="186"/>
      <c r="W652" s="186"/>
      <c r="X652" s="186"/>
      <c r="Y652" s="186"/>
      <c r="Z652" s="186"/>
    </row>
    <row r="653" spans="1:26" x14ac:dyDescent="0.2">
      <c r="A653" s="186"/>
      <c r="B653" s="186"/>
      <c r="C653" s="186"/>
      <c r="D653" s="186"/>
      <c r="E653" s="186"/>
      <c r="F653" s="186"/>
      <c r="G653" s="186"/>
      <c r="H653" s="186"/>
      <c r="I653" s="186"/>
      <c r="J653" s="186"/>
      <c r="K653" s="186"/>
      <c r="L653" s="186"/>
      <c r="M653" s="186"/>
      <c r="N653" s="180"/>
      <c r="O653" s="180"/>
      <c r="P653" s="180"/>
      <c r="Q653" s="180"/>
      <c r="R653" s="180"/>
      <c r="S653" s="180"/>
      <c r="T653" s="186"/>
      <c r="U653" s="186"/>
      <c r="V653" s="186"/>
      <c r="W653" s="186"/>
      <c r="X653" s="186"/>
      <c r="Y653" s="186"/>
      <c r="Z653" s="186"/>
    </row>
    <row r="654" spans="1:26" x14ac:dyDescent="0.2">
      <c r="A654" s="186"/>
      <c r="B654" s="186"/>
      <c r="C654" s="186"/>
      <c r="D654" s="186"/>
      <c r="E654" s="186"/>
      <c r="F654" s="186"/>
      <c r="G654" s="186"/>
      <c r="H654" s="186"/>
      <c r="I654" s="186"/>
      <c r="J654" s="186"/>
      <c r="K654" s="186"/>
      <c r="L654" s="186"/>
      <c r="M654" s="186"/>
      <c r="N654" s="180"/>
      <c r="O654" s="180"/>
      <c r="P654" s="180"/>
      <c r="Q654" s="180"/>
      <c r="R654" s="180"/>
      <c r="S654" s="180"/>
      <c r="T654" s="186"/>
      <c r="U654" s="186"/>
      <c r="V654" s="186"/>
      <c r="W654" s="186"/>
      <c r="X654" s="186"/>
      <c r="Y654" s="186"/>
      <c r="Z654" s="186"/>
    </row>
    <row r="655" spans="1:26" x14ac:dyDescent="0.2">
      <c r="A655" s="186"/>
      <c r="B655" s="186"/>
      <c r="C655" s="186"/>
      <c r="D655" s="186"/>
      <c r="E655" s="186"/>
      <c r="F655" s="186"/>
      <c r="G655" s="186"/>
      <c r="H655" s="186"/>
      <c r="I655" s="186"/>
      <c r="J655" s="186"/>
      <c r="K655" s="186"/>
      <c r="L655" s="186"/>
      <c r="M655" s="186"/>
      <c r="N655" s="180"/>
      <c r="O655" s="180"/>
      <c r="P655" s="180"/>
      <c r="Q655" s="180"/>
      <c r="R655" s="180"/>
      <c r="S655" s="180"/>
      <c r="T655" s="186"/>
      <c r="U655" s="186"/>
      <c r="V655" s="186"/>
      <c r="W655" s="186"/>
      <c r="X655" s="186"/>
      <c r="Y655" s="186"/>
      <c r="Z655" s="186"/>
    </row>
    <row r="656" spans="1:26" x14ac:dyDescent="0.2">
      <c r="A656" s="186"/>
      <c r="B656" s="186"/>
      <c r="C656" s="186"/>
      <c r="D656" s="186"/>
      <c r="E656" s="186"/>
      <c r="F656" s="186"/>
      <c r="G656" s="186"/>
      <c r="H656" s="186"/>
      <c r="I656" s="186"/>
      <c r="J656" s="186"/>
      <c r="K656" s="186"/>
      <c r="L656" s="186"/>
      <c r="M656" s="186"/>
      <c r="N656" s="180"/>
      <c r="O656" s="180"/>
      <c r="P656" s="180"/>
      <c r="Q656" s="180"/>
      <c r="R656" s="180"/>
      <c r="S656" s="180"/>
      <c r="T656" s="186"/>
      <c r="U656" s="186"/>
      <c r="V656" s="186"/>
      <c r="W656" s="186"/>
      <c r="X656" s="186"/>
      <c r="Y656" s="186"/>
      <c r="Z656" s="186"/>
    </row>
    <row r="657" spans="1:26" x14ac:dyDescent="0.2">
      <c r="A657" s="186"/>
      <c r="B657" s="186"/>
      <c r="C657" s="186"/>
      <c r="D657" s="186"/>
      <c r="E657" s="186"/>
      <c r="F657" s="186"/>
      <c r="G657" s="186"/>
      <c r="H657" s="186"/>
      <c r="I657" s="186"/>
      <c r="J657" s="186"/>
      <c r="K657" s="186"/>
      <c r="L657" s="186"/>
      <c r="M657" s="186"/>
      <c r="N657" s="180"/>
      <c r="O657" s="180"/>
      <c r="P657" s="180"/>
      <c r="Q657" s="180"/>
      <c r="R657" s="180"/>
      <c r="S657" s="180"/>
      <c r="T657" s="186"/>
      <c r="U657" s="186"/>
      <c r="V657" s="186"/>
      <c r="W657" s="186"/>
      <c r="X657" s="186"/>
      <c r="Y657" s="186"/>
      <c r="Z657" s="186"/>
    </row>
    <row r="658" spans="1:26" x14ac:dyDescent="0.2">
      <c r="A658" s="186"/>
      <c r="B658" s="186"/>
      <c r="C658" s="186"/>
      <c r="D658" s="186"/>
      <c r="E658" s="186"/>
      <c r="F658" s="186"/>
      <c r="G658" s="186"/>
      <c r="H658" s="186"/>
      <c r="I658" s="186"/>
      <c r="J658" s="186"/>
      <c r="K658" s="186"/>
      <c r="L658" s="186"/>
      <c r="M658" s="186"/>
      <c r="N658" s="180"/>
      <c r="O658" s="180"/>
      <c r="P658" s="180"/>
      <c r="Q658" s="180"/>
      <c r="R658" s="180"/>
      <c r="S658" s="180"/>
      <c r="T658" s="186"/>
      <c r="U658" s="186"/>
      <c r="V658" s="186"/>
      <c r="W658" s="186"/>
      <c r="X658" s="186"/>
      <c r="Y658" s="186"/>
      <c r="Z658" s="186"/>
    </row>
    <row r="659" spans="1:26" x14ac:dyDescent="0.2">
      <c r="A659" s="186"/>
      <c r="B659" s="186"/>
      <c r="C659" s="186"/>
      <c r="D659" s="186"/>
      <c r="E659" s="186"/>
      <c r="F659" s="186"/>
      <c r="G659" s="186"/>
      <c r="H659" s="186"/>
      <c r="I659" s="186"/>
      <c r="J659" s="186"/>
      <c r="K659" s="186"/>
      <c r="L659" s="186"/>
      <c r="M659" s="186"/>
      <c r="N659" s="180"/>
      <c r="O659" s="180"/>
      <c r="P659" s="180"/>
      <c r="Q659" s="180"/>
      <c r="R659" s="180"/>
      <c r="S659" s="180"/>
      <c r="T659" s="186"/>
      <c r="U659" s="186"/>
      <c r="V659" s="186"/>
      <c r="W659" s="186"/>
      <c r="X659" s="186"/>
      <c r="Y659" s="186"/>
      <c r="Z659" s="186"/>
    </row>
    <row r="660" spans="1:26" x14ac:dyDescent="0.2">
      <c r="A660" s="186"/>
      <c r="B660" s="186"/>
      <c r="C660" s="186"/>
      <c r="D660" s="186"/>
      <c r="E660" s="186"/>
      <c r="F660" s="186"/>
      <c r="G660" s="186"/>
      <c r="H660" s="186"/>
      <c r="I660" s="186"/>
      <c r="J660" s="186"/>
      <c r="K660" s="186"/>
      <c r="L660" s="186"/>
      <c r="M660" s="186"/>
      <c r="N660" s="180"/>
      <c r="O660" s="180"/>
      <c r="P660" s="180"/>
      <c r="Q660" s="180"/>
      <c r="R660" s="180"/>
      <c r="S660" s="180"/>
      <c r="T660" s="186"/>
      <c r="U660" s="186"/>
      <c r="V660" s="186"/>
      <c r="W660" s="186"/>
      <c r="X660" s="186"/>
      <c r="Y660" s="186"/>
      <c r="Z660" s="186"/>
    </row>
    <row r="661" spans="1:26" x14ac:dyDescent="0.2">
      <c r="A661" s="186"/>
      <c r="B661" s="186"/>
      <c r="C661" s="186"/>
      <c r="D661" s="186"/>
      <c r="E661" s="186"/>
      <c r="F661" s="186"/>
      <c r="G661" s="186"/>
      <c r="H661" s="186"/>
      <c r="I661" s="186"/>
      <c r="J661" s="186"/>
      <c r="K661" s="186"/>
      <c r="L661" s="186"/>
      <c r="M661" s="186"/>
      <c r="N661" s="180"/>
      <c r="O661" s="180"/>
      <c r="P661" s="180"/>
      <c r="Q661" s="180"/>
      <c r="R661" s="180"/>
      <c r="S661" s="180"/>
      <c r="T661" s="186"/>
      <c r="U661" s="186"/>
      <c r="V661" s="186"/>
      <c r="W661" s="186"/>
      <c r="X661" s="186"/>
      <c r="Y661" s="186"/>
      <c r="Z661" s="186"/>
    </row>
    <row r="662" spans="1:26" x14ac:dyDescent="0.2">
      <c r="A662" s="186"/>
      <c r="B662" s="186"/>
      <c r="C662" s="186"/>
      <c r="D662" s="186"/>
      <c r="E662" s="186"/>
      <c r="F662" s="186"/>
      <c r="G662" s="186"/>
      <c r="H662" s="186"/>
      <c r="I662" s="186"/>
      <c r="J662" s="186"/>
      <c r="K662" s="186"/>
      <c r="L662" s="186"/>
      <c r="M662" s="186"/>
      <c r="N662" s="180"/>
      <c r="O662" s="180"/>
      <c r="P662" s="180"/>
      <c r="Q662" s="180"/>
      <c r="R662" s="180"/>
      <c r="S662" s="180"/>
      <c r="T662" s="186"/>
      <c r="U662" s="186"/>
      <c r="V662" s="186"/>
      <c r="W662" s="186"/>
      <c r="X662" s="186"/>
      <c r="Y662" s="186"/>
      <c r="Z662" s="186"/>
    </row>
    <row r="663" spans="1:26" x14ac:dyDescent="0.2">
      <c r="A663" s="186"/>
      <c r="B663" s="186"/>
      <c r="C663" s="186"/>
      <c r="D663" s="186"/>
      <c r="E663" s="186"/>
      <c r="F663" s="186"/>
      <c r="G663" s="186"/>
      <c r="H663" s="186"/>
      <c r="I663" s="186"/>
      <c r="J663" s="186"/>
      <c r="K663" s="186"/>
      <c r="L663" s="186"/>
      <c r="M663" s="186"/>
      <c r="N663" s="180"/>
      <c r="O663" s="180"/>
      <c r="P663" s="180"/>
      <c r="Q663" s="180"/>
      <c r="R663" s="180"/>
      <c r="S663" s="180"/>
      <c r="T663" s="186"/>
      <c r="U663" s="186"/>
      <c r="V663" s="186"/>
      <c r="W663" s="186"/>
      <c r="X663" s="186"/>
      <c r="Y663" s="186"/>
      <c r="Z663" s="186"/>
    </row>
    <row r="664" spans="1:26" x14ac:dyDescent="0.2">
      <c r="A664" s="186"/>
      <c r="B664" s="186"/>
      <c r="C664" s="186"/>
      <c r="D664" s="186"/>
      <c r="E664" s="186"/>
      <c r="F664" s="186"/>
      <c r="G664" s="186"/>
      <c r="H664" s="186"/>
      <c r="I664" s="186"/>
      <c r="J664" s="186"/>
      <c r="K664" s="186"/>
      <c r="L664" s="186"/>
      <c r="M664" s="186"/>
      <c r="N664" s="180"/>
      <c r="O664" s="180"/>
      <c r="P664" s="180"/>
      <c r="Q664" s="180"/>
      <c r="R664" s="180"/>
      <c r="S664" s="180"/>
      <c r="T664" s="186"/>
      <c r="U664" s="186"/>
      <c r="V664" s="186"/>
      <c r="W664" s="186"/>
      <c r="X664" s="186"/>
      <c r="Y664" s="186"/>
      <c r="Z664" s="186"/>
    </row>
    <row r="665" spans="1:26" x14ac:dyDescent="0.2">
      <c r="A665" s="186"/>
      <c r="B665" s="186"/>
      <c r="C665" s="186"/>
      <c r="D665" s="186"/>
      <c r="E665" s="186"/>
      <c r="F665" s="186"/>
      <c r="G665" s="186"/>
      <c r="H665" s="186"/>
      <c r="I665" s="186"/>
      <c r="J665" s="186"/>
      <c r="K665" s="186"/>
      <c r="L665" s="186"/>
      <c r="M665" s="186"/>
      <c r="N665" s="180"/>
      <c r="O665" s="180"/>
      <c r="P665" s="180"/>
      <c r="Q665" s="180"/>
      <c r="R665" s="180"/>
      <c r="S665" s="180"/>
      <c r="T665" s="186"/>
      <c r="U665" s="186"/>
      <c r="V665" s="186"/>
      <c r="W665" s="186"/>
      <c r="X665" s="186"/>
      <c r="Y665" s="186"/>
      <c r="Z665" s="186"/>
    </row>
    <row r="666" spans="1:26" x14ac:dyDescent="0.2">
      <c r="A666" s="186"/>
      <c r="B666" s="186"/>
      <c r="C666" s="186"/>
      <c r="D666" s="186"/>
      <c r="E666" s="186"/>
      <c r="F666" s="186"/>
      <c r="G666" s="186"/>
      <c r="H666" s="186"/>
      <c r="I666" s="186"/>
      <c r="J666" s="186"/>
      <c r="K666" s="186"/>
      <c r="L666" s="186"/>
      <c r="M666" s="186"/>
      <c r="N666" s="180"/>
      <c r="O666" s="180"/>
      <c r="P666" s="180"/>
      <c r="Q666" s="180"/>
      <c r="R666" s="180"/>
      <c r="S666" s="180"/>
      <c r="T666" s="186"/>
      <c r="U666" s="186"/>
      <c r="V666" s="186"/>
      <c r="W666" s="186"/>
      <c r="X666" s="186"/>
      <c r="Y666" s="186"/>
      <c r="Z666" s="186"/>
    </row>
    <row r="667" spans="1:26" x14ac:dyDescent="0.2">
      <c r="A667" s="186"/>
      <c r="B667" s="186"/>
      <c r="C667" s="186"/>
      <c r="D667" s="186"/>
      <c r="E667" s="186"/>
      <c r="F667" s="186"/>
      <c r="G667" s="186"/>
      <c r="H667" s="186"/>
      <c r="I667" s="186"/>
      <c r="J667" s="186"/>
      <c r="K667" s="186"/>
      <c r="L667" s="186"/>
      <c r="M667" s="186"/>
      <c r="N667" s="180"/>
      <c r="O667" s="180"/>
      <c r="P667" s="180"/>
      <c r="Q667" s="180"/>
      <c r="R667" s="180"/>
      <c r="S667" s="180"/>
      <c r="T667" s="186"/>
      <c r="U667" s="186"/>
      <c r="V667" s="186"/>
      <c r="W667" s="186"/>
      <c r="X667" s="186"/>
      <c r="Y667" s="186"/>
      <c r="Z667" s="186"/>
    </row>
    <row r="668" spans="1:26" x14ac:dyDescent="0.2">
      <c r="A668" s="186"/>
      <c r="B668" s="186"/>
      <c r="C668" s="186"/>
      <c r="D668" s="186"/>
      <c r="E668" s="186"/>
      <c r="F668" s="186"/>
      <c r="G668" s="186"/>
      <c r="H668" s="186"/>
      <c r="I668" s="186"/>
      <c r="J668" s="186"/>
      <c r="K668" s="186"/>
      <c r="L668" s="186"/>
      <c r="M668" s="186"/>
      <c r="N668" s="180"/>
      <c r="O668" s="180"/>
      <c r="P668" s="180"/>
      <c r="Q668" s="180"/>
      <c r="R668" s="180"/>
      <c r="S668" s="180"/>
      <c r="T668" s="186"/>
      <c r="U668" s="186"/>
      <c r="V668" s="186"/>
      <c r="W668" s="186"/>
      <c r="X668" s="186"/>
      <c r="Y668" s="186"/>
      <c r="Z668" s="186"/>
    </row>
    <row r="669" spans="1:26" x14ac:dyDescent="0.2">
      <c r="A669" s="186"/>
      <c r="B669" s="186"/>
      <c r="C669" s="186"/>
      <c r="D669" s="186"/>
      <c r="E669" s="186"/>
      <c r="F669" s="186"/>
      <c r="G669" s="186"/>
      <c r="H669" s="186"/>
      <c r="I669" s="186"/>
      <c r="J669" s="186"/>
      <c r="K669" s="186"/>
      <c r="L669" s="186"/>
      <c r="M669" s="186"/>
      <c r="N669" s="180"/>
      <c r="O669" s="180"/>
      <c r="P669" s="180"/>
      <c r="Q669" s="180"/>
      <c r="R669" s="180"/>
      <c r="S669" s="180"/>
      <c r="T669" s="186"/>
      <c r="U669" s="186"/>
      <c r="V669" s="186"/>
      <c r="W669" s="186"/>
      <c r="X669" s="186"/>
      <c r="Y669" s="186"/>
      <c r="Z669" s="186"/>
    </row>
    <row r="670" spans="1:26" x14ac:dyDescent="0.2">
      <c r="A670" s="186"/>
      <c r="B670" s="186"/>
      <c r="C670" s="186"/>
      <c r="D670" s="186"/>
      <c r="E670" s="186"/>
      <c r="F670" s="186"/>
      <c r="G670" s="186"/>
      <c r="H670" s="186"/>
      <c r="I670" s="186"/>
      <c r="J670" s="186"/>
      <c r="K670" s="186"/>
      <c r="L670" s="186"/>
      <c r="M670" s="186"/>
      <c r="N670" s="180"/>
      <c r="O670" s="180"/>
      <c r="P670" s="180"/>
      <c r="Q670" s="180"/>
      <c r="R670" s="180"/>
      <c r="S670" s="180"/>
      <c r="T670" s="186"/>
      <c r="U670" s="186"/>
      <c r="V670" s="186"/>
      <c r="W670" s="186"/>
      <c r="X670" s="186"/>
      <c r="Y670" s="186"/>
      <c r="Z670" s="186"/>
    </row>
    <row r="671" spans="1:26" x14ac:dyDescent="0.2">
      <c r="A671" s="186"/>
      <c r="B671" s="186"/>
      <c r="C671" s="186"/>
      <c r="D671" s="186"/>
      <c r="E671" s="186"/>
      <c r="F671" s="186"/>
      <c r="G671" s="186"/>
      <c r="H671" s="186"/>
      <c r="I671" s="186"/>
      <c r="J671" s="186"/>
      <c r="K671" s="186"/>
      <c r="L671" s="186"/>
      <c r="M671" s="186"/>
      <c r="N671" s="180"/>
      <c r="O671" s="180"/>
      <c r="P671" s="180"/>
      <c r="Q671" s="180"/>
      <c r="R671" s="180"/>
      <c r="S671" s="180"/>
      <c r="T671" s="186"/>
      <c r="U671" s="186"/>
      <c r="V671" s="186"/>
      <c r="W671" s="186"/>
      <c r="X671" s="186"/>
      <c r="Y671" s="186"/>
      <c r="Z671" s="186"/>
    </row>
    <row r="672" spans="1:26" x14ac:dyDescent="0.2">
      <c r="A672" s="186"/>
      <c r="B672" s="186"/>
      <c r="C672" s="186"/>
      <c r="D672" s="186"/>
      <c r="E672" s="186"/>
      <c r="F672" s="186"/>
      <c r="G672" s="186"/>
      <c r="H672" s="186"/>
      <c r="I672" s="186"/>
      <c r="J672" s="186"/>
      <c r="K672" s="186"/>
      <c r="L672" s="186"/>
      <c r="M672" s="186"/>
      <c r="N672" s="180"/>
      <c r="O672" s="180"/>
      <c r="P672" s="180"/>
      <c r="Q672" s="180"/>
      <c r="R672" s="180"/>
      <c r="S672" s="180"/>
      <c r="T672" s="186"/>
      <c r="U672" s="186"/>
      <c r="V672" s="186"/>
      <c r="W672" s="186"/>
      <c r="X672" s="186"/>
      <c r="Y672" s="186"/>
      <c r="Z672" s="186"/>
    </row>
    <row r="673" spans="1:26" x14ac:dyDescent="0.2">
      <c r="A673" s="186"/>
      <c r="B673" s="186"/>
      <c r="C673" s="186"/>
      <c r="D673" s="186"/>
      <c r="E673" s="186"/>
      <c r="F673" s="186"/>
      <c r="G673" s="186"/>
      <c r="H673" s="186"/>
      <c r="I673" s="186"/>
      <c r="J673" s="186"/>
      <c r="K673" s="186"/>
      <c r="L673" s="186"/>
      <c r="M673" s="186"/>
      <c r="N673" s="180"/>
      <c r="O673" s="180"/>
      <c r="P673" s="180"/>
      <c r="Q673" s="180"/>
      <c r="R673" s="180"/>
      <c r="S673" s="180"/>
      <c r="T673" s="186"/>
      <c r="U673" s="186"/>
      <c r="V673" s="186"/>
      <c r="W673" s="186"/>
      <c r="X673" s="186"/>
      <c r="Y673" s="186"/>
      <c r="Z673" s="186"/>
    </row>
    <row r="674" spans="1:26" x14ac:dyDescent="0.2">
      <c r="A674" s="186"/>
      <c r="B674" s="186"/>
      <c r="C674" s="186"/>
      <c r="D674" s="186"/>
      <c r="E674" s="186"/>
      <c r="F674" s="186"/>
      <c r="G674" s="186"/>
      <c r="H674" s="186"/>
      <c r="I674" s="186"/>
      <c r="J674" s="186"/>
      <c r="K674" s="186"/>
      <c r="L674" s="186"/>
      <c r="M674" s="186"/>
      <c r="N674" s="180"/>
      <c r="O674" s="180"/>
      <c r="P674" s="180"/>
      <c r="Q674" s="180"/>
      <c r="R674" s="180"/>
      <c r="S674" s="180"/>
      <c r="T674" s="186"/>
      <c r="U674" s="186"/>
      <c r="V674" s="186"/>
      <c r="W674" s="186"/>
      <c r="X674" s="186"/>
      <c r="Y674" s="186"/>
      <c r="Z674" s="186"/>
    </row>
    <row r="675" spans="1:26" x14ac:dyDescent="0.2">
      <c r="A675" s="186"/>
      <c r="B675" s="186"/>
      <c r="C675" s="186"/>
      <c r="D675" s="186"/>
      <c r="E675" s="186"/>
      <c r="F675" s="186"/>
      <c r="G675" s="186"/>
      <c r="H675" s="186"/>
      <c r="I675" s="186"/>
      <c r="J675" s="186"/>
      <c r="K675" s="186"/>
      <c r="L675" s="186"/>
      <c r="M675" s="186"/>
      <c r="N675" s="180"/>
      <c r="O675" s="180"/>
      <c r="P675" s="180"/>
      <c r="Q675" s="180"/>
      <c r="R675" s="180"/>
      <c r="S675" s="180"/>
      <c r="T675" s="186"/>
      <c r="U675" s="186"/>
      <c r="V675" s="186"/>
      <c r="W675" s="186"/>
      <c r="X675" s="186"/>
      <c r="Y675" s="186"/>
      <c r="Z675" s="186"/>
    </row>
    <row r="676" spans="1:26" x14ac:dyDescent="0.2">
      <c r="A676" s="186"/>
      <c r="B676" s="186"/>
      <c r="C676" s="186"/>
      <c r="D676" s="186"/>
      <c r="E676" s="186"/>
      <c r="F676" s="186"/>
      <c r="G676" s="186"/>
      <c r="H676" s="186"/>
      <c r="I676" s="186"/>
      <c r="J676" s="186"/>
      <c r="K676" s="186"/>
      <c r="L676" s="186"/>
      <c r="M676" s="186"/>
      <c r="N676" s="180"/>
      <c r="O676" s="180"/>
      <c r="P676" s="180"/>
      <c r="Q676" s="180"/>
      <c r="R676" s="180"/>
      <c r="S676" s="180"/>
      <c r="T676" s="186"/>
      <c r="U676" s="186"/>
      <c r="V676" s="186"/>
      <c r="W676" s="186"/>
      <c r="X676" s="186"/>
      <c r="Y676" s="186"/>
      <c r="Z676" s="186"/>
    </row>
    <row r="677" spans="1:26" x14ac:dyDescent="0.2">
      <c r="A677" s="186"/>
      <c r="B677" s="186"/>
      <c r="C677" s="186"/>
      <c r="D677" s="186"/>
      <c r="E677" s="186"/>
      <c r="F677" s="186"/>
      <c r="G677" s="186"/>
      <c r="H677" s="186"/>
      <c r="I677" s="186"/>
      <c r="J677" s="186"/>
      <c r="K677" s="186"/>
      <c r="L677" s="186"/>
      <c r="M677" s="186"/>
      <c r="N677" s="180"/>
      <c r="O677" s="180"/>
      <c r="P677" s="180"/>
      <c r="Q677" s="180"/>
      <c r="R677" s="180"/>
      <c r="S677" s="180"/>
      <c r="T677" s="186"/>
      <c r="U677" s="186"/>
      <c r="V677" s="186"/>
      <c r="W677" s="186"/>
      <c r="X677" s="186"/>
      <c r="Y677" s="186"/>
      <c r="Z677" s="186"/>
    </row>
    <row r="678" spans="1:26" x14ac:dyDescent="0.2">
      <c r="A678" s="186"/>
      <c r="B678" s="186"/>
      <c r="C678" s="186"/>
      <c r="D678" s="186"/>
      <c r="E678" s="186"/>
      <c r="F678" s="186"/>
      <c r="G678" s="186"/>
      <c r="H678" s="186"/>
      <c r="I678" s="186"/>
      <c r="J678" s="186"/>
      <c r="K678" s="186"/>
      <c r="L678" s="186"/>
      <c r="M678" s="186"/>
      <c r="N678" s="180"/>
      <c r="O678" s="180"/>
      <c r="P678" s="180"/>
      <c r="Q678" s="180"/>
      <c r="R678" s="180"/>
      <c r="S678" s="180"/>
      <c r="T678" s="186"/>
      <c r="U678" s="186"/>
      <c r="V678" s="186"/>
      <c r="W678" s="186"/>
      <c r="X678" s="186"/>
      <c r="Y678" s="186"/>
      <c r="Z678" s="186"/>
    </row>
    <row r="679" spans="1:26" x14ac:dyDescent="0.2">
      <c r="A679" s="186"/>
      <c r="B679" s="186"/>
      <c r="C679" s="186"/>
      <c r="D679" s="186"/>
      <c r="E679" s="186"/>
      <c r="F679" s="186"/>
      <c r="G679" s="186"/>
      <c r="H679" s="186"/>
      <c r="I679" s="186"/>
      <c r="J679" s="186"/>
      <c r="K679" s="186"/>
      <c r="L679" s="186"/>
      <c r="M679" s="186"/>
      <c r="N679" s="180"/>
      <c r="O679" s="180"/>
      <c r="P679" s="180"/>
      <c r="Q679" s="180"/>
      <c r="R679" s="180"/>
      <c r="S679" s="180"/>
      <c r="T679" s="186"/>
      <c r="U679" s="186"/>
      <c r="V679" s="186"/>
      <c r="W679" s="186"/>
      <c r="X679" s="186"/>
      <c r="Y679" s="186"/>
      <c r="Z679" s="186"/>
    </row>
    <row r="680" spans="1:26" x14ac:dyDescent="0.2">
      <c r="A680" s="186"/>
      <c r="B680" s="186"/>
      <c r="C680" s="186"/>
      <c r="D680" s="186"/>
      <c r="E680" s="186"/>
      <c r="F680" s="186"/>
      <c r="G680" s="186"/>
      <c r="H680" s="186"/>
      <c r="I680" s="186"/>
      <c r="J680" s="186"/>
      <c r="K680" s="186"/>
      <c r="L680" s="186"/>
      <c r="M680" s="186"/>
      <c r="N680" s="180"/>
      <c r="O680" s="180"/>
      <c r="P680" s="180"/>
      <c r="Q680" s="180"/>
      <c r="R680" s="180"/>
      <c r="S680" s="180"/>
      <c r="T680" s="186"/>
      <c r="U680" s="186"/>
      <c r="V680" s="186"/>
      <c r="W680" s="186"/>
      <c r="X680" s="186"/>
      <c r="Y680" s="186"/>
      <c r="Z680" s="186"/>
    </row>
    <row r="681" spans="1:26" x14ac:dyDescent="0.2">
      <c r="A681" s="186"/>
      <c r="B681" s="186"/>
      <c r="C681" s="186"/>
      <c r="D681" s="186"/>
      <c r="E681" s="186"/>
      <c r="F681" s="186"/>
      <c r="G681" s="186"/>
      <c r="H681" s="186"/>
      <c r="I681" s="186"/>
      <c r="J681" s="186"/>
      <c r="K681" s="186"/>
      <c r="L681" s="186"/>
      <c r="M681" s="186"/>
      <c r="N681" s="180"/>
      <c r="O681" s="180"/>
      <c r="P681" s="180"/>
      <c r="Q681" s="180"/>
      <c r="R681" s="180"/>
      <c r="S681" s="180"/>
      <c r="T681" s="186"/>
      <c r="U681" s="186"/>
      <c r="V681" s="186"/>
      <c r="W681" s="186"/>
      <c r="X681" s="186"/>
      <c r="Y681" s="186"/>
      <c r="Z681" s="186"/>
    </row>
    <row r="682" spans="1:26" x14ac:dyDescent="0.2">
      <c r="A682" s="186"/>
      <c r="B682" s="186"/>
      <c r="C682" s="186"/>
      <c r="D682" s="186"/>
      <c r="E682" s="186"/>
      <c r="F682" s="186"/>
      <c r="G682" s="186"/>
      <c r="H682" s="186"/>
      <c r="I682" s="186"/>
      <c r="J682" s="186"/>
      <c r="K682" s="186"/>
      <c r="L682" s="186"/>
      <c r="M682" s="186"/>
      <c r="N682" s="180"/>
      <c r="O682" s="180"/>
      <c r="P682" s="180"/>
      <c r="Q682" s="180"/>
      <c r="R682" s="180"/>
      <c r="S682" s="180"/>
      <c r="T682" s="186"/>
      <c r="U682" s="186"/>
      <c r="V682" s="186"/>
      <c r="W682" s="186"/>
      <c r="X682" s="186"/>
      <c r="Y682" s="186"/>
      <c r="Z682" s="186"/>
    </row>
    <row r="683" spans="1:26" x14ac:dyDescent="0.2">
      <c r="A683" s="186"/>
      <c r="B683" s="186"/>
      <c r="C683" s="186"/>
      <c r="D683" s="186"/>
      <c r="E683" s="186"/>
      <c r="F683" s="186"/>
      <c r="G683" s="186"/>
      <c r="H683" s="186"/>
      <c r="I683" s="186"/>
      <c r="J683" s="186"/>
      <c r="K683" s="186"/>
      <c r="L683" s="186"/>
      <c r="M683" s="186"/>
      <c r="N683" s="180"/>
      <c r="O683" s="180"/>
      <c r="P683" s="180"/>
      <c r="Q683" s="180"/>
      <c r="R683" s="180"/>
      <c r="S683" s="180"/>
      <c r="T683" s="186"/>
      <c r="U683" s="186"/>
      <c r="V683" s="186"/>
      <c r="W683" s="186"/>
      <c r="X683" s="186"/>
      <c r="Y683" s="186"/>
      <c r="Z683" s="186"/>
    </row>
    <row r="684" spans="1:26" x14ac:dyDescent="0.2">
      <c r="A684" s="186"/>
      <c r="B684" s="186"/>
      <c r="C684" s="186"/>
      <c r="D684" s="186"/>
      <c r="E684" s="186"/>
      <c r="F684" s="186"/>
      <c r="G684" s="186"/>
      <c r="H684" s="186"/>
      <c r="I684" s="186"/>
      <c r="J684" s="186"/>
      <c r="K684" s="186"/>
      <c r="L684" s="186"/>
      <c r="M684" s="186"/>
      <c r="N684" s="180"/>
      <c r="O684" s="180"/>
      <c r="P684" s="180"/>
      <c r="Q684" s="180"/>
      <c r="R684" s="180"/>
      <c r="S684" s="180"/>
      <c r="T684" s="186"/>
      <c r="U684" s="186"/>
      <c r="V684" s="186"/>
      <c r="W684" s="186"/>
      <c r="X684" s="186"/>
      <c r="Y684" s="186"/>
      <c r="Z684" s="186"/>
    </row>
    <row r="685" spans="1:26" x14ac:dyDescent="0.2">
      <c r="A685" s="186"/>
      <c r="B685" s="186"/>
      <c r="C685" s="186"/>
      <c r="D685" s="186"/>
      <c r="E685" s="186"/>
      <c r="F685" s="186"/>
      <c r="G685" s="186"/>
      <c r="H685" s="186"/>
      <c r="I685" s="186"/>
      <c r="J685" s="186"/>
      <c r="K685" s="186"/>
      <c r="L685" s="186"/>
      <c r="M685" s="186"/>
      <c r="N685" s="180"/>
      <c r="O685" s="180"/>
      <c r="P685" s="180"/>
      <c r="Q685" s="180"/>
      <c r="R685" s="180"/>
      <c r="S685" s="180"/>
      <c r="T685" s="186"/>
      <c r="U685" s="186"/>
      <c r="V685" s="186"/>
      <c r="W685" s="186"/>
      <c r="X685" s="186"/>
      <c r="Y685" s="186"/>
      <c r="Z685" s="186"/>
    </row>
    <row r="686" spans="1:26" x14ac:dyDescent="0.2">
      <c r="A686" s="186"/>
      <c r="B686" s="186"/>
      <c r="C686" s="186"/>
      <c r="D686" s="186"/>
      <c r="E686" s="186"/>
      <c r="F686" s="186"/>
      <c r="G686" s="186"/>
      <c r="H686" s="186"/>
      <c r="I686" s="186"/>
      <c r="J686" s="186"/>
      <c r="K686" s="186"/>
      <c r="L686" s="186"/>
      <c r="M686" s="186"/>
      <c r="N686" s="180"/>
      <c r="O686" s="180"/>
      <c r="P686" s="180"/>
      <c r="Q686" s="180"/>
      <c r="R686" s="180"/>
      <c r="S686" s="180"/>
      <c r="T686" s="186"/>
      <c r="U686" s="186"/>
      <c r="V686" s="186"/>
      <c r="W686" s="186"/>
      <c r="X686" s="186"/>
      <c r="Y686" s="186"/>
      <c r="Z686" s="186"/>
    </row>
    <row r="687" spans="1:26" x14ac:dyDescent="0.2">
      <c r="A687" s="186"/>
      <c r="B687" s="186"/>
      <c r="C687" s="186"/>
      <c r="D687" s="186"/>
      <c r="E687" s="186"/>
      <c r="F687" s="186"/>
      <c r="G687" s="186"/>
      <c r="H687" s="186"/>
      <c r="I687" s="186"/>
      <c r="J687" s="186"/>
      <c r="K687" s="186"/>
      <c r="L687" s="186"/>
      <c r="M687" s="186"/>
      <c r="N687" s="180"/>
      <c r="O687" s="180"/>
      <c r="P687" s="180"/>
      <c r="Q687" s="180"/>
      <c r="R687" s="180"/>
      <c r="S687" s="180"/>
      <c r="T687" s="186"/>
      <c r="U687" s="186"/>
      <c r="V687" s="186"/>
      <c r="W687" s="186"/>
      <c r="X687" s="186"/>
      <c r="Y687" s="186"/>
      <c r="Z687" s="186"/>
    </row>
    <row r="688" spans="1:26" x14ac:dyDescent="0.2">
      <c r="A688" s="186"/>
      <c r="B688" s="186"/>
      <c r="C688" s="186"/>
      <c r="D688" s="186"/>
      <c r="E688" s="186"/>
      <c r="F688" s="186"/>
      <c r="G688" s="186"/>
      <c r="H688" s="186"/>
      <c r="I688" s="186"/>
      <c r="J688" s="186"/>
      <c r="K688" s="186"/>
      <c r="L688" s="186"/>
      <c r="M688" s="186"/>
      <c r="N688" s="180"/>
      <c r="O688" s="180"/>
      <c r="P688" s="180"/>
      <c r="Q688" s="180"/>
      <c r="R688" s="180"/>
      <c r="S688" s="180"/>
      <c r="T688" s="186"/>
      <c r="U688" s="186"/>
      <c r="V688" s="186"/>
      <c r="W688" s="186"/>
      <c r="X688" s="186"/>
      <c r="Y688" s="186"/>
      <c r="Z688" s="186"/>
    </row>
    <row r="689" spans="1:26" x14ac:dyDescent="0.2">
      <c r="A689" s="186"/>
      <c r="B689" s="186"/>
      <c r="C689" s="186"/>
      <c r="D689" s="186"/>
      <c r="E689" s="186"/>
      <c r="F689" s="186"/>
      <c r="G689" s="186"/>
      <c r="H689" s="186"/>
      <c r="I689" s="186"/>
      <c r="J689" s="186"/>
      <c r="K689" s="186"/>
      <c r="L689" s="186"/>
      <c r="M689" s="186"/>
      <c r="N689" s="180"/>
      <c r="O689" s="180"/>
      <c r="P689" s="180"/>
      <c r="Q689" s="180"/>
      <c r="R689" s="180"/>
      <c r="S689" s="180"/>
      <c r="T689" s="186"/>
      <c r="U689" s="186"/>
      <c r="V689" s="186"/>
      <c r="W689" s="186"/>
      <c r="X689" s="186"/>
      <c r="Y689" s="186"/>
      <c r="Z689" s="186"/>
    </row>
    <row r="690" spans="1:26" x14ac:dyDescent="0.2">
      <c r="A690" s="186"/>
      <c r="B690" s="186"/>
      <c r="C690" s="186"/>
      <c r="D690" s="186"/>
      <c r="E690" s="186"/>
      <c r="F690" s="186"/>
      <c r="G690" s="186"/>
      <c r="H690" s="186"/>
      <c r="I690" s="186"/>
      <c r="J690" s="186"/>
      <c r="K690" s="186"/>
      <c r="L690" s="186"/>
      <c r="M690" s="186"/>
      <c r="N690" s="180"/>
      <c r="O690" s="180"/>
      <c r="P690" s="180"/>
      <c r="Q690" s="180"/>
      <c r="R690" s="180"/>
      <c r="S690" s="180"/>
      <c r="T690" s="186"/>
      <c r="U690" s="186"/>
      <c r="V690" s="186"/>
      <c r="W690" s="186"/>
      <c r="X690" s="186"/>
      <c r="Y690" s="186"/>
      <c r="Z690" s="186"/>
    </row>
    <row r="691" spans="1:26" x14ac:dyDescent="0.2">
      <c r="A691" s="186"/>
      <c r="B691" s="186"/>
      <c r="C691" s="186"/>
      <c r="D691" s="186"/>
      <c r="E691" s="186"/>
      <c r="F691" s="186"/>
      <c r="G691" s="186"/>
      <c r="H691" s="186"/>
      <c r="I691" s="186"/>
      <c r="J691" s="186"/>
      <c r="K691" s="186"/>
      <c r="L691" s="186"/>
      <c r="M691" s="186"/>
      <c r="N691" s="180"/>
      <c r="O691" s="180"/>
      <c r="P691" s="180"/>
      <c r="Q691" s="180"/>
      <c r="R691" s="180"/>
      <c r="S691" s="180"/>
      <c r="T691" s="186"/>
      <c r="U691" s="186"/>
      <c r="V691" s="186"/>
      <c r="W691" s="186"/>
      <c r="X691" s="186"/>
      <c r="Y691" s="186"/>
      <c r="Z691" s="186"/>
    </row>
    <row r="692" spans="1:26" x14ac:dyDescent="0.2">
      <c r="A692" s="186"/>
      <c r="B692" s="186"/>
      <c r="C692" s="186"/>
      <c r="D692" s="186"/>
      <c r="E692" s="186"/>
      <c r="F692" s="186"/>
      <c r="G692" s="186"/>
      <c r="H692" s="186"/>
      <c r="I692" s="186"/>
      <c r="J692" s="186"/>
      <c r="K692" s="186"/>
      <c r="L692" s="186"/>
      <c r="M692" s="186"/>
      <c r="N692" s="180"/>
      <c r="O692" s="180"/>
      <c r="P692" s="180"/>
      <c r="Q692" s="180"/>
      <c r="R692" s="180"/>
      <c r="S692" s="180"/>
      <c r="T692" s="186"/>
      <c r="U692" s="186"/>
      <c r="V692" s="186"/>
      <c r="W692" s="186"/>
      <c r="X692" s="186"/>
      <c r="Y692" s="186"/>
      <c r="Z692" s="186"/>
    </row>
    <row r="693" spans="1:26" x14ac:dyDescent="0.2">
      <c r="A693" s="186"/>
      <c r="B693" s="186"/>
      <c r="C693" s="186"/>
      <c r="D693" s="186"/>
      <c r="E693" s="186"/>
      <c r="F693" s="186"/>
      <c r="G693" s="186"/>
      <c r="H693" s="186"/>
      <c r="I693" s="186"/>
      <c r="J693" s="186"/>
      <c r="K693" s="186"/>
      <c r="L693" s="186"/>
      <c r="M693" s="186"/>
      <c r="N693" s="180"/>
      <c r="O693" s="180"/>
      <c r="P693" s="180"/>
      <c r="Q693" s="180"/>
      <c r="R693" s="180"/>
      <c r="S693" s="180"/>
      <c r="T693" s="186"/>
      <c r="U693" s="186"/>
      <c r="V693" s="186"/>
      <c r="W693" s="186"/>
      <c r="X693" s="186"/>
      <c r="Y693" s="186"/>
      <c r="Z693" s="186"/>
    </row>
    <row r="694" spans="1:26" x14ac:dyDescent="0.2">
      <c r="A694" s="186"/>
      <c r="B694" s="186"/>
      <c r="C694" s="186"/>
      <c r="D694" s="186"/>
      <c r="E694" s="186"/>
      <c r="F694" s="186"/>
      <c r="G694" s="186"/>
      <c r="H694" s="186"/>
      <c r="I694" s="186"/>
      <c r="J694" s="186"/>
      <c r="K694" s="186"/>
      <c r="L694" s="186"/>
      <c r="M694" s="186"/>
      <c r="N694" s="180"/>
      <c r="O694" s="180"/>
      <c r="P694" s="180"/>
      <c r="Q694" s="180"/>
      <c r="R694" s="180"/>
      <c r="S694" s="180"/>
      <c r="T694" s="186"/>
      <c r="U694" s="186"/>
      <c r="V694" s="186"/>
      <c r="W694" s="186"/>
      <c r="X694" s="186"/>
      <c r="Y694" s="186"/>
      <c r="Z694" s="186"/>
    </row>
    <row r="695" spans="1:26" x14ac:dyDescent="0.2">
      <c r="A695" s="186"/>
      <c r="B695" s="186"/>
      <c r="C695" s="186"/>
      <c r="D695" s="186"/>
      <c r="E695" s="186"/>
      <c r="F695" s="186"/>
      <c r="G695" s="186"/>
      <c r="H695" s="186"/>
      <c r="I695" s="186"/>
      <c r="J695" s="186"/>
      <c r="K695" s="186"/>
      <c r="L695" s="186"/>
      <c r="M695" s="186"/>
      <c r="N695" s="180"/>
      <c r="O695" s="180"/>
      <c r="P695" s="180"/>
      <c r="Q695" s="180"/>
      <c r="R695" s="180"/>
      <c r="S695" s="180"/>
      <c r="T695" s="186"/>
      <c r="U695" s="186"/>
      <c r="V695" s="186"/>
      <c r="W695" s="186"/>
      <c r="X695" s="186"/>
      <c r="Y695" s="186"/>
      <c r="Z695" s="186"/>
    </row>
    <row r="696" spans="1:26" x14ac:dyDescent="0.2">
      <c r="A696" s="186"/>
      <c r="B696" s="186"/>
      <c r="C696" s="186"/>
      <c r="D696" s="186"/>
      <c r="E696" s="186"/>
      <c r="F696" s="186"/>
      <c r="G696" s="186"/>
      <c r="H696" s="186"/>
      <c r="I696" s="186"/>
      <c r="J696" s="186"/>
      <c r="K696" s="186"/>
      <c r="L696" s="186"/>
      <c r="M696" s="186"/>
      <c r="N696" s="180"/>
      <c r="O696" s="180"/>
      <c r="P696" s="180"/>
      <c r="Q696" s="180"/>
      <c r="R696" s="180"/>
      <c r="S696" s="180"/>
      <c r="T696" s="186"/>
      <c r="U696" s="186"/>
      <c r="V696" s="186"/>
      <c r="W696" s="186"/>
      <c r="X696" s="186"/>
      <c r="Y696" s="186"/>
      <c r="Z696" s="186"/>
    </row>
    <row r="697" spans="1:26" x14ac:dyDescent="0.2">
      <c r="A697" s="186"/>
      <c r="B697" s="186"/>
      <c r="C697" s="186"/>
      <c r="D697" s="186"/>
      <c r="E697" s="186"/>
      <c r="F697" s="186"/>
      <c r="G697" s="186"/>
      <c r="H697" s="186"/>
      <c r="I697" s="186"/>
      <c r="J697" s="186"/>
      <c r="K697" s="186"/>
      <c r="L697" s="186"/>
      <c r="M697" s="186"/>
      <c r="N697" s="180"/>
      <c r="O697" s="180"/>
      <c r="P697" s="180"/>
      <c r="Q697" s="180"/>
      <c r="R697" s="180"/>
      <c r="S697" s="180"/>
      <c r="T697" s="186"/>
      <c r="U697" s="186"/>
      <c r="V697" s="186"/>
      <c r="W697" s="186"/>
      <c r="X697" s="186"/>
      <c r="Y697" s="186"/>
      <c r="Z697" s="186"/>
    </row>
    <row r="698" spans="1:26" x14ac:dyDescent="0.2">
      <c r="A698" s="186"/>
      <c r="B698" s="186"/>
      <c r="C698" s="186"/>
      <c r="D698" s="186"/>
      <c r="E698" s="186"/>
      <c r="F698" s="186"/>
      <c r="G698" s="186"/>
      <c r="H698" s="186"/>
      <c r="I698" s="186"/>
      <c r="J698" s="186"/>
      <c r="K698" s="186"/>
      <c r="L698" s="186"/>
      <c r="M698" s="186"/>
      <c r="N698" s="180"/>
      <c r="O698" s="180"/>
      <c r="P698" s="180"/>
      <c r="Q698" s="180"/>
      <c r="R698" s="180"/>
      <c r="S698" s="180"/>
      <c r="T698" s="186"/>
      <c r="U698" s="186"/>
      <c r="V698" s="186"/>
      <c r="W698" s="186"/>
      <c r="X698" s="186"/>
      <c r="Y698" s="186"/>
      <c r="Z698" s="186"/>
    </row>
    <row r="699" spans="1:26" x14ac:dyDescent="0.2">
      <c r="A699" s="186"/>
      <c r="B699" s="186"/>
      <c r="C699" s="186"/>
      <c r="D699" s="186"/>
      <c r="E699" s="186"/>
      <c r="F699" s="186"/>
      <c r="G699" s="186"/>
      <c r="H699" s="186"/>
      <c r="I699" s="186"/>
      <c r="J699" s="186"/>
      <c r="K699" s="186"/>
      <c r="L699" s="186"/>
      <c r="M699" s="186"/>
      <c r="N699" s="180"/>
      <c r="O699" s="180"/>
      <c r="P699" s="180"/>
      <c r="Q699" s="180"/>
      <c r="R699" s="180"/>
      <c r="S699" s="180"/>
      <c r="T699" s="186"/>
      <c r="U699" s="186"/>
      <c r="V699" s="186"/>
      <c r="W699" s="186"/>
      <c r="X699" s="186"/>
      <c r="Y699" s="186"/>
      <c r="Z699" s="186"/>
    </row>
    <row r="700" spans="1:26" x14ac:dyDescent="0.2">
      <c r="A700" s="186"/>
      <c r="B700" s="186"/>
      <c r="C700" s="186"/>
      <c r="D700" s="186"/>
      <c r="E700" s="186"/>
      <c r="F700" s="186"/>
      <c r="G700" s="186"/>
      <c r="H700" s="186"/>
      <c r="I700" s="186"/>
      <c r="J700" s="186"/>
      <c r="K700" s="186"/>
      <c r="L700" s="186"/>
      <c r="M700" s="186"/>
      <c r="N700" s="180"/>
      <c r="O700" s="180"/>
      <c r="P700" s="180"/>
      <c r="Q700" s="180"/>
      <c r="R700" s="180"/>
      <c r="S700" s="180"/>
      <c r="T700" s="186"/>
      <c r="U700" s="186"/>
      <c r="V700" s="186"/>
      <c r="W700" s="186"/>
      <c r="X700" s="186"/>
      <c r="Y700" s="186"/>
      <c r="Z700" s="186"/>
    </row>
    <row r="701" spans="1:26" x14ac:dyDescent="0.2">
      <c r="A701" s="186"/>
      <c r="B701" s="186"/>
      <c r="C701" s="186"/>
      <c r="D701" s="186"/>
      <c r="E701" s="186"/>
      <c r="F701" s="186"/>
      <c r="G701" s="186"/>
      <c r="H701" s="186"/>
      <c r="I701" s="186"/>
      <c r="J701" s="186"/>
      <c r="K701" s="186"/>
      <c r="L701" s="186"/>
      <c r="M701" s="186"/>
      <c r="N701" s="180"/>
      <c r="O701" s="180"/>
      <c r="P701" s="180"/>
      <c r="Q701" s="180"/>
      <c r="R701" s="180"/>
      <c r="S701" s="180"/>
      <c r="T701" s="186"/>
      <c r="U701" s="186"/>
      <c r="V701" s="186"/>
      <c r="W701" s="186"/>
      <c r="X701" s="186"/>
      <c r="Y701" s="186"/>
      <c r="Z701" s="186"/>
    </row>
    <row r="702" spans="1:26" x14ac:dyDescent="0.2">
      <c r="A702" s="186"/>
      <c r="B702" s="186"/>
      <c r="C702" s="186"/>
      <c r="D702" s="186"/>
      <c r="E702" s="186"/>
      <c r="F702" s="186"/>
      <c r="G702" s="186"/>
      <c r="H702" s="186"/>
      <c r="I702" s="186"/>
      <c r="J702" s="186"/>
      <c r="K702" s="186"/>
      <c r="L702" s="186"/>
      <c r="M702" s="186"/>
      <c r="N702" s="180"/>
      <c r="O702" s="180"/>
      <c r="P702" s="180"/>
      <c r="Q702" s="180"/>
      <c r="R702" s="180"/>
      <c r="S702" s="180"/>
      <c r="T702" s="186"/>
      <c r="U702" s="186"/>
      <c r="V702" s="186"/>
      <c r="W702" s="186"/>
      <c r="X702" s="186"/>
      <c r="Y702" s="186"/>
      <c r="Z702" s="186"/>
    </row>
    <row r="703" spans="1:26" x14ac:dyDescent="0.2">
      <c r="A703" s="186"/>
      <c r="B703" s="186"/>
      <c r="C703" s="186"/>
      <c r="D703" s="186"/>
      <c r="E703" s="186"/>
      <c r="F703" s="186"/>
      <c r="G703" s="186"/>
      <c r="H703" s="186"/>
      <c r="I703" s="186"/>
      <c r="J703" s="186"/>
      <c r="K703" s="186"/>
      <c r="L703" s="186"/>
      <c r="M703" s="186"/>
      <c r="N703" s="180"/>
      <c r="O703" s="180"/>
      <c r="P703" s="180"/>
      <c r="Q703" s="180"/>
      <c r="R703" s="180"/>
      <c r="S703" s="180"/>
      <c r="T703" s="186"/>
      <c r="U703" s="186"/>
      <c r="V703" s="186"/>
      <c r="W703" s="186"/>
      <c r="X703" s="186"/>
      <c r="Y703" s="186"/>
      <c r="Z703" s="186"/>
    </row>
    <row r="704" spans="1:26" x14ac:dyDescent="0.2">
      <c r="A704" s="186"/>
      <c r="B704" s="186"/>
      <c r="C704" s="186"/>
      <c r="D704" s="186"/>
      <c r="E704" s="186"/>
      <c r="F704" s="186"/>
      <c r="G704" s="186"/>
      <c r="H704" s="186"/>
      <c r="I704" s="186"/>
      <c r="J704" s="186"/>
      <c r="K704" s="186"/>
      <c r="L704" s="186"/>
      <c r="M704" s="186"/>
      <c r="N704" s="180"/>
      <c r="O704" s="180"/>
      <c r="P704" s="180"/>
      <c r="Q704" s="180"/>
      <c r="R704" s="180"/>
      <c r="S704" s="180"/>
      <c r="T704" s="186"/>
      <c r="U704" s="186"/>
      <c r="V704" s="186"/>
      <c r="W704" s="186"/>
      <c r="X704" s="186"/>
      <c r="Y704" s="186"/>
      <c r="Z704" s="186"/>
    </row>
    <row r="705" spans="1:26" x14ac:dyDescent="0.2">
      <c r="A705" s="186"/>
      <c r="B705" s="186"/>
      <c r="C705" s="186"/>
      <c r="D705" s="186"/>
      <c r="E705" s="186"/>
      <c r="F705" s="186"/>
      <c r="G705" s="186"/>
      <c r="H705" s="186"/>
      <c r="I705" s="186"/>
      <c r="J705" s="186"/>
      <c r="K705" s="186"/>
      <c r="L705" s="186"/>
      <c r="M705" s="186"/>
      <c r="N705" s="180"/>
      <c r="O705" s="180"/>
      <c r="P705" s="180"/>
      <c r="Q705" s="180"/>
      <c r="R705" s="180"/>
      <c r="S705" s="180"/>
      <c r="T705" s="186"/>
      <c r="U705" s="186"/>
      <c r="V705" s="186"/>
      <c r="W705" s="186"/>
      <c r="X705" s="186"/>
      <c r="Y705" s="186"/>
      <c r="Z705" s="186"/>
    </row>
    <row r="706" spans="1:26" x14ac:dyDescent="0.2">
      <c r="A706" s="186"/>
      <c r="B706" s="186"/>
      <c r="C706" s="186"/>
      <c r="D706" s="186"/>
      <c r="E706" s="186"/>
      <c r="F706" s="186"/>
      <c r="G706" s="186"/>
      <c r="H706" s="186"/>
      <c r="I706" s="186"/>
      <c r="J706" s="186"/>
      <c r="K706" s="186"/>
      <c r="L706" s="186"/>
      <c r="M706" s="186"/>
      <c r="N706" s="180"/>
      <c r="O706" s="180"/>
      <c r="P706" s="180"/>
      <c r="Q706" s="180"/>
      <c r="R706" s="180"/>
      <c r="S706" s="180"/>
      <c r="T706" s="186"/>
      <c r="U706" s="186"/>
      <c r="V706" s="186"/>
      <c r="W706" s="186"/>
      <c r="X706" s="186"/>
      <c r="Y706" s="186"/>
      <c r="Z706" s="186"/>
    </row>
    <row r="707" spans="1:26" x14ac:dyDescent="0.2">
      <c r="A707" s="186"/>
      <c r="B707" s="186"/>
      <c r="C707" s="186"/>
      <c r="D707" s="186"/>
      <c r="E707" s="186"/>
      <c r="F707" s="186"/>
      <c r="G707" s="186"/>
      <c r="H707" s="186"/>
      <c r="I707" s="186"/>
      <c r="J707" s="186"/>
      <c r="K707" s="186"/>
      <c r="L707" s="186"/>
      <c r="M707" s="186"/>
      <c r="N707" s="180"/>
      <c r="O707" s="180"/>
      <c r="P707" s="180"/>
      <c r="Q707" s="180"/>
      <c r="R707" s="180"/>
      <c r="S707" s="180"/>
      <c r="T707" s="186"/>
      <c r="U707" s="186"/>
      <c r="V707" s="186"/>
      <c r="W707" s="186"/>
      <c r="X707" s="186"/>
      <c r="Y707" s="186"/>
      <c r="Z707" s="186"/>
    </row>
    <row r="708" spans="1:26" x14ac:dyDescent="0.2">
      <c r="A708" s="186"/>
      <c r="B708" s="186"/>
      <c r="C708" s="186"/>
      <c r="D708" s="186"/>
      <c r="E708" s="186"/>
      <c r="F708" s="186"/>
      <c r="G708" s="186"/>
      <c r="H708" s="186"/>
      <c r="I708" s="186"/>
      <c r="J708" s="186"/>
      <c r="K708" s="186"/>
      <c r="L708" s="186"/>
      <c r="M708" s="186"/>
      <c r="N708" s="180"/>
      <c r="O708" s="180"/>
      <c r="P708" s="180"/>
      <c r="Q708" s="180"/>
      <c r="R708" s="180"/>
      <c r="S708" s="180"/>
      <c r="T708" s="186"/>
      <c r="U708" s="186"/>
      <c r="V708" s="186"/>
      <c r="W708" s="186"/>
      <c r="X708" s="186"/>
      <c r="Y708" s="186"/>
      <c r="Z708" s="186"/>
    </row>
    <row r="709" spans="1:26" x14ac:dyDescent="0.2">
      <c r="A709" s="186"/>
      <c r="B709" s="186"/>
      <c r="C709" s="186"/>
      <c r="D709" s="186"/>
      <c r="E709" s="186"/>
      <c r="F709" s="186"/>
      <c r="G709" s="186"/>
      <c r="H709" s="186"/>
      <c r="I709" s="186"/>
      <c r="J709" s="186"/>
      <c r="K709" s="186"/>
      <c r="L709" s="186"/>
      <c r="M709" s="186"/>
      <c r="N709" s="180"/>
      <c r="O709" s="180"/>
      <c r="P709" s="180"/>
      <c r="Q709" s="180"/>
      <c r="R709" s="180"/>
      <c r="S709" s="180"/>
      <c r="T709" s="186"/>
      <c r="U709" s="186"/>
      <c r="V709" s="186"/>
      <c r="W709" s="186"/>
      <c r="X709" s="186"/>
      <c r="Y709" s="186"/>
      <c r="Z709" s="186"/>
    </row>
    <row r="710" spans="1:26" x14ac:dyDescent="0.2">
      <c r="A710" s="186"/>
      <c r="B710" s="186"/>
      <c r="C710" s="186"/>
      <c r="D710" s="186"/>
      <c r="E710" s="186"/>
      <c r="F710" s="186"/>
      <c r="G710" s="186"/>
      <c r="H710" s="186"/>
      <c r="I710" s="186"/>
      <c r="J710" s="186"/>
      <c r="K710" s="186"/>
      <c r="L710" s="186"/>
      <c r="M710" s="186"/>
      <c r="N710" s="180"/>
      <c r="O710" s="180"/>
      <c r="P710" s="180"/>
      <c r="Q710" s="180"/>
      <c r="R710" s="180"/>
      <c r="S710" s="180"/>
      <c r="T710" s="186"/>
      <c r="U710" s="186"/>
      <c r="V710" s="186"/>
      <c r="W710" s="186"/>
      <c r="X710" s="186"/>
      <c r="Y710" s="186"/>
      <c r="Z710" s="186"/>
    </row>
    <row r="711" spans="1:26" x14ac:dyDescent="0.2">
      <c r="A711" s="186"/>
      <c r="B711" s="186"/>
      <c r="C711" s="186"/>
      <c r="D711" s="186"/>
      <c r="E711" s="186"/>
      <c r="F711" s="186"/>
      <c r="G711" s="186"/>
      <c r="H711" s="186"/>
      <c r="I711" s="186"/>
      <c r="J711" s="186"/>
      <c r="K711" s="186"/>
      <c r="L711" s="186"/>
      <c r="M711" s="186"/>
      <c r="N711" s="180"/>
      <c r="O711" s="180"/>
      <c r="P711" s="180"/>
      <c r="Q711" s="180"/>
      <c r="R711" s="180"/>
      <c r="S711" s="180"/>
      <c r="T711" s="186"/>
      <c r="U711" s="186"/>
      <c r="V711" s="186"/>
      <c r="W711" s="186"/>
      <c r="X711" s="186"/>
      <c r="Y711" s="186"/>
      <c r="Z711" s="186"/>
    </row>
    <row r="712" spans="1:26" x14ac:dyDescent="0.2">
      <c r="A712" s="186"/>
      <c r="B712" s="186"/>
      <c r="C712" s="186"/>
      <c r="D712" s="186"/>
      <c r="E712" s="186"/>
      <c r="F712" s="186"/>
      <c r="G712" s="186"/>
      <c r="H712" s="186"/>
      <c r="I712" s="186"/>
      <c r="J712" s="186"/>
      <c r="K712" s="186"/>
      <c r="L712" s="186"/>
      <c r="M712" s="186"/>
      <c r="N712" s="180"/>
      <c r="O712" s="180"/>
      <c r="P712" s="180"/>
      <c r="Q712" s="180"/>
      <c r="R712" s="180"/>
      <c r="S712" s="180"/>
      <c r="T712" s="186"/>
      <c r="U712" s="186"/>
      <c r="V712" s="186"/>
      <c r="W712" s="186"/>
      <c r="X712" s="186"/>
      <c r="Y712" s="186"/>
      <c r="Z712" s="186"/>
    </row>
    <row r="713" spans="1:26" x14ac:dyDescent="0.2">
      <c r="A713" s="186"/>
      <c r="B713" s="186"/>
      <c r="C713" s="186"/>
      <c r="D713" s="186"/>
      <c r="E713" s="186"/>
      <c r="F713" s="186"/>
      <c r="G713" s="186"/>
      <c r="H713" s="186"/>
      <c r="I713" s="186"/>
      <c r="J713" s="186"/>
      <c r="K713" s="186"/>
      <c r="L713" s="186"/>
      <c r="M713" s="186"/>
      <c r="N713" s="180"/>
      <c r="O713" s="180"/>
      <c r="P713" s="180"/>
      <c r="Q713" s="180"/>
      <c r="R713" s="180"/>
      <c r="S713" s="180"/>
      <c r="T713" s="186"/>
      <c r="U713" s="186"/>
      <c r="V713" s="186"/>
      <c r="W713" s="186"/>
      <c r="X713" s="186"/>
      <c r="Y713" s="186"/>
      <c r="Z713" s="186"/>
    </row>
    <row r="714" spans="1:26" x14ac:dyDescent="0.2">
      <c r="A714" s="186"/>
      <c r="B714" s="186"/>
      <c r="C714" s="186"/>
      <c r="D714" s="186"/>
      <c r="E714" s="186"/>
      <c r="F714" s="186"/>
      <c r="G714" s="186"/>
      <c r="H714" s="186"/>
      <c r="I714" s="186"/>
      <c r="J714" s="186"/>
      <c r="K714" s="186"/>
      <c r="L714" s="186"/>
      <c r="M714" s="186"/>
      <c r="N714" s="180"/>
      <c r="O714" s="180"/>
      <c r="P714" s="180"/>
      <c r="Q714" s="180"/>
      <c r="R714" s="180"/>
      <c r="S714" s="180"/>
      <c r="T714" s="186"/>
      <c r="U714" s="186"/>
      <c r="V714" s="186"/>
      <c r="W714" s="186"/>
      <c r="X714" s="186"/>
      <c r="Y714" s="186"/>
      <c r="Z714" s="186"/>
    </row>
    <row r="715" spans="1:26" x14ac:dyDescent="0.2">
      <c r="A715" s="186"/>
      <c r="B715" s="186"/>
      <c r="C715" s="186"/>
      <c r="D715" s="186"/>
      <c r="E715" s="186"/>
      <c r="F715" s="186"/>
      <c r="G715" s="186"/>
      <c r="H715" s="186"/>
      <c r="I715" s="186"/>
      <c r="J715" s="186"/>
      <c r="K715" s="186"/>
      <c r="L715" s="186"/>
      <c r="M715" s="186"/>
      <c r="N715" s="180"/>
      <c r="O715" s="180"/>
      <c r="P715" s="180"/>
      <c r="Q715" s="180"/>
      <c r="R715" s="180"/>
      <c r="S715" s="180"/>
      <c r="T715" s="186"/>
      <c r="U715" s="186"/>
      <c r="V715" s="186"/>
      <c r="W715" s="186"/>
      <c r="X715" s="186"/>
      <c r="Y715" s="186"/>
      <c r="Z715" s="186"/>
    </row>
    <row r="716" spans="1:26" x14ac:dyDescent="0.2">
      <c r="A716" s="186"/>
      <c r="B716" s="186"/>
      <c r="C716" s="186"/>
      <c r="D716" s="186"/>
      <c r="E716" s="186"/>
      <c r="F716" s="186"/>
      <c r="G716" s="186"/>
      <c r="H716" s="186"/>
      <c r="I716" s="186"/>
      <c r="J716" s="186"/>
      <c r="K716" s="186"/>
      <c r="L716" s="186"/>
      <c r="M716" s="186"/>
      <c r="N716" s="180"/>
      <c r="O716" s="180"/>
      <c r="P716" s="180"/>
      <c r="Q716" s="180"/>
      <c r="R716" s="180"/>
      <c r="S716" s="180"/>
      <c r="T716" s="186"/>
      <c r="U716" s="186"/>
      <c r="V716" s="186"/>
      <c r="W716" s="186"/>
      <c r="X716" s="186"/>
      <c r="Y716" s="186"/>
      <c r="Z716" s="186"/>
    </row>
    <row r="717" spans="1:26" x14ac:dyDescent="0.2">
      <c r="A717" s="186"/>
      <c r="B717" s="186"/>
      <c r="C717" s="186"/>
      <c r="D717" s="186"/>
      <c r="E717" s="186"/>
      <c r="F717" s="186"/>
      <c r="G717" s="186"/>
      <c r="H717" s="186"/>
      <c r="I717" s="186"/>
      <c r="J717" s="186"/>
      <c r="K717" s="186"/>
      <c r="L717" s="186"/>
      <c r="M717" s="186"/>
      <c r="N717" s="180"/>
      <c r="O717" s="180"/>
      <c r="P717" s="180"/>
      <c r="Q717" s="180"/>
      <c r="R717" s="180"/>
      <c r="S717" s="180"/>
      <c r="T717" s="186"/>
      <c r="U717" s="186"/>
      <c r="V717" s="186"/>
      <c r="W717" s="186"/>
      <c r="X717" s="186"/>
      <c r="Y717" s="186"/>
      <c r="Z717" s="186"/>
    </row>
    <row r="718" spans="1:26" x14ac:dyDescent="0.2">
      <c r="A718" s="186"/>
      <c r="B718" s="186"/>
      <c r="C718" s="186"/>
      <c r="D718" s="186"/>
      <c r="E718" s="186"/>
      <c r="F718" s="186"/>
      <c r="G718" s="186"/>
      <c r="H718" s="186"/>
      <c r="I718" s="186"/>
      <c r="J718" s="186"/>
      <c r="K718" s="186"/>
      <c r="L718" s="186"/>
      <c r="M718" s="186"/>
      <c r="N718" s="180"/>
      <c r="O718" s="180"/>
      <c r="P718" s="180"/>
      <c r="Q718" s="180"/>
      <c r="R718" s="180"/>
      <c r="S718" s="180"/>
      <c r="T718" s="186"/>
      <c r="U718" s="186"/>
      <c r="V718" s="186"/>
      <c r="W718" s="186"/>
      <c r="X718" s="186"/>
      <c r="Y718" s="186"/>
      <c r="Z718" s="186"/>
    </row>
    <row r="719" spans="1:26" x14ac:dyDescent="0.2">
      <c r="A719" s="186"/>
      <c r="B719" s="186"/>
      <c r="C719" s="186"/>
      <c r="D719" s="186"/>
      <c r="E719" s="186"/>
      <c r="F719" s="186"/>
      <c r="G719" s="186"/>
      <c r="H719" s="186"/>
      <c r="I719" s="186"/>
      <c r="J719" s="186"/>
      <c r="K719" s="186"/>
      <c r="L719" s="186"/>
      <c r="M719" s="186"/>
      <c r="N719" s="180"/>
      <c r="O719" s="180"/>
      <c r="P719" s="180"/>
      <c r="Q719" s="180"/>
      <c r="R719" s="180"/>
      <c r="S719" s="180"/>
      <c r="T719" s="186"/>
      <c r="U719" s="186"/>
      <c r="V719" s="186"/>
      <c r="W719" s="186"/>
      <c r="X719" s="186"/>
      <c r="Y719" s="186"/>
      <c r="Z719" s="186"/>
    </row>
    <row r="720" spans="1:26" x14ac:dyDescent="0.2">
      <c r="A720" s="186"/>
      <c r="B720" s="186"/>
      <c r="C720" s="186"/>
      <c r="D720" s="186"/>
      <c r="E720" s="186"/>
      <c r="F720" s="186"/>
      <c r="G720" s="186"/>
      <c r="H720" s="186"/>
      <c r="I720" s="186"/>
      <c r="J720" s="186"/>
      <c r="K720" s="186"/>
      <c r="L720" s="186"/>
      <c r="M720" s="186"/>
      <c r="N720" s="180"/>
      <c r="O720" s="180"/>
      <c r="P720" s="180"/>
      <c r="Q720" s="180"/>
      <c r="R720" s="180"/>
      <c r="S720" s="180"/>
      <c r="T720" s="186"/>
      <c r="U720" s="186"/>
      <c r="V720" s="186"/>
      <c r="W720" s="186"/>
      <c r="X720" s="186"/>
      <c r="Y720" s="186"/>
      <c r="Z720" s="186"/>
    </row>
    <row r="721" spans="1:26" x14ac:dyDescent="0.2">
      <c r="A721" s="186"/>
      <c r="B721" s="186"/>
      <c r="C721" s="186"/>
      <c r="D721" s="186"/>
      <c r="E721" s="186"/>
      <c r="F721" s="186"/>
      <c r="G721" s="186"/>
      <c r="H721" s="186"/>
      <c r="I721" s="186"/>
      <c r="J721" s="186"/>
      <c r="K721" s="186"/>
      <c r="L721" s="186"/>
      <c r="M721" s="186"/>
      <c r="N721" s="180"/>
      <c r="O721" s="180"/>
      <c r="P721" s="180"/>
      <c r="Q721" s="180"/>
      <c r="R721" s="180"/>
      <c r="S721" s="180"/>
      <c r="T721" s="186"/>
      <c r="U721" s="186"/>
      <c r="V721" s="186"/>
      <c r="W721" s="186"/>
      <c r="X721" s="186"/>
      <c r="Y721" s="186"/>
      <c r="Z721" s="186"/>
    </row>
    <row r="722" spans="1:26" x14ac:dyDescent="0.2">
      <c r="A722" s="186"/>
      <c r="B722" s="186"/>
      <c r="C722" s="186"/>
      <c r="D722" s="186"/>
      <c r="E722" s="186"/>
      <c r="F722" s="186"/>
      <c r="G722" s="186"/>
      <c r="H722" s="186"/>
      <c r="I722" s="186"/>
      <c r="J722" s="186"/>
      <c r="K722" s="186"/>
      <c r="L722" s="186"/>
      <c r="M722" s="186"/>
      <c r="N722" s="180"/>
      <c r="O722" s="180"/>
      <c r="P722" s="180"/>
      <c r="Q722" s="180"/>
      <c r="R722" s="180"/>
      <c r="S722" s="180"/>
      <c r="T722" s="186"/>
      <c r="U722" s="186"/>
      <c r="V722" s="186"/>
      <c r="W722" s="186"/>
      <c r="X722" s="186"/>
      <c r="Y722" s="186"/>
      <c r="Z722" s="186"/>
    </row>
    <row r="723" spans="1:26" x14ac:dyDescent="0.2">
      <c r="A723" s="186"/>
      <c r="B723" s="186"/>
      <c r="C723" s="186"/>
      <c r="D723" s="186"/>
      <c r="E723" s="186"/>
      <c r="F723" s="186"/>
      <c r="G723" s="186"/>
      <c r="H723" s="186"/>
      <c r="I723" s="186"/>
      <c r="J723" s="186"/>
      <c r="K723" s="186"/>
      <c r="L723" s="186"/>
      <c r="M723" s="186"/>
      <c r="N723" s="180"/>
      <c r="O723" s="180"/>
      <c r="P723" s="180"/>
      <c r="Q723" s="180"/>
      <c r="R723" s="180"/>
      <c r="S723" s="180"/>
      <c r="T723" s="186"/>
      <c r="U723" s="186"/>
      <c r="V723" s="186"/>
      <c r="W723" s="186"/>
      <c r="X723" s="186"/>
      <c r="Y723" s="186"/>
      <c r="Z723" s="186"/>
    </row>
    <row r="724" spans="1:26" x14ac:dyDescent="0.2">
      <c r="A724" s="186"/>
      <c r="B724" s="186"/>
      <c r="C724" s="186"/>
      <c r="D724" s="186"/>
      <c r="E724" s="186"/>
      <c r="F724" s="186"/>
      <c r="G724" s="186"/>
      <c r="H724" s="186"/>
      <c r="I724" s="186"/>
      <c r="J724" s="186"/>
      <c r="K724" s="186"/>
      <c r="L724" s="186"/>
      <c r="M724" s="186"/>
      <c r="N724" s="180"/>
      <c r="O724" s="180"/>
      <c r="P724" s="180"/>
      <c r="Q724" s="180"/>
      <c r="R724" s="180"/>
      <c r="S724" s="180"/>
      <c r="T724" s="186"/>
      <c r="U724" s="186"/>
      <c r="V724" s="186"/>
      <c r="W724" s="186"/>
      <c r="X724" s="186"/>
      <c r="Y724" s="186"/>
      <c r="Z724" s="186"/>
    </row>
    <row r="725" spans="1:26" x14ac:dyDescent="0.2">
      <c r="A725" s="186"/>
      <c r="B725" s="186"/>
      <c r="C725" s="186"/>
      <c r="D725" s="186"/>
      <c r="E725" s="186"/>
      <c r="F725" s="186"/>
      <c r="G725" s="186"/>
      <c r="H725" s="186"/>
      <c r="I725" s="186"/>
      <c r="J725" s="186"/>
      <c r="K725" s="186"/>
      <c r="L725" s="186"/>
      <c r="M725" s="186"/>
      <c r="N725" s="180"/>
      <c r="O725" s="180"/>
      <c r="P725" s="180"/>
      <c r="Q725" s="180"/>
      <c r="R725" s="180"/>
      <c r="S725" s="180"/>
      <c r="T725" s="186"/>
      <c r="U725" s="186"/>
      <c r="V725" s="186"/>
      <c r="W725" s="186"/>
      <c r="X725" s="186"/>
      <c r="Y725" s="186"/>
      <c r="Z725" s="186"/>
    </row>
    <row r="726" spans="1:26" x14ac:dyDescent="0.2">
      <c r="A726" s="186"/>
      <c r="B726" s="186"/>
      <c r="C726" s="186"/>
      <c r="D726" s="186"/>
      <c r="E726" s="186"/>
      <c r="F726" s="186"/>
      <c r="G726" s="186"/>
      <c r="H726" s="186"/>
      <c r="I726" s="186"/>
      <c r="J726" s="186"/>
      <c r="K726" s="186"/>
      <c r="L726" s="186"/>
      <c r="M726" s="186"/>
      <c r="N726" s="180"/>
      <c r="O726" s="180"/>
      <c r="P726" s="180"/>
      <c r="Q726" s="180"/>
      <c r="R726" s="180"/>
      <c r="S726" s="180"/>
      <c r="T726" s="186"/>
      <c r="U726" s="186"/>
      <c r="V726" s="186"/>
      <c r="W726" s="186"/>
      <c r="X726" s="186"/>
      <c r="Y726" s="186"/>
      <c r="Z726" s="186"/>
    </row>
    <row r="727" spans="1:26" x14ac:dyDescent="0.2">
      <c r="A727" s="186"/>
      <c r="B727" s="186"/>
      <c r="C727" s="186"/>
      <c r="D727" s="186"/>
      <c r="E727" s="186"/>
      <c r="F727" s="186"/>
      <c r="G727" s="186"/>
      <c r="H727" s="186"/>
      <c r="I727" s="186"/>
      <c r="J727" s="186"/>
      <c r="K727" s="186"/>
      <c r="L727" s="186"/>
      <c r="M727" s="186"/>
      <c r="N727" s="180"/>
      <c r="O727" s="180"/>
      <c r="P727" s="180"/>
      <c r="Q727" s="180"/>
      <c r="R727" s="180"/>
      <c r="S727" s="180"/>
      <c r="T727" s="186"/>
      <c r="U727" s="186"/>
      <c r="V727" s="186"/>
      <c r="W727" s="186"/>
      <c r="X727" s="186"/>
      <c r="Y727" s="186"/>
      <c r="Z727" s="186"/>
    </row>
    <row r="728" spans="1:26" x14ac:dyDescent="0.2">
      <c r="A728" s="186"/>
      <c r="B728" s="186"/>
      <c r="C728" s="186"/>
      <c r="D728" s="186"/>
      <c r="E728" s="186"/>
      <c r="F728" s="186"/>
      <c r="G728" s="186"/>
      <c r="H728" s="186"/>
      <c r="I728" s="186"/>
      <c r="J728" s="186"/>
      <c r="K728" s="186"/>
      <c r="L728" s="186"/>
      <c r="M728" s="186"/>
      <c r="N728" s="180"/>
      <c r="O728" s="180"/>
      <c r="P728" s="180"/>
      <c r="Q728" s="180"/>
      <c r="R728" s="180"/>
      <c r="S728" s="180"/>
      <c r="T728" s="186"/>
      <c r="U728" s="186"/>
      <c r="V728" s="186"/>
      <c r="W728" s="186"/>
      <c r="X728" s="186"/>
      <c r="Y728" s="186"/>
      <c r="Z728" s="186"/>
    </row>
    <row r="729" spans="1:26" x14ac:dyDescent="0.2">
      <c r="A729" s="186"/>
      <c r="B729" s="186"/>
      <c r="C729" s="186"/>
      <c r="D729" s="186"/>
      <c r="E729" s="186"/>
      <c r="F729" s="186"/>
      <c r="G729" s="186"/>
      <c r="H729" s="186"/>
      <c r="I729" s="186"/>
      <c r="J729" s="186"/>
      <c r="K729" s="186"/>
      <c r="L729" s="186"/>
      <c r="M729" s="186"/>
      <c r="N729" s="180"/>
      <c r="O729" s="180"/>
      <c r="P729" s="180"/>
      <c r="Q729" s="180"/>
      <c r="R729" s="180"/>
      <c r="S729" s="180"/>
      <c r="T729" s="186"/>
      <c r="U729" s="186"/>
      <c r="V729" s="186"/>
      <c r="W729" s="186"/>
      <c r="X729" s="186"/>
      <c r="Y729" s="186"/>
      <c r="Z729" s="186"/>
    </row>
    <row r="730" spans="1:26" x14ac:dyDescent="0.2">
      <c r="A730" s="186"/>
      <c r="B730" s="186"/>
      <c r="C730" s="186"/>
      <c r="D730" s="186"/>
      <c r="E730" s="186"/>
      <c r="F730" s="186"/>
      <c r="G730" s="186"/>
      <c r="H730" s="186"/>
      <c r="I730" s="186"/>
      <c r="J730" s="186"/>
      <c r="K730" s="186"/>
      <c r="L730" s="186"/>
      <c r="M730" s="186"/>
      <c r="N730" s="180"/>
      <c r="O730" s="180"/>
      <c r="P730" s="180"/>
      <c r="Q730" s="180"/>
      <c r="R730" s="180"/>
      <c r="S730" s="180"/>
      <c r="T730" s="186"/>
      <c r="U730" s="186"/>
      <c r="V730" s="186"/>
      <c r="W730" s="186"/>
      <c r="X730" s="186"/>
      <c r="Y730" s="186"/>
      <c r="Z730" s="186"/>
    </row>
    <row r="731" spans="1:26" x14ac:dyDescent="0.2">
      <c r="A731" s="186"/>
      <c r="B731" s="186"/>
      <c r="C731" s="186"/>
      <c r="D731" s="186"/>
      <c r="E731" s="186"/>
      <c r="F731" s="186"/>
      <c r="G731" s="186"/>
      <c r="H731" s="186"/>
      <c r="I731" s="186"/>
      <c r="J731" s="186"/>
      <c r="K731" s="186"/>
      <c r="L731" s="186"/>
      <c r="M731" s="186"/>
      <c r="N731" s="180"/>
      <c r="O731" s="180"/>
      <c r="P731" s="180"/>
      <c r="Q731" s="180"/>
      <c r="R731" s="180"/>
      <c r="S731" s="180"/>
      <c r="T731" s="186"/>
      <c r="U731" s="186"/>
      <c r="V731" s="186"/>
      <c r="W731" s="186"/>
      <c r="X731" s="186"/>
      <c r="Y731" s="186"/>
      <c r="Z731" s="186"/>
    </row>
    <row r="732" spans="1:26" x14ac:dyDescent="0.2">
      <c r="A732" s="186"/>
      <c r="B732" s="186"/>
      <c r="C732" s="186"/>
      <c r="D732" s="186"/>
      <c r="E732" s="186"/>
      <c r="F732" s="186"/>
      <c r="G732" s="186"/>
      <c r="H732" s="186"/>
      <c r="I732" s="186"/>
      <c r="J732" s="186"/>
      <c r="K732" s="186"/>
      <c r="L732" s="186"/>
      <c r="M732" s="186"/>
      <c r="N732" s="180"/>
      <c r="O732" s="180"/>
      <c r="P732" s="180"/>
      <c r="Q732" s="180"/>
      <c r="R732" s="180"/>
      <c r="S732" s="180"/>
      <c r="T732" s="186"/>
      <c r="U732" s="186"/>
      <c r="V732" s="186"/>
      <c r="W732" s="186"/>
      <c r="X732" s="186"/>
      <c r="Y732" s="186"/>
      <c r="Z732" s="186"/>
    </row>
    <row r="733" spans="1:26" x14ac:dyDescent="0.2">
      <c r="A733" s="186"/>
      <c r="B733" s="186"/>
      <c r="C733" s="186"/>
      <c r="D733" s="186"/>
      <c r="E733" s="186"/>
      <c r="F733" s="186"/>
      <c r="G733" s="186"/>
      <c r="H733" s="186"/>
      <c r="I733" s="186"/>
      <c r="J733" s="186"/>
      <c r="K733" s="186"/>
      <c r="L733" s="186"/>
      <c r="M733" s="186"/>
      <c r="N733" s="180"/>
      <c r="O733" s="180"/>
      <c r="P733" s="180"/>
      <c r="Q733" s="180"/>
      <c r="R733" s="180"/>
      <c r="S733" s="180"/>
      <c r="T733" s="186"/>
      <c r="U733" s="186"/>
      <c r="V733" s="186"/>
      <c r="W733" s="186"/>
      <c r="X733" s="186"/>
      <c r="Y733" s="186"/>
      <c r="Z733" s="186"/>
    </row>
    <row r="734" spans="1:26" x14ac:dyDescent="0.2">
      <c r="A734" s="186"/>
      <c r="B734" s="186"/>
      <c r="C734" s="186"/>
      <c r="D734" s="186"/>
      <c r="E734" s="186"/>
      <c r="F734" s="186"/>
      <c r="G734" s="186"/>
      <c r="H734" s="186"/>
      <c r="I734" s="186"/>
      <c r="J734" s="186"/>
      <c r="K734" s="186"/>
      <c r="L734" s="186"/>
      <c r="M734" s="186"/>
      <c r="N734" s="180"/>
      <c r="O734" s="180"/>
      <c r="P734" s="180"/>
      <c r="Q734" s="180"/>
      <c r="R734" s="180"/>
      <c r="S734" s="180"/>
      <c r="T734" s="186"/>
      <c r="U734" s="186"/>
      <c r="V734" s="186"/>
      <c r="W734" s="186"/>
      <c r="X734" s="186"/>
      <c r="Y734" s="186"/>
      <c r="Z734" s="186"/>
    </row>
    <row r="735" spans="1:26" x14ac:dyDescent="0.2">
      <c r="A735" s="186"/>
      <c r="B735" s="186"/>
      <c r="C735" s="186"/>
      <c r="D735" s="186"/>
      <c r="E735" s="186"/>
      <c r="F735" s="186"/>
      <c r="G735" s="186"/>
      <c r="H735" s="186"/>
      <c r="I735" s="186"/>
      <c r="J735" s="186"/>
      <c r="K735" s="186"/>
      <c r="L735" s="186"/>
      <c r="M735" s="186"/>
      <c r="N735" s="180"/>
      <c r="O735" s="180"/>
      <c r="P735" s="180"/>
      <c r="Q735" s="180"/>
      <c r="R735" s="180"/>
      <c r="S735" s="180"/>
      <c r="T735" s="186"/>
      <c r="U735" s="186"/>
      <c r="V735" s="186"/>
      <c r="W735" s="186"/>
      <c r="X735" s="186"/>
      <c r="Y735" s="186"/>
      <c r="Z735" s="186"/>
    </row>
    <row r="736" spans="1:26" x14ac:dyDescent="0.2">
      <c r="A736" s="186"/>
      <c r="B736" s="186"/>
      <c r="C736" s="186"/>
      <c r="D736" s="186"/>
      <c r="E736" s="186"/>
      <c r="F736" s="186"/>
      <c r="G736" s="186"/>
      <c r="H736" s="186"/>
      <c r="I736" s="186"/>
      <c r="J736" s="186"/>
      <c r="K736" s="186"/>
      <c r="L736" s="186"/>
      <c r="M736" s="186"/>
      <c r="N736" s="180"/>
      <c r="O736" s="180"/>
      <c r="P736" s="180"/>
      <c r="Q736" s="180"/>
      <c r="R736" s="180"/>
      <c r="S736" s="180"/>
      <c r="T736" s="186"/>
      <c r="U736" s="186"/>
      <c r="V736" s="186"/>
      <c r="W736" s="186"/>
      <c r="X736" s="186"/>
      <c r="Y736" s="186"/>
      <c r="Z736" s="186"/>
    </row>
    <row r="737" spans="1:26" x14ac:dyDescent="0.2">
      <c r="A737" s="186"/>
      <c r="B737" s="186"/>
      <c r="C737" s="186"/>
      <c r="D737" s="186"/>
      <c r="E737" s="186"/>
      <c r="F737" s="186"/>
      <c r="G737" s="186"/>
      <c r="H737" s="186"/>
      <c r="I737" s="186"/>
      <c r="J737" s="186"/>
      <c r="K737" s="186"/>
      <c r="L737" s="186"/>
      <c r="M737" s="186"/>
      <c r="N737" s="180"/>
      <c r="O737" s="180"/>
      <c r="P737" s="180"/>
      <c r="Q737" s="180"/>
      <c r="R737" s="180"/>
      <c r="S737" s="180"/>
      <c r="T737" s="186"/>
      <c r="U737" s="186"/>
      <c r="V737" s="186"/>
      <c r="W737" s="186"/>
      <c r="X737" s="186"/>
      <c r="Y737" s="186"/>
      <c r="Z737" s="186"/>
    </row>
    <row r="738" spans="1:26" x14ac:dyDescent="0.2">
      <c r="A738" s="186"/>
      <c r="B738" s="186"/>
      <c r="C738" s="186"/>
      <c r="D738" s="186"/>
      <c r="E738" s="186"/>
      <c r="F738" s="186"/>
      <c r="G738" s="186"/>
      <c r="H738" s="186"/>
      <c r="I738" s="186"/>
      <c r="J738" s="186"/>
      <c r="K738" s="186"/>
      <c r="L738" s="186"/>
      <c r="M738" s="186"/>
      <c r="N738" s="180"/>
      <c r="O738" s="180"/>
      <c r="P738" s="180"/>
      <c r="Q738" s="180"/>
      <c r="R738" s="180"/>
      <c r="S738" s="180"/>
      <c r="T738" s="186"/>
      <c r="U738" s="186"/>
      <c r="V738" s="186"/>
      <c r="W738" s="186"/>
      <c r="X738" s="186"/>
      <c r="Y738" s="186"/>
      <c r="Z738" s="186"/>
    </row>
    <row r="739" spans="1:26" x14ac:dyDescent="0.2">
      <c r="A739" s="186"/>
      <c r="B739" s="186"/>
      <c r="C739" s="186"/>
      <c r="D739" s="186"/>
      <c r="E739" s="186"/>
      <c r="F739" s="186"/>
      <c r="G739" s="186"/>
      <c r="H739" s="186"/>
      <c r="I739" s="186"/>
      <c r="J739" s="186"/>
      <c r="K739" s="186"/>
      <c r="L739" s="186"/>
      <c r="M739" s="186"/>
      <c r="N739" s="180"/>
      <c r="O739" s="180"/>
      <c r="P739" s="180"/>
      <c r="Q739" s="180"/>
      <c r="R739" s="180"/>
      <c r="S739" s="180"/>
      <c r="T739" s="186"/>
      <c r="U739" s="186"/>
      <c r="V739" s="186"/>
      <c r="W739" s="186"/>
      <c r="X739" s="186"/>
      <c r="Y739" s="186"/>
      <c r="Z739" s="186"/>
    </row>
    <row r="740" spans="1:26" x14ac:dyDescent="0.2">
      <c r="A740" s="186"/>
      <c r="B740" s="186"/>
      <c r="C740" s="186"/>
      <c r="D740" s="186"/>
      <c r="E740" s="186"/>
      <c r="F740" s="186"/>
      <c r="G740" s="186"/>
      <c r="H740" s="186"/>
      <c r="I740" s="186"/>
      <c r="J740" s="186"/>
      <c r="K740" s="186"/>
      <c r="L740" s="186"/>
      <c r="M740" s="186"/>
      <c r="N740" s="180"/>
      <c r="O740" s="180"/>
      <c r="P740" s="180"/>
      <c r="Q740" s="180"/>
      <c r="R740" s="180"/>
      <c r="S740" s="180"/>
      <c r="T740" s="186"/>
      <c r="U740" s="186"/>
      <c r="V740" s="186"/>
      <c r="W740" s="186"/>
      <c r="X740" s="186"/>
      <c r="Y740" s="186"/>
      <c r="Z740" s="186"/>
    </row>
    <row r="741" spans="1:26" x14ac:dyDescent="0.2">
      <c r="A741" s="186"/>
      <c r="B741" s="186"/>
      <c r="C741" s="186"/>
      <c r="D741" s="186"/>
      <c r="E741" s="186"/>
      <c r="F741" s="186"/>
      <c r="G741" s="186"/>
      <c r="H741" s="186"/>
      <c r="I741" s="186"/>
      <c r="J741" s="186"/>
      <c r="K741" s="186"/>
      <c r="L741" s="186"/>
      <c r="M741" s="186"/>
      <c r="N741" s="180"/>
      <c r="O741" s="180"/>
      <c r="P741" s="180"/>
      <c r="Q741" s="180"/>
      <c r="R741" s="180"/>
      <c r="S741" s="180"/>
      <c r="T741" s="186"/>
      <c r="U741" s="186"/>
      <c r="V741" s="186"/>
      <c r="W741" s="186"/>
      <c r="X741" s="186"/>
      <c r="Y741" s="186"/>
      <c r="Z741" s="186"/>
    </row>
    <row r="742" spans="1:26" x14ac:dyDescent="0.2">
      <c r="A742" s="186"/>
      <c r="B742" s="186"/>
      <c r="C742" s="186"/>
      <c r="D742" s="186"/>
      <c r="E742" s="186"/>
      <c r="F742" s="186"/>
      <c r="G742" s="186"/>
      <c r="H742" s="186"/>
      <c r="I742" s="186"/>
      <c r="J742" s="186"/>
      <c r="K742" s="186"/>
      <c r="L742" s="186"/>
      <c r="M742" s="186"/>
      <c r="N742" s="180"/>
      <c r="O742" s="180"/>
      <c r="P742" s="180"/>
      <c r="Q742" s="180"/>
      <c r="R742" s="180"/>
      <c r="S742" s="180"/>
      <c r="T742" s="186"/>
      <c r="U742" s="186"/>
      <c r="V742" s="186"/>
      <c r="W742" s="186"/>
      <c r="X742" s="186"/>
      <c r="Y742" s="186"/>
      <c r="Z742" s="186"/>
    </row>
    <row r="743" spans="1:26" x14ac:dyDescent="0.2">
      <c r="A743" s="186"/>
      <c r="B743" s="186"/>
      <c r="C743" s="186"/>
      <c r="D743" s="186"/>
      <c r="E743" s="186"/>
      <c r="F743" s="186"/>
      <c r="G743" s="186"/>
      <c r="H743" s="186"/>
      <c r="I743" s="186"/>
      <c r="J743" s="186"/>
      <c r="K743" s="186"/>
      <c r="L743" s="186"/>
      <c r="M743" s="186"/>
      <c r="N743" s="180"/>
      <c r="O743" s="180"/>
      <c r="P743" s="180"/>
      <c r="Q743" s="180"/>
      <c r="R743" s="180"/>
      <c r="S743" s="180"/>
      <c r="T743" s="186"/>
      <c r="U743" s="186"/>
      <c r="V743" s="186"/>
      <c r="W743" s="186"/>
      <c r="X743" s="186"/>
      <c r="Y743" s="186"/>
      <c r="Z743" s="186"/>
    </row>
    <row r="744" spans="1:26" x14ac:dyDescent="0.2">
      <c r="A744" s="186"/>
      <c r="B744" s="186"/>
      <c r="C744" s="186"/>
      <c r="D744" s="186"/>
      <c r="E744" s="186"/>
      <c r="F744" s="186"/>
      <c r="G744" s="186"/>
      <c r="H744" s="186"/>
      <c r="I744" s="186"/>
      <c r="J744" s="186"/>
      <c r="K744" s="186"/>
      <c r="L744" s="186"/>
      <c r="M744" s="186"/>
      <c r="N744" s="180"/>
      <c r="O744" s="180"/>
      <c r="P744" s="180"/>
      <c r="Q744" s="180"/>
      <c r="R744" s="180"/>
      <c r="S744" s="180"/>
      <c r="T744" s="186"/>
      <c r="U744" s="186"/>
      <c r="V744" s="186"/>
      <c r="W744" s="186"/>
      <c r="X744" s="186"/>
      <c r="Y744" s="186"/>
      <c r="Z744" s="186"/>
    </row>
    <row r="745" spans="1:26" x14ac:dyDescent="0.2">
      <c r="A745" s="186"/>
      <c r="B745" s="186"/>
      <c r="C745" s="186"/>
      <c r="D745" s="186"/>
      <c r="E745" s="186"/>
      <c r="F745" s="186"/>
      <c r="G745" s="186"/>
      <c r="H745" s="186"/>
      <c r="I745" s="186"/>
      <c r="J745" s="186"/>
      <c r="K745" s="186"/>
      <c r="L745" s="186"/>
      <c r="M745" s="186"/>
      <c r="N745" s="180"/>
      <c r="O745" s="180"/>
      <c r="P745" s="180"/>
      <c r="Q745" s="180"/>
      <c r="R745" s="180"/>
      <c r="S745" s="180"/>
      <c r="T745" s="186"/>
      <c r="U745" s="186"/>
      <c r="V745" s="186"/>
      <c r="W745" s="186"/>
      <c r="X745" s="186"/>
      <c r="Y745" s="186"/>
      <c r="Z745" s="186"/>
    </row>
    <row r="746" spans="1:26" x14ac:dyDescent="0.2">
      <c r="A746" s="186"/>
      <c r="B746" s="186"/>
      <c r="C746" s="186"/>
      <c r="D746" s="186"/>
      <c r="E746" s="186"/>
      <c r="F746" s="186"/>
      <c r="G746" s="186"/>
      <c r="H746" s="186"/>
      <c r="I746" s="186"/>
      <c r="J746" s="186"/>
      <c r="K746" s="186"/>
      <c r="L746" s="186"/>
      <c r="M746" s="186"/>
      <c r="N746" s="180"/>
      <c r="O746" s="180"/>
      <c r="P746" s="180"/>
      <c r="Q746" s="180"/>
      <c r="R746" s="180"/>
      <c r="S746" s="180"/>
      <c r="T746" s="186"/>
      <c r="U746" s="186"/>
      <c r="V746" s="186"/>
      <c r="W746" s="186"/>
      <c r="X746" s="186"/>
      <c r="Y746" s="186"/>
      <c r="Z746" s="186"/>
    </row>
    <row r="747" spans="1:26" x14ac:dyDescent="0.2">
      <c r="A747" s="186"/>
      <c r="B747" s="186"/>
      <c r="C747" s="186"/>
      <c r="D747" s="186"/>
      <c r="E747" s="186"/>
      <c r="F747" s="186"/>
      <c r="G747" s="186"/>
      <c r="H747" s="186"/>
      <c r="I747" s="186"/>
      <c r="J747" s="186"/>
      <c r="K747" s="186"/>
      <c r="L747" s="186"/>
      <c r="M747" s="186"/>
      <c r="N747" s="180"/>
      <c r="O747" s="180"/>
      <c r="P747" s="180"/>
      <c r="Q747" s="180"/>
      <c r="R747" s="180"/>
      <c r="S747" s="180"/>
      <c r="T747" s="186"/>
      <c r="U747" s="186"/>
      <c r="V747" s="186"/>
      <c r="W747" s="186"/>
      <c r="X747" s="186"/>
      <c r="Y747" s="186"/>
      <c r="Z747" s="186"/>
    </row>
    <row r="748" spans="1:26" x14ac:dyDescent="0.2">
      <c r="A748" s="186"/>
      <c r="B748" s="186"/>
      <c r="C748" s="186"/>
      <c r="D748" s="186"/>
      <c r="E748" s="186"/>
      <c r="F748" s="186"/>
      <c r="G748" s="186"/>
      <c r="H748" s="186"/>
      <c r="I748" s="186"/>
      <c r="J748" s="186"/>
      <c r="K748" s="186"/>
      <c r="L748" s="186"/>
      <c r="M748" s="186"/>
      <c r="N748" s="180"/>
      <c r="O748" s="180"/>
      <c r="P748" s="180"/>
      <c r="Q748" s="180"/>
      <c r="R748" s="180"/>
      <c r="S748" s="180"/>
      <c r="T748" s="186"/>
      <c r="U748" s="186"/>
      <c r="V748" s="186"/>
      <c r="W748" s="186"/>
      <c r="X748" s="186"/>
      <c r="Y748" s="186"/>
      <c r="Z748" s="186"/>
    </row>
    <row r="749" spans="1:26" x14ac:dyDescent="0.2">
      <c r="A749" s="186"/>
      <c r="B749" s="186"/>
      <c r="C749" s="186"/>
      <c r="D749" s="186"/>
      <c r="E749" s="186"/>
      <c r="F749" s="186"/>
      <c r="G749" s="186"/>
      <c r="H749" s="186"/>
      <c r="I749" s="186"/>
      <c r="J749" s="186"/>
      <c r="K749" s="186"/>
      <c r="L749" s="186"/>
      <c r="M749" s="186"/>
      <c r="N749" s="180"/>
      <c r="O749" s="180"/>
      <c r="P749" s="180"/>
      <c r="Q749" s="180"/>
      <c r="R749" s="180"/>
      <c r="S749" s="180"/>
      <c r="T749" s="186"/>
      <c r="U749" s="186"/>
      <c r="V749" s="186"/>
      <c r="W749" s="186"/>
      <c r="X749" s="186"/>
      <c r="Y749" s="186"/>
      <c r="Z749" s="186"/>
    </row>
    <row r="750" spans="1:26" x14ac:dyDescent="0.2">
      <c r="A750" s="186"/>
      <c r="B750" s="186"/>
      <c r="C750" s="186"/>
      <c r="D750" s="186"/>
      <c r="E750" s="186"/>
      <c r="F750" s="186"/>
      <c r="G750" s="186"/>
      <c r="H750" s="186"/>
      <c r="I750" s="186"/>
      <c r="J750" s="186"/>
      <c r="K750" s="186"/>
      <c r="L750" s="186"/>
      <c r="M750" s="186"/>
      <c r="N750" s="180"/>
      <c r="O750" s="180"/>
      <c r="P750" s="180"/>
      <c r="Q750" s="180"/>
      <c r="R750" s="180"/>
      <c r="S750" s="180"/>
      <c r="T750" s="186"/>
      <c r="U750" s="186"/>
      <c r="V750" s="186"/>
      <c r="W750" s="186"/>
      <c r="X750" s="186"/>
      <c r="Y750" s="186"/>
      <c r="Z750" s="186"/>
    </row>
    <row r="751" spans="1:26" x14ac:dyDescent="0.2">
      <c r="A751" s="186"/>
      <c r="B751" s="186"/>
      <c r="C751" s="186"/>
      <c r="D751" s="186"/>
      <c r="E751" s="186"/>
      <c r="F751" s="186"/>
      <c r="G751" s="186"/>
      <c r="H751" s="186"/>
      <c r="I751" s="186"/>
      <c r="J751" s="186"/>
      <c r="K751" s="186"/>
      <c r="L751" s="186"/>
      <c r="M751" s="186"/>
      <c r="N751" s="180"/>
      <c r="O751" s="180"/>
      <c r="P751" s="180"/>
      <c r="Q751" s="180"/>
      <c r="R751" s="180"/>
      <c r="S751" s="180"/>
      <c r="T751" s="186"/>
      <c r="U751" s="186"/>
      <c r="V751" s="186"/>
      <c r="W751" s="186"/>
      <c r="X751" s="186"/>
      <c r="Y751" s="186"/>
      <c r="Z751" s="186"/>
    </row>
    <row r="752" spans="1:26" x14ac:dyDescent="0.2">
      <c r="A752" s="186"/>
      <c r="B752" s="186"/>
      <c r="C752" s="186"/>
      <c r="D752" s="186"/>
      <c r="E752" s="186"/>
      <c r="F752" s="186"/>
      <c r="G752" s="186"/>
      <c r="H752" s="186"/>
      <c r="I752" s="186"/>
      <c r="J752" s="186"/>
      <c r="K752" s="186"/>
      <c r="L752" s="186"/>
      <c r="M752" s="186"/>
      <c r="N752" s="180"/>
      <c r="O752" s="180"/>
      <c r="P752" s="180"/>
      <c r="Q752" s="180"/>
      <c r="R752" s="180"/>
      <c r="S752" s="180"/>
      <c r="T752" s="186"/>
      <c r="U752" s="186"/>
      <c r="V752" s="186"/>
      <c r="W752" s="186"/>
      <c r="X752" s="186"/>
      <c r="Y752" s="186"/>
      <c r="Z752" s="186"/>
    </row>
    <row r="753" spans="1:26" x14ac:dyDescent="0.2">
      <c r="A753" s="186"/>
      <c r="B753" s="186"/>
      <c r="C753" s="186"/>
      <c r="D753" s="186"/>
      <c r="E753" s="186"/>
      <c r="F753" s="186"/>
      <c r="G753" s="186"/>
      <c r="H753" s="186"/>
      <c r="I753" s="186"/>
      <c r="J753" s="186"/>
      <c r="K753" s="186"/>
      <c r="L753" s="186"/>
      <c r="M753" s="186"/>
      <c r="N753" s="180"/>
      <c r="O753" s="180"/>
      <c r="P753" s="180"/>
      <c r="Q753" s="180"/>
      <c r="R753" s="180"/>
      <c r="S753" s="180"/>
      <c r="T753" s="186"/>
      <c r="U753" s="186"/>
      <c r="V753" s="186"/>
      <c r="W753" s="186"/>
      <c r="X753" s="186"/>
      <c r="Y753" s="186"/>
      <c r="Z753" s="186"/>
    </row>
    <row r="754" spans="1:26" x14ac:dyDescent="0.2">
      <c r="A754" s="186"/>
      <c r="B754" s="186"/>
      <c r="C754" s="186"/>
      <c r="D754" s="186"/>
      <c r="E754" s="186"/>
      <c r="F754" s="186"/>
      <c r="G754" s="186"/>
      <c r="H754" s="186"/>
      <c r="I754" s="186"/>
      <c r="J754" s="186"/>
      <c r="K754" s="186"/>
      <c r="L754" s="186"/>
      <c r="M754" s="186"/>
      <c r="N754" s="180"/>
      <c r="O754" s="180"/>
      <c r="P754" s="180"/>
      <c r="Q754" s="180"/>
      <c r="R754" s="180"/>
      <c r="S754" s="180"/>
      <c r="T754" s="186"/>
      <c r="U754" s="186"/>
      <c r="V754" s="186"/>
      <c r="W754" s="186"/>
      <c r="X754" s="186"/>
      <c r="Y754" s="186"/>
      <c r="Z754" s="186"/>
    </row>
    <row r="755" spans="1:26" x14ac:dyDescent="0.2">
      <c r="A755" s="186"/>
      <c r="B755" s="186"/>
      <c r="C755" s="186"/>
      <c r="D755" s="186"/>
      <c r="E755" s="186"/>
      <c r="F755" s="186"/>
      <c r="G755" s="186"/>
      <c r="H755" s="186"/>
      <c r="I755" s="186"/>
      <c r="J755" s="186"/>
      <c r="K755" s="186"/>
      <c r="L755" s="186"/>
      <c r="M755" s="186"/>
      <c r="N755" s="180"/>
      <c r="O755" s="180"/>
      <c r="P755" s="180"/>
      <c r="Q755" s="180"/>
      <c r="R755" s="180"/>
      <c r="S755" s="180"/>
      <c r="T755" s="186"/>
      <c r="U755" s="186"/>
      <c r="V755" s="186"/>
      <c r="W755" s="186"/>
      <c r="X755" s="186"/>
      <c r="Y755" s="186"/>
      <c r="Z755" s="186"/>
    </row>
    <row r="756" spans="1:26" x14ac:dyDescent="0.2">
      <c r="A756" s="186"/>
      <c r="B756" s="186"/>
      <c r="C756" s="186"/>
      <c r="D756" s="186"/>
      <c r="E756" s="186"/>
      <c r="F756" s="186"/>
      <c r="G756" s="186"/>
      <c r="H756" s="186"/>
      <c r="I756" s="186"/>
      <c r="J756" s="186"/>
      <c r="K756" s="186"/>
      <c r="L756" s="186"/>
      <c r="M756" s="186"/>
      <c r="N756" s="180"/>
      <c r="O756" s="180"/>
      <c r="P756" s="180"/>
      <c r="Q756" s="180"/>
      <c r="R756" s="180"/>
      <c r="S756" s="180"/>
      <c r="T756" s="186"/>
      <c r="U756" s="186"/>
      <c r="V756" s="186"/>
      <c r="W756" s="186"/>
      <c r="X756" s="186"/>
      <c r="Y756" s="186"/>
      <c r="Z756" s="186"/>
    </row>
    <row r="757" spans="1:26" x14ac:dyDescent="0.2">
      <c r="A757" s="186"/>
      <c r="B757" s="186"/>
      <c r="C757" s="186"/>
      <c r="D757" s="186"/>
      <c r="E757" s="186"/>
      <c r="F757" s="186"/>
      <c r="G757" s="186"/>
      <c r="H757" s="186"/>
      <c r="I757" s="186"/>
      <c r="J757" s="186"/>
      <c r="K757" s="186"/>
      <c r="L757" s="186"/>
      <c r="M757" s="186"/>
      <c r="N757" s="180"/>
      <c r="O757" s="180"/>
      <c r="P757" s="180"/>
      <c r="Q757" s="180"/>
      <c r="R757" s="180"/>
      <c r="S757" s="180"/>
      <c r="T757" s="186"/>
      <c r="U757" s="186"/>
      <c r="V757" s="186"/>
      <c r="W757" s="186"/>
      <c r="X757" s="186"/>
      <c r="Y757" s="186"/>
      <c r="Z757" s="186"/>
    </row>
    <row r="758" spans="1:26" x14ac:dyDescent="0.2">
      <c r="A758" s="186"/>
      <c r="B758" s="186"/>
      <c r="C758" s="186"/>
      <c r="D758" s="186"/>
      <c r="E758" s="186"/>
      <c r="F758" s="186"/>
      <c r="G758" s="186"/>
      <c r="H758" s="186"/>
      <c r="I758" s="186"/>
      <c r="J758" s="186"/>
      <c r="K758" s="186"/>
      <c r="L758" s="186"/>
      <c r="M758" s="186"/>
      <c r="N758" s="180"/>
      <c r="O758" s="180"/>
      <c r="P758" s="180"/>
      <c r="Q758" s="180"/>
      <c r="R758" s="180"/>
      <c r="S758" s="180"/>
      <c r="T758" s="186"/>
      <c r="U758" s="186"/>
      <c r="V758" s="186"/>
      <c r="W758" s="186"/>
      <c r="X758" s="186"/>
      <c r="Y758" s="186"/>
      <c r="Z758" s="186"/>
    </row>
    <row r="759" spans="1:26" x14ac:dyDescent="0.2">
      <c r="A759" s="186"/>
      <c r="B759" s="186"/>
      <c r="C759" s="186"/>
      <c r="D759" s="186"/>
      <c r="E759" s="186"/>
      <c r="F759" s="186"/>
      <c r="G759" s="186"/>
      <c r="H759" s="186"/>
      <c r="I759" s="186"/>
      <c r="J759" s="186"/>
      <c r="K759" s="186"/>
      <c r="L759" s="186"/>
      <c r="M759" s="186"/>
      <c r="N759" s="180"/>
      <c r="O759" s="180"/>
      <c r="P759" s="180"/>
      <c r="Q759" s="180"/>
      <c r="R759" s="180"/>
      <c r="S759" s="180"/>
      <c r="T759" s="186"/>
      <c r="U759" s="186"/>
      <c r="V759" s="186"/>
      <c r="W759" s="186"/>
      <c r="X759" s="186"/>
      <c r="Y759" s="186"/>
      <c r="Z759" s="186"/>
    </row>
    <row r="760" spans="1:26" x14ac:dyDescent="0.2">
      <c r="A760" s="186"/>
      <c r="B760" s="186"/>
      <c r="C760" s="186"/>
      <c r="D760" s="186"/>
      <c r="E760" s="186"/>
      <c r="F760" s="186"/>
      <c r="G760" s="186"/>
      <c r="H760" s="186"/>
      <c r="I760" s="186"/>
      <c r="J760" s="186"/>
      <c r="K760" s="186"/>
      <c r="L760" s="186"/>
      <c r="M760" s="186"/>
      <c r="N760" s="180"/>
      <c r="O760" s="180"/>
      <c r="P760" s="180"/>
      <c r="Q760" s="180"/>
      <c r="R760" s="180"/>
      <c r="S760" s="180"/>
      <c r="T760" s="186"/>
      <c r="U760" s="186"/>
      <c r="V760" s="186"/>
      <c r="W760" s="186"/>
      <c r="X760" s="186"/>
      <c r="Y760" s="186"/>
      <c r="Z760" s="186"/>
    </row>
    <row r="761" spans="1:26" x14ac:dyDescent="0.2">
      <c r="A761" s="186"/>
      <c r="B761" s="186"/>
      <c r="C761" s="186"/>
      <c r="D761" s="186"/>
      <c r="E761" s="186"/>
      <c r="F761" s="186"/>
      <c r="G761" s="186"/>
      <c r="H761" s="186"/>
      <c r="I761" s="186"/>
      <c r="J761" s="186"/>
      <c r="K761" s="186"/>
      <c r="L761" s="186"/>
      <c r="M761" s="186"/>
      <c r="N761" s="180"/>
      <c r="O761" s="180"/>
      <c r="P761" s="180"/>
      <c r="Q761" s="180"/>
      <c r="R761" s="180"/>
      <c r="S761" s="180"/>
      <c r="T761" s="186"/>
      <c r="U761" s="186"/>
      <c r="V761" s="186"/>
      <c r="W761" s="186"/>
      <c r="X761" s="186"/>
      <c r="Y761" s="186"/>
      <c r="Z761" s="186"/>
    </row>
    <row r="762" spans="1:26" x14ac:dyDescent="0.2">
      <c r="A762" s="186"/>
      <c r="B762" s="186"/>
      <c r="C762" s="186"/>
      <c r="D762" s="186"/>
      <c r="E762" s="186"/>
      <c r="F762" s="186"/>
      <c r="G762" s="186"/>
      <c r="H762" s="186"/>
      <c r="I762" s="186"/>
      <c r="J762" s="186"/>
      <c r="K762" s="186"/>
      <c r="L762" s="186"/>
      <c r="M762" s="186"/>
      <c r="N762" s="180"/>
      <c r="O762" s="180"/>
      <c r="P762" s="180"/>
      <c r="Q762" s="180"/>
      <c r="R762" s="180"/>
      <c r="S762" s="180"/>
      <c r="T762" s="186"/>
      <c r="U762" s="186"/>
      <c r="V762" s="186"/>
      <c r="W762" s="186"/>
      <c r="X762" s="186"/>
      <c r="Y762" s="186"/>
      <c r="Z762" s="186"/>
    </row>
    <row r="763" spans="1:26" x14ac:dyDescent="0.2">
      <c r="A763" s="186"/>
      <c r="B763" s="186"/>
      <c r="C763" s="186"/>
      <c r="D763" s="186"/>
      <c r="E763" s="186"/>
      <c r="F763" s="186"/>
      <c r="G763" s="186"/>
      <c r="H763" s="186"/>
      <c r="I763" s="186"/>
      <c r="J763" s="186"/>
      <c r="K763" s="186"/>
      <c r="L763" s="186"/>
      <c r="M763" s="186"/>
      <c r="N763" s="180"/>
      <c r="O763" s="180"/>
      <c r="P763" s="180"/>
      <c r="Q763" s="180"/>
      <c r="R763" s="180"/>
      <c r="S763" s="180"/>
      <c r="T763" s="186"/>
      <c r="U763" s="186"/>
      <c r="V763" s="186"/>
      <c r="W763" s="186"/>
      <c r="X763" s="186"/>
      <c r="Y763" s="186"/>
      <c r="Z763" s="186"/>
    </row>
    <row r="764" spans="1:26" x14ac:dyDescent="0.2">
      <c r="A764" s="186"/>
      <c r="B764" s="186"/>
      <c r="C764" s="186"/>
      <c r="D764" s="186"/>
      <c r="E764" s="186"/>
      <c r="F764" s="186"/>
      <c r="G764" s="186"/>
      <c r="H764" s="186"/>
      <c r="I764" s="186"/>
      <c r="J764" s="186"/>
      <c r="K764" s="186"/>
      <c r="L764" s="186"/>
      <c r="M764" s="186"/>
      <c r="N764" s="180"/>
      <c r="O764" s="180"/>
      <c r="P764" s="180"/>
      <c r="Q764" s="180"/>
      <c r="R764" s="180"/>
      <c r="S764" s="180"/>
      <c r="T764" s="186"/>
      <c r="U764" s="186"/>
      <c r="V764" s="186"/>
      <c r="W764" s="186"/>
      <c r="X764" s="186"/>
      <c r="Y764" s="186"/>
      <c r="Z764" s="186"/>
    </row>
    <row r="765" spans="1:26" x14ac:dyDescent="0.2">
      <c r="A765" s="186"/>
      <c r="B765" s="186"/>
      <c r="C765" s="186"/>
      <c r="D765" s="186"/>
      <c r="E765" s="186"/>
      <c r="F765" s="186"/>
      <c r="G765" s="186"/>
      <c r="H765" s="186"/>
      <c r="I765" s="186"/>
      <c r="J765" s="186"/>
      <c r="K765" s="186"/>
      <c r="L765" s="186"/>
      <c r="M765" s="186"/>
      <c r="N765" s="180"/>
      <c r="O765" s="180"/>
      <c r="P765" s="180"/>
      <c r="Q765" s="180"/>
      <c r="R765" s="180"/>
      <c r="S765" s="180"/>
      <c r="T765" s="186"/>
      <c r="U765" s="186"/>
      <c r="V765" s="186"/>
      <c r="W765" s="186"/>
      <c r="X765" s="186"/>
      <c r="Y765" s="186"/>
      <c r="Z765" s="186"/>
    </row>
    <row r="766" spans="1:26" x14ac:dyDescent="0.2">
      <c r="A766" s="186"/>
      <c r="B766" s="186"/>
      <c r="C766" s="186"/>
      <c r="D766" s="186"/>
      <c r="E766" s="186"/>
      <c r="F766" s="186"/>
      <c r="G766" s="186"/>
      <c r="H766" s="186"/>
      <c r="I766" s="186"/>
      <c r="J766" s="186"/>
      <c r="K766" s="186"/>
      <c r="L766" s="186"/>
      <c r="M766" s="186"/>
      <c r="N766" s="180"/>
      <c r="O766" s="180"/>
      <c r="P766" s="180"/>
      <c r="Q766" s="180"/>
      <c r="R766" s="180"/>
      <c r="S766" s="180"/>
      <c r="T766" s="186"/>
      <c r="U766" s="186"/>
      <c r="V766" s="186"/>
      <c r="W766" s="186"/>
      <c r="X766" s="186"/>
      <c r="Y766" s="186"/>
      <c r="Z766" s="186"/>
    </row>
    <row r="767" spans="1:26" x14ac:dyDescent="0.2">
      <c r="A767" s="186"/>
      <c r="B767" s="186"/>
      <c r="C767" s="186"/>
      <c r="D767" s="186"/>
      <c r="E767" s="186"/>
      <c r="F767" s="186"/>
      <c r="G767" s="186"/>
      <c r="H767" s="186"/>
      <c r="I767" s="186"/>
      <c r="J767" s="186"/>
      <c r="K767" s="186"/>
      <c r="L767" s="186"/>
      <c r="M767" s="186"/>
      <c r="N767" s="180"/>
      <c r="O767" s="180"/>
      <c r="P767" s="180"/>
      <c r="Q767" s="180"/>
      <c r="R767" s="180"/>
      <c r="S767" s="180"/>
      <c r="T767" s="186"/>
      <c r="U767" s="186"/>
      <c r="V767" s="186"/>
      <c r="W767" s="186"/>
      <c r="X767" s="186"/>
      <c r="Y767" s="186"/>
      <c r="Z767" s="186"/>
    </row>
    <row r="768" spans="1:26" x14ac:dyDescent="0.2">
      <c r="A768" s="186"/>
      <c r="B768" s="186"/>
      <c r="C768" s="186"/>
      <c r="D768" s="186"/>
      <c r="E768" s="186"/>
      <c r="F768" s="186"/>
      <c r="G768" s="186"/>
      <c r="H768" s="186"/>
      <c r="I768" s="186"/>
      <c r="J768" s="186"/>
      <c r="K768" s="186"/>
      <c r="L768" s="186"/>
      <c r="M768" s="186"/>
      <c r="N768" s="180"/>
      <c r="O768" s="180"/>
      <c r="P768" s="180"/>
      <c r="Q768" s="180"/>
      <c r="R768" s="180"/>
      <c r="S768" s="180"/>
      <c r="T768" s="186"/>
      <c r="U768" s="186"/>
      <c r="V768" s="186"/>
      <c r="W768" s="186"/>
      <c r="X768" s="186"/>
      <c r="Y768" s="186"/>
      <c r="Z768" s="186"/>
    </row>
    <row r="769" spans="1:26" x14ac:dyDescent="0.2">
      <c r="A769" s="186"/>
      <c r="B769" s="186"/>
      <c r="C769" s="186"/>
      <c r="D769" s="186"/>
      <c r="E769" s="186"/>
      <c r="F769" s="186"/>
      <c r="G769" s="186"/>
      <c r="H769" s="186"/>
      <c r="I769" s="186"/>
      <c r="J769" s="186"/>
      <c r="K769" s="186"/>
      <c r="L769" s="186"/>
      <c r="M769" s="186"/>
      <c r="N769" s="180"/>
      <c r="O769" s="180"/>
      <c r="P769" s="180"/>
      <c r="Q769" s="180"/>
      <c r="R769" s="180"/>
      <c r="S769" s="180"/>
      <c r="T769" s="186"/>
      <c r="U769" s="186"/>
      <c r="V769" s="186"/>
      <c r="W769" s="186"/>
      <c r="X769" s="186"/>
      <c r="Y769" s="186"/>
      <c r="Z769" s="186"/>
    </row>
    <row r="770" spans="1:26" x14ac:dyDescent="0.2">
      <c r="A770" s="186"/>
      <c r="B770" s="186"/>
      <c r="C770" s="186"/>
      <c r="D770" s="186"/>
      <c r="E770" s="186"/>
      <c r="F770" s="186"/>
      <c r="G770" s="186"/>
      <c r="H770" s="186"/>
      <c r="I770" s="186"/>
      <c r="J770" s="186"/>
      <c r="K770" s="186"/>
      <c r="L770" s="186"/>
      <c r="M770" s="186"/>
      <c r="N770" s="180"/>
      <c r="O770" s="180"/>
      <c r="P770" s="180"/>
      <c r="Q770" s="180"/>
      <c r="R770" s="180"/>
      <c r="S770" s="180"/>
      <c r="T770" s="186"/>
      <c r="U770" s="186"/>
      <c r="V770" s="186"/>
      <c r="W770" s="186"/>
      <c r="X770" s="186"/>
      <c r="Y770" s="186"/>
      <c r="Z770" s="186"/>
    </row>
    <row r="771" spans="1:26" x14ac:dyDescent="0.2">
      <c r="A771" s="186"/>
      <c r="B771" s="186"/>
      <c r="C771" s="186"/>
      <c r="D771" s="186"/>
      <c r="E771" s="186"/>
      <c r="F771" s="186"/>
      <c r="G771" s="186"/>
      <c r="H771" s="186"/>
      <c r="I771" s="186"/>
      <c r="J771" s="186"/>
      <c r="K771" s="186"/>
      <c r="L771" s="186"/>
      <c r="M771" s="186"/>
      <c r="N771" s="180"/>
      <c r="O771" s="180"/>
      <c r="P771" s="180"/>
      <c r="Q771" s="180"/>
      <c r="R771" s="180"/>
      <c r="S771" s="180"/>
      <c r="T771" s="186"/>
      <c r="U771" s="186"/>
      <c r="V771" s="186"/>
      <c r="W771" s="186"/>
      <c r="X771" s="186"/>
      <c r="Y771" s="186"/>
      <c r="Z771" s="186"/>
    </row>
    <row r="772" spans="1:26" x14ac:dyDescent="0.2">
      <c r="A772" s="186"/>
      <c r="B772" s="186"/>
      <c r="C772" s="186"/>
      <c r="D772" s="186"/>
      <c r="E772" s="186"/>
      <c r="F772" s="186"/>
      <c r="G772" s="186"/>
      <c r="H772" s="186"/>
      <c r="I772" s="186"/>
      <c r="J772" s="186"/>
      <c r="K772" s="186"/>
      <c r="L772" s="186"/>
      <c r="M772" s="186"/>
      <c r="N772" s="180"/>
      <c r="O772" s="180"/>
      <c r="P772" s="180"/>
      <c r="Q772" s="180"/>
      <c r="R772" s="180"/>
      <c r="S772" s="180"/>
      <c r="T772" s="186"/>
      <c r="U772" s="186"/>
      <c r="V772" s="186"/>
      <c r="W772" s="186"/>
      <c r="X772" s="186"/>
      <c r="Y772" s="186"/>
      <c r="Z772" s="186"/>
    </row>
    <row r="773" spans="1:26" x14ac:dyDescent="0.2">
      <c r="A773" s="186"/>
      <c r="B773" s="186"/>
      <c r="C773" s="186"/>
      <c r="D773" s="186"/>
      <c r="E773" s="186"/>
      <c r="F773" s="186"/>
      <c r="G773" s="186"/>
      <c r="H773" s="186"/>
      <c r="I773" s="186"/>
      <c r="J773" s="186"/>
      <c r="K773" s="186"/>
      <c r="L773" s="186"/>
      <c r="M773" s="186"/>
      <c r="N773" s="180"/>
      <c r="O773" s="180"/>
      <c r="P773" s="180"/>
      <c r="Q773" s="180"/>
      <c r="R773" s="180"/>
      <c r="S773" s="180"/>
      <c r="T773" s="186"/>
      <c r="U773" s="186"/>
      <c r="V773" s="186"/>
      <c r="W773" s="186"/>
      <c r="X773" s="186"/>
      <c r="Y773" s="186"/>
      <c r="Z773" s="186"/>
    </row>
    <row r="774" spans="1:26" x14ac:dyDescent="0.2">
      <c r="A774" s="186"/>
      <c r="B774" s="186"/>
      <c r="C774" s="186"/>
      <c r="D774" s="186"/>
      <c r="E774" s="186"/>
      <c r="F774" s="186"/>
      <c r="G774" s="186"/>
      <c r="H774" s="186"/>
      <c r="I774" s="186"/>
      <c r="J774" s="186"/>
      <c r="K774" s="186"/>
      <c r="L774" s="186"/>
      <c r="M774" s="186"/>
      <c r="N774" s="180"/>
      <c r="O774" s="180"/>
      <c r="P774" s="180"/>
      <c r="Q774" s="180"/>
      <c r="R774" s="180"/>
      <c r="S774" s="180"/>
      <c r="T774" s="186"/>
      <c r="U774" s="186"/>
      <c r="V774" s="186"/>
      <c r="W774" s="186"/>
      <c r="X774" s="186"/>
      <c r="Y774" s="186"/>
      <c r="Z774" s="186"/>
    </row>
    <row r="775" spans="1:26" x14ac:dyDescent="0.2">
      <c r="A775" s="186"/>
      <c r="B775" s="186"/>
      <c r="C775" s="186"/>
      <c r="D775" s="186"/>
      <c r="E775" s="186"/>
      <c r="F775" s="186"/>
      <c r="G775" s="186"/>
      <c r="H775" s="186"/>
      <c r="I775" s="186"/>
      <c r="J775" s="186"/>
      <c r="K775" s="186"/>
      <c r="L775" s="186"/>
      <c r="M775" s="186"/>
      <c r="N775" s="180"/>
      <c r="O775" s="180"/>
      <c r="P775" s="180"/>
      <c r="Q775" s="180"/>
      <c r="R775" s="180"/>
      <c r="S775" s="180"/>
      <c r="T775" s="186"/>
      <c r="U775" s="186"/>
      <c r="V775" s="186"/>
      <c r="W775" s="186"/>
      <c r="X775" s="186"/>
      <c r="Y775" s="186"/>
      <c r="Z775" s="186"/>
    </row>
    <row r="776" spans="1:26" x14ac:dyDescent="0.2">
      <c r="A776" s="186"/>
      <c r="B776" s="186"/>
      <c r="C776" s="186"/>
      <c r="D776" s="186"/>
      <c r="E776" s="186"/>
      <c r="F776" s="186"/>
      <c r="G776" s="186"/>
      <c r="H776" s="186"/>
      <c r="I776" s="186"/>
      <c r="J776" s="186"/>
      <c r="K776" s="186"/>
      <c r="L776" s="186"/>
      <c r="M776" s="186"/>
      <c r="N776" s="180"/>
      <c r="O776" s="180"/>
      <c r="P776" s="180"/>
      <c r="Q776" s="180"/>
      <c r="R776" s="180"/>
      <c r="S776" s="180"/>
      <c r="T776" s="186"/>
      <c r="U776" s="186"/>
      <c r="V776" s="186"/>
      <c r="W776" s="186"/>
      <c r="X776" s="186"/>
      <c r="Y776" s="186"/>
      <c r="Z776" s="186"/>
    </row>
    <row r="777" spans="1:26" x14ac:dyDescent="0.2">
      <c r="A777" s="186"/>
      <c r="B777" s="186"/>
      <c r="C777" s="186"/>
      <c r="D777" s="186"/>
      <c r="E777" s="186"/>
      <c r="F777" s="186"/>
      <c r="G777" s="186"/>
      <c r="H777" s="186"/>
      <c r="I777" s="186"/>
      <c r="J777" s="186"/>
      <c r="K777" s="186"/>
      <c r="L777" s="186"/>
      <c r="M777" s="186"/>
      <c r="N777" s="180"/>
      <c r="O777" s="180"/>
      <c r="P777" s="180"/>
      <c r="Q777" s="180"/>
      <c r="R777" s="180"/>
      <c r="S777" s="180"/>
      <c r="T777" s="186"/>
      <c r="U777" s="186"/>
      <c r="V777" s="186"/>
      <c r="W777" s="186"/>
      <c r="X777" s="186"/>
      <c r="Y777" s="186"/>
      <c r="Z777" s="186"/>
    </row>
    <row r="778" spans="1:26" x14ac:dyDescent="0.2">
      <c r="A778" s="186"/>
      <c r="B778" s="186"/>
      <c r="C778" s="186"/>
      <c r="D778" s="186"/>
      <c r="E778" s="186"/>
      <c r="F778" s="186"/>
      <c r="G778" s="186"/>
      <c r="H778" s="186"/>
      <c r="I778" s="186"/>
      <c r="J778" s="186"/>
      <c r="K778" s="186"/>
      <c r="L778" s="186"/>
      <c r="M778" s="186"/>
      <c r="N778" s="180"/>
      <c r="O778" s="180"/>
      <c r="P778" s="180"/>
      <c r="Q778" s="180"/>
      <c r="R778" s="180"/>
      <c r="S778" s="180"/>
      <c r="T778" s="186"/>
      <c r="U778" s="186"/>
      <c r="V778" s="186"/>
      <c r="W778" s="186"/>
      <c r="X778" s="186"/>
      <c r="Y778" s="186"/>
      <c r="Z778" s="186"/>
    </row>
    <row r="779" spans="1:26" x14ac:dyDescent="0.2">
      <c r="A779" s="186"/>
      <c r="B779" s="186"/>
      <c r="C779" s="186"/>
      <c r="D779" s="186"/>
      <c r="E779" s="186"/>
      <c r="F779" s="186"/>
      <c r="G779" s="186"/>
      <c r="H779" s="186"/>
      <c r="I779" s="186"/>
      <c r="J779" s="186"/>
      <c r="K779" s="186"/>
      <c r="L779" s="186"/>
      <c r="M779" s="186"/>
      <c r="N779" s="180"/>
      <c r="O779" s="180"/>
      <c r="P779" s="180"/>
      <c r="Q779" s="180"/>
      <c r="R779" s="180"/>
      <c r="S779" s="180"/>
      <c r="T779" s="186"/>
      <c r="U779" s="186"/>
      <c r="V779" s="186"/>
      <c r="W779" s="186"/>
      <c r="X779" s="186"/>
      <c r="Y779" s="186"/>
      <c r="Z779" s="186"/>
    </row>
    <row r="780" spans="1:26" x14ac:dyDescent="0.2">
      <c r="A780" s="186"/>
      <c r="B780" s="186"/>
      <c r="C780" s="186"/>
      <c r="D780" s="186"/>
      <c r="E780" s="186"/>
      <c r="F780" s="186"/>
      <c r="G780" s="186"/>
      <c r="H780" s="186"/>
      <c r="I780" s="186"/>
      <c r="J780" s="186"/>
      <c r="K780" s="186"/>
      <c r="L780" s="186"/>
      <c r="M780" s="186"/>
      <c r="N780" s="180"/>
      <c r="O780" s="180"/>
      <c r="P780" s="180"/>
      <c r="Q780" s="180"/>
      <c r="R780" s="180"/>
      <c r="S780" s="180"/>
      <c r="T780" s="186"/>
      <c r="U780" s="186"/>
      <c r="V780" s="186"/>
      <c r="W780" s="186"/>
      <c r="X780" s="186"/>
      <c r="Y780" s="186"/>
      <c r="Z780" s="186"/>
    </row>
    <row r="781" spans="1:26" x14ac:dyDescent="0.2">
      <c r="A781" s="186"/>
      <c r="B781" s="186"/>
      <c r="C781" s="186"/>
      <c r="D781" s="186"/>
      <c r="E781" s="186"/>
      <c r="F781" s="186"/>
      <c r="G781" s="186"/>
      <c r="H781" s="186"/>
      <c r="I781" s="186"/>
      <c r="J781" s="186"/>
      <c r="K781" s="186"/>
      <c r="L781" s="186"/>
      <c r="M781" s="186"/>
      <c r="N781" s="180"/>
      <c r="O781" s="180"/>
      <c r="P781" s="180"/>
      <c r="Q781" s="180"/>
      <c r="R781" s="180"/>
      <c r="S781" s="180"/>
      <c r="T781" s="186"/>
      <c r="U781" s="186"/>
      <c r="V781" s="186"/>
      <c r="W781" s="186"/>
      <c r="X781" s="186"/>
      <c r="Y781" s="186"/>
      <c r="Z781" s="186"/>
    </row>
    <row r="782" spans="1:26" x14ac:dyDescent="0.2">
      <c r="A782" s="186"/>
      <c r="B782" s="186"/>
      <c r="C782" s="186"/>
      <c r="D782" s="186"/>
      <c r="E782" s="186"/>
      <c r="F782" s="186"/>
      <c r="G782" s="186"/>
      <c r="H782" s="186"/>
      <c r="I782" s="186"/>
      <c r="J782" s="186"/>
      <c r="K782" s="186"/>
      <c r="L782" s="186"/>
      <c r="M782" s="186"/>
      <c r="N782" s="180"/>
      <c r="O782" s="180"/>
      <c r="P782" s="180"/>
      <c r="Q782" s="180"/>
      <c r="R782" s="180"/>
      <c r="S782" s="180"/>
      <c r="T782" s="186"/>
      <c r="U782" s="186"/>
      <c r="V782" s="186"/>
      <c r="W782" s="186"/>
      <c r="X782" s="186"/>
      <c r="Y782" s="186"/>
      <c r="Z782" s="186"/>
    </row>
    <row r="783" spans="1:26" x14ac:dyDescent="0.2">
      <c r="A783" s="186"/>
      <c r="B783" s="186"/>
      <c r="C783" s="186"/>
      <c r="D783" s="186"/>
      <c r="E783" s="186"/>
      <c r="F783" s="186"/>
      <c r="G783" s="186"/>
      <c r="H783" s="186"/>
      <c r="I783" s="186"/>
      <c r="J783" s="186"/>
      <c r="K783" s="186"/>
      <c r="L783" s="186"/>
      <c r="M783" s="186"/>
      <c r="N783" s="180"/>
      <c r="O783" s="180"/>
      <c r="P783" s="180"/>
      <c r="Q783" s="180"/>
      <c r="R783" s="180"/>
      <c r="S783" s="180"/>
      <c r="T783" s="186"/>
      <c r="U783" s="186"/>
      <c r="V783" s="186"/>
      <c r="W783" s="186"/>
      <c r="X783" s="186"/>
      <c r="Y783" s="186"/>
      <c r="Z783" s="186"/>
    </row>
    <row r="784" spans="1:26" x14ac:dyDescent="0.2">
      <c r="A784" s="186"/>
      <c r="B784" s="186"/>
      <c r="C784" s="186"/>
      <c r="D784" s="186"/>
      <c r="E784" s="186"/>
      <c r="F784" s="186"/>
      <c r="G784" s="186"/>
      <c r="H784" s="186"/>
      <c r="I784" s="186"/>
      <c r="J784" s="186"/>
      <c r="K784" s="186"/>
      <c r="L784" s="186"/>
      <c r="M784" s="186"/>
      <c r="N784" s="180"/>
      <c r="O784" s="180"/>
      <c r="P784" s="180"/>
      <c r="Q784" s="180"/>
      <c r="R784" s="180"/>
      <c r="S784" s="180"/>
      <c r="T784" s="186"/>
      <c r="U784" s="186"/>
      <c r="V784" s="186"/>
      <c r="W784" s="186"/>
      <c r="X784" s="186"/>
      <c r="Y784" s="186"/>
      <c r="Z784" s="186"/>
    </row>
    <row r="785" spans="1:26" x14ac:dyDescent="0.2">
      <c r="A785" s="186"/>
      <c r="B785" s="186"/>
      <c r="C785" s="186"/>
      <c r="D785" s="186"/>
      <c r="E785" s="186"/>
      <c r="F785" s="186"/>
      <c r="G785" s="186"/>
      <c r="H785" s="186"/>
      <c r="I785" s="186"/>
      <c r="J785" s="186"/>
      <c r="K785" s="186"/>
      <c r="L785" s="186"/>
      <c r="M785" s="186"/>
      <c r="N785" s="180"/>
      <c r="O785" s="180"/>
      <c r="P785" s="180"/>
      <c r="Q785" s="180"/>
      <c r="R785" s="180"/>
      <c r="S785" s="180"/>
      <c r="T785" s="186"/>
      <c r="U785" s="186"/>
      <c r="V785" s="186"/>
      <c r="W785" s="186"/>
      <c r="X785" s="186"/>
      <c r="Y785" s="186"/>
      <c r="Z785" s="186"/>
    </row>
    <row r="786" spans="1:26" x14ac:dyDescent="0.2">
      <c r="A786" s="186"/>
      <c r="B786" s="186"/>
      <c r="C786" s="186"/>
      <c r="D786" s="186"/>
      <c r="E786" s="186"/>
      <c r="F786" s="186"/>
      <c r="G786" s="186"/>
      <c r="H786" s="186"/>
      <c r="I786" s="186"/>
      <c r="J786" s="186"/>
      <c r="K786" s="186"/>
      <c r="L786" s="186"/>
      <c r="M786" s="186"/>
      <c r="N786" s="180"/>
      <c r="O786" s="180"/>
      <c r="P786" s="180"/>
      <c r="Q786" s="180"/>
      <c r="R786" s="180"/>
      <c r="S786" s="180"/>
      <c r="T786" s="186"/>
      <c r="U786" s="186"/>
      <c r="V786" s="186"/>
      <c r="W786" s="186"/>
      <c r="X786" s="186"/>
      <c r="Y786" s="186"/>
      <c r="Z786" s="186"/>
    </row>
    <row r="787" spans="1:26" x14ac:dyDescent="0.2">
      <c r="A787" s="186"/>
      <c r="B787" s="186"/>
      <c r="C787" s="186"/>
      <c r="D787" s="186"/>
      <c r="E787" s="186"/>
      <c r="F787" s="186"/>
      <c r="G787" s="186"/>
      <c r="H787" s="186"/>
      <c r="I787" s="186"/>
      <c r="J787" s="186"/>
      <c r="K787" s="186"/>
      <c r="L787" s="186"/>
      <c r="M787" s="186"/>
      <c r="N787" s="180"/>
      <c r="O787" s="180"/>
      <c r="P787" s="180"/>
      <c r="Q787" s="180"/>
      <c r="R787" s="180"/>
      <c r="S787" s="180"/>
      <c r="T787" s="186"/>
      <c r="U787" s="186"/>
      <c r="V787" s="186"/>
      <c r="W787" s="186"/>
      <c r="X787" s="186"/>
      <c r="Y787" s="186"/>
      <c r="Z787" s="186"/>
    </row>
    <row r="788" spans="1:26" x14ac:dyDescent="0.2">
      <c r="A788" s="186"/>
      <c r="B788" s="186"/>
      <c r="C788" s="186"/>
      <c r="D788" s="186"/>
      <c r="E788" s="186"/>
      <c r="F788" s="186"/>
      <c r="G788" s="186"/>
      <c r="H788" s="186"/>
      <c r="I788" s="186"/>
      <c r="J788" s="186"/>
      <c r="K788" s="186"/>
      <c r="L788" s="186"/>
      <c r="M788" s="186"/>
      <c r="N788" s="180"/>
      <c r="O788" s="180"/>
      <c r="P788" s="180"/>
      <c r="Q788" s="180"/>
      <c r="R788" s="180"/>
      <c r="S788" s="180"/>
      <c r="T788" s="186"/>
      <c r="U788" s="186"/>
      <c r="V788" s="186"/>
      <c r="W788" s="186"/>
      <c r="X788" s="186"/>
      <c r="Y788" s="186"/>
      <c r="Z788" s="186"/>
    </row>
    <row r="789" spans="1:26" x14ac:dyDescent="0.2">
      <c r="A789" s="186"/>
      <c r="B789" s="186"/>
      <c r="C789" s="186"/>
      <c r="D789" s="186"/>
      <c r="E789" s="186"/>
      <c r="F789" s="186"/>
      <c r="G789" s="186"/>
      <c r="H789" s="186"/>
      <c r="I789" s="186"/>
      <c r="J789" s="186"/>
      <c r="K789" s="186"/>
      <c r="L789" s="186"/>
      <c r="M789" s="186"/>
      <c r="N789" s="180"/>
      <c r="O789" s="180"/>
      <c r="P789" s="180"/>
      <c r="Q789" s="180"/>
      <c r="R789" s="180"/>
      <c r="S789" s="180"/>
      <c r="T789" s="186"/>
      <c r="U789" s="186"/>
      <c r="V789" s="186"/>
      <c r="W789" s="186"/>
      <c r="X789" s="186"/>
      <c r="Y789" s="186"/>
      <c r="Z789" s="186"/>
    </row>
    <row r="790" spans="1:26" x14ac:dyDescent="0.2">
      <c r="A790" s="186"/>
      <c r="B790" s="186"/>
      <c r="C790" s="186"/>
      <c r="D790" s="186"/>
      <c r="E790" s="186"/>
      <c r="F790" s="186"/>
      <c r="G790" s="186"/>
      <c r="H790" s="186"/>
      <c r="I790" s="186"/>
      <c r="J790" s="186"/>
      <c r="K790" s="186"/>
      <c r="L790" s="186"/>
      <c r="M790" s="186"/>
      <c r="N790" s="180"/>
      <c r="O790" s="180"/>
      <c r="P790" s="180"/>
      <c r="Q790" s="180"/>
      <c r="R790" s="180"/>
      <c r="S790" s="180"/>
      <c r="T790" s="186"/>
      <c r="U790" s="186"/>
      <c r="V790" s="186"/>
      <c r="W790" s="186"/>
      <c r="X790" s="186"/>
      <c r="Y790" s="186"/>
      <c r="Z790" s="186"/>
    </row>
    <row r="791" spans="1:26" x14ac:dyDescent="0.2">
      <c r="A791" s="186"/>
      <c r="B791" s="186"/>
      <c r="C791" s="186"/>
      <c r="D791" s="186"/>
      <c r="E791" s="186"/>
      <c r="F791" s="186"/>
      <c r="G791" s="186"/>
      <c r="H791" s="186"/>
      <c r="I791" s="186"/>
      <c r="J791" s="186"/>
      <c r="K791" s="186"/>
      <c r="L791" s="186"/>
      <c r="M791" s="186"/>
      <c r="N791" s="180"/>
      <c r="O791" s="180"/>
      <c r="P791" s="180"/>
      <c r="Q791" s="180"/>
      <c r="R791" s="180"/>
      <c r="S791" s="180"/>
      <c r="T791" s="186"/>
      <c r="U791" s="186"/>
      <c r="V791" s="186"/>
      <c r="W791" s="186"/>
      <c r="X791" s="186"/>
      <c r="Y791" s="186"/>
      <c r="Z791" s="186"/>
    </row>
    <row r="792" spans="1:26" x14ac:dyDescent="0.2">
      <c r="A792" s="186"/>
      <c r="B792" s="186"/>
      <c r="C792" s="186"/>
      <c r="D792" s="186"/>
      <c r="E792" s="186"/>
      <c r="F792" s="186"/>
      <c r="G792" s="186"/>
      <c r="H792" s="186"/>
      <c r="I792" s="186"/>
      <c r="J792" s="186"/>
      <c r="K792" s="186"/>
      <c r="L792" s="186"/>
      <c r="M792" s="186"/>
      <c r="N792" s="180"/>
      <c r="O792" s="180"/>
      <c r="P792" s="180"/>
      <c r="Q792" s="180"/>
      <c r="R792" s="180"/>
      <c r="S792" s="180"/>
      <c r="T792" s="186"/>
      <c r="U792" s="186"/>
      <c r="V792" s="186"/>
      <c r="W792" s="186"/>
      <c r="X792" s="186"/>
      <c r="Y792" s="186"/>
      <c r="Z792" s="186"/>
    </row>
    <row r="793" spans="1:26" x14ac:dyDescent="0.2">
      <c r="A793" s="186"/>
      <c r="B793" s="186"/>
      <c r="C793" s="186"/>
      <c r="D793" s="186"/>
      <c r="E793" s="186"/>
      <c r="F793" s="186"/>
      <c r="G793" s="186"/>
      <c r="H793" s="186"/>
      <c r="I793" s="186"/>
      <c r="J793" s="186"/>
      <c r="K793" s="186"/>
      <c r="L793" s="186"/>
      <c r="M793" s="186"/>
      <c r="N793" s="180"/>
      <c r="O793" s="180"/>
      <c r="P793" s="180"/>
      <c r="Q793" s="180"/>
      <c r="R793" s="180"/>
      <c r="S793" s="180"/>
      <c r="T793" s="186"/>
      <c r="U793" s="186"/>
      <c r="V793" s="186"/>
      <c r="W793" s="186"/>
      <c r="X793" s="186"/>
      <c r="Y793" s="186"/>
      <c r="Z793" s="186"/>
    </row>
    <row r="794" spans="1:26" x14ac:dyDescent="0.2">
      <c r="A794" s="186"/>
      <c r="B794" s="186"/>
      <c r="C794" s="186"/>
      <c r="D794" s="186"/>
      <c r="E794" s="186"/>
      <c r="F794" s="186"/>
      <c r="G794" s="186"/>
      <c r="H794" s="186"/>
      <c r="I794" s="186"/>
      <c r="J794" s="186"/>
      <c r="K794" s="186"/>
      <c r="L794" s="186"/>
      <c r="M794" s="186"/>
      <c r="N794" s="180"/>
      <c r="O794" s="180"/>
      <c r="P794" s="180"/>
      <c r="Q794" s="180"/>
      <c r="R794" s="180"/>
      <c r="S794" s="180"/>
      <c r="T794" s="186"/>
      <c r="U794" s="186"/>
      <c r="V794" s="186"/>
      <c r="W794" s="186"/>
      <c r="X794" s="186"/>
      <c r="Y794" s="186"/>
      <c r="Z794" s="186"/>
    </row>
    <row r="795" spans="1:26" x14ac:dyDescent="0.2">
      <c r="A795" s="186"/>
      <c r="B795" s="186"/>
      <c r="C795" s="186"/>
      <c r="D795" s="186"/>
      <c r="E795" s="186"/>
      <c r="F795" s="186"/>
      <c r="G795" s="186"/>
      <c r="H795" s="186"/>
      <c r="I795" s="186"/>
      <c r="J795" s="186"/>
      <c r="K795" s="186"/>
      <c r="L795" s="186"/>
      <c r="M795" s="186"/>
      <c r="N795" s="180"/>
      <c r="O795" s="180"/>
      <c r="P795" s="180"/>
      <c r="Q795" s="180"/>
      <c r="R795" s="180"/>
      <c r="S795" s="180"/>
      <c r="T795" s="186"/>
      <c r="U795" s="186"/>
      <c r="V795" s="186"/>
      <c r="W795" s="186"/>
      <c r="X795" s="186"/>
      <c r="Y795" s="186"/>
      <c r="Z795" s="186"/>
    </row>
    <row r="796" spans="1:26" x14ac:dyDescent="0.2">
      <c r="A796" s="186"/>
      <c r="B796" s="186"/>
      <c r="C796" s="186"/>
      <c r="D796" s="186"/>
      <c r="E796" s="186"/>
      <c r="F796" s="186"/>
      <c r="G796" s="186"/>
      <c r="H796" s="186"/>
      <c r="I796" s="186"/>
      <c r="J796" s="186"/>
      <c r="K796" s="186"/>
      <c r="L796" s="186"/>
      <c r="M796" s="186"/>
      <c r="N796" s="180"/>
      <c r="O796" s="180"/>
      <c r="P796" s="180"/>
      <c r="Q796" s="180"/>
      <c r="R796" s="180"/>
      <c r="S796" s="180"/>
      <c r="T796" s="186"/>
      <c r="U796" s="186"/>
      <c r="V796" s="186"/>
      <c r="W796" s="186"/>
      <c r="X796" s="186"/>
      <c r="Y796" s="186"/>
      <c r="Z796" s="186"/>
    </row>
    <row r="797" spans="1:26" x14ac:dyDescent="0.2">
      <c r="A797" s="186"/>
      <c r="B797" s="186"/>
      <c r="C797" s="186"/>
      <c r="D797" s="186"/>
      <c r="E797" s="186"/>
      <c r="F797" s="186"/>
      <c r="G797" s="186"/>
      <c r="H797" s="186"/>
      <c r="I797" s="186"/>
      <c r="J797" s="186"/>
      <c r="K797" s="186"/>
      <c r="L797" s="186"/>
      <c r="M797" s="186"/>
      <c r="N797" s="180"/>
      <c r="O797" s="180"/>
      <c r="P797" s="180"/>
      <c r="Q797" s="180"/>
      <c r="R797" s="180"/>
      <c r="S797" s="180"/>
      <c r="T797" s="186"/>
      <c r="U797" s="186"/>
      <c r="V797" s="186"/>
      <c r="W797" s="186"/>
      <c r="X797" s="186"/>
      <c r="Y797" s="186"/>
      <c r="Z797" s="186"/>
    </row>
    <row r="798" spans="1:26" x14ac:dyDescent="0.2">
      <c r="A798" s="186"/>
      <c r="B798" s="186"/>
      <c r="C798" s="186"/>
      <c r="D798" s="186"/>
      <c r="E798" s="186"/>
      <c r="F798" s="186"/>
      <c r="G798" s="186"/>
      <c r="H798" s="186"/>
      <c r="I798" s="186"/>
      <c r="J798" s="186"/>
      <c r="K798" s="186"/>
      <c r="L798" s="186"/>
      <c r="M798" s="186"/>
      <c r="N798" s="180"/>
      <c r="O798" s="180"/>
      <c r="P798" s="180"/>
      <c r="Q798" s="180"/>
      <c r="R798" s="180"/>
      <c r="S798" s="180"/>
      <c r="T798" s="186"/>
      <c r="U798" s="186"/>
      <c r="V798" s="186"/>
      <c r="W798" s="186"/>
      <c r="X798" s="186"/>
      <c r="Y798" s="186"/>
      <c r="Z798" s="186"/>
    </row>
    <row r="799" spans="1:26" x14ac:dyDescent="0.2">
      <c r="A799" s="186"/>
      <c r="B799" s="186"/>
      <c r="C799" s="186"/>
      <c r="D799" s="186"/>
      <c r="E799" s="186"/>
      <c r="F799" s="186"/>
      <c r="G799" s="186"/>
      <c r="H799" s="186"/>
      <c r="I799" s="186"/>
      <c r="J799" s="186"/>
      <c r="K799" s="186"/>
      <c r="L799" s="186"/>
      <c r="M799" s="186"/>
      <c r="N799" s="180"/>
      <c r="O799" s="180"/>
      <c r="P799" s="180"/>
      <c r="Q799" s="180"/>
      <c r="R799" s="180"/>
      <c r="S799" s="180"/>
      <c r="T799" s="186"/>
      <c r="U799" s="186"/>
      <c r="V799" s="186"/>
      <c r="W799" s="186"/>
      <c r="X799" s="186"/>
      <c r="Y799" s="186"/>
      <c r="Z799" s="186"/>
    </row>
    <row r="800" spans="1:26" x14ac:dyDescent="0.2">
      <c r="A800" s="186"/>
      <c r="B800" s="186"/>
      <c r="C800" s="186"/>
      <c r="D800" s="186"/>
      <c r="E800" s="186"/>
      <c r="F800" s="186"/>
      <c r="G800" s="186"/>
      <c r="H800" s="186"/>
      <c r="I800" s="186"/>
      <c r="J800" s="186"/>
      <c r="K800" s="186"/>
      <c r="L800" s="186"/>
      <c r="M800" s="186"/>
      <c r="N800" s="180"/>
      <c r="O800" s="180"/>
      <c r="P800" s="180"/>
      <c r="Q800" s="180"/>
      <c r="R800" s="180"/>
      <c r="S800" s="180"/>
      <c r="T800" s="186"/>
      <c r="U800" s="186"/>
      <c r="V800" s="186"/>
      <c r="W800" s="186"/>
      <c r="X800" s="186"/>
      <c r="Y800" s="186"/>
      <c r="Z800" s="186"/>
    </row>
    <row r="801" spans="1:26" x14ac:dyDescent="0.2">
      <c r="A801" s="186"/>
      <c r="B801" s="186"/>
      <c r="C801" s="186"/>
      <c r="D801" s="186"/>
      <c r="E801" s="186"/>
      <c r="F801" s="186"/>
      <c r="G801" s="186"/>
      <c r="H801" s="186"/>
      <c r="I801" s="186"/>
      <c r="J801" s="186"/>
      <c r="K801" s="186"/>
      <c r="L801" s="186"/>
      <c r="M801" s="186"/>
      <c r="N801" s="180"/>
      <c r="O801" s="180"/>
      <c r="P801" s="180"/>
      <c r="Q801" s="180"/>
      <c r="R801" s="180"/>
      <c r="S801" s="180"/>
      <c r="T801" s="186"/>
      <c r="U801" s="186"/>
      <c r="V801" s="186"/>
      <c r="W801" s="186"/>
      <c r="X801" s="186"/>
      <c r="Y801" s="186"/>
      <c r="Z801" s="186"/>
    </row>
    <row r="802" spans="1:26" x14ac:dyDescent="0.2">
      <c r="A802" s="186"/>
      <c r="B802" s="186"/>
      <c r="C802" s="186"/>
      <c r="D802" s="186"/>
      <c r="E802" s="186"/>
      <c r="F802" s="186"/>
      <c r="G802" s="186"/>
      <c r="H802" s="186"/>
      <c r="I802" s="186"/>
      <c r="J802" s="186"/>
      <c r="K802" s="186"/>
      <c r="L802" s="186"/>
      <c r="M802" s="186"/>
      <c r="N802" s="180"/>
      <c r="O802" s="180"/>
      <c r="P802" s="180"/>
      <c r="Q802" s="180"/>
      <c r="R802" s="180"/>
      <c r="S802" s="180"/>
      <c r="T802" s="186"/>
      <c r="U802" s="186"/>
      <c r="V802" s="186"/>
      <c r="W802" s="186"/>
      <c r="X802" s="186"/>
      <c r="Y802" s="186"/>
      <c r="Z802" s="186"/>
    </row>
    <row r="803" spans="1:26" x14ac:dyDescent="0.2">
      <c r="A803" s="186"/>
      <c r="B803" s="186"/>
      <c r="C803" s="186"/>
      <c r="D803" s="186"/>
      <c r="E803" s="186"/>
      <c r="F803" s="186"/>
      <c r="G803" s="186"/>
      <c r="H803" s="186"/>
      <c r="I803" s="186"/>
      <c r="J803" s="186"/>
      <c r="K803" s="186"/>
      <c r="L803" s="186"/>
      <c r="M803" s="186"/>
      <c r="N803" s="180"/>
      <c r="O803" s="180"/>
      <c r="P803" s="180"/>
      <c r="Q803" s="180"/>
      <c r="R803" s="180"/>
      <c r="S803" s="180"/>
      <c r="T803" s="186"/>
      <c r="U803" s="186"/>
      <c r="V803" s="186"/>
      <c r="W803" s="186"/>
      <c r="X803" s="186"/>
      <c r="Y803" s="186"/>
      <c r="Z803" s="186"/>
    </row>
    <row r="804" spans="1:26" x14ac:dyDescent="0.2">
      <c r="A804" s="186"/>
      <c r="B804" s="186"/>
      <c r="C804" s="186"/>
      <c r="D804" s="186"/>
      <c r="E804" s="186"/>
      <c r="F804" s="186"/>
      <c r="G804" s="186"/>
      <c r="H804" s="186"/>
      <c r="I804" s="186"/>
      <c r="J804" s="186"/>
      <c r="K804" s="186"/>
      <c r="L804" s="186"/>
      <c r="M804" s="186"/>
      <c r="N804" s="180"/>
      <c r="O804" s="180"/>
      <c r="P804" s="180"/>
      <c r="Q804" s="180"/>
      <c r="R804" s="180"/>
      <c r="S804" s="180"/>
      <c r="T804" s="186"/>
      <c r="U804" s="186"/>
      <c r="V804" s="186"/>
      <c r="W804" s="186"/>
      <c r="X804" s="186"/>
      <c r="Y804" s="186"/>
      <c r="Z804" s="186"/>
    </row>
    <row r="805" spans="1:26" x14ac:dyDescent="0.2">
      <c r="A805" s="186"/>
      <c r="B805" s="186"/>
      <c r="C805" s="186"/>
      <c r="D805" s="186"/>
      <c r="E805" s="186"/>
      <c r="F805" s="186"/>
      <c r="G805" s="186"/>
      <c r="H805" s="186"/>
      <c r="I805" s="186"/>
      <c r="J805" s="186"/>
      <c r="K805" s="186"/>
      <c r="L805" s="186"/>
      <c r="M805" s="186"/>
      <c r="N805" s="180"/>
      <c r="O805" s="180"/>
      <c r="P805" s="180"/>
      <c r="Q805" s="180"/>
      <c r="R805" s="180"/>
      <c r="S805" s="180"/>
      <c r="T805" s="186"/>
      <c r="U805" s="186"/>
      <c r="V805" s="186"/>
      <c r="W805" s="186"/>
      <c r="X805" s="186"/>
      <c r="Y805" s="186"/>
      <c r="Z805" s="186"/>
    </row>
    <row r="806" spans="1:26" x14ac:dyDescent="0.2">
      <c r="A806" s="186"/>
      <c r="B806" s="186"/>
      <c r="C806" s="186"/>
      <c r="D806" s="186"/>
      <c r="E806" s="186"/>
      <c r="F806" s="186"/>
      <c r="G806" s="186"/>
      <c r="H806" s="186"/>
      <c r="I806" s="186"/>
      <c r="J806" s="186"/>
      <c r="K806" s="186"/>
      <c r="L806" s="186"/>
      <c r="M806" s="186"/>
      <c r="N806" s="180"/>
      <c r="O806" s="180"/>
      <c r="P806" s="180"/>
      <c r="Q806" s="180"/>
      <c r="R806" s="180"/>
      <c r="S806" s="180"/>
      <c r="T806" s="186"/>
      <c r="U806" s="186"/>
      <c r="V806" s="186"/>
      <c r="W806" s="186"/>
      <c r="X806" s="186"/>
      <c r="Y806" s="186"/>
      <c r="Z806" s="186"/>
    </row>
    <row r="807" spans="1:26" x14ac:dyDescent="0.2">
      <c r="A807" s="186"/>
      <c r="B807" s="186"/>
      <c r="C807" s="186"/>
      <c r="D807" s="186"/>
      <c r="E807" s="186"/>
      <c r="F807" s="186"/>
      <c r="G807" s="186"/>
      <c r="H807" s="186"/>
      <c r="I807" s="186"/>
      <c r="J807" s="186"/>
      <c r="K807" s="186"/>
      <c r="L807" s="186"/>
      <c r="M807" s="186"/>
      <c r="N807" s="180"/>
      <c r="O807" s="180"/>
      <c r="P807" s="180"/>
      <c r="Q807" s="180"/>
      <c r="R807" s="180"/>
      <c r="S807" s="180"/>
      <c r="T807" s="186"/>
      <c r="U807" s="186"/>
      <c r="V807" s="186"/>
      <c r="W807" s="186"/>
      <c r="X807" s="186"/>
      <c r="Y807" s="186"/>
      <c r="Z807" s="186"/>
    </row>
    <row r="808" spans="1:26" x14ac:dyDescent="0.2">
      <c r="A808" s="186"/>
      <c r="B808" s="186"/>
      <c r="C808" s="186"/>
      <c r="D808" s="186"/>
      <c r="E808" s="186"/>
      <c r="F808" s="186"/>
      <c r="G808" s="186"/>
      <c r="H808" s="186"/>
      <c r="I808" s="186"/>
      <c r="J808" s="186"/>
      <c r="K808" s="186"/>
      <c r="L808" s="186"/>
      <c r="M808" s="186"/>
      <c r="N808" s="180"/>
      <c r="O808" s="180"/>
      <c r="P808" s="180"/>
      <c r="Q808" s="180"/>
      <c r="R808" s="180"/>
      <c r="S808" s="180"/>
      <c r="T808" s="186"/>
      <c r="U808" s="186"/>
      <c r="V808" s="186"/>
      <c r="W808" s="186"/>
      <c r="X808" s="186"/>
      <c r="Y808" s="186"/>
      <c r="Z808" s="186"/>
    </row>
    <row r="809" spans="1:26" x14ac:dyDescent="0.2">
      <c r="A809" s="186"/>
      <c r="B809" s="186"/>
      <c r="C809" s="186"/>
      <c r="D809" s="186"/>
      <c r="E809" s="186"/>
      <c r="F809" s="186"/>
      <c r="G809" s="186"/>
      <c r="H809" s="186"/>
      <c r="I809" s="186"/>
      <c r="J809" s="186"/>
      <c r="K809" s="186"/>
      <c r="L809" s="186"/>
      <c r="M809" s="186"/>
      <c r="N809" s="180"/>
      <c r="O809" s="180"/>
      <c r="P809" s="180"/>
      <c r="Q809" s="180"/>
      <c r="R809" s="180"/>
      <c r="S809" s="180"/>
      <c r="T809" s="186"/>
      <c r="U809" s="186"/>
      <c r="V809" s="186"/>
      <c r="W809" s="186"/>
      <c r="X809" s="186"/>
      <c r="Y809" s="186"/>
      <c r="Z809" s="186"/>
    </row>
    <row r="810" spans="1:26" x14ac:dyDescent="0.2">
      <c r="A810" s="186"/>
      <c r="B810" s="186"/>
      <c r="C810" s="186"/>
      <c r="D810" s="186"/>
      <c r="E810" s="186"/>
      <c r="F810" s="186"/>
      <c r="G810" s="186"/>
      <c r="H810" s="186"/>
      <c r="I810" s="186"/>
      <c r="J810" s="186"/>
      <c r="K810" s="186"/>
      <c r="L810" s="186"/>
      <c r="M810" s="186"/>
      <c r="N810" s="180"/>
      <c r="O810" s="180"/>
      <c r="P810" s="180"/>
      <c r="Q810" s="180"/>
      <c r="R810" s="180"/>
      <c r="S810" s="180"/>
      <c r="T810" s="186"/>
      <c r="U810" s="186"/>
      <c r="V810" s="186"/>
      <c r="W810" s="186"/>
      <c r="X810" s="186"/>
      <c r="Y810" s="186"/>
      <c r="Z810" s="186"/>
    </row>
    <row r="811" spans="1:26" x14ac:dyDescent="0.2">
      <c r="A811" s="186"/>
      <c r="B811" s="186"/>
      <c r="C811" s="186"/>
      <c r="D811" s="186"/>
      <c r="E811" s="186"/>
      <c r="F811" s="186"/>
      <c r="G811" s="186"/>
      <c r="H811" s="186"/>
      <c r="I811" s="186"/>
      <c r="J811" s="186"/>
      <c r="K811" s="186"/>
      <c r="L811" s="186"/>
      <c r="M811" s="186"/>
      <c r="N811" s="180"/>
      <c r="O811" s="180"/>
      <c r="P811" s="180"/>
      <c r="Q811" s="180"/>
      <c r="R811" s="180"/>
      <c r="S811" s="180"/>
      <c r="T811" s="186"/>
      <c r="U811" s="186"/>
      <c r="V811" s="186"/>
      <c r="W811" s="186"/>
      <c r="X811" s="186"/>
      <c r="Y811" s="186"/>
      <c r="Z811" s="186"/>
    </row>
    <row r="812" spans="1:26" x14ac:dyDescent="0.2">
      <c r="A812" s="186"/>
      <c r="B812" s="186"/>
      <c r="C812" s="186"/>
      <c r="D812" s="186"/>
      <c r="E812" s="186"/>
      <c r="F812" s="186"/>
      <c r="G812" s="186"/>
      <c r="H812" s="186"/>
      <c r="I812" s="186"/>
      <c r="J812" s="186"/>
      <c r="K812" s="186"/>
      <c r="L812" s="186"/>
      <c r="M812" s="186"/>
      <c r="N812" s="180"/>
      <c r="O812" s="180"/>
      <c r="P812" s="180"/>
      <c r="Q812" s="180"/>
      <c r="R812" s="180"/>
      <c r="S812" s="180"/>
      <c r="T812" s="186"/>
      <c r="U812" s="186"/>
      <c r="V812" s="186"/>
      <c r="W812" s="186"/>
      <c r="X812" s="186"/>
      <c r="Y812" s="186"/>
      <c r="Z812" s="186"/>
    </row>
    <row r="813" spans="1:26" x14ac:dyDescent="0.2">
      <c r="A813" s="186"/>
      <c r="B813" s="186"/>
      <c r="C813" s="186"/>
      <c r="D813" s="186"/>
      <c r="E813" s="186"/>
      <c r="F813" s="186"/>
      <c r="G813" s="186"/>
      <c r="H813" s="186"/>
      <c r="I813" s="186"/>
      <c r="J813" s="186"/>
      <c r="K813" s="186"/>
      <c r="L813" s="186"/>
      <c r="M813" s="186"/>
      <c r="N813" s="180"/>
      <c r="O813" s="180"/>
      <c r="P813" s="180"/>
      <c r="Q813" s="180"/>
      <c r="R813" s="180"/>
      <c r="S813" s="180"/>
      <c r="T813" s="186"/>
      <c r="U813" s="186"/>
      <c r="V813" s="186"/>
      <c r="W813" s="186"/>
      <c r="X813" s="186"/>
      <c r="Y813" s="186"/>
      <c r="Z813" s="186"/>
    </row>
    <row r="814" spans="1:26" x14ac:dyDescent="0.2">
      <c r="A814" s="186"/>
      <c r="B814" s="186"/>
      <c r="C814" s="186"/>
      <c r="D814" s="186"/>
      <c r="E814" s="186"/>
      <c r="F814" s="186"/>
      <c r="G814" s="186"/>
      <c r="H814" s="186"/>
      <c r="I814" s="186"/>
      <c r="J814" s="186"/>
      <c r="K814" s="186"/>
      <c r="L814" s="186"/>
      <c r="M814" s="186"/>
      <c r="N814" s="180"/>
      <c r="O814" s="180"/>
      <c r="P814" s="180"/>
      <c r="Q814" s="180"/>
      <c r="R814" s="180"/>
      <c r="S814" s="180"/>
      <c r="T814" s="186"/>
      <c r="U814" s="186"/>
      <c r="V814" s="186"/>
      <c r="W814" s="186"/>
      <c r="X814" s="186"/>
      <c r="Y814" s="186"/>
      <c r="Z814" s="186"/>
    </row>
    <row r="815" spans="1:26" x14ac:dyDescent="0.2">
      <c r="A815" s="186"/>
      <c r="B815" s="186"/>
      <c r="C815" s="186"/>
      <c r="D815" s="186"/>
      <c r="E815" s="186"/>
      <c r="F815" s="186"/>
      <c r="G815" s="186"/>
      <c r="H815" s="186"/>
      <c r="I815" s="186"/>
      <c r="J815" s="186"/>
      <c r="K815" s="186"/>
      <c r="L815" s="186"/>
      <c r="M815" s="186"/>
      <c r="N815" s="180"/>
      <c r="O815" s="180"/>
      <c r="P815" s="180"/>
      <c r="Q815" s="180"/>
      <c r="R815" s="180"/>
      <c r="S815" s="180"/>
      <c r="T815" s="186"/>
      <c r="U815" s="186"/>
      <c r="V815" s="186"/>
      <c r="W815" s="186"/>
      <c r="X815" s="186"/>
      <c r="Y815" s="186"/>
      <c r="Z815" s="186"/>
    </row>
    <row r="816" spans="1:26" x14ac:dyDescent="0.2">
      <c r="A816" s="186"/>
      <c r="B816" s="186"/>
      <c r="C816" s="186"/>
      <c r="D816" s="186"/>
      <c r="E816" s="186"/>
      <c r="F816" s="186"/>
      <c r="G816" s="186"/>
      <c r="H816" s="186"/>
      <c r="I816" s="186"/>
      <c r="J816" s="186"/>
      <c r="K816" s="186"/>
      <c r="L816" s="186"/>
      <c r="M816" s="186"/>
      <c r="N816" s="180"/>
      <c r="O816" s="180"/>
      <c r="P816" s="180"/>
      <c r="Q816" s="180"/>
      <c r="R816" s="180"/>
      <c r="S816" s="180"/>
      <c r="T816" s="186"/>
      <c r="U816" s="186"/>
      <c r="V816" s="186"/>
      <c r="W816" s="186"/>
      <c r="X816" s="186"/>
      <c r="Y816" s="186"/>
      <c r="Z816" s="186"/>
    </row>
    <row r="817" spans="1:26" x14ac:dyDescent="0.2">
      <c r="A817" s="186"/>
      <c r="B817" s="186"/>
      <c r="C817" s="186"/>
      <c r="D817" s="186"/>
      <c r="E817" s="186"/>
      <c r="F817" s="186"/>
      <c r="G817" s="186"/>
      <c r="H817" s="186"/>
      <c r="I817" s="186"/>
      <c r="J817" s="186"/>
      <c r="K817" s="186"/>
      <c r="L817" s="186"/>
      <c r="M817" s="186"/>
      <c r="N817" s="180"/>
      <c r="O817" s="180"/>
      <c r="P817" s="180"/>
      <c r="Q817" s="180"/>
      <c r="R817" s="180"/>
      <c r="S817" s="180"/>
      <c r="T817" s="186"/>
      <c r="U817" s="186"/>
      <c r="V817" s="186"/>
      <c r="W817" s="186"/>
      <c r="X817" s="186"/>
      <c r="Y817" s="186"/>
      <c r="Z817" s="186"/>
    </row>
    <row r="818" spans="1:26" x14ac:dyDescent="0.2">
      <c r="A818" s="186"/>
      <c r="B818" s="186"/>
      <c r="C818" s="186"/>
      <c r="D818" s="186"/>
      <c r="E818" s="186"/>
      <c r="F818" s="186"/>
      <c r="G818" s="186"/>
      <c r="H818" s="186"/>
      <c r="I818" s="186"/>
      <c r="J818" s="186"/>
      <c r="K818" s="186"/>
      <c r="L818" s="186"/>
      <c r="M818" s="186"/>
      <c r="N818" s="180"/>
      <c r="O818" s="180"/>
      <c r="P818" s="180"/>
      <c r="Q818" s="180"/>
      <c r="R818" s="180"/>
      <c r="S818" s="180"/>
      <c r="T818" s="186"/>
      <c r="U818" s="186"/>
      <c r="V818" s="186"/>
      <c r="W818" s="186"/>
      <c r="X818" s="186"/>
      <c r="Y818" s="186"/>
      <c r="Z818" s="186"/>
    </row>
    <row r="819" spans="1:26" x14ac:dyDescent="0.2">
      <c r="A819" s="186"/>
      <c r="B819" s="186"/>
      <c r="C819" s="186"/>
      <c r="D819" s="186"/>
      <c r="E819" s="186"/>
      <c r="F819" s="186"/>
      <c r="G819" s="186"/>
      <c r="H819" s="186"/>
      <c r="I819" s="186"/>
      <c r="J819" s="186"/>
      <c r="K819" s="186"/>
      <c r="L819" s="186"/>
      <c r="M819" s="186"/>
      <c r="N819" s="180"/>
      <c r="O819" s="180"/>
      <c r="P819" s="180"/>
      <c r="Q819" s="180"/>
      <c r="R819" s="180"/>
      <c r="S819" s="180"/>
      <c r="T819" s="186"/>
      <c r="U819" s="186"/>
      <c r="V819" s="186"/>
      <c r="W819" s="186"/>
      <c r="X819" s="186"/>
      <c r="Y819" s="186"/>
      <c r="Z819" s="186"/>
    </row>
    <row r="820" spans="1:26" x14ac:dyDescent="0.2">
      <c r="A820" s="186"/>
      <c r="B820" s="186"/>
      <c r="C820" s="186"/>
      <c r="D820" s="186"/>
      <c r="E820" s="186"/>
      <c r="F820" s="186"/>
      <c r="G820" s="186"/>
      <c r="H820" s="186"/>
      <c r="I820" s="186"/>
      <c r="J820" s="186"/>
      <c r="K820" s="186"/>
      <c r="L820" s="186"/>
      <c r="M820" s="186"/>
      <c r="N820" s="180"/>
      <c r="O820" s="180"/>
      <c r="P820" s="180"/>
      <c r="Q820" s="180"/>
      <c r="R820" s="180"/>
      <c r="S820" s="180"/>
      <c r="T820" s="186"/>
      <c r="U820" s="186"/>
      <c r="V820" s="186"/>
      <c r="W820" s="186"/>
      <c r="X820" s="186"/>
      <c r="Y820" s="186"/>
      <c r="Z820" s="186"/>
    </row>
    <row r="821" spans="1:26" x14ac:dyDescent="0.2">
      <c r="A821" s="186"/>
      <c r="B821" s="186"/>
      <c r="C821" s="186"/>
      <c r="D821" s="186"/>
      <c r="E821" s="186"/>
      <c r="F821" s="186"/>
      <c r="G821" s="186"/>
      <c r="H821" s="186"/>
      <c r="I821" s="186"/>
      <c r="J821" s="186"/>
      <c r="K821" s="186"/>
      <c r="L821" s="186"/>
      <c r="M821" s="186"/>
      <c r="N821" s="180"/>
      <c r="O821" s="180"/>
      <c r="P821" s="180"/>
      <c r="Q821" s="180"/>
      <c r="R821" s="180"/>
      <c r="S821" s="180"/>
      <c r="T821" s="186"/>
      <c r="U821" s="186"/>
      <c r="V821" s="186"/>
      <c r="W821" s="186"/>
      <c r="X821" s="186"/>
      <c r="Y821" s="186"/>
      <c r="Z821" s="186"/>
    </row>
    <row r="822" spans="1:26" x14ac:dyDescent="0.2">
      <c r="A822" s="186"/>
      <c r="B822" s="186"/>
      <c r="C822" s="186"/>
      <c r="D822" s="186"/>
      <c r="E822" s="186"/>
      <c r="F822" s="186"/>
      <c r="G822" s="186"/>
      <c r="H822" s="186"/>
      <c r="I822" s="186"/>
      <c r="J822" s="186"/>
      <c r="K822" s="186"/>
      <c r="L822" s="186"/>
      <c r="M822" s="186"/>
      <c r="N822" s="180"/>
      <c r="O822" s="180"/>
      <c r="P822" s="180"/>
      <c r="Q822" s="180"/>
      <c r="R822" s="180"/>
      <c r="S822" s="180"/>
      <c r="T822" s="186"/>
      <c r="U822" s="186"/>
      <c r="V822" s="186"/>
      <c r="W822" s="186"/>
      <c r="X822" s="186"/>
      <c r="Y822" s="186"/>
      <c r="Z822" s="186"/>
    </row>
    <row r="823" spans="1:26" x14ac:dyDescent="0.2">
      <c r="A823" s="186"/>
      <c r="B823" s="186"/>
      <c r="C823" s="186"/>
      <c r="D823" s="186"/>
      <c r="E823" s="186"/>
      <c r="F823" s="186"/>
      <c r="G823" s="186"/>
      <c r="H823" s="186"/>
      <c r="I823" s="186"/>
      <c r="J823" s="186"/>
      <c r="K823" s="186"/>
      <c r="L823" s="186"/>
      <c r="M823" s="186"/>
      <c r="N823" s="180"/>
      <c r="O823" s="180"/>
      <c r="P823" s="180"/>
      <c r="Q823" s="180"/>
      <c r="R823" s="180"/>
      <c r="S823" s="180"/>
      <c r="T823" s="186"/>
      <c r="U823" s="186"/>
      <c r="V823" s="186"/>
      <c r="W823" s="186"/>
      <c r="X823" s="186"/>
      <c r="Y823" s="186"/>
      <c r="Z823" s="186"/>
    </row>
    <row r="824" spans="1:26" x14ac:dyDescent="0.2">
      <c r="A824" s="186"/>
      <c r="B824" s="186"/>
      <c r="C824" s="186"/>
      <c r="D824" s="186"/>
      <c r="E824" s="186"/>
      <c r="F824" s="186"/>
      <c r="G824" s="186"/>
      <c r="H824" s="186"/>
      <c r="I824" s="186"/>
      <c r="J824" s="186"/>
      <c r="K824" s="186"/>
      <c r="L824" s="186"/>
      <c r="M824" s="186"/>
      <c r="N824" s="180"/>
      <c r="O824" s="180"/>
      <c r="P824" s="180"/>
      <c r="Q824" s="180"/>
      <c r="R824" s="180"/>
      <c r="S824" s="180"/>
      <c r="T824" s="186"/>
      <c r="U824" s="186"/>
      <c r="V824" s="186"/>
      <c r="W824" s="186"/>
      <c r="X824" s="186"/>
      <c r="Y824" s="186"/>
      <c r="Z824" s="186"/>
    </row>
    <row r="825" spans="1:26" x14ac:dyDescent="0.2">
      <c r="A825" s="186"/>
      <c r="B825" s="186"/>
      <c r="C825" s="186"/>
      <c r="D825" s="186"/>
      <c r="E825" s="186"/>
      <c r="F825" s="186"/>
      <c r="G825" s="186"/>
      <c r="H825" s="186"/>
      <c r="I825" s="186"/>
      <c r="J825" s="186"/>
      <c r="K825" s="186"/>
      <c r="L825" s="186"/>
      <c r="M825" s="186"/>
      <c r="N825" s="180"/>
      <c r="O825" s="180"/>
      <c r="P825" s="180"/>
      <c r="Q825" s="180"/>
      <c r="R825" s="180"/>
      <c r="S825" s="180"/>
      <c r="T825" s="186"/>
      <c r="U825" s="186"/>
      <c r="V825" s="186"/>
      <c r="W825" s="186"/>
      <c r="X825" s="186"/>
      <c r="Y825" s="186"/>
      <c r="Z825" s="186"/>
    </row>
    <row r="826" spans="1:26" x14ac:dyDescent="0.2">
      <c r="A826" s="186"/>
      <c r="B826" s="186"/>
      <c r="C826" s="186"/>
      <c r="D826" s="186"/>
      <c r="E826" s="186"/>
      <c r="F826" s="186"/>
      <c r="G826" s="186"/>
      <c r="H826" s="186"/>
      <c r="I826" s="186"/>
      <c r="J826" s="186"/>
      <c r="K826" s="186"/>
      <c r="L826" s="186"/>
      <c r="M826" s="186"/>
      <c r="N826" s="180"/>
      <c r="O826" s="180"/>
      <c r="P826" s="180"/>
      <c r="Q826" s="180"/>
      <c r="R826" s="180"/>
      <c r="S826" s="180"/>
      <c r="T826" s="186"/>
      <c r="U826" s="186"/>
      <c r="V826" s="186"/>
      <c r="W826" s="186"/>
      <c r="X826" s="186"/>
      <c r="Y826" s="186"/>
      <c r="Z826" s="186"/>
    </row>
    <row r="827" spans="1:26" x14ac:dyDescent="0.2">
      <c r="A827" s="186"/>
      <c r="B827" s="186"/>
      <c r="C827" s="186"/>
      <c r="D827" s="186"/>
      <c r="E827" s="186"/>
      <c r="F827" s="186"/>
      <c r="G827" s="186"/>
      <c r="H827" s="186"/>
      <c r="I827" s="186"/>
      <c r="J827" s="186"/>
      <c r="K827" s="186"/>
      <c r="L827" s="186"/>
      <c r="M827" s="186"/>
      <c r="N827" s="180"/>
      <c r="O827" s="180"/>
      <c r="P827" s="180"/>
      <c r="Q827" s="180"/>
      <c r="R827" s="180"/>
      <c r="S827" s="180"/>
      <c r="T827" s="186"/>
      <c r="U827" s="186"/>
      <c r="V827" s="186"/>
      <c r="W827" s="186"/>
      <c r="X827" s="186"/>
      <c r="Y827" s="186"/>
      <c r="Z827" s="186"/>
    </row>
    <row r="828" spans="1:26" x14ac:dyDescent="0.2">
      <c r="A828" s="186"/>
      <c r="B828" s="186"/>
      <c r="C828" s="186"/>
      <c r="D828" s="186"/>
      <c r="E828" s="186"/>
      <c r="F828" s="186"/>
      <c r="G828" s="186"/>
      <c r="H828" s="186"/>
      <c r="I828" s="186"/>
      <c r="J828" s="186"/>
      <c r="K828" s="186"/>
      <c r="L828" s="186"/>
      <c r="M828" s="186"/>
      <c r="N828" s="180"/>
      <c r="O828" s="180"/>
      <c r="P828" s="180"/>
      <c r="Q828" s="180"/>
      <c r="R828" s="180"/>
      <c r="S828" s="180"/>
      <c r="T828" s="186"/>
      <c r="U828" s="186"/>
      <c r="V828" s="186"/>
      <c r="W828" s="186"/>
      <c r="X828" s="186"/>
      <c r="Y828" s="186"/>
      <c r="Z828" s="186"/>
    </row>
    <row r="829" spans="1:26" x14ac:dyDescent="0.2">
      <c r="A829" s="186"/>
      <c r="B829" s="186"/>
      <c r="C829" s="186"/>
      <c r="D829" s="186"/>
      <c r="E829" s="186"/>
      <c r="F829" s="186"/>
      <c r="G829" s="186"/>
      <c r="H829" s="186"/>
      <c r="I829" s="186"/>
      <c r="J829" s="186"/>
      <c r="K829" s="186"/>
      <c r="L829" s="186"/>
      <c r="M829" s="186"/>
      <c r="N829" s="180"/>
      <c r="O829" s="180"/>
      <c r="P829" s="180"/>
      <c r="Q829" s="180"/>
      <c r="R829" s="180"/>
      <c r="S829" s="180"/>
      <c r="T829" s="186"/>
      <c r="U829" s="186"/>
      <c r="V829" s="186"/>
      <c r="W829" s="186"/>
      <c r="X829" s="186"/>
      <c r="Y829" s="186"/>
      <c r="Z829" s="186"/>
    </row>
    <row r="830" spans="1:26" x14ac:dyDescent="0.2">
      <c r="A830" s="186"/>
      <c r="B830" s="186"/>
      <c r="C830" s="186"/>
      <c r="D830" s="186"/>
      <c r="E830" s="186"/>
      <c r="F830" s="186"/>
      <c r="G830" s="186"/>
      <c r="H830" s="186"/>
      <c r="I830" s="186"/>
      <c r="J830" s="186"/>
      <c r="K830" s="186"/>
      <c r="L830" s="186"/>
      <c r="M830" s="186"/>
      <c r="N830" s="180"/>
      <c r="O830" s="180"/>
      <c r="P830" s="180"/>
      <c r="Q830" s="180"/>
      <c r="R830" s="180"/>
      <c r="S830" s="180"/>
      <c r="T830" s="186"/>
      <c r="U830" s="186"/>
      <c r="V830" s="186"/>
      <c r="W830" s="186"/>
      <c r="X830" s="186"/>
      <c r="Y830" s="186"/>
      <c r="Z830" s="186"/>
    </row>
    <row r="831" spans="1:26" x14ac:dyDescent="0.2">
      <c r="A831" s="186"/>
      <c r="B831" s="186"/>
      <c r="C831" s="186"/>
      <c r="D831" s="186"/>
      <c r="E831" s="186"/>
      <c r="F831" s="186"/>
      <c r="G831" s="186"/>
      <c r="H831" s="186"/>
      <c r="I831" s="186"/>
      <c r="J831" s="186"/>
      <c r="K831" s="186"/>
      <c r="L831" s="186"/>
      <c r="M831" s="186"/>
      <c r="N831" s="180"/>
      <c r="O831" s="180"/>
      <c r="P831" s="180"/>
      <c r="Q831" s="180"/>
      <c r="R831" s="180"/>
      <c r="S831" s="180"/>
      <c r="T831" s="186"/>
      <c r="U831" s="186"/>
      <c r="V831" s="186"/>
      <c r="W831" s="186"/>
      <c r="X831" s="186"/>
      <c r="Y831" s="186"/>
      <c r="Z831" s="186"/>
    </row>
    <row r="832" spans="1:26" x14ac:dyDescent="0.2">
      <c r="A832" s="186"/>
      <c r="B832" s="186"/>
      <c r="C832" s="186"/>
      <c r="D832" s="186"/>
      <c r="E832" s="186"/>
      <c r="F832" s="186"/>
      <c r="G832" s="186"/>
      <c r="H832" s="186"/>
      <c r="I832" s="186"/>
      <c r="J832" s="186"/>
      <c r="K832" s="186"/>
      <c r="L832" s="186"/>
      <c r="M832" s="186"/>
      <c r="N832" s="180"/>
      <c r="O832" s="180"/>
      <c r="P832" s="180"/>
      <c r="Q832" s="180"/>
      <c r="R832" s="180"/>
      <c r="S832" s="180"/>
      <c r="T832" s="186"/>
      <c r="U832" s="186"/>
      <c r="V832" s="186"/>
      <c r="W832" s="186"/>
      <c r="X832" s="186"/>
      <c r="Y832" s="186"/>
      <c r="Z832" s="186"/>
    </row>
    <row r="833" spans="1:26" x14ac:dyDescent="0.2">
      <c r="A833" s="186"/>
      <c r="B833" s="186"/>
      <c r="C833" s="186"/>
      <c r="D833" s="186"/>
      <c r="E833" s="186"/>
      <c r="F833" s="186"/>
      <c r="G833" s="186"/>
      <c r="H833" s="186"/>
      <c r="I833" s="186"/>
      <c r="J833" s="186"/>
      <c r="K833" s="186"/>
      <c r="L833" s="186"/>
      <c r="M833" s="186"/>
      <c r="N833" s="180"/>
      <c r="O833" s="180"/>
      <c r="P833" s="180"/>
      <c r="Q833" s="180"/>
      <c r="R833" s="180"/>
      <c r="S833" s="180"/>
      <c r="T833" s="186"/>
      <c r="U833" s="186"/>
      <c r="V833" s="186"/>
      <c r="W833" s="186"/>
      <c r="X833" s="186"/>
      <c r="Y833" s="186"/>
      <c r="Z833" s="186"/>
    </row>
    <row r="834" spans="1:26" x14ac:dyDescent="0.2">
      <c r="A834" s="186"/>
      <c r="B834" s="186"/>
      <c r="C834" s="186"/>
      <c r="D834" s="186"/>
      <c r="E834" s="186"/>
      <c r="F834" s="186"/>
      <c r="G834" s="186"/>
      <c r="H834" s="186"/>
      <c r="I834" s="186"/>
      <c r="J834" s="186"/>
      <c r="K834" s="186"/>
      <c r="L834" s="186"/>
      <c r="M834" s="186"/>
      <c r="N834" s="180"/>
      <c r="O834" s="180"/>
      <c r="P834" s="180"/>
      <c r="Q834" s="180"/>
      <c r="R834" s="180"/>
      <c r="S834" s="180"/>
      <c r="T834" s="186"/>
      <c r="U834" s="186"/>
      <c r="V834" s="186"/>
      <c r="W834" s="186"/>
      <c r="X834" s="186"/>
      <c r="Y834" s="186"/>
      <c r="Z834" s="186"/>
    </row>
    <row r="835" spans="1:26" x14ac:dyDescent="0.2">
      <c r="A835" s="186"/>
      <c r="B835" s="186"/>
      <c r="C835" s="186"/>
      <c r="D835" s="186"/>
      <c r="E835" s="186"/>
      <c r="F835" s="186"/>
      <c r="G835" s="186"/>
      <c r="H835" s="186"/>
      <c r="I835" s="186"/>
      <c r="J835" s="186"/>
      <c r="K835" s="186"/>
      <c r="L835" s="186"/>
      <c r="M835" s="186"/>
      <c r="N835" s="180"/>
      <c r="O835" s="180"/>
      <c r="P835" s="180"/>
      <c r="Q835" s="180"/>
      <c r="R835" s="180"/>
      <c r="S835" s="180"/>
      <c r="T835" s="186"/>
      <c r="U835" s="186"/>
      <c r="V835" s="186"/>
      <c r="W835" s="186"/>
      <c r="X835" s="186"/>
      <c r="Y835" s="186"/>
      <c r="Z835" s="186"/>
    </row>
    <row r="836" spans="1:26" x14ac:dyDescent="0.2">
      <c r="A836" s="186"/>
      <c r="B836" s="186"/>
      <c r="C836" s="186"/>
      <c r="D836" s="186"/>
      <c r="E836" s="186"/>
      <c r="F836" s="186"/>
      <c r="G836" s="186"/>
      <c r="H836" s="186"/>
      <c r="I836" s="186"/>
      <c r="J836" s="186"/>
      <c r="K836" s="186"/>
      <c r="L836" s="186"/>
      <c r="M836" s="186"/>
      <c r="N836" s="180"/>
      <c r="O836" s="180"/>
      <c r="P836" s="180"/>
      <c r="Q836" s="180"/>
      <c r="R836" s="180"/>
      <c r="S836" s="180"/>
      <c r="T836" s="186"/>
      <c r="U836" s="186"/>
      <c r="V836" s="186"/>
      <c r="W836" s="186"/>
      <c r="X836" s="186"/>
      <c r="Y836" s="186"/>
      <c r="Z836" s="186"/>
    </row>
    <row r="837" spans="1:26" x14ac:dyDescent="0.2">
      <c r="A837" s="186"/>
      <c r="B837" s="186"/>
      <c r="C837" s="186"/>
      <c r="D837" s="186"/>
      <c r="E837" s="186"/>
      <c r="F837" s="186"/>
      <c r="G837" s="186"/>
      <c r="H837" s="186"/>
      <c r="I837" s="186"/>
      <c r="J837" s="186"/>
      <c r="K837" s="186"/>
      <c r="L837" s="186"/>
      <c r="M837" s="186"/>
      <c r="N837" s="180"/>
      <c r="O837" s="180"/>
      <c r="P837" s="180"/>
      <c r="Q837" s="180"/>
      <c r="R837" s="180"/>
      <c r="S837" s="180"/>
      <c r="T837" s="186"/>
      <c r="U837" s="186"/>
      <c r="V837" s="186"/>
      <c r="W837" s="186"/>
      <c r="X837" s="186"/>
      <c r="Y837" s="186"/>
      <c r="Z837" s="186"/>
    </row>
    <row r="838" spans="1:26" x14ac:dyDescent="0.2">
      <c r="A838" s="186"/>
      <c r="B838" s="186"/>
      <c r="C838" s="186"/>
      <c r="D838" s="186"/>
      <c r="E838" s="186"/>
      <c r="F838" s="186"/>
      <c r="G838" s="186"/>
      <c r="H838" s="186"/>
      <c r="I838" s="186"/>
      <c r="J838" s="186"/>
      <c r="K838" s="186"/>
      <c r="L838" s="186"/>
      <c r="M838" s="186"/>
      <c r="N838" s="180"/>
      <c r="O838" s="180"/>
      <c r="P838" s="180"/>
      <c r="Q838" s="180"/>
      <c r="R838" s="180"/>
      <c r="S838" s="180"/>
      <c r="T838" s="186"/>
      <c r="U838" s="186"/>
      <c r="V838" s="186"/>
      <c r="W838" s="186"/>
      <c r="X838" s="186"/>
      <c r="Y838" s="186"/>
      <c r="Z838" s="186"/>
    </row>
    <row r="839" spans="1:26" x14ac:dyDescent="0.2">
      <c r="A839" s="186"/>
      <c r="B839" s="186"/>
      <c r="C839" s="186"/>
      <c r="D839" s="186"/>
      <c r="E839" s="186"/>
      <c r="F839" s="186"/>
      <c r="G839" s="186"/>
      <c r="H839" s="186"/>
      <c r="I839" s="186"/>
      <c r="J839" s="186"/>
      <c r="K839" s="186"/>
      <c r="L839" s="186"/>
      <c r="M839" s="186"/>
      <c r="N839" s="180"/>
      <c r="O839" s="180"/>
      <c r="P839" s="180"/>
      <c r="Q839" s="180"/>
      <c r="R839" s="180"/>
      <c r="S839" s="180"/>
      <c r="T839" s="186"/>
      <c r="U839" s="186"/>
      <c r="V839" s="186"/>
      <c r="W839" s="186"/>
      <c r="X839" s="186"/>
      <c r="Y839" s="186"/>
      <c r="Z839" s="186"/>
    </row>
    <row r="840" spans="1:26" x14ac:dyDescent="0.2">
      <c r="A840" s="186"/>
      <c r="B840" s="186"/>
      <c r="C840" s="186"/>
      <c r="D840" s="186"/>
      <c r="E840" s="186"/>
      <c r="F840" s="186"/>
      <c r="G840" s="186"/>
      <c r="H840" s="186"/>
      <c r="I840" s="186"/>
      <c r="J840" s="186"/>
      <c r="K840" s="186"/>
      <c r="L840" s="186"/>
      <c r="M840" s="186"/>
      <c r="N840" s="180"/>
      <c r="O840" s="180"/>
      <c r="P840" s="180"/>
      <c r="Q840" s="180"/>
      <c r="R840" s="180"/>
      <c r="S840" s="180"/>
      <c r="T840" s="186"/>
      <c r="U840" s="186"/>
      <c r="V840" s="186"/>
      <c r="W840" s="186"/>
      <c r="X840" s="186"/>
      <c r="Y840" s="186"/>
      <c r="Z840" s="186"/>
    </row>
    <row r="841" spans="1:26" x14ac:dyDescent="0.2">
      <c r="A841" s="186"/>
      <c r="B841" s="186"/>
      <c r="C841" s="186"/>
      <c r="D841" s="186"/>
      <c r="E841" s="186"/>
      <c r="F841" s="186"/>
      <c r="G841" s="186"/>
      <c r="H841" s="186"/>
      <c r="I841" s="186"/>
      <c r="J841" s="186"/>
      <c r="K841" s="186"/>
      <c r="L841" s="186"/>
      <c r="M841" s="186"/>
      <c r="N841" s="180"/>
      <c r="O841" s="180"/>
      <c r="P841" s="180"/>
      <c r="Q841" s="180"/>
      <c r="R841" s="180"/>
      <c r="S841" s="180"/>
      <c r="T841" s="186"/>
      <c r="U841" s="186"/>
      <c r="V841" s="186"/>
      <c r="W841" s="186"/>
      <c r="X841" s="186"/>
      <c r="Y841" s="186"/>
      <c r="Z841" s="186"/>
    </row>
    <row r="842" spans="1:26" x14ac:dyDescent="0.2">
      <c r="A842" s="186"/>
      <c r="B842" s="186"/>
      <c r="C842" s="186"/>
      <c r="D842" s="186"/>
      <c r="E842" s="186"/>
      <c r="F842" s="186"/>
      <c r="G842" s="186"/>
      <c r="H842" s="186"/>
      <c r="I842" s="186"/>
      <c r="J842" s="186"/>
      <c r="K842" s="186"/>
      <c r="L842" s="186"/>
      <c r="M842" s="186"/>
      <c r="N842" s="180"/>
      <c r="O842" s="180"/>
      <c r="P842" s="180"/>
      <c r="Q842" s="180"/>
      <c r="R842" s="180"/>
      <c r="S842" s="180"/>
      <c r="T842" s="186"/>
      <c r="U842" s="186"/>
      <c r="V842" s="186"/>
      <c r="W842" s="186"/>
      <c r="X842" s="186"/>
      <c r="Y842" s="186"/>
      <c r="Z842" s="186"/>
    </row>
    <row r="843" spans="1:26" x14ac:dyDescent="0.2">
      <c r="A843" s="186"/>
      <c r="B843" s="186"/>
      <c r="C843" s="186"/>
      <c r="D843" s="186"/>
      <c r="E843" s="186"/>
      <c r="F843" s="186"/>
      <c r="G843" s="186"/>
      <c r="H843" s="186"/>
      <c r="I843" s="186"/>
      <c r="J843" s="186"/>
      <c r="K843" s="186"/>
      <c r="L843" s="186"/>
      <c r="M843" s="186"/>
      <c r="N843" s="180"/>
      <c r="O843" s="180"/>
      <c r="P843" s="180"/>
      <c r="Q843" s="180"/>
      <c r="R843" s="180"/>
      <c r="S843" s="180"/>
      <c r="T843" s="186"/>
      <c r="U843" s="186"/>
      <c r="V843" s="186"/>
      <c r="W843" s="186"/>
      <c r="X843" s="186"/>
      <c r="Y843" s="186"/>
      <c r="Z843" s="186"/>
    </row>
    <row r="844" spans="1:26" x14ac:dyDescent="0.2">
      <c r="A844" s="186"/>
      <c r="B844" s="186"/>
      <c r="C844" s="186"/>
      <c r="D844" s="186"/>
      <c r="E844" s="186"/>
      <c r="F844" s="186"/>
      <c r="G844" s="186"/>
      <c r="H844" s="186"/>
      <c r="I844" s="186"/>
      <c r="J844" s="186"/>
      <c r="K844" s="186"/>
      <c r="L844" s="186"/>
      <c r="M844" s="186"/>
      <c r="N844" s="180"/>
      <c r="O844" s="180"/>
      <c r="P844" s="180"/>
      <c r="Q844" s="180"/>
      <c r="R844" s="180"/>
      <c r="S844" s="180"/>
      <c r="T844" s="186"/>
      <c r="U844" s="186"/>
      <c r="V844" s="186"/>
      <c r="W844" s="186"/>
      <c r="X844" s="186"/>
      <c r="Y844" s="186"/>
      <c r="Z844" s="186"/>
    </row>
    <row r="845" spans="1:26" x14ac:dyDescent="0.2">
      <c r="A845" s="186"/>
      <c r="B845" s="186"/>
      <c r="C845" s="186"/>
      <c r="D845" s="186"/>
      <c r="E845" s="186"/>
      <c r="F845" s="186"/>
      <c r="G845" s="186"/>
      <c r="H845" s="186"/>
      <c r="I845" s="186"/>
      <c r="J845" s="186"/>
      <c r="K845" s="186"/>
      <c r="L845" s="186"/>
      <c r="M845" s="186"/>
      <c r="N845" s="180"/>
      <c r="O845" s="180"/>
      <c r="P845" s="180"/>
      <c r="Q845" s="180"/>
      <c r="R845" s="180"/>
      <c r="S845" s="180"/>
      <c r="T845" s="186"/>
      <c r="U845" s="186"/>
      <c r="V845" s="186"/>
      <c r="W845" s="186"/>
      <c r="X845" s="186"/>
      <c r="Y845" s="186"/>
      <c r="Z845" s="186"/>
    </row>
    <row r="846" spans="1:26" x14ac:dyDescent="0.2">
      <c r="A846" s="186"/>
      <c r="B846" s="186"/>
      <c r="C846" s="186"/>
      <c r="D846" s="186"/>
      <c r="E846" s="186"/>
      <c r="F846" s="186"/>
      <c r="G846" s="186"/>
      <c r="H846" s="186"/>
      <c r="I846" s="186"/>
      <c r="J846" s="186"/>
      <c r="K846" s="186"/>
      <c r="L846" s="186"/>
      <c r="M846" s="186"/>
      <c r="N846" s="180"/>
      <c r="O846" s="180"/>
      <c r="P846" s="180"/>
      <c r="Q846" s="180"/>
      <c r="R846" s="180"/>
      <c r="S846" s="180"/>
      <c r="T846" s="186"/>
      <c r="U846" s="186"/>
      <c r="V846" s="186"/>
      <c r="W846" s="186"/>
      <c r="X846" s="186"/>
      <c r="Y846" s="186"/>
      <c r="Z846" s="186"/>
    </row>
    <row r="847" spans="1:26" x14ac:dyDescent="0.2">
      <c r="A847" s="186"/>
      <c r="B847" s="186"/>
      <c r="C847" s="186"/>
      <c r="D847" s="186"/>
      <c r="E847" s="186"/>
      <c r="F847" s="186"/>
      <c r="G847" s="186"/>
      <c r="H847" s="186"/>
      <c r="I847" s="186"/>
      <c r="J847" s="186"/>
      <c r="K847" s="186"/>
      <c r="L847" s="186"/>
      <c r="M847" s="186"/>
      <c r="N847" s="180"/>
      <c r="O847" s="180"/>
      <c r="P847" s="180"/>
      <c r="Q847" s="180"/>
      <c r="R847" s="180"/>
      <c r="S847" s="180"/>
      <c r="T847" s="186"/>
      <c r="U847" s="186"/>
      <c r="V847" s="186"/>
      <c r="W847" s="186"/>
      <c r="X847" s="186"/>
      <c r="Y847" s="186"/>
      <c r="Z847" s="186"/>
    </row>
    <row r="848" spans="1:26" x14ac:dyDescent="0.2">
      <c r="A848" s="186"/>
      <c r="B848" s="186"/>
      <c r="C848" s="186"/>
      <c r="D848" s="186"/>
      <c r="E848" s="186"/>
      <c r="F848" s="186"/>
      <c r="G848" s="186"/>
      <c r="H848" s="186"/>
      <c r="I848" s="186"/>
      <c r="J848" s="186"/>
      <c r="K848" s="186"/>
      <c r="L848" s="186"/>
      <c r="M848" s="186"/>
      <c r="N848" s="180"/>
      <c r="O848" s="180"/>
      <c r="P848" s="180"/>
      <c r="Q848" s="180"/>
      <c r="R848" s="180"/>
      <c r="S848" s="180"/>
      <c r="T848" s="186"/>
      <c r="U848" s="186"/>
      <c r="V848" s="186"/>
      <c r="W848" s="186"/>
      <c r="X848" s="186"/>
      <c r="Y848" s="186"/>
      <c r="Z848" s="186"/>
    </row>
    <row r="849" spans="1:26" x14ac:dyDescent="0.2">
      <c r="A849" s="186"/>
      <c r="B849" s="186"/>
      <c r="C849" s="186"/>
      <c r="D849" s="186"/>
      <c r="E849" s="186"/>
      <c r="F849" s="186"/>
      <c r="G849" s="186"/>
      <c r="H849" s="186"/>
      <c r="I849" s="186"/>
      <c r="J849" s="186"/>
      <c r="K849" s="186"/>
      <c r="L849" s="186"/>
      <c r="M849" s="186"/>
      <c r="N849" s="180"/>
      <c r="O849" s="180"/>
      <c r="P849" s="180"/>
      <c r="Q849" s="180"/>
      <c r="R849" s="180"/>
      <c r="S849" s="180"/>
      <c r="T849" s="186"/>
      <c r="U849" s="186"/>
      <c r="V849" s="186"/>
      <c r="W849" s="186"/>
      <c r="X849" s="186"/>
      <c r="Y849" s="186"/>
      <c r="Z849" s="186"/>
    </row>
    <row r="850" spans="1:26" x14ac:dyDescent="0.2">
      <c r="A850" s="186"/>
      <c r="B850" s="186"/>
      <c r="C850" s="186"/>
      <c r="D850" s="186"/>
      <c r="E850" s="186"/>
      <c r="F850" s="186"/>
      <c r="G850" s="186"/>
      <c r="H850" s="186"/>
      <c r="I850" s="186"/>
      <c r="J850" s="186"/>
      <c r="K850" s="186"/>
      <c r="L850" s="186"/>
      <c r="M850" s="186"/>
      <c r="N850" s="180"/>
      <c r="O850" s="180"/>
      <c r="P850" s="180"/>
      <c r="Q850" s="180"/>
      <c r="R850" s="180"/>
      <c r="S850" s="180"/>
      <c r="T850" s="186"/>
      <c r="U850" s="186"/>
      <c r="V850" s="186"/>
      <c r="W850" s="186"/>
      <c r="X850" s="186"/>
      <c r="Y850" s="186"/>
      <c r="Z850" s="186"/>
    </row>
    <row r="851" spans="1:26" x14ac:dyDescent="0.2">
      <c r="A851" s="186"/>
      <c r="B851" s="186"/>
      <c r="C851" s="186"/>
      <c r="D851" s="186"/>
      <c r="E851" s="186"/>
      <c r="F851" s="186"/>
      <c r="G851" s="186"/>
      <c r="H851" s="186"/>
      <c r="I851" s="186"/>
      <c r="J851" s="186"/>
      <c r="K851" s="186"/>
      <c r="L851" s="186"/>
      <c r="M851" s="186"/>
      <c r="N851" s="180"/>
      <c r="O851" s="180"/>
      <c r="P851" s="180"/>
      <c r="Q851" s="180"/>
      <c r="R851" s="180"/>
      <c r="S851" s="180"/>
      <c r="T851" s="186"/>
      <c r="U851" s="186"/>
      <c r="V851" s="186"/>
      <c r="W851" s="186"/>
      <c r="X851" s="186"/>
      <c r="Y851" s="186"/>
      <c r="Z851" s="186"/>
    </row>
    <row r="852" spans="1:26" x14ac:dyDescent="0.2">
      <c r="A852" s="186"/>
      <c r="B852" s="186"/>
      <c r="C852" s="186"/>
      <c r="D852" s="186"/>
      <c r="E852" s="186"/>
      <c r="F852" s="186"/>
      <c r="G852" s="186"/>
      <c r="H852" s="186"/>
      <c r="I852" s="186"/>
      <c r="J852" s="186"/>
      <c r="K852" s="186"/>
      <c r="L852" s="186"/>
      <c r="M852" s="186"/>
      <c r="N852" s="180"/>
      <c r="O852" s="180"/>
      <c r="P852" s="180"/>
      <c r="Q852" s="180"/>
      <c r="R852" s="180"/>
      <c r="S852" s="180"/>
      <c r="T852" s="186"/>
      <c r="U852" s="186"/>
      <c r="V852" s="186"/>
      <c r="W852" s="186"/>
      <c r="X852" s="186"/>
      <c r="Y852" s="186"/>
      <c r="Z852" s="186"/>
    </row>
    <row r="853" spans="1:26" x14ac:dyDescent="0.2">
      <c r="A853" s="186"/>
      <c r="B853" s="186"/>
      <c r="C853" s="186"/>
      <c r="D853" s="186"/>
      <c r="E853" s="186"/>
      <c r="F853" s="186"/>
      <c r="G853" s="186"/>
      <c r="H853" s="186"/>
      <c r="I853" s="186"/>
      <c r="J853" s="186"/>
      <c r="K853" s="186"/>
      <c r="L853" s="186"/>
      <c r="M853" s="186"/>
      <c r="N853" s="180"/>
      <c r="O853" s="180"/>
      <c r="P853" s="180"/>
      <c r="Q853" s="180"/>
      <c r="R853" s="180"/>
      <c r="S853" s="180"/>
      <c r="T853" s="186"/>
      <c r="U853" s="186"/>
      <c r="V853" s="186"/>
      <c r="W853" s="186"/>
      <c r="X853" s="186"/>
      <c r="Y853" s="186"/>
      <c r="Z853" s="186"/>
    </row>
    <row r="854" spans="1:26" x14ac:dyDescent="0.2">
      <c r="A854" s="186"/>
      <c r="B854" s="186"/>
      <c r="C854" s="186"/>
      <c r="D854" s="186"/>
      <c r="E854" s="186"/>
      <c r="F854" s="186"/>
      <c r="G854" s="186"/>
      <c r="H854" s="186"/>
      <c r="I854" s="186"/>
      <c r="J854" s="186"/>
      <c r="K854" s="186"/>
      <c r="L854" s="186"/>
      <c r="M854" s="186"/>
      <c r="N854" s="180"/>
      <c r="O854" s="180"/>
      <c r="P854" s="180"/>
      <c r="Q854" s="180"/>
      <c r="R854" s="180"/>
      <c r="S854" s="180"/>
      <c r="T854" s="186"/>
      <c r="U854" s="186"/>
      <c r="V854" s="186"/>
      <c r="W854" s="186"/>
      <c r="X854" s="186"/>
      <c r="Y854" s="186"/>
      <c r="Z854" s="186"/>
    </row>
    <row r="855" spans="1:26" x14ac:dyDescent="0.2">
      <c r="A855" s="186"/>
      <c r="B855" s="186"/>
      <c r="C855" s="186"/>
      <c r="D855" s="186"/>
      <c r="E855" s="186"/>
      <c r="F855" s="186"/>
      <c r="G855" s="186"/>
      <c r="H855" s="186"/>
      <c r="I855" s="186"/>
      <c r="J855" s="186"/>
      <c r="K855" s="186"/>
      <c r="L855" s="186"/>
      <c r="M855" s="186"/>
      <c r="N855" s="180"/>
      <c r="O855" s="180"/>
      <c r="P855" s="180"/>
      <c r="Q855" s="180"/>
      <c r="R855" s="180"/>
      <c r="S855" s="180"/>
      <c r="T855" s="186"/>
      <c r="U855" s="186"/>
      <c r="V855" s="186"/>
      <c r="W855" s="186"/>
      <c r="X855" s="186"/>
      <c r="Y855" s="186"/>
      <c r="Z855" s="186"/>
    </row>
    <row r="856" spans="1:26" x14ac:dyDescent="0.2">
      <c r="A856" s="186"/>
      <c r="B856" s="186"/>
      <c r="C856" s="186"/>
      <c r="D856" s="186"/>
      <c r="E856" s="186"/>
      <c r="F856" s="186"/>
      <c r="G856" s="186"/>
      <c r="H856" s="186"/>
      <c r="I856" s="186"/>
      <c r="J856" s="186"/>
      <c r="K856" s="186"/>
      <c r="L856" s="186"/>
      <c r="M856" s="186"/>
      <c r="N856" s="180"/>
      <c r="O856" s="180"/>
      <c r="P856" s="180"/>
      <c r="Q856" s="180"/>
      <c r="R856" s="180"/>
      <c r="S856" s="180"/>
      <c r="T856" s="186"/>
      <c r="U856" s="186"/>
      <c r="V856" s="186"/>
      <c r="W856" s="186"/>
      <c r="X856" s="186"/>
      <c r="Y856" s="186"/>
      <c r="Z856" s="186"/>
    </row>
    <row r="857" spans="1:26" x14ac:dyDescent="0.2">
      <c r="A857" s="186"/>
      <c r="B857" s="186"/>
      <c r="C857" s="186"/>
      <c r="D857" s="186"/>
      <c r="E857" s="186"/>
      <c r="F857" s="186"/>
      <c r="G857" s="186"/>
      <c r="H857" s="186"/>
      <c r="I857" s="186"/>
      <c r="J857" s="186"/>
      <c r="K857" s="186"/>
      <c r="L857" s="186"/>
      <c r="M857" s="186"/>
      <c r="N857" s="180"/>
      <c r="O857" s="180"/>
      <c r="P857" s="180"/>
      <c r="Q857" s="180"/>
      <c r="R857" s="180"/>
      <c r="S857" s="180"/>
      <c r="T857" s="186"/>
      <c r="U857" s="186"/>
      <c r="V857" s="186"/>
      <c r="W857" s="186"/>
      <c r="X857" s="186"/>
      <c r="Y857" s="186"/>
      <c r="Z857" s="186"/>
    </row>
    <row r="858" spans="1:26" x14ac:dyDescent="0.2">
      <c r="A858" s="186"/>
      <c r="B858" s="186"/>
      <c r="C858" s="186"/>
      <c r="D858" s="186"/>
      <c r="E858" s="186"/>
      <c r="F858" s="186"/>
      <c r="G858" s="186"/>
      <c r="H858" s="186"/>
      <c r="I858" s="186"/>
      <c r="J858" s="186"/>
      <c r="K858" s="186"/>
      <c r="L858" s="186"/>
      <c r="M858" s="186"/>
      <c r="N858" s="180"/>
      <c r="O858" s="180"/>
      <c r="P858" s="180"/>
      <c r="Q858" s="180"/>
      <c r="R858" s="180"/>
      <c r="S858" s="180"/>
      <c r="T858" s="186"/>
      <c r="U858" s="186"/>
      <c r="V858" s="186"/>
      <c r="W858" s="186"/>
      <c r="X858" s="186"/>
      <c r="Y858" s="186"/>
      <c r="Z858" s="186"/>
    </row>
    <row r="859" spans="1:26" x14ac:dyDescent="0.2">
      <c r="A859" s="186"/>
      <c r="B859" s="186"/>
      <c r="C859" s="186"/>
      <c r="D859" s="186"/>
      <c r="E859" s="186"/>
      <c r="F859" s="186"/>
      <c r="G859" s="186"/>
      <c r="H859" s="186"/>
      <c r="I859" s="186"/>
      <c r="J859" s="186"/>
      <c r="K859" s="186"/>
      <c r="L859" s="186"/>
      <c r="M859" s="186"/>
      <c r="N859" s="180"/>
      <c r="O859" s="180"/>
      <c r="P859" s="180"/>
      <c r="Q859" s="180"/>
      <c r="R859" s="180"/>
      <c r="S859" s="180"/>
      <c r="T859" s="186"/>
      <c r="U859" s="186"/>
      <c r="V859" s="186"/>
      <c r="W859" s="186"/>
      <c r="X859" s="186"/>
      <c r="Y859" s="186"/>
      <c r="Z859" s="186"/>
    </row>
    <row r="860" spans="1:26" x14ac:dyDescent="0.2">
      <c r="A860" s="186"/>
      <c r="B860" s="186"/>
      <c r="C860" s="186"/>
      <c r="D860" s="186"/>
      <c r="E860" s="186"/>
      <c r="F860" s="186"/>
      <c r="G860" s="186"/>
      <c r="H860" s="186"/>
      <c r="I860" s="186"/>
      <c r="J860" s="186"/>
      <c r="K860" s="186"/>
      <c r="L860" s="186"/>
      <c r="M860" s="186"/>
      <c r="N860" s="180"/>
      <c r="O860" s="180"/>
      <c r="P860" s="180"/>
      <c r="Q860" s="180"/>
      <c r="R860" s="180"/>
      <c r="S860" s="180"/>
      <c r="T860" s="186"/>
      <c r="U860" s="186"/>
      <c r="V860" s="186"/>
      <c r="W860" s="186"/>
      <c r="X860" s="186"/>
      <c r="Y860" s="186"/>
      <c r="Z860" s="186"/>
    </row>
    <row r="861" spans="1:26" x14ac:dyDescent="0.2">
      <c r="A861" s="186"/>
      <c r="B861" s="186"/>
      <c r="C861" s="186"/>
      <c r="D861" s="186"/>
      <c r="E861" s="186"/>
      <c r="F861" s="186"/>
      <c r="G861" s="186"/>
      <c r="H861" s="186"/>
      <c r="I861" s="186"/>
      <c r="J861" s="186"/>
      <c r="K861" s="186"/>
      <c r="L861" s="186"/>
      <c r="M861" s="186"/>
      <c r="N861" s="180"/>
      <c r="O861" s="180"/>
      <c r="P861" s="180"/>
      <c r="Q861" s="180"/>
      <c r="R861" s="180"/>
      <c r="S861" s="180"/>
      <c r="T861" s="186"/>
      <c r="U861" s="186"/>
      <c r="V861" s="186"/>
      <c r="W861" s="186"/>
      <c r="X861" s="186"/>
      <c r="Y861" s="186"/>
      <c r="Z861" s="186"/>
    </row>
    <row r="862" spans="1:26" x14ac:dyDescent="0.2">
      <c r="A862" s="186"/>
      <c r="B862" s="186"/>
      <c r="C862" s="186"/>
      <c r="D862" s="186"/>
      <c r="E862" s="186"/>
      <c r="F862" s="186"/>
      <c r="G862" s="186"/>
      <c r="H862" s="186"/>
      <c r="I862" s="186"/>
      <c r="J862" s="186"/>
      <c r="K862" s="186"/>
      <c r="L862" s="186"/>
      <c r="M862" s="186"/>
      <c r="N862" s="180"/>
      <c r="O862" s="180"/>
      <c r="P862" s="180"/>
      <c r="Q862" s="180"/>
      <c r="R862" s="180"/>
      <c r="S862" s="180"/>
      <c r="T862" s="186"/>
      <c r="U862" s="186"/>
      <c r="V862" s="186"/>
      <c r="W862" s="186"/>
      <c r="X862" s="186"/>
      <c r="Y862" s="186"/>
      <c r="Z862" s="186"/>
    </row>
    <row r="863" spans="1:26" x14ac:dyDescent="0.2">
      <c r="A863" s="186"/>
      <c r="B863" s="186"/>
      <c r="C863" s="186"/>
      <c r="D863" s="186"/>
      <c r="E863" s="186"/>
      <c r="F863" s="186"/>
      <c r="G863" s="186"/>
      <c r="H863" s="186"/>
      <c r="I863" s="186"/>
      <c r="J863" s="186"/>
      <c r="K863" s="186"/>
      <c r="L863" s="186"/>
      <c r="M863" s="186"/>
      <c r="N863" s="180"/>
      <c r="O863" s="180"/>
      <c r="P863" s="180"/>
      <c r="Q863" s="180"/>
      <c r="R863" s="180"/>
      <c r="S863" s="180"/>
      <c r="T863" s="186"/>
      <c r="U863" s="186"/>
      <c r="V863" s="186"/>
      <c r="W863" s="186"/>
      <c r="X863" s="186"/>
      <c r="Y863" s="186"/>
      <c r="Z863" s="186"/>
    </row>
    <row r="864" spans="1:26" x14ac:dyDescent="0.2">
      <c r="A864" s="186"/>
      <c r="B864" s="186"/>
      <c r="C864" s="186"/>
      <c r="D864" s="186"/>
      <c r="E864" s="186"/>
      <c r="F864" s="186"/>
      <c r="G864" s="186"/>
      <c r="H864" s="186"/>
      <c r="I864" s="186"/>
      <c r="J864" s="186"/>
      <c r="K864" s="186"/>
      <c r="L864" s="186"/>
      <c r="M864" s="186"/>
      <c r="N864" s="180"/>
      <c r="O864" s="180"/>
      <c r="P864" s="180"/>
      <c r="Q864" s="180"/>
      <c r="R864" s="180"/>
      <c r="S864" s="180"/>
      <c r="T864" s="186"/>
      <c r="U864" s="186"/>
      <c r="V864" s="186"/>
      <c r="W864" s="186"/>
      <c r="X864" s="186"/>
      <c r="Y864" s="186"/>
      <c r="Z864" s="186"/>
    </row>
    <row r="865" spans="1:26" x14ac:dyDescent="0.2">
      <c r="A865" s="186"/>
      <c r="B865" s="186"/>
      <c r="C865" s="186"/>
      <c r="D865" s="186"/>
      <c r="E865" s="186"/>
      <c r="F865" s="186"/>
      <c r="G865" s="186"/>
      <c r="H865" s="186"/>
      <c r="I865" s="186"/>
      <c r="J865" s="186"/>
      <c r="K865" s="186"/>
      <c r="L865" s="186"/>
      <c r="M865" s="186"/>
      <c r="N865" s="180"/>
      <c r="O865" s="180"/>
      <c r="P865" s="180"/>
      <c r="Q865" s="180"/>
      <c r="R865" s="180"/>
      <c r="S865" s="180"/>
      <c r="T865" s="186"/>
      <c r="U865" s="186"/>
      <c r="V865" s="186"/>
      <c r="W865" s="186"/>
      <c r="X865" s="186"/>
      <c r="Y865" s="186"/>
      <c r="Z865" s="186"/>
    </row>
    <row r="866" spans="1:26" x14ac:dyDescent="0.2">
      <c r="A866" s="186"/>
      <c r="B866" s="186"/>
      <c r="C866" s="186"/>
      <c r="D866" s="186"/>
      <c r="E866" s="186"/>
      <c r="F866" s="186"/>
      <c r="G866" s="186"/>
      <c r="H866" s="186"/>
      <c r="I866" s="186"/>
      <c r="J866" s="186"/>
      <c r="K866" s="186"/>
      <c r="L866" s="186"/>
      <c r="M866" s="186"/>
      <c r="N866" s="180"/>
      <c r="O866" s="180"/>
      <c r="P866" s="180"/>
      <c r="Q866" s="180"/>
      <c r="R866" s="180"/>
      <c r="S866" s="180"/>
      <c r="T866" s="186"/>
      <c r="U866" s="186"/>
      <c r="V866" s="186"/>
      <c r="W866" s="186"/>
      <c r="X866" s="186"/>
      <c r="Y866" s="186"/>
      <c r="Z866" s="186"/>
    </row>
    <row r="867" spans="1:26" x14ac:dyDescent="0.2">
      <c r="A867" s="186"/>
      <c r="B867" s="186"/>
      <c r="C867" s="186"/>
      <c r="D867" s="186"/>
      <c r="E867" s="186"/>
      <c r="F867" s="186"/>
      <c r="G867" s="186"/>
      <c r="H867" s="186"/>
      <c r="I867" s="186"/>
      <c r="J867" s="186"/>
      <c r="K867" s="186"/>
      <c r="L867" s="186"/>
      <c r="M867" s="186"/>
      <c r="N867" s="180"/>
      <c r="O867" s="180"/>
      <c r="P867" s="180"/>
      <c r="Q867" s="180"/>
      <c r="R867" s="180"/>
      <c r="S867" s="180"/>
      <c r="T867" s="186"/>
      <c r="U867" s="186"/>
      <c r="V867" s="186"/>
      <c r="W867" s="186"/>
      <c r="X867" s="186"/>
      <c r="Y867" s="186"/>
      <c r="Z867" s="186"/>
    </row>
    <row r="868" spans="1:26" x14ac:dyDescent="0.2">
      <c r="A868" s="186"/>
      <c r="B868" s="186"/>
      <c r="C868" s="186"/>
      <c r="D868" s="186"/>
      <c r="E868" s="186"/>
      <c r="F868" s="186"/>
      <c r="G868" s="186"/>
      <c r="H868" s="186"/>
      <c r="I868" s="186"/>
      <c r="J868" s="186"/>
      <c r="K868" s="186"/>
      <c r="L868" s="186"/>
      <c r="M868" s="186"/>
      <c r="N868" s="180"/>
      <c r="O868" s="180"/>
      <c r="P868" s="180"/>
      <c r="Q868" s="180"/>
      <c r="R868" s="180"/>
      <c r="S868" s="180"/>
      <c r="T868" s="186"/>
      <c r="U868" s="186"/>
      <c r="V868" s="186"/>
      <c r="W868" s="186"/>
      <c r="X868" s="186"/>
      <c r="Y868" s="186"/>
      <c r="Z868" s="186"/>
    </row>
    <row r="869" spans="1:26" x14ac:dyDescent="0.2">
      <c r="A869" s="186"/>
      <c r="B869" s="186"/>
      <c r="C869" s="186"/>
      <c r="D869" s="186"/>
      <c r="E869" s="186"/>
      <c r="F869" s="186"/>
      <c r="G869" s="186"/>
      <c r="H869" s="186"/>
      <c r="I869" s="186"/>
      <c r="J869" s="186"/>
      <c r="K869" s="186"/>
      <c r="L869" s="186"/>
      <c r="M869" s="186"/>
      <c r="N869" s="180"/>
      <c r="O869" s="180"/>
      <c r="P869" s="180"/>
      <c r="Q869" s="180"/>
      <c r="R869" s="180"/>
      <c r="S869" s="180"/>
      <c r="T869" s="186"/>
      <c r="U869" s="186"/>
      <c r="V869" s="186"/>
      <c r="W869" s="186"/>
      <c r="X869" s="186"/>
      <c r="Y869" s="186"/>
      <c r="Z869" s="186"/>
    </row>
    <row r="870" spans="1:26" x14ac:dyDescent="0.2">
      <c r="A870" s="186"/>
      <c r="B870" s="186"/>
      <c r="C870" s="186"/>
      <c r="D870" s="186"/>
      <c r="E870" s="186"/>
      <c r="F870" s="186"/>
      <c r="G870" s="186"/>
      <c r="H870" s="186"/>
      <c r="I870" s="186"/>
      <c r="J870" s="186"/>
      <c r="K870" s="186"/>
      <c r="L870" s="186"/>
      <c r="M870" s="186"/>
      <c r="N870" s="180"/>
      <c r="O870" s="180"/>
      <c r="P870" s="180"/>
      <c r="Q870" s="180"/>
      <c r="R870" s="180"/>
      <c r="S870" s="180"/>
      <c r="T870" s="186"/>
      <c r="U870" s="186"/>
      <c r="V870" s="186"/>
      <c r="W870" s="186"/>
      <c r="X870" s="186"/>
      <c r="Y870" s="186"/>
      <c r="Z870" s="186"/>
    </row>
    <row r="871" spans="1:26" x14ac:dyDescent="0.2">
      <c r="A871" s="186"/>
      <c r="B871" s="186"/>
      <c r="C871" s="186"/>
      <c r="D871" s="186"/>
      <c r="E871" s="186"/>
      <c r="F871" s="186"/>
      <c r="G871" s="186"/>
      <c r="H871" s="186"/>
      <c r="I871" s="186"/>
      <c r="J871" s="186"/>
      <c r="K871" s="186"/>
      <c r="L871" s="186"/>
      <c r="M871" s="186"/>
      <c r="N871" s="180"/>
      <c r="O871" s="180"/>
      <c r="P871" s="180"/>
      <c r="Q871" s="180"/>
      <c r="R871" s="180"/>
      <c r="S871" s="180"/>
      <c r="T871" s="186"/>
      <c r="U871" s="186"/>
      <c r="V871" s="186"/>
      <c r="W871" s="186"/>
      <c r="X871" s="186"/>
      <c r="Y871" s="186"/>
      <c r="Z871" s="186"/>
    </row>
    <row r="872" spans="1:26" x14ac:dyDescent="0.2">
      <c r="A872" s="186"/>
      <c r="B872" s="186"/>
      <c r="C872" s="186"/>
      <c r="D872" s="186"/>
      <c r="E872" s="186"/>
      <c r="F872" s="186"/>
      <c r="G872" s="186"/>
      <c r="H872" s="186"/>
      <c r="I872" s="186"/>
      <c r="J872" s="186"/>
      <c r="K872" s="186"/>
      <c r="L872" s="186"/>
      <c r="M872" s="186"/>
      <c r="N872" s="180"/>
      <c r="O872" s="180"/>
      <c r="P872" s="180"/>
      <c r="Q872" s="180"/>
      <c r="R872" s="180"/>
      <c r="S872" s="180"/>
      <c r="T872" s="186"/>
      <c r="U872" s="186"/>
      <c r="V872" s="186"/>
      <c r="W872" s="186"/>
      <c r="X872" s="186"/>
      <c r="Y872" s="186"/>
      <c r="Z872" s="186"/>
    </row>
    <row r="873" spans="1:26" x14ac:dyDescent="0.2">
      <c r="A873" s="186"/>
      <c r="B873" s="186"/>
      <c r="C873" s="186"/>
      <c r="D873" s="186"/>
      <c r="E873" s="186"/>
      <c r="F873" s="186"/>
      <c r="G873" s="186"/>
      <c r="H873" s="186"/>
      <c r="I873" s="186"/>
      <c r="J873" s="186"/>
      <c r="K873" s="186"/>
      <c r="L873" s="186"/>
      <c r="M873" s="186"/>
      <c r="N873" s="180"/>
      <c r="O873" s="180"/>
      <c r="P873" s="180"/>
      <c r="Q873" s="180"/>
      <c r="R873" s="180"/>
      <c r="S873" s="180"/>
      <c r="T873" s="186"/>
      <c r="U873" s="186"/>
      <c r="V873" s="186"/>
      <c r="W873" s="186"/>
      <c r="X873" s="186"/>
      <c r="Y873" s="186"/>
      <c r="Z873" s="186"/>
    </row>
    <row r="874" spans="1:26" x14ac:dyDescent="0.2">
      <c r="A874" s="186"/>
      <c r="B874" s="186"/>
      <c r="C874" s="186"/>
      <c r="D874" s="186"/>
      <c r="E874" s="186"/>
      <c r="F874" s="186"/>
      <c r="G874" s="186"/>
      <c r="H874" s="186"/>
      <c r="I874" s="186"/>
      <c r="J874" s="186"/>
      <c r="K874" s="186"/>
      <c r="L874" s="186"/>
      <c r="M874" s="186"/>
      <c r="N874" s="180"/>
      <c r="O874" s="180"/>
      <c r="P874" s="180"/>
      <c r="Q874" s="180"/>
      <c r="R874" s="180"/>
      <c r="S874" s="180"/>
      <c r="T874" s="186"/>
      <c r="U874" s="186"/>
      <c r="V874" s="186"/>
      <c r="W874" s="186"/>
      <c r="X874" s="186"/>
      <c r="Y874" s="186"/>
      <c r="Z874" s="186"/>
    </row>
    <row r="875" spans="1:26" x14ac:dyDescent="0.2">
      <c r="A875" s="186"/>
      <c r="B875" s="186"/>
      <c r="C875" s="186"/>
      <c r="D875" s="186"/>
      <c r="E875" s="186"/>
      <c r="F875" s="186"/>
      <c r="G875" s="186"/>
      <c r="H875" s="186"/>
      <c r="I875" s="186"/>
      <c r="J875" s="186"/>
      <c r="K875" s="186"/>
      <c r="L875" s="186"/>
      <c r="M875" s="186"/>
      <c r="N875" s="180"/>
      <c r="O875" s="180"/>
      <c r="P875" s="180"/>
      <c r="Q875" s="180"/>
      <c r="R875" s="180"/>
      <c r="S875" s="180"/>
      <c r="T875" s="186"/>
      <c r="U875" s="186"/>
      <c r="V875" s="186"/>
      <c r="W875" s="186"/>
      <c r="X875" s="186"/>
      <c r="Y875" s="186"/>
      <c r="Z875" s="186"/>
    </row>
    <row r="876" spans="1:26" x14ac:dyDescent="0.2">
      <c r="A876" s="186"/>
      <c r="B876" s="186"/>
      <c r="C876" s="186"/>
      <c r="D876" s="186"/>
      <c r="E876" s="186"/>
      <c r="F876" s="186"/>
      <c r="G876" s="186"/>
      <c r="H876" s="186"/>
      <c r="I876" s="186"/>
      <c r="J876" s="186"/>
      <c r="K876" s="186"/>
      <c r="L876" s="186"/>
      <c r="M876" s="186"/>
      <c r="N876" s="180"/>
      <c r="O876" s="180"/>
      <c r="P876" s="180"/>
      <c r="Q876" s="180"/>
      <c r="R876" s="180"/>
      <c r="S876" s="180"/>
      <c r="T876" s="186"/>
      <c r="U876" s="186"/>
      <c r="V876" s="186"/>
      <c r="W876" s="186"/>
      <c r="X876" s="186"/>
      <c r="Y876" s="186"/>
      <c r="Z876" s="186"/>
    </row>
    <row r="877" spans="1:26" x14ac:dyDescent="0.2">
      <c r="A877" s="186"/>
      <c r="B877" s="186"/>
      <c r="C877" s="186"/>
      <c r="D877" s="186"/>
      <c r="E877" s="186"/>
      <c r="F877" s="186"/>
      <c r="G877" s="186"/>
      <c r="H877" s="186"/>
      <c r="I877" s="186"/>
      <c r="J877" s="186"/>
      <c r="K877" s="186"/>
      <c r="L877" s="186"/>
      <c r="M877" s="186"/>
      <c r="N877" s="180"/>
      <c r="O877" s="180"/>
      <c r="P877" s="180"/>
      <c r="Q877" s="180"/>
      <c r="R877" s="180"/>
      <c r="S877" s="180"/>
      <c r="T877" s="186"/>
      <c r="U877" s="186"/>
      <c r="V877" s="186"/>
      <c r="W877" s="186"/>
      <c r="X877" s="186"/>
      <c r="Y877" s="186"/>
      <c r="Z877" s="186"/>
    </row>
    <row r="878" spans="1:26" x14ac:dyDescent="0.2">
      <c r="A878" s="186"/>
      <c r="B878" s="186"/>
      <c r="C878" s="186"/>
      <c r="D878" s="186"/>
      <c r="E878" s="186"/>
      <c r="F878" s="186"/>
      <c r="G878" s="186"/>
      <c r="H878" s="186"/>
      <c r="I878" s="186"/>
      <c r="J878" s="186"/>
      <c r="K878" s="186"/>
      <c r="L878" s="186"/>
      <c r="M878" s="186"/>
      <c r="N878" s="180"/>
      <c r="O878" s="180"/>
      <c r="P878" s="180"/>
      <c r="Q878" s="180"/>
      <c r="R878" s="180"/>
      <c r="S878" s="180"/>
      <c r="T878" s="186"/>
      <c r="U878" s="186"/>
      <c r="V878" s="186"/>
      <c r="W878" s="186"/>
      <c r="X878" s="186"/>
      <c r="Y878" s="186"/>
      <c r="Z878" s="186"/>
    </row>
    <row r="879" spans="1:26" x14ac:dyDescent="0.2">
      <c r="A879" s="186"/>
      <c r="B879" s="186"/>
      <c r="C879" s="186"/>
      <c r="D879" s="186"/>
      <c r="E879" s="186"/>
      <c r="F879" s="186"/>
      <c r="G879" s="186"/>
      <c r="H879" s="186"/>
      <c r="I879" s="186"/>
      <c r="J879" s="186"/>
      <c r="K879" s="186"/>
      <c r="L879" s="186"/>
      <c r="M879" s="186"/>
      <c r="N879" s="180"/>
      <c r="O879" s="180"/>
      <c r="P879" s="180"/>
      <c r="Q879" s="180"/>
      <c r="R879" s="180"/>
      <c r="S879" s="180"/>
      <c r="T879" s="186"/>
      <c r="U879" s="186"/>
      <c r="V879" s="186"/>
      <c r="W879" s="186"/>
      <c r="X879" s="186"/>
      <c r="Y879" s="186"/>
      <c r="Z879" s="186"/>
    </row>
    <row r="880" spans="1:26" x14ac:dyDescent="0.2">
      <c r="A880" s="186"/>
      <c r="B880" s="186"/>
      <c r="C880" s="186"/>
      <c r="D880" s="186"/>
      <c r="E880" s="186"/>
      <c r="F880" s="186"/>
      <c r="G880" s="186"/>
      <c r="H880" s="186"/>
      <c r="I880" s="186"/>
      <c r="J880" s="186"/>
      <c r="K880" s="186"/>
      <c r="L880" s="186"/>
      <c r="M880" s="186"/>
      <c r="N880" s="180"/>
      <c r="O880" s="180"/>
      <c r="P880" s="180"/>
      <c r="Q880" s="180"/>
      <c r="R880" s="180"/>
      <c r="S880" s="180"/>
      <c r="T880" s="186"/>
      <c r="U880" s="186"/>
      <c r="V880" s="186"/>
      <c r="W880" s="186"/>
      <c r="X880" s="186"/>
      <c r="Y880" s="186"/>
      <c r="Z880" s="186"/>
    </row>
    <row r="881" spans="1:26" x14ac:dyDescent="0.2">
      <c r="A881" s="186"/>
      <c r="B881" s="186"/>
      <c r="C881" s="186"/>
      <c r="D881" s="186"/>
      <c r="E881" s="186"/>
      <c r="F881" s="186"/>
      <c r="G881" s="186"/>
      <c r="H881" s="186"/>
      <c r="I881" s="186"/>
      <c r="J881" s="186"/>
      <c r="K881" s="186"/>
      <c r="L881" s="186"/>
      <c r="M881" s="186"/>
      <c r="N881" s="180"/>
      <c r="O881" s="180"/>
      <c r="P881" s="180"/>
      <c r="Q881" s="180"/>
      <c r="R881" s="180"/>
      <c r="S881" s="180"/>
      <c r="T881" s="186"/>
      <c r="U881" s="186"/>
      <c r="V881" s="186"/>
      <c r="W881" s="186"/>
      <c r="X881" s="186"/>
      <c r="Y881" s="186"/>
      <c r="Z881" s="186"/>
    </row>
    <row r="882" spans="1:26" x14ac:dyDescent="0.2">
      <c r="A882" s="186"/>
      <c r="B882" s="186"/>
      <c r="C882" s="186"/>
      <c r="D882" s="186"/>
      <c r="E882" s="186"/>
      <c r="F882" s="186"/>
      <c r="G882" s="186"/>
      <c r="H882" s="186"/>
      <c r="I882" s="186"/>
      <c r="J882" s="186"/>
      <c r="K882" s="186"/>
      <c r="L882" s="186"/>
      <c r="M882" s="186"/>
      <c r="N882" s="180"/>
      <c r="O882" s="180"/>
      <c r="P882" s="180"/>
      <c r="Q882" s="180"/>
      <c r="R882" s="180"/>
      <c r="S882" s="180"/>
      <c r="T882" s="186"/>
      <c r="U882" s="186"/>
      <c r="V882" s="186"/>
      <c r="W882" s="186"/>
      <c r="X882" s="186"/>
      <c r="Y882" s="186"/>
      <c r="Z882" s="186"/>
    </row>
    <row r="883" spans="1:26" x14ac:dyDescent="0.2">
      <c r="A883" s="186"/>
      <c r="B883" s="186"/>
      <c r="C883" s="186"/>
      <c r="D883" s="186"/>
      <c r="E883" s="186"/>
      <c r="F883" s="186"/>
      <c r="G883" s="186"/>
      <c r="H883" s="186"/>
      <c r="I883" s="186"/>
      <c r="J883" s="186"/>
      <c r="K883" s="186"/>
      <c r="L883" s="186"/>
      <c r="M883" s="186"/>
      <c r="N883" s="180"/>
      <c r="O883" s="180"/>
      <c r="P883" s="180"/>
      <c r="Q883" s="180"/>
      <c r="R883" s="180"/>
      <c r="S883" s="180"/>
      <c r="T883" s="186"/>
      <c r="U883" s="186"/>
      <c r="V883" s="186"/>
      <c r="W883" s="186"/>
      <c r="X883" s="186"/>
      <c r="Y883" s="186"/>
      <c r="Z883" s="186"/>
    </row>
    <row r="884" spans="1:26" x14ac:dyDescent="0.2">
      <c r="A884" s="186"/>
      <c r="B884" s="186"/>
      <c r="C884" s="186"/>
      <c r="D884" s="186"/>
      <c r="E884" s="186"/>
      <c r="F884" s="186"/>
      <c r="G884" s="186"/>
      <c r="H884" s="186"/>
      <c r="I884" s="186"/>
      <c r="J884" s="186"/>
      <c r="K884" s="186"/>
      <c r="L884" s="186"/>
      <c r="M884" s="186"/>
      <c r="N884" s="180"/>
      <c r="O884" s="180"/>
      <c r="P884" s="180"/>
      <c r="Q884" s="180"/>
      <c r="R884" s="180"/>
      <c r="S884" s="180"/>
      <c r="T884" s="186"/>
      <c r="U884" s="186"/>
      <c r="V884" s="186"/>
      <c r="W884" s="186"/>
      <c r="X884" s="186"/>
      <c r="Y884" s="186"/>
      <c r="Z884" s="186"/>
    </row>
    <row r="885" spans="1:26" x14ac:dyDescent="0.2">
      <c r="A885" s="186"/>
      <c r="B885" s="186"/>
      <c r="C885" s="186"/>
      <c r="D885" s="186"/>
      <c r="E885" s="186"/>
      <c r="F885" s="186"/>
      <c r="G885" s="186"/>
      <c r="H885" s="186"/>
      <c r="I885" s="186"/>
      <c r="J885" s="186"/>
      <c r="K885" s="186"/>
      <c r="L885" s="186"/>
      <c r="M885" s="186"/>
      <c r="N885" s="180"/>
      <c r="O885" s="180"/>
      <c r="P885" s="180"/>
      <c r="Q885" s="180"/>
      <c r="R885" s="180"/>
      <c r="S885" s="180"/>
      <c r="T885" s="186"/>
      <c r="U885" s="186"/>
      <c r="V885" s="186"/>
      <c r="W885" s="186"/>
      <c r="X885" s="186"/>
      <c r="Y885" s="186"/>
      <c r="Z885" s="186"/>
    </row>
    <row r="886" spans="1:26" x14ac:dyDescent="0.2">
      <c r="A886" s="186"/>
      <c r="B886" s="186"/>
      <c r="C886" s="186"/>
      <c r="D886" s="186"/>
      <c r="E886" s="186"/>
      <c r="F886" s="186"/>
      <c r="G886" s="186"/>
      <c r="H886" s="186"/>
      <c r="I886" s="186"/>
      <c r="J886" s="186"/>
      <c r="K886" s="186"/>
      <c r="L886" s="186"/>
      <c r="M886" s="186"/>
      <c r="N886" s="180"/>
      <c r="O886" s="180"/>
      <c r="P886" s="180"/>
      <c r="Q886" s="180"/>
      <c r="R886" s="180"/>
      <c r="S886" s="180"/>
      <c r="T886" s="186"/>
      <c r="U886" s="186"/>
      <c r="V886" s="186"/>
      <c r="W886" s="186"/>
      <c r="X886" s="186"/>
      <c r="Y886" s="186"/>
      <c r="Z886" s="186"/>
    </row>
    <row r="887" spans="1:26" x14ac:dyDescent="0.2">
      <c r="A887" s="186"/>
      <c r="B887" s="186"/>
      <c r="C887" s="186"/>
      <c r="D887" s="186"/>
      <c r="E887" s="186"/>
      <c r="F887" s="186"/>
      <c r="G887" s="186"/>
      <c r="H887" s="186"/>
      <c r="I887" s="186"/>
      <c r="J887" s="186"/>
      <c r="K887" s="186"/>
      <c r="L887" s="186"/>
      <c r="M887" s="186"/>
      <c r="N887" s="180"/>
      <c r="O887" s="180"/>
      <c r="P887" s="180"/>
      <c r="Q887" s="180"/>
      <c r="R887" s="180"/>
      <c r="S887" s="180"/>
      <c r="T887" s="186"/>
      <c r="U887" s="186"/>
      <c r="V887" s="186"/>
      <c r="W887" s="186"/>
      <c r="X887" s="186"/>
      <c r="Y887" s="186"/>
      <c r="Z887" s="186"/>
    </row>
    <row r="888" spans="1:26" x14ac:dyDescent="0.2">
      <c r="A888" s="186"/>
      <c r="B888" s="186"/>
      <c r="C888" s="186"/>
      <c r="D888" s="186"/>
      <c r="E888" s="186"/>
      <c r="F888" s="186"/>
      <c r="G888" s="186"/>
      <c r="H888" s="186"/>
      <c r="I888" s="186"/>
      <c r="J888" s="186"/>
      <c r="K888" s="186"/>
      <c r="L888" s="186"/>
      <c r="M888" s="186"/>
      <c r="N888" s="180"/>
      <c r="O888" s="180"/>
      <c r="P888" s="180"/>
      <c r="Q888" s="180"/>
      <c r="R888" s="180"/>
      <c r="S888" s="180"/>
      <c r="T888" s="186"/>
      <c r="U888" s="186"/>
      <c r="V888" s="186"/>
      <c r="W888" s="186"/>
      <c r="X888" s="186"/>
      <c r="Y888" s="186"/>
      <c r="Z888" s="186"/>
    </row>
    <row r="889" spans="1:26" x14ac:dyDescent="0.2">
      <c r="A889" s="186"/>
      <c r="B889" s="186"/>
      <c r="C889" s="186"/>
      <c r="D889" s="186"/>
      <c r="E889" s="186"/>
      <c r="F889" s="186"/>
      <c r="G889" s="186"/>
      <c r="H889" s="186"/>
      <c r="I889" s="186"/>
      <c r="J889" s="186"/>
      <c r="K889" s="186"/>
      <c r="L889" s="186"/>
      <c r="M889" s="186"/>
      <c r="N889" s="180"/>
      <c r="O889" s="180"/>
      <c r="P889" s="180"/>
      <c r="Q889" s="180"/>
      <c r="R889" s="180"/>
      <c r="S889" s="180"/>
      <c r="T889" s="186"/>
      <c r="U889" s="186"/>
      <c r="V889" s="186"/>
      <c r="W889" s="186"/>
      <c r="X889" s="186"/>
      <c r="Y889" s="186"/>
      <c r="Z889" s="186"/>
    </row>
    <row r="890" spans="1:26" x14ac:dyDescent="0.2">
      <c r="A890" s="186"/>
      <c r="B890" s="186"/>
      <c r="C890" s="186"/>
      <c r="D890" s="186"/>
      <c r="E890" s="186"/>
      <c r="F890" s="186"/>
      <c r="G890" s="186"/>
      <c r="H890" s="186"/>
      <c r="I890" s="186"/>
      <c r="J890" s="186"/>
      <c r="K890" s="186"/>
      <c r="L890" s="186"/>
      <c r="M890" s="186"/>
      <c r="N890" s="180"/>
      <c r="O890" s="180"/>
      <c r="P890" s="180"/>
      <c r="Q890" s="180"/>
      <c r="R890" s="180"/>
      <c r="S890" s="180"/>
      <c r="T890" s="186"/>
      <c r="U890" s="186"/>
      <c r="V890" s="186"/>
      <c r="W890" s="186"/>
      <c r="X890" s="186"/>
      <c r="Y890" s="186"/>
      <c r="Z890" s="186"/>
    </row>
    <row r="891" spans="1:26" x14ac:dyDescent="0.2">
      <c r="A891" s="186"/>
      <c r="B891" s="186"/>
      <c r="C891" s="186"/>
      <c r="D891" s="186"/>
      <c r="E891" s="186"/>
      <c r="F891" s="186"/>
      <c r="G891" s="186"/>
      <c r="H891" s="186"/>
      <c r="I891" s="186"/>
      <c r="J891" s="186"/>
      <c r="K891" s="186"/>
      <c r="L891" s="186"/>
      <c r="M891" s="186"/>
      <c r="N891" s="180"/>
      <c r="O891" s="180"/>
      <c r="P891" s="180"/>
      <c r="Q891" s="180"/>
      <c r="R891" s="180"/>
      <c r="S891" s="180"/>
      <c r="T891" s="186"/>
      <c r="U891" s="186"/>
      <c r="V891" s="186"/>
      <c r="W891" s="186"/>
      <c r="X891" s="186"/>
      <c r="Y891" s="186"/>
      <c r="Z891" s="186"/>
    </row>
    <row r="892" spans="1:26" x14ac:dyDescent="0.2">
      <c r="A892" s="186"/>
      <c r="B892" s="186"/>
      <c r="C892" s="186"/>
      <c r="D892" s="186"/>
      <c r="E892" s="186"/>
      <c r="F892" s="186"/>
      <c r="G892" s="186"/>
      <c r="H892" s="186"/>
      <c r="I892" s="186"/>
      <c r="J892" s="186"/>
      <c r="K892" s="186"/>
      <c r="L892" s="186"/>
      <c r="M892" s="186"/>
      <c r="N892" s="180"/>
      <c r="O892" s="180"/>
      <c r="P892" s="180"/>
      <c r="Q892" s="180"/>
      <c r="R892" s="180"/>
      <c r="S892" s="180"/>
      <c r="T892" s="186"/>
      <c r="U892" s="186"/>
      <c r="V892" s="186"/>
      <c r="W892" s="186"/>
      <c r="X892" s="186"/>
      <c r="Y892" s="186"/>
      <c r="Z892" s="186"/>
    </row>
    <row r="893" spans="1:26" x14ac:dyDescent="0.2">
      <c r="A893" s="186"/>
      <c r="B893" s="186"/>
      <c r="C893" s="186"/>
      <c r="D893" s="186"/>
      <c r="E893" s="186"/>
      <c r="F893" s="186"/>
      <c r="G893" s="186"/>
      <c r="H893" s="186"/>
      <c r="I893" s="186"/>
      <c r="J893" s="186"/>
      <c r="K893" s="186"/>
      <c r="L893" s="186"/>
      <c r="M893" s="186"/>
      <c r="N893" s="180"/>
      <c r="O893" s="180"/>
      <c r="P893" s="180"/>
      <c r="Q893" s="180"/>
      <c r="R893" s="180"/>
      <c r="S893" s="180"/>
      <c r="T893" s="186"/>
      <c r="U893" s="186"/>
      <c r="V893" s="186"/>
      <c r="W893" s="186"/>
      <c r="X893" s="186"/>
      <c r="Y893" s="186"/>
      <c r="Z893" s="186"/>
    </row>
    <row r="894" spans="1:26" x14ac:dyDescent="0.2">
      <c r="A894" s="186"/>
      <c r="B894" s="186"/>
      <c r="C894" s="186"/>
      <c r="D894" s="186"/>
      <c r="E894" s="186"/>
      <c r="F894" s="186"/>
      <c r="G894" s="186"/>
      <c r="H894" s="186"/>
      <c r="I894" s="186"/>
      <c r="J894" s="186"/>
      <c r="K894" s="186"/>
      <c r="L894" s="186"/>
      <c r="M894" s="186"/>
      <c r="N894" s="180"/>
      <c r="O894" s="180"/>
      <c r="P894" s="180"/>
      <c r="Q894" s="180"/>
      <c r="R894" s="180"/>
      <c r="S894" s="180"/>
      <c r="T894" s="186"/>
      <c r="U894" s="186"/>
      <c r="V894" s="186"/>
      <c r="W894" s="186"/>
      <c r="X894" s="186"/>
      <c r="Y894" s="186"/>
      <c r="Z894" s="186"/>
    </row>
    <row r="895" spans="1:26" x14ac:dyDescent="0.2">
      <c r="A895" s="186"/>
      <c r="B895" s="186"/>
      <c r="C895" s="186"/>
      <c r="D895" s="186"/>
      <c r="E895" s="186"/>
      <c r="F895" s="186"/>
      <c r="G895" s="186"/>
      <c r="H895" s="186"/>
      <c r="I895" s="186"/>
      <c r="J895" s="186"/>
      <c r="K895" s="186"/>
      <c r="L895" s="186"/>
      <c r="M895" s="186"/>
      <c r="N895" s="180"/>
      <c r="O895" s="180"/>
      <c r="P895" s="180"/>
      <c r="Q895" s="180"/>
      <c r="R895" s="180"/>
      <c r="S895" s="180"/>
      <c r="T895" s="186"/>
      <c r="U895" s="186"/>
      <c r="V895" s="186"/>
      <c r="W895" s="186"/>
      <c r="X895" s="186"/>
      <c r="Y895" s="186"/>
      <c r="Z895" s="186"/>
    </row>
    <row r="896" spans="1:26" x14ac:dyDescent="0.2">
      <c r="A896" s="186"/>
      <c r="B896" s="186"/>
      <c r="C896" s="186"/>
      <c r="D896" s="186"/>
      <c r="E896" s="186"/>
      <c r="F896" s="186"/>
      <c r="G896" s="186"/>
      <c r="H896" s="186"/>
      <c r="I896" s="186"/>
      <c r="J896" s="186"/>
      <c r="K896" s="186"/>
      <c r="L896" s="186"/>
      <c r="M896" s="186"/>
      <c r="N896" s="180"/>
      <c r="O896" s="180"/>
      <c r="P896" s="180"/>
      <c r="Q896" s="180"/>
      <c r="R896" s="180"/>
      <c r="S896" s="180"/>
      <c r="T896" s="186"/>
      <c r="U896" s="186"/>
      <c r="V896" s="186"/>
      <c r="W896" s="186"/>
      <c r="X896" s="186"/>
      <c r="Y896" s="186"/>
      <c r="Z896" s="186"/>
    </row>
    <row r="897" spans="1:26" x14ac:dyDescent="0.2">
      <c r="A897" s="186"/>
      <c r="B897" s="186"/>
      <c r="C897" s="186"/>
      <c r="D897" s="186"/>
      <c r="E897" s="186"/>
      <c r="F897" s="186"/>
      <c r="G897" s="186"/>
      <c r="H897" s="186"/>
      <c r="I897" s="186"/>
      <c r="J897" s="186"/>
      <c r="K897" s="186"/>
      <c r="L897" s="186"/>
      <c r="M897" s="186"/>
      <c r="N897" s="180"/>
      <c r="O897" s="180"/>
      <c r="P897" s="180"/>
      <c r="Q897" s="180"/>
      <c r="R897" s="180"/>
      <c r="S897" s="180"/>
      <c r="T897" s="186"/>
      <c r="U897" s="186"/>
      <c r="V897" s="186"/>
      <c r="W897" s="186"/>
      <c r="X897" s="186"/>
      <c r="Y897" s="186"/>
      <c r="Z897" s="186"/>
    </row>
    <row r="898" spans="1:26" x14ac:dyDescent="0.2">
      <c r="A898" s="186"/>
      <c r="B898" s="186"/>
      <c r="C898" s="186"/>
      <c r="D898" s="186"/>
      <c r="E898" s="186"/>
      <c r="F898" s="186"/>
      <c r="G898" s="186"/>
      <c r="H898" s="186"/>
      <c r="I898" s="186"/>
      <c r="J898" s="186"/>
      <c r="K898" s="186"/>
      <c r="L898" s="186"/>
      <c r="M898" s="186"/>
      <c r="N898" s="180"/>
      <c r="O898" s="180"/>
      <c r="P898" s="180"/>
      <c r="Q898" s="180"/>
      <c r="R898" s="180"/>
      <c r="S898" s="180"/>
      <c r="T898" s="186"/>
      <c r="U898" s="186"/>
      <c r="V898" s="186"/>
      <c r="W898" s="186"/>
      <c r="X898" s="186"/>
      <c r="Y898" s="186"/>
      <c r="Z898" s="186"/>
    </row>
    <row r="899" spans="1:26" x14ac:dyDescent="0.2">
      <c r="A899" s="186"/>
      <c r="B899" s="186"/>
      <c r="C899" s="186"/>
      <c r="D899" s="186"/>
      <c r="E899" s="186"/>
      <c r="F899" s="186"/>
      <c r="G899" s="186"/>
      <c r="H899" s="186"/>
      <c r="I899" s="186"/>
      <c r="J899" s="186"/>
      <c r="K899" s="186"/>
      <c r="L899" s="186"/>
      <c r="M899" s="186"/>
      <c r="N899" s="180"/>
      <c r="O899" s="180"/>
      <c r="P899" s="180"/>
      <c r="Q899" s="180"/>
      <c r="R899" s="180"/>
      <c r="S899" s="180"/>
      <c r="T899" s="186"/>
      <c r="U899" s="186"/>
      <c r="V899" s="186"/>
      <c r="W899" s="186"/>
      <c r="X899" s="186"/>
      <c r="Y899" s="186"/>
      <c r="Z899" s="186"/>
    </row>
    <row r="900" spans="1:26" x14ac:dyDescent="0.2">
      <c r="A900" s="186"/>
      <c r="B900" s="186"/>
      <c r="C900" s="186"/>
      <c r="D900" s="186"/>
      <c r="E900" s="186"/>
      <c r="F900" s="186"/>
      <c r="G900" s="186"/>
      <c r="H900" s="186"/>
      <c r="I900" s="186"/>
      <c r="J900" s="186"/>
      <c r="K900" s="186"/>
      <c r="L900" s="186"/>
      <c r="M900" s="186"/>
      <c r="N900" s="180"/>
      <c r="O900" s="180"/>
      <c r="P900" s="180"/>
      <c r="Q900" s="180"/>
      <c r="R900" s="180"/>
      <c r="S900" s="180"/>
      <c r="T900" s="186"/>
      <c r="U900" s="186"/>
      <c r="V900" s="186"/>
      <c r="W900" s="186"/>
      <c r="X900" s="186"/>
      <c r="Y900" s="186"/>
      <c r="Z900" s="186"/>
    </row>
    <row r="901" spans="1:26" x14ac:dyDescent="0.2">
      <c r="A901" s="186"/>
      <c r="B901" s="186"/>
      <c r="C901" s="186"/>
      <c r="D901" s="186"/>
      <c r="E901" s="186"/>
      <c r="F901" s="186"/>
      <c r="G901" s="186"/>
      <c r="H901" s="186"/>
      <c r="I901" s="186"/>
      <c r="J901" s="186"/>
      <c r="K901" s="186"/>
      <c r="L901" s="186"/>
      <c r="M901" s="186"/>
      <c r="N901" s="180"/>
      <c r="O901" s="180"/>
      <c r="P901" s="180"/>
      <c r="Q901" s="180"/>
      <c r="R901" s="180"/>
      <c r="S901" s="180"/>
      <c r="T901" s="186"/>
      <c r="U901" s="186"/>
      <c r="V901" s="186"/>
      <c r="W901" s="186"/>
      <c r="X901" s="186"/>
      <c r="Y901" s="186"/>
      <c r="Z901" s="186"/>
    </row>
    <row r="902" spans="1:26" x14ac:dyDescent="0.2">
      <c r="A902" s="186"/>
      <c r="B902" s="186"/>
      <c r="C902" s="186"/>
      <c r="D902" s="186"/>
      <c r="E902" s="186"/>
      <c r="F902" s="186"/>
      <c r="G902" s="186"/>
      <c r="H902" s="186"/>
      <c r="I902" s="186"/>
      <c r="J902" s="186"/>
      <c r="K902" s="186"/>
      <c r="L902" s="186"/>
      <c r="M902" s="186"/>
      <c r="N902" s="180"/>
      <c r="O902" s="180"/>
      <c r="P902" s="180"/>
      <c r="Q902" s="180"/>
      <c r="R902" s="180"/>
      <c r="S902" s="180"/>
      <c r="T902" s="186"/>
      <c r="U902" s="186"/>
      <c r="V902" s="186"/>
      <c r="W902" s="186"/>
      <c r="X902" s="186"/>
      <c r="Y902" s="186"/>
      <c r="Z902" s="186"/>
    </row>
    <row r="903" spans="1:26" x14ac:dyDescent="0.2">
      <c r="A903" s="186"/>
      <c r="B903" s="186"/>
      <c r="C903" s="186"/>
      <c r="D903" s="186"/>
      <c r="E903" s="186"/>
      <c r="F903" s="186"/>
      <c r="G903" s="186"/>
      <c r="H903" s="186"/>
      <c r="I903" s="186"/>
      <c r="J903" s="186"/>
      <c r="K903" s="186"/>
      <c r="L903" s="186"/>
      <c r="M903" s="186"/>
      <c r="N903" s="180"/>
      <c r="O903" s="180"/>
      <c r="P903" s="180"/>
      <c r="Q903" s="180"/>
      <c r="R903" s="180"/>
      <c r="S903" s="180"/>
      <c r="T903" s="186"/>
      <c r="U903" s="186"/>
      <c r="V903" s="186"/>
      <c r="W903" s="186"/>
      <c r="X903" s="186"/>
      <c r="Y903" s="186"/>
      <c r="Z903" s="186"/>
    </row>
    <row r="904" spans="1:26" x14ac:dyDescent="0.2">
      <c r="A904" s="186"/>
      <c r="B904" s="186"/>
      <c r="C904" s="186"/>
      <c r="D904" s="186"/>
      <c r="E904" s="186"/>
      <c r="F904" s="186"/>
      <c r="G904" s="186"/>
      <c r="H904" s="186"/>
      <c r="I904" s="186"/>
      <c r="J904" s="186"/>
      <c r="K904" s="186"/>
      <c r="L904" s="186"/>
      <c r="M904" s="186"/>
      <c r="N904" s="180"/>
      <c r="O904" s="180"/>
      <c r="P904" s="180"/>
      <c r="Q904" s="180"/>
      <c r="R904" s="180"/>
      <c r="S904" s="180"/>
      <c r="T904" s="186"/>
      <c r="U904" s="186"/>
      <c r="V904" s="186"/>
      <c r="W904" s="186"/>
      <c r="X904" s="186"/>
      <c r="Y904" s="186"/>
      <c r="Z904" s="186"/>
    </row>
    <row r="905" spans="1:26" x14ac:dyDescent="0.2">
      <c r="A905" s="186"/>
      <c r="B905" s="186"/>
      <c r="C905" s="186"/>
      <c r="D905" s="186"/>
      <c r="E905" s="186"/>
      <c r="F905" s="186"/>
      <c r="G905" s="186"/>
      <c r="H905" s="186"/>
      <c r="I905" s="186"/>
      <c r="J905" s="186"/>
      <c r="K905" s="186"/>
      <c r="L905" s="186"/>
      <c r="M905" s="186"/>
      <c r="N905" s="180"/>
      <c r="O905" s="180"/>
      <c r="P905" s="180"/>
      <c r="Q905" s="180"/>
      <c r="R905" s="180"/>
      <c r="S905" s="180"/>
      <c r="T905" s="186"/>
      <c r="U905" s="186"/>
      <c r="V905" s="186"/>
      <c r="W905" s="186"/>
      <c r="X905" s="186"/>
      <c r="Y905" s="186"/>
      <c r="Z905" s="186"/>
    </row>
    <row r="906" spans="1:26" x14ac:dyDescent="0.2">
      <c r="A906" s="186"/>
      <c r="B906" s="186"/>
      <c r="C906" s="186"/>
      <c r="D906" s="186"/>
      <c r="E906" s="186"/>
      <c r="F906" s="186"/>
      <c r="G906" s="186"/>
      <c r="H906" s="186"/>
      <c r="I906" s="186"/>
      <c r="J906" s="186"/>
      <c r="K906" s="186"/>
      <c r="L906" s="186"/>
      <c r="M906" s="186"/>
      <c r="N906" s="180"/>
      <c r="O906" s="180"/>
      <c r="P906" s="180"/>
      <c r="Q906" s="180"/>
      <c r="R906" s="180"/>
      <c r="S906" s="180"/>
      <c r="T906" s="186"/>
      <c r="U906" s="186"/>
      <c r="V906" s="186"/>
      <c r="W906" s="186"/>
      <c r="X906" s="186"/>
      <c r="Y906" s="186"/>
      <c r="Z906" s="186"/>
    </row>
    <row r="907" spans="1:26" x14ac:dyDescent="0.2">
      <c r="A907" s="186"/>
      <c r="B907" s="186"/>
      <c r="C907" s="186"/>
      <c r="D907" s="186"/>
      <c r="E907" s="186"/>
      <c r="F907" s="186"/>
      <c r="G907" s="186"/>
      <c r="H907" s="186"/>
      <c r="I907" s="186"/>
      <c r="J907" s="186"/>
      <c r="K907" s="186"/>
      <c r="L907" s="186"/>
      <c r="M907" s="186"/>
      <c r="N907" s="180"/>
      <c r="O907" s="180"/>
      <c r="P907" s="180"/>
      <c r="Q907" s="180"/>
      <c r="R907" s="180"/>
      <c r="S907" s="180"/>
      <c r="T907" s="186"/>
      <c r="U907" s="186"/>
      <c r="V907" s="186"/>
      <c r="W907" s="186"/>
      <c r="X907" s="186"/>
      <c r="Y907" s="186"/>
      <c r="Z907" s="186"/>
    </row>
    <row r="908" spans="1:26" x14ac:dyDescent="0.2">
      <c r="A908" s="186"/>
      <c r="B908" s="186"/>
      <c r="C908" s="186"/>
      <c r="D908" s="186"/>
      <c r="E908" s="186"/>
      <c r="F908" s="186"/>
      <c r="G908" s="186"/>
      <c r="H908" s="186"/>
      <c r="I908" s="186"/>
      <c r="J908" s="186"/>
      <c r="K908" s="186"/>
      <c r="L908" s="186"/>
      <c r="M908" s="186"/>
      <c r="N908" s="180"/>
      <c r="O908" s="180"/>
      <c r="P908" s="180"/>
      <c r="Q908" s="180"/>
      <c r="R908" s="180"/>
      <c r="S908" s="180"/>
      <c r="T908" s="186"/>
      <c r="U908" s="186"/>
      <c r="V908" s="186"/>
      <c r="W908" s="186"/>
      <c r="X908" s="186"/>
      <c r="Y908" s="186"/>
      <c r="Z908" s="186"/>
    </row>
    <row r="909" spans="1:26" x14ac:dyDescent="0.2">
      <c r="A909" s="186"/>
      <c r="B909" s="186"/>
      <c r="C909" s="186"/>
      <c r="D909" s="186"/>
      <c r="E909" s="186"/>
      <c r="F909" s="186"/>
      <c r="G909" s="186"/>
      <c r="H909" s="186"/>
      <c r="I909" s="186"/>
      <c r="J909" s="186"/>
      <c r="K909" s="186"/>
      <c r="L909" s="186"/>
      <c r="M909" s="186"/>
      <c r="N909" s="180"/>
      <c r="O909" s="180"/>
      <c r="P909" s="180"/>
      <c r="Q909" s="180"/>
      <c r="R909" s="180"/>
      <c r="S909" s="180"/>
      <c r="T909" s="186"/>
      <c r="U909" s="186"/>
      <c r="V909" s="186"/>
      <c r="W909" s="186"/>
      <c r="X909" s="186"/>
      <c r="Y909" s="186"/>
      <c r="Z909" s="186"/>
    </row>
    <row r="910" spans="1:26" x14ac:dyDescent="0.2">
      <c r="A910" s="186"/>
      <c r="B910" s="186"/>
      <c r="C910" s="186"/>
      <c r="D910" s="186"/>
      <c r="E910" s="186"/>
      <c r="F910" s="186"/>
      <c r="G910" s="186"/>
      <c r="H910" s="186"/>
      <c r="I910" s="186"/>
      <c r="J910" s="186"/>
      <c r="K910" s="186"/>
      <c r="L910" s="186"/>
      <c r="M910" s="186"/>
      <c r="N910" s="180"/>
      <c r="O910" s="180"/>
      <c r="P910" s="180"/>
      <c r="Q910" s="180"/>
      <c r="R910" s="180"/>
      <c r="S910" s="180"/>
      <c r="T910" s="186"/>
      <c r="U910" s="186"/>
      <c r="V910" s="186"/>
      <c r="W910" s="186"/>
      <c r="X910" s="186"/>
      <c r="Y910" s="186"/>
      <c r="Z910" s="186"/>
    </row>
    <row r="911" spans="1:26" x14ac:dyDescent="0.2">
      <c r="A911" s="186"/>
      <c r="B911" s="186"/>
      <c r="C911" s="186"/>
      <c r="D911" s="186"/>
      <c r="E911" s="186"/>
      <c r="F911" s="186"/>
      <c r="G911" s="186"/>
      <c r="H911" s="186"/>
      <c r="I911" s="186"/>
      <c r="J911" s="186"/>
      <c r="K911" s="186"/>
      <c r="L911" s="186"/>
      <c r="M911" s="186"/>
      <c r="N911" s="180"/>
      <c r="O911" s="180"/>
      <c r="P911" s="180"/>
      <c r="Q911" s="180"/>
      <c r="R911" s="180"/>
      <c r="S911" s="180"/>
      <c r="T911" s="186"/>
      <c r="U911" s="186"/>
      <c r="V911" s="186"/>
      <c r="W911" s="186"/>
      <c r="X911" s="186"/>
      <c r="Y911" s="186"/>
      <c r="Z911" s="186"/>
    </row>
    <row r="912" spans="1:26" x14ac:dyDescent="0.2">
      <c r="A912" s="186"/>
      <c r="B912" s="186"/>
      <c r="C912" s="186"/>
      <c r="D912" s="186"/>
      <c r="E912" s="186"/>
      <c r="F912" s="186"/>
      <c r="G912" s="186"/>
      <c r="H912" s="186"/>
      <c r="I912" s="186"/>
      <c r="J912" s="186"/>
      <c r="K912" s="186"/>
      <c r="L912" s="186"/>
      <c r="M912" s="186"/>
      <c r="N912" s="180"/>
      <c r="O912" s="180"/>
      <c r="P912" s="180"/>
      <c r="Q912" s="180"/>
      <c r="R912" s="180"/>
      <c r="S912" s="180"/>
      <c r="T912" s="186"/>
      <c r="U912" s="186"/>
      <c r="V912" s="186"/>
      <c r="W912" s="186"/>
      <c r="X912" s="186"/>
      <c r="Y912" s="186"/>
      <c r="Z912" s="186"/>
    </row>
    <row r="913" spans="1:26" x14ac:dyDescent="0.2">
      <c r="A913" s="186"/>
      <c r="B913" s="186"/>
      <c r="C913" s="186"/>
      <c r="D913" s="186"/>
      <c r="E913" s="186"/>
      <c r="F913" s="186"/>
      <c r="G913" s="186"/>
      <c r="H913" s="186"/>
      <c r="I913" s="186"/>
      <c r="J913" s="186"/>
      <c r="K913" s="186"/>
      <c r="L913" s="186"/>
      <c r="M913" s="186"/>
      <c r="N913" s="180"/>
      <c r="O913" s="180"/>
      <c r="P913" s="180"/>
      <c r="Q913" s="180"/>
      <c r="R913" s="180"/>
      <c r="S913" s="180"/>
      <c r="T913" s="186"/>
      <c r="U913" s="186"/>
      <c r="V913" s="186"/>
      <c r="W913" s="186"/>
      <c r="X913" s="186"/>
      <c r="Y913" s="186"/>
      <c r="Z913" s="186"/>
    </row>
    <row r="914" spans="1:26" x14ac:dyDescent="0.2">
      <c r="A914" s="186"/>
      <c r="B914" s="186"/>
      <c r="C914" s="186"/>
      <c r="D914" s="186"/>
      <c r="E914" s="186"/>
      <c r="F914" s="186"/>
      <c r="G914" s="186"/>
      <c r="H914" s="186"/>
      <c r="I914" s="186"/>
      <c r="J914" s="186"/>
      <c r="K914" s="186"/>
      <c r="L914" s="186"/>
      <c r="M914" s="186"/>
      <c r="N914" s="180"/>
      <c r="O914" s="180"/>
      <c r="P914" s="180"/>
      <c r="Q914" s="180"/>
      <c r="R914" s="180"/>
      <c r="S914" s="180"/>
      <c r="T914" s="186"/>
      <c r="U914" s="186"/>
      <c r="V914" s="186"/>
      <c r="W914" s="186"/>
      <c r="X914" s="186"/>
      <c r="Y914" s="186"/>
      <c r="Z914" s="186"/>
    </row>
    <row r="915" spans="1:26" x14ac:dyDescent="0.2">
      <c r="A915" s="186"/>
      <c r="B915" s="186"/>
      <c r="C915" s="186"/>
      <c r="D915" s="186"/>
      <c r="E915" s="186"/>
      <c r="F915" s="186"/>
      <c r="G915" s="186"/>
      <c r="H915" s="186"/>
      <c r="I915" s="186"/>
      <c r="J915" s="186"/>
      <c r="K915" s="186"/>
      <c r="L915" s="186"/>
      <c r="M915" s="186"/>
      <c r="N915" s="180"/>
      <c r="O915" s="180"/>
      <c r="P915" s="180"/>
      <c r="Q915" s="180"/>
      <c r="R915" s="180"/>
      <c r="S915" s="180"/>
      <c r="T915" s="186"/>
      <c r="U915" s="186"/>
      <c r="V915" s="186"/>
      <c r="W915" s="186"/>
      <c r="X915" s="186"/>
      <c r="Y915" s="186"/>
      <c r="Z915" s="186"/>
    </row>
    <row r="916" spans="1:26" x14ac:dyDescent="0.2">
      <c r="A916" s="186"/>
      <c r="B916" s="186"/>
      <c r="C916" s="186"/>
      <c r="D916" s="186"/>
      <c r="E916" s="186"/>
      <c r="F916" s="186"/>
      <c r="G916" s="186"/>
      <c r="H916" s="186"/>
      <c r="I916" s="186"/>
      <c r="J916" s="186"/>
      <c r="K916" s="186"/>
      <c r="L916" s="186"/>
      <c r="M916" s="186"/>
      <c r="N916" s="180"/>
      <c r="O916" s="180"/>
      <c r="P916" s="180"/>
      <c r="Q916" s="180"/>
      <c r="R916" s="180"/>
      <c r="S916" s="180"/>
      <c r="T916" s="186"/>
      <c r="U916" s="186"/>
      <c r="V916" s="186"/>
      <c r="W916" s="186"/>
      <c r="X916" s="186"/>
      <c r="Y916" s="186"/>
      <c r="Z916" s="186"/>
    </row>
    <row r="917" spans="1:26" x14ac:dyDescent="0.2">
      <c r="A917" s="186"/>
      <c r="B917" s="186"/>
      <c r="C917" s="186"/>
      <c r="D917" s="186"/>
      <c r="E917" s="186"/>
      <c r="F917" s="186"/>
      <c r="G917" s="186"/>
      <c r="H917" s="186"/>
      <c r="I917" s="186"/>
      <c r="J917" s="186"/>
      <c r="K917" s="186"/>
      <c r="L917" s="186"/>
      <c r="M917" s="186"/>
      <c r="N917" s="180"/>
      <c r="O917" s="180"/>
      <c r="P917" s="180"/>
      <c r="Q917" s="180"/>
      <c r="R917" s="180"/>
      <c r="S917" s="180"/>
      <c r="T917" s="186"/>
      <c r="U917" s="186"/>
      <c r="V917" s="186"/>
      <c r="W917" s="186"/>
      <c r="X917" s="186"/>
      <c r="Y917" s="186"/>
      <c r="Z917" s="186"/>
    </row>
    <row r="918" spans="1:26" x14ac:dyDescent="0.2">
      <c r="A918" s="186"/>
      <c r="B918" s="186"/>
      <c r="C918" s="186"/>
      <c r="D918" s="186"/>
      <c r="E918" s="186"/>
      <c r="F918" s="186"/>
      <c r="G918" s="186"/>
      <c r="H918" s="186"/>
      <c r="I918" s="186"/>
      <c r="J918" s="186"/>
      <c r="K918" s="186"/>
      <c r="L918" s="186"/>
      <c r="M918" s="186"/>
      <c r="N918" s="180"/>
      <c r="O918" s="180"/>
      <c r="P918" s="180"/>
      <c r="Q918" s="180"/>
      <c r="R918" s="180"/>
      <c r="S918" s="180"/>
      <c r="T918" s="186"/>
      <c r="U918" s="186"/>
      <c r="V918" s="186"/>
      <c r="W918" s="186"/>
      <c r="X918" s="186"/>
      <c r="Y918" s="186"/>
      <c r="Z918" s="186"/>
    </row>
    <row r="919" spans="1:26" x14ac:dyDescent="0.2">
      <c r="A919" s="186"/>
      <c r="B919" s="186"/>
      <c r="C919" s="186"/>
      <c r="D919" s="186"/>
      <c r="E919" s="186"/>
      <c r="F919" s="186"/>
      <c r="G919" s="186"/>
      <c r="H919" s="186"/>
      <c r="I919" s="186"/>
      <c r="J919" s="186"/>
      <c r="K919" s="186"/>
      <c r="L919" s="186"/>
      <c r="M919" s="186"/>
      <c r="N919" s="180"/>
      <c r="O919" s="180"/>
      <c r="P919" s="180"/>
      <c r="Q919" s="180"/>
      <c r="R919" s="180"/>
      <c r="S919" s="180"/>
      <c r="T919" s="186"/>
      <c r="U919" s="186"/>
      <c r="V919" s="186"/>
      <c r="W919" s="186"/>
      <c r="X919" s="186"/>
      <c r="Y919" s="186"/>
      <c r="Z919" s="186"/>
    </row>
    <row r="920" spans="1:26" x14ac:dyDescent="0.2">
      <c r="A920" s="186"/>
      <c r="B920" s="186"/>
      <c r="C920" s="186"/>
      <c r="D920" s="186"/>
      <c r="E920" s="186"/>
      <c r="F920" s="186"/>
      <c r="G920" s="186"/>
      <c r="H920" s="186"/>
      <c r="I920" s="186"/>
      <c r="J920" s="186"/>
      <c r="K920" s="186"/>
      <c r="L920" s="186"/>
      <c r="M920" s="186"/>
      <c r="N920" s="180"/>
      <c r="O920" s="180"/>
      <c r="P920" s="180"/>
      <c r="Q920" s="180"/>
      <c r="R920" s="180"/>
      <c r="S920" s="180"/>
      <c r="T920" s="186"/>
      <c r="U920" s="186"/>
      <c r="V920" s="186"/>
      <c r="W920" s="186"/>
      <c r="X920" s="186"/>
      <c r="Y920" s="186"/>
      <c r="Z920" s="186"/>
    </row>
    <row r="921" spans="1:26" x14ac:dyDescent="0.2">
      <c r="A921" s="186"/>
      <c r="B921" s="186"/>
      <c r="C921" s="186"/>
      <c r="D921" s="186"/>
      <c r="E921" s="186"/>
      <c r="F921" s="186"/>
      <c r="G921" s="186"/>
      <c r="H921" s="186"/>
      <c r="I921" s="186"/>
      <c r="J921" s="186"/>
      <c r="K921" s="186"/>
      <c r="L921" s="186"/>
      <c r="M921" s="186"/>
      <c r="N921" s="180"/>
      <c r="O921" s="180"/>
      <c r="P921" s="180"/>
      <c r="Q921" s="180"/>
      <c r="R921" s="180"/>
      <c r="S921" s="180"/>
      <c r="T921" s="186"/>
      <c r="U921" s="186"/>
      <c r="V921" s="186"/>
      <c r="W921" s="186"/>
      <c r="X921" s="186"/>
      <c r="Y921" s="186"/>
      <c r="Z921" s="186"/>
    </row>
    <row r="922" spans="1:26" x14ac:dyDescent="0.2">
      <c r="A922" s="186"/>
      <c r="B922" s="186"/>
      <c r="C922" s="186"/>
      <c r="D922" s="186"/>
      <c r="E922" s="186"/>
      <c r="F922" s="186"/>
      <c r="G922" s="186"/>
      <c r="H922" s="186"/>
      <c r="I922" s="186"/>
      <c r="J922" s="186"/>
      <c r="K922" s="186"/>
      <c r="L922" s="186"/>
      <c r="M922" s="186"/>
      <c r="N922" s="180"/>
      <c r="O922" s="180"/>
      <c r="P922" s="180"/>
      <c r="Q922" s="180"/>
      <c r="R922" s="180"/>
      <c r="S922" s="180"/>
      <c r="T922" s="186"/>
      <c r="U922" s="186"/>
      <c r="V922" s="186"/>
      <c r="W922" s="186"/>
      <c r="X922" s="186"/>
      <c r="Y922" s="186"/>
      <c r="Z922" s="186"/>
    </row>
    <row r="923" spans="1:26" x14ac:dyDescent="0.2">
      <c r="A923" s="186"/>
      <c r="B923" s="186"/>
      <c r="C923" s="186"/>
      <c r="D923" s="186"/>
      <c r="E923" s="186"/>
      <c r="F923" s="186"/>
      <c r="G923" s="186"/>
      <c r="H923" s="186"/>
      <c r="I923" s="186"/>
      <c r="J923" s="186"/>
      <c r="K923" s="186"/>
      <c r="L923" s="186"/>
      <c r="M923" s="186"/>
      <c r="N923" s="180"/>
      <c r="O923" s="180"/>
      <c r="P923" s="180"/>
      <c r="Q923" s="180"/>
      <c r="R923" s="180"/>
      <c r="S923" s="180"/>
      <c r="T923" s="186"/>
      <c r="U923" s="186"/>
      <c r="V923" s="186"/>
      <c r="W923" s="186"/>
      <c r="X923" s="186"/>
      <c r="Y923" s="186"/>
      <c r="Z923" s="186"/>
    </row>
    <row r="924" spans="1:26" x14ac:dyDescent="0.2">
      <c r="A924" s="186"/>
      <c r="B924" s="186"/>
      <c r="C924" s="186"/>
      <c r="D924" s="186"/>
      <c r="E924" s="186"/>
      <c r="F924" s="186"/>
      <c r="G924" s="186"/>
      <c r="H924" s="186"/>
      <c r="I924" s="186"/>
      <c r="J924" s="186"/>
      <c r="K924" s="186"/>
      <c r="L924" s="186"/>
      <c r="M924" s="186"/>
      <c r="N924" s="180"/>
      <c r="O924" s="180"/>
      <c r="P924" s="180"/>
      <c r="Q924" s="180"/>
      <c r="R924" s="180"/>
      <c r="S924" s="180"/>
      <c r="T924" s="186"/>
      <c r="U924" s="186"/>
      <c r="V924" s="186"/>
      <c r="W924" s="186"/>
      <c r="X924" s="186"/>
      <c r="Y924" s="186"/>
      <c r="Z924" s="186"/>
    </row>
    <row r="925" spans="1:26" x14ac:dyDescent="0.2">
      <c r="A925" s="186"/>
      <c r="B925" s="186"/>
      <c r="C925" s="186"/>
      <c r="D925" s="186"/>
      <c r="E925" s="186"/>
      <c r="F925" s="186"/>
      <c r="G925" s="186"/>
      <c r="H925" s="186"/>
      <c r="I925" s="186"/>
      <c r="J925" s="186"/>
      <c r="K925" s="186"/>
      <c r="L925" s="186"/>
      <c r="M925" s="186"/>
      <c r="N925" s="180"/>
      <c r="O925" s="180"/>
      <c r="P925" s="180"/>
      <c r="Q925" s="180"/>
      <c r="R925" s="180"/>
      <c r="S925" s="180"/>
      <c r="T925" s="186"/>
      <c r="U925" s="186"/>
      <c r="V925" s="186"/>
      <c r="W925" s="186"/>
      <c r="X925" s="186"/>
      <c r="Y925" s="186"/>
      <c r="Z925" s="186"/>
    </row>
    <row r="926" spans="1:26" x14ac:dyDescent="0.2">
      <c r="A926" s="186"/>
      <c r="B926" s="186"/>
      <c r="C926" s="186"/>
      <c r="D926" s="186"/>
      <c r="E926" s="186"/>
      <c r="F926" s="186"/>
      <c r="G926" s="186"/>
      <c r="H926" s="186"/>
      <c r="I926" s="186"/>
      <c r="J926" s="186"/>
      <c r="K926" s="186"/>
      <c r="L926" s="186"/>
      <c r="M926" s="186"/>
      <c r="N926" s="180"/>
      <c r="O926" s="180"/>
      <c r="P926" s="180"/>
      <c r="Q926" s="180"/>
      <c r="R926" s="180"/>
      <c r="S926" s="180"/>
      <c r="T926" s="186"/>
      <c r="U926" s="186"/>
      <c r="V926" s="186"/>
      <c r="W926" s="186"/>
      <c r="X926" s="186"/>
      <c r="Y926" s="186"/>
      <c r="Z926" s="186"/>
    </row>
    <row r="927" spans="1:26" x14ac:dyDescent="0.2">
      <c r="A927" s="186"/>
      <c r="B927" s="186"/>
      <c r="C927" s="186"/>
      <c r="D927" s="186"/>
      <c r="E927" s="186"/>
      <c r="F927" s="186"/>
      <c r="G927" s="186"/>
      <c r="H927" s="186"/>
      <c r="I927" s="186"/>
      <c r="J927" s="186"/>
      <c r="K927" s="186"/>
      <c r="L927" s="186"/>
      <c r="M927" s="186"/>
      <c r="N927" s="180"/>
      <c r="O927" s="180"/>
      <c r="P927" s="180"/>
      <c r="Q927" s="180"/>
      <c r="R927" s="180"/>
      <c r="S927" s="180"/>
      <c r="T927" s="186"/>
      <c r="U927" s="186"/>
      <c r="V927" s="186"/>
      <c r="W927" s="186"/>
      <c r="X927" s="186"/>
      <c r="Y927" s="186"/>
      <c r="Z927" s="186"/>
    </row>
    <row r="928" spans="1:26" x14ac:dyDescent="0.2">
      <c r="A928" s="186"/>
      <c r="B928" s="186"/>
      <c r="C928" s="186"/>
      <c r="D928" s="186"/>
      <c r="E928" s="186"/>
      <c r="F928" s="186"/>
      <c r="G928" s="186"/>
      <c r="H928" s="186"/>
      <c r="I928" s="186"/>
      <c r="J928" s="186"/>
      <c r="K928" s="186"/>
      <c r="L928" s="186"/>
      <c r="M928" s="186"/>
      <c r="N928" s="180"/>
      <c r="O928" s="180"/>
      <c r="P928" s="180"/>
      <c r="Q928" s="180"/>
      <c r="R928" s="180"/>
      <c r="S928" s="180"/>
      <c r="T928" s="186"/>
      <c r="U928" s="186"/>
      <c r="V928" s="186"/>
      <c r="W928" s="186"/>
      <c r="X928" s="186"/>
      <c r="Y928" s="186"/>
      <c r="Z928" s="186"/>
    </row>
    <row r="929" spans="1:26" x14ac:dyDescent="0.2">
      <c r="A929" s="186"/>
      <c r="B929" s="186"/>
      <c r="C929" s="186"/>
      <c r="D929" s="186"/>
      <c r="E929" s="186"/>
      <c r="F929" s="186"/>
      <c r="G929" s="186"/>
      <c r="H929" s="186"/>
      <c r="I929" s="186"/>
      <c r="J929" s="186"/>
      <c r="K929" s="186"/>
      <c r="L929" s="186"/>
      <c r="M929" s="186"/>
      <c r="N929" s="180"/>
      <c r="O929" s="180"/>
      <c r="P929" s="180"/>
      <c r="Q929" s="180"/>
      <c r="R929" s="180"/>
      <c r="S929" s="180"/>
      <c r="T929" s="186"/>
      <c r="U929" s="186"/>
      <c r="V929" s="186"/>
      <c r="W929" s="186"/>
      <c r="X929" s="186"/>
      <c r="Y929" s="186"/>
      <c r="Z929" s="186"/>
    </row>
    <row r="930" spans="1:26" x14ac:dyDescent="0.2">
      <c r="A930" s="186"/>
      <c r="B930" s="186"/>
      <c r="C930" s="186"/>
      <c r="D930" s="186"/>
      <c r="E930" s="186"/>
      <c r="F930" s="186"/>
      <c r="G930" s="186"/>
      <c r="H930" s="186"/>
      <c r="I930" s="186"/>
      <c r="J930" s="186"/>
      <c r="K930" s="186"/>
      <c r="L930" s="186"/>
      <c r="M930" s="186"/>
      <c r="N930" s="180"/>
      <c r="O930" s="180"/>
      <c r="P930" s="180"/>
      <c r="Q930" s="180"/>
      <c r="R930" s="180"/>
      <c r="S930" s="180"/>
      <c r="T930" s="186"/>
      <c r="U930" s="186"/>
      <c r="V930" s="186"/>
      <c r="W930" s="186"/>
      <c r="X930" s="186"/>
      <c r="Y930" s="186"/>
      <c r="Z930" s="186"/>
    </row>
    <row r="931" spans="1:26" x14ac:dyDescent="0.2">
      <c r="A931" s="186"/>
      <c r="B931" s="186"/>
      <c r="C931" s="186"/>
      <c r="D931" s="186"/>
      <c r="E931" s="186"/>
      <c r="F931" s="186"/>
      <c r="G931" s="186"/>
      <c r="H931" s="186"/>
      <c r="I931" s="186"/>
      <c r="J931" s="186"/>
      <c r="K931" s="186"/>
      <c r="L931" s="186"/>
      <c r="M931" s="186"/>
      <c r="N931" s="180"/>
      <c r="O931" s="180"/>
      <c r="P931" s="180"/>
      <c r="Q931" s="180"/>
      <c r="R931" s="180"/>
      <c r="S931" s="180"/>
      <c r="T931" s="186"/>
      <c r="U931" s="186"/>
      <c r="V931" s="186"/>
      <c r="W931" s="186"/>
      <c r="X931" s="186"/>
      <c r="Y931" s="186"/>
      <c r="Z931" s="186"/>
    </row>
    <row r="932" spans="1:26" x14ac:dyDescent="0.2">
      <c r="A932" s="186"/>
      <c r="B932" s="186"/>
      <c r="C932" s="186"/>
      <c r="D932" s="186"/>
      <c r="E932" s="186"/>
      <c r="F932" s="186"/>
      <c r="G932" s="186"/>
      <c r="H932" s="186"/>
      <c r="I932" s="186"/>
      <c r="J932" s="186"/>
      <c r="K932" s="186"/>
      <c r="L932" s="186"/>
      <c r="M932" s="186"/>
      <c r="N932" s="180"/>
      <c r="O932" s="180"/>
      <c r="P932" s="180"/>
      <c r="Q932" s="180"/>
      <c r="R932" s="180"/>
      <c r="S932" s="180"/>
      <c r="T932" s="186"/>
      <c r="U932" s="186"/>
      <c r="V932" s="186"/>
      <c r="W932" s="186"/>
      <c r="X932" s="186"/>
      <c r="Y932" s="186"/>
      <c r="Z932" s="186"/>
    </row>
    <row r="933" spans="1:26" x14ac:dyDescent="0.2">
      <c r="A933" s="186"/>
      <c r="B933" s="186"/>
      <c r="C933" s="186"/>
      <c r="D933" s="186"/>
      <c r="E933" s="186"/>
      <c r="F933" s="186"/>
      <c r="G933" s="186"/>
      <c r="H933" s="186"/>
      <c r="I933" s="186"/>
      <c r="J933" s="186"/>
      <c r="K933" s="186"/>
      <c r="L933" s="186"/>
      <c r="M933" s="186"/>
      <c r="N933" s="180"/>
      <c r="O933" s="180"/>
      <c r="P933" s="180"/>
      <c r="Q933" s="180"/>
      <c r="R933" s="180"/>
      <c r="S933" s="180"/>
      <c r="T933" s="186"/>
      <c r="U933" s="186"/>
      <c r="V933" s="186"/>
      <c r="W933" s="186"/>
      <c r="X933" s="186"/>
      <c r="Y933" s="186"/>
      <c r="Z933" s="186"/>
    </row>
    <row r="934" spans="1:26" x14ac:dyDescent="0.2">
      <c r="A934" s="186"/>
      <c r="B934" s="186"/>
      <c r="C934" s="186"/>
      <c r="D934" s="186"/>
      <c r="E934" s="186"/>
      <c r="F934" s="186"/>
      <c r="G934" s="186"/>
      <c r="H934" s="186"/>
      <c r="I934" s="186"/>
      <c r="J934" s="186"/>
      <c r="K934" s="186"/>
      <c r="L934" s="186"/>
      <c r="M934" s="186"/>
      <c r="N934" s="180"/>
      <c r="O934" s="180"/>
      <c r="P934" s="180"/>
      <c r="Q934" s="180"/>
      <c r="R934" s="180"/>
      <c r="S934" s="180"/>
      <c r="T934" s="186"/>
      <c r="U934" s="186"/>
      <c r="V934" s="186"/>
      <c r="W934" s="186"/>
      <c r="X934" s="186"/>
      <c r="Y934" s="186"/>
      <c r="Z934" s="186"/>
    </row>
    <row r="935" spans="1:26" x14ac:dyDescent="0.2">
      <c r="A935" s="186"/>
      <c r="B935" s="186"/>
      <c r="C935" s="186"/>
      <c r="D935" s="186"/>
      <c r="E935" s="186"/>
      <c r="F935" s="186"/>
      <c r="G935" s="186"/>
      <c r="H935" s="186"/>
      <c r="I935" s="186"/>
      <c r="J935" s="186"/>
      <c r="K935" s="186"/>
      <c r="L935" s="186"/>
      <c r="M935" s="186"/>
      <c r="N935" s="180"/>
      <c r="O935" s="180"/>
      <c r="P935" s="180"/>
      <c r="Q935" s="180"/>
      <c r="R935" s="180"/>
      <c r="S935" s="180"/>
      <c r="T935" s="186"/>
      <c r="U935" s="186"/>
      <c r="V935" s="186"/>
      <c r="W935" s="186"/>
      <c r="X935" s="186"/>
      <c r="Y935" s="186"/>
      <c r="Z935" s="186"/>
    </row>
    <row r="936" spans="1:26" x14ac:dyDescent="0.2">
      <c r="A936" s="186"/>
      <c r="B936" s="186"/>
      <c r="C936" s="186"/>
      <c r="D936" s="186"/>
      <c r="E936" s="186"/>
      <c r="F936" s="186"/>
      <c r="G936" s="186"/>
      <c r="H936" s="186"/>
      <c r="I936" s="186"/>
      <c r="J936" s="186"/>
      <c r="K936" s="186"/>
      <c r="L936" s="186"/>
      <c r="M936" s="186"/>
      <c r="N936" s="180"/>
      <c r="O936" s="180"/>
      <c r="P936" s="180"/>
      <c r="Q936" s="180"/>
      <c r="R936" s="180"/>
      <c r="S936" s="180"/>
      <c r="T936" s="186"/>
      <c r="U936" s="186"/>
      <c r="V936" s="186"/>
      <c r="W936" s="186"/>
      <c r="X936" s="186"/>
      <c r="Y936" s="186"/>
      <c r="Z936" s="186"/>
    </row>
    <row r="937" spans="1:26" x14ac:dyDescent="0.2">
      <c r="A937" s="186"/>
      <c r="B937" s="186"/>
      <c r="C937" s="186"/>
      <c r="D937" s="186"/>
      <c r="E937" s="186"/>
      <c r="F937" s="186"/>
      <c r="G937" s="186"/>
      <c r="H937" s="186"/>
      <c r="I937" s="186"/>
      <c r="J937" s="186"/>
      <c r="K937" s="186"/>
      <c r="L937" s="186"/>
      <c r="M937" s="186"/>
      <c r="N937" s="180"/>
      <c r="O937" s="180"/>
      <c r="P937" s="180"/>
      <c r="Q937" s="180"/>
      <c r="R937" s="180"/>
      <c r="S937" s="180"/>
      <c r="T937" s="186"/>
      <c r="U937" s="186"/>
      <c r="V937" s="186"/>
      <c r="W937" s="186"/>
      <c r="X937" s="186"/>
      <c r="Y937" s="186"/>
      <c r="Z937" s="186"/>
    </row>
    <row r="938" spans="1:26" x14ac:dyDescent="0.2">
      <c r="A938" s="186"/>
      <c r="B938" s="186"/>
      <c r="C938" s="186"/>
      <c r="D938" s="186"/>
      <c r="E938" s="186"/>
      <c r="F938" s="186"/>
      <c r="G938" s="186"/>
      <c r="H938" s="186"/>
      <c r="I938" s="186"/>
      <c r="J938" s="186"/>
      <c r="K938" s="186"/>
      <c r="L938" s="186"/>
      <c r="M938" s="186"/>
      <c r="N938" s="180"/>
      <c r="O938" s="180"/>
      <c r="P938" s="180"/>
      <c r="Q938" s="180"/>
      <c r="R938" s="180"/>
      <c r="S938" s="180"/>
      <c r="T938" s="186"/>
      <c r="U938" s="186"/>
      <c r="V938" s="186"/>
      <c r="W938" s="186"/>
      <c r="X938" s="186"/>
      <c r="Y938" s="186"/>
      <c r="Z938" s="186"/>
    </row>
    <row r="939" spans="1:26" x14ac:dyDescent="0.2">
      <c r="A939" s="186"/>
      <c r="B939" s="186"/>
      <c r="C939" s="186"/>
      <c r="D939" s="186"/>
      <c r="E939" s="186"/>
      <c r="F939" s="186"/>
      <c r="G939" s="186"/>
      <c r="H939" s="186"/>
      <c r="I939" s="186"/>
      <c r="J939" s="186"/>
      <c r="K939" s="186"/>
      <c r="L939" s="186"/>
      <c r="M939" s="186"/>
      <c r="N939" s="180"/>
      <c r="O939" s="180"/>
      <c r="P939" s="180"/>
      <c r="Q939" s="180"/>
      <c r="R939" s="180"/>
      <c r="S939" s="180"/>
      <c r="T939" s="186"/>
      <c r="U939" s="186"/>
      <c r="V939" s="186"/>
      <c r="W939" s="186"/>
      <c r="X939" s="186"/>
      <c r="Y939" s="186"/>
      <c r="Z939" s="186"/>
    </row>
    <row r="940" spans="1:26" x14ac:dyDescent="0.2">
      <c r="A940" s="186"/>
      <c r="B940" s="186"/>
      <c r="C940" s="186"/>
      <c r="D940" s="186"/>
      <c r="E940" s="186"/>
      <c r="F940" s="186"/>
      <c r="G940" s="186"/>
      <c r="H940" s="186"/>
      <c r="I940" s="186"/>
      <c r="J940" s="186"/>
      <c r="K940" s="186"/>
      <c r="L940" s="186"/>
      <c r="M940" s="186"/>
      <c r="N940" s="180"/>
      <c r="O940" s="180"/>
      <c r="P940" s="180"/>
      <c r="Q940" s="180"/>
      <c r="R940" s="180"/>
      <c r="S940" s="180"/>
      <c r="T940" s="186"/>
      <c r="U940" s="186"/>
      <c r="V940" s="186"/>
      <c r="W940" s="186"/>
      <c r="X940" s="186"/>
      <c r="Y940" s="186"/>
      <c r="Z940" s="186"/>
    </row>
    <row r="941" spans="1:26" x14ac:dyDescent="0.2">
      <c r="A941" s="186"/>
      <c r="B941" s="186"/>
      <c r="C941" s="186"/>
      <c r="D941" s="186"/>
      <c r="E941" s="186"/>
      <c r="F941" s="186"/>
      <c r="G941" s="186"/>
      <c r="H941" s="186"/>
      <c r="I941" s="186"/>
      <c r="J941" s="186"/>
      <c r="K941" s="186"/>
      <c r="L941" s="186"/>
      <c r="M941" s="186"/>
      <c r="N941" s="180"/>
      <c r="O941" s="180"/>
      <c r="P941" s="180"/>
      <c r="Q941" s="180"/>
      <c r="R941" s="180"/>
      <c r="S941" s="180"/>
      <c r="T941" s="186"/>
      <c r="U941" s="186"/>
      <c r="V941" s="186"/>
      <c r="W941" s="186"/>
      <c r="X941" s="186"/>
      <c r="Y941" s="186"/>
      <c r="Z941" s="186"/>
    </row>
    <row r="942" spans="1:26" x14ac:dyDescent="0.2">
      <c r="A942" s="186"/>
      <c r="B942" s="186"/>
      <c r="C942" s="186"/>
      <c r="D942" s="186"/>
      <c r="E942" s="186"/>
      <c r="F942" s="186"/>
      <c r="G942" s="186"/>
      <c r="H942" s="186"/>
      <c r="I942" s="186"/>
      <c r="J942" s="186"/>
      <c r="K942" s="186"/>
      <c r="L942" s="186"/>
      <c r="M942" s="186"/>
      <c r="N942" s="180"/>
      <c r="O942" s="180"/>
      <c r="P942" s="180"/>
      <c r="Q942" s="180"/>
      <c r="R942" s="180"/>
      <c r="S942" s="180"/>
      <c r="T942" s="186"/>
      <c r="U942" s="186"/>
      <c r="V942" s="186"/>
      <c r="W942" s="186"/>
      <c r="X942" s="186"/>
      <c r="Y942" s="186"/>
      <c r="Z942" s="186"/>
    </row>
    <row r="943" spans="1:26" x14ac:dyDescent="0.2">
      <c r="A943" s="186"/>
      <c r="B943" s="186"/>
      <c r="C943" s="186"/>
      <c r="D943" s="186"/>
      <c r="E943" s="186"/>
      <c r="F943" s="186"/>
      <c r="G943" s="186"/>
      <c r="H943" s="186"/>
      <c r="I943" s="186"/>
      <c r="J943" s="186"/>
      <c r="K943" s="186"/>
      <c r="L943" s="186"/>
      <c r="M943" s="186"/>
      <c r="N943" s="180"/>
      <c r="O943" s="180"/>
      <c r="P943" s="180"/>
      <c r="Q943" s="180"/>
      <c r="R943" s="180"/>
      <c r="S943" s="180"/>
      <c r="T943" s="186"/>
      <c r="U943" s="186"/>
      <c r="V943" s="186"/>
      <c r="W943" s="186"/>
      <c r="X943" s="186"/>
      <c r="Y943" s="186"/>
      <c r="Z943" s="186"/>
    </row>
    <row r="944" spans="1:26" x14ac:dyDescent="0.2">
      <c r="A944" s="186"/>
      <c r="B944" s="186"/>
      <c r="C944" s="186"/>
      <c r="D944" s="186"/>
      <c r="E944" s="186"/>
      <c r="F944" s="186"/>
      <c r="G944" s="186"/>
      <c r="H944" s="186"/>
      <c r="I944" s="186"/>
      <c r="J944" s="186"/>
      <c r="K944" s="186"/>
      <c r="L944" s="186"/>
      <c r="M944" s="186"/>
      <c r="N944" s="180"/>
      <c r="O944" s="180"/>
      <c r="P944" s="180"/>
      <c r="Q944" s="180"/>
      <c r="R944" s="180"/>
      <c r="S944" s="180"/>
      <c r="T944" s="186"/>
      <c r="U944" s="186"/>
      <c r="V944" s="186"/>
      <c r="W944" s="186"/>
      <c r="X944" s="186"/>
      <c r="Y944" s="186"/>
      <c r="Z944" s="186"/>
    </row>
    <row r="945" spans="1:26" x14ac:dyDescent="0.2">
      <c r="A945" s="186"/>
      <c r="B945" s="186"/>
      <c r="C945" s="186"/>
      <c r="D945" s="186"/>
      <c r="E945" s="186"/>
      <c r="F945" s="186"/>
      <c r="G945" s="186"/>
      <c r="H945" s="186"/>
      <c r="I945" s="186"/>
      <c r="J945" s="186"/>
      <c r="K945" s="186"/>
      <c r="L945" s="186"/>
      <c r="M945" s="186"/>
      <c r="N945" s="180"/>
      <c r="O945" s="180"/>
      <c r="P945" s="180"/>
      <c r="Q945" s="180"/>
      <c r="R945" s="180"/>
      <c r="S945" s="180"/>
      <c r="T945" s="186"/>
      <c r="U945" s="186"/>
      <c r="V945" s="186"/>
      <c r="W945" s="186"/>
      <c r="X945" s="186"/>
      <c r="Y945" s="186"/>
      <c r="Z945" s="186"/>
    </row>
    <row r="946" spans="1:26" x14ac:dyDescent="0.2">
      <c r="A946" s="186"/>
      <c r="B946" s="186"/>
      <c r="C946" s="186"/>
      <c r="D946" s="186"/>
      <c r="E946" s="186"/>
      <c r="F946" s="186"/>
      <c r="G946" s="186"/>
      <c r="H946" s="186"/>
      <c r="I946" s="186"/>
      <c r="J946" s="186"/>
      <c r="K946" s="186"/>
      <c r="L946" s="186"/>
      <c r="M946" s="186"/>
      <c r="N946" s="180"/>
      <c r="O946" s="180"/>
      <c r="P946" s="180"/>
      <c r="Q946" s="180"/>
      <c r="R946" s="180"/>
      <c r="S946" s="180"/>
      <c r="T946" s="186"/>
      <c r="U946" s="186"/>
      <c r="V946" s="186"/>
      <c r="W946" s="186"/>
      <c r="X946" s="186"/>
      <c r="Y946" s="186"/>
      <c r="Z946" s="186"/>
    </row>
    <row r="947" spans="1:26" x14ac:dyDescent="0.2">
      <c r="A947" s="186"/>
      <c r="B947" s="186"/>
      <c r="C947" s="186"/>
      <c r="D947" s="186"/>
      <c r="E947" s="186"/>
      <c r="F947" s="186"/>
      <c r="G947" s="186"/>
      <c r="H947" s="186"/>
      <c r="I947" s="186"/>
      <c r="J947" s="186"/>
      <c r="K947" s="186"/>
      <c r="L947" s="186"/>
      <c r="M947" s="186"/>
      <c r="N947" s="180"/>
      <c r="O947" s="180"/>
      <c r="P947" s="180"/>
      <c r="Q947" s="180"/>
      <c r="R947" s="180"/>
      <c r="S947" s="180"/>
      <c r="T947" s="186"/>
      <c r="U947" s="186"/>
      <c r="V947" s="186"/>
      <c r="W947" s="186"/>
      <c r="X947" s="186"/>
      <c r="Y947" s="186"/>
      <c r="Z947" s="186"/>
    </row>
    <row r="948" spans="1:26" x14ac:dyDescent="0.2">
      <c r="A948" s="186"/>
      <c r="B948" s="186"/>
      <c r="C948" s="186"/>
      <c r="D948" s="186"/>
      <c r="E948" s="186"/>
      <c r="F948" s="186"/>
      <c r="G948" s="186"/>
      <c r="H948" s="186"/>
      <c r="I948" s="186"/>
      <c r="J948" s="186"/>
      <c r="K948" s="186"/>
      <c r="L948" s="186"/>
      <c r="M948" s="186"/>
      <c r="N948" s="180"/>
      <c r="O948" s="180"/>
      <c r="P948" s="180"/>
      <c r="Q948" s="180"/>
      <c r="R948" s="180"/>
      <c r="S948" s="180"/>
      <c r="T948" s="186"/>
      <c r="U948" s="186"/>
      <c r="V948" s="186"/>
      <c r="W948" s="186"/>
      <c r="X948" s="186"/>
      <c r="Y948" s="186"/>
      <c r="Z948" s="186"/>
    </row>
    <row r="949" spans="1:26" x14ac:dyDescent="0.2">
      <c r="A949" s="186"/>
      <c r="B949" s="186"/>
      <c r="C949" s="186"/>
      <c r="D949" s="186"/>
      <c r="E949" s="186"/>
      <c r="F949" s="186"/>
      <c r="G949" s="186"/>
      <c r="H949" s="186"/>
      <c r="I949" s="186"/>
      <c r="J949" s="186"/>
      <c r="K949" s="186"/>
      <c r="L949" s="186"/>
      <c r="M949" s="186"/>
      <c r="N949" s="180"/>
      <c r="O949" s="180"/>
      <c r="P949" s="180"/>
      <c r="Q949" s="180"/>
      <c r="R949" s="180"/>
      <c r="S949" s="180"/>
      <c r="T949" s="186"/>
      <c r="U949" s="186"/>
      <c r="V949" s="186"/>
      <c r="W949" s="186"/>
      <c r="X949" s="186"/>
      <c r="Y949" s="186"/>
      <c r="Z949" s="186"/>
    </row>
    <row r="950" spans="1:26" x14ac:dyDescent="0.2">
      <c r="A950" s="186"/>
      <c r="B950" s="186"/>
      <c r="C950" s="186"/>
      <c r="D950" s="186"/>
      <c r="E950" s="186"/>
      <c r="F950" s="186"/>
      <c r="G950" s="186"/>
      <c r="H950" s="186"/>
      <c r="I950" s="186"/>
      <c r="J950" s="186"/>
      <c r="K950" s="186"/>
      <c r="L950" s="186"/>
      <c r="M950" s="186"/>
      <c r="N950" s="180"/>
      <c r="O950" s="180"/>
      <c r="P950" s="180"/>
      <c r="Q950" s="180"/>
      <c r="R950" s="180"/>
      <c r="S950" s="180"/>
      <c r="T950" s="186"/>
      <c r="U950" s="186"/>
      <c r="V950" s="186"/>
      <c r="W950" s="186"/>
      <c r="X950" s="186"/>
      <c r="Y950" s="186"/>
      <c r="Z950" s="186"/>
    </row>
    <row r="951" spans="1:26" x14ac:dyDescent="0.2">
      <c r="A951" s="186"/>
      <c r="B951" s="186"/>
      <c r="C951" s="186"/>
      <c r="D951" s="186"/>
      <c r="E951" s="186"/>
      <c r="F951" s="186"/>
      <c r="G951" s="186"/>
      <c r="H951" s="186"/>
      <c r="I951" s="186"/>
      <c r="J951" s="186"/>
      <c r="K951" s="186"/>
      <c r="L951" s="186"/>
      <c r="M951" s="186"/>
      <c r="N951" s="180"/>
      <c r="O951" s="180"/>
      <c r="P951" s="180"/>
      <c r="Q951" s="180"/>
      <c r="R951" s="180"/>
      <c r="S951" s="180"/>
      <c r="T951" s="186"/>
      <c r="U951" s="186"/>
      <c r="V951" s="186"/>
      <c r="W951" s="186"/>
      <c r="X951" s="186"/>
      <c r="Y951" s="186"/>
      <c r="Z951" s="186"/>
    </row>
    <row r="952" spans="1:26" x14ac:dyDescent="0.2">
      <c r="A952" s="186"/>
      <c r="B952" s="186"/>
      <c r="C952" s="186"/>
      <c r="D952" s="186"/>
      <c r="E952" s="186"/>
      <c r="F952" s="186"/>
      <c r="G952" s="186"/>
      <c r="H952" s="186"/>
      <c r="I952" s="186"/>
      <c r="J952" s="186"/>
      <c r="K952" s="186"/>
      <c r="L952" s="186"/>
      <c r="M952" s="186"/>
      <c r="N952" s="180"/>
      <c r="O952" s="180"/>
      <c r="P952" s="180"/>
      <c r="Q952" s="180"/>
      <c r="R952" s="180"/>
      <c r="S952" s="180"/>
      <c r="T952" s="186"/>
      <c r="U952" s="186"/>
      <c r="V952" s="186"/>
      <c r="W952" s="186"/>
      <c r="X952" s="186"/>
      <c r="Y952" s="186"/>
      <c r="Z952" s="186"/>
    </row>
    <row r="953" spans="1:26" x14ac:dyDescent="0.2">
      <c r="A953" s="186"/>
      <c r="B953" s="186"/>
      <c r="C953" s="186"/>
      <c r="D953" s="186"/>
      <c r="E953" s="186"/>
      <c r="F953" s="186"/>
      <c r="G953" s="186"/>
      <c r="H953" s="186"/>
      <c r="I953" s="186"/>
      <c r="J953" s="186"/>
      <c r="K953" s="186"/>
      <c r="L953" s="186"/>
      <c r="M953" s="186"/>
      <c r="N953" s="180"/>
      <c r="O953" s="180"/>
      <c r="P953" s="180"/>
      <c r="Q953" s="180"/>
      <c r="R953" s="180"/>
      <c r="S953" s="180"/>
      <c r="T953" s="186"/>
      <c r="U953" s="186"/>
      <c r="V953" s="186"/>
      <c r="W953" s="186"/>
      <c r="X953" s="186"/>
      <c r="Y953" s="186"/>
      <c r="Z953" s="186"/>
    </row>
    <row r="954" spans="1:26" x14ac:dyDescent="0.2">
      <c r="A954" s="186"/>
      <c r="B954" s="186"/>
      <c r="C954" s="186"/>
      <c r="D954" s="186"/>
      <c r="E954" s="186"/>
      <c r="F954" s="186"/>
      <c r="G954" s="186"/>
      <c r="H954" s="186"/>
      <c r="I954" s="186"/>
      <c r="J954" s="186"/>
      <c r="K954" s="186"/>
      <c r="L954" s="186"/>
      <c r="M954" s="186"/>
      <c r="N954" s="180"/>
      <c r="O954" s="180"/>
      <c r="P954" s="180"/>
      <c r="Q954" s="180"/>
      <c r="R954" s="180"/>
      <c r="S954" s="180"/>
      <c r="T954" s="186"/>
      <c r="U954" s="186"/>
      <c r="V954" s="186"/>
      <c r="W954" s="186"/>
      <c r="X954" s="186"/>
      <c r="Y954" s="186"/>
      <c r="Z954" s="186"/>
    </row>
    <row r="955" spans="1:26" x14ac:dyDescent="0.2">
      <c r="A955" s="186"/>
      <c r="B955" s="186"/>
      <c r="C955" s="186"/>
      <c r="D955" s="186"/>
      <c r="E955" s="186"/>
      <c r="F955" s="186"/>
      <c r="G955" s="186"/>
      <c r="H955" s="186"/>
      <c r="I955" s="186"/>
      <c r="J955" s="186"/>
      <c r="K955" s="186"/>
      <c r="L955" s="186"/>
      <c r="M955" s="186"/>
      <c r="N955" s="180"/>
      <c r="O955" s="180"/>
      <c r="P955" s="180"/>
      <c r="Q955" s="180"/>
      <c r="R955" s="180"/>
      <c r="S955" s="180"/>
      <c r="T955" s="186"/>
      <c r="U955" s="186"/>
      <c r="V955" s="186"/>
      <c r="W955" s="186"/>
      <c r="X955" s="186"/>
      <c r="Y955" s="186"/>
      <c r="Z955" s="186"/>
    </row>
    <row r="956" spans="1:26" x14ac:dyDescent="0.2">
      <c r="A956" s="186"/>
      <c r="B956" s="186"/>
      <c r="C956" s="186"/>
      <c r="D956" s="186"/>
      <c r="E956" s="186"/>
      <c r="F956" s="186"/>
      <c r="G956" s="186"/>
      <c r="H956" s="186"/>
      <c r="I956" s="186"/>
      <c r="J956" s="186"/>
      <c r="K956" s="186"/>
      <c r="L956" s="186"/>
      <c r="M956" s="186"/>
      <c r="N956" s="180"/>
      <c r="O956" s="180"/>
      <c r="P956" s="180"/>
      <c r="Q956" s="180"/>
      <c r="R956" s="180"/>
      <c r="S956" s="180"/>
      <c r="T956" s="186"/>
      <c r="U956" s="186"/>
      <c r="V956" s="186"/>
      <c r="W956" s="186"/>
      <c r="X956" s="186"/>
      <c r="Y956" s="186"/>
      <c r="Z956" s="186"/>
    </row>
    <row r="957" spans="1:26" x14ac:dyDescent="0.2">
      <c r="A957" s="186"/>
      <c r="B957" s="186"/>
      <c r="C957" s="186"/>
      <c r="D957" s="186"/>
      <c r="E957" s="186"/>
      <c r="F957" s="186"/>
      <c r="G957" s="186"/>
      <c r="H957" s="186"/>
      <c r="I957" s="186"/>
      <c r="J957" s="186"/>
      <c r="K957" s="186"/>
      <c r="L957" s="186"/>
      <c r="M957" s="186"/>
      <c r="N957" s="180"/>
      <c r="O957" s="180"/>
      <c r="P957" s="180"/>
      <c r="Q957" s="180"/>
      <c r="R957" s="180"/>
      <c r="S957" s="180"/>
      <c r="T957" s="186"/>
      <c r="U957" s="186"/>
      <c r="V957" s="186"/>
      <c r="W957" s="186"/>
      <c r="X957" s="186"/>
      <c r="Y957" s="186"/>
      <c r="Z957" s="186"/>
    </row>
    <row r="958" spans="1:26" x14ac:dyDescent="0.2">
      <c r="A958" s="186"/>
      <c r="B958" s="186"/>
      <c r="C958" s="186"/>
      <c r="D958" s="186"/>
      <c r="E958" s="186"/>
      <c r="F958" s="186"/>
      <c r="G958" s="186"/>
      <c r="H958" s="186"/>
      <c r="I958" s="186"/>
      <c r="J958" s="186"/>
      <c r="K958" s="186"/>
      <c r="L958" s="186"/>
      <c r="M958" s="186"/>
      <c r="N958" s="180"/>
      <c r="O958" s="180"/>
      <c r="P958" s="180"/>
      <c r="Q958" s="180"/>
      <c r="R958" s="180"/>
      <c r="S958" s="180"/>
      <c r="T958" s="186"/>
      <c r="U958" s="186"/>
      <c r="V958" s="186"/>
      <c r="W958" s="186"/>
      <c r="X958" s="186"/>
      <c r="Y958" s="186"/>
      <c r="Z958" s="186"/>
    </row>
    <row r="959" spans="1:26" x14ac:dyDescent="0.2">
      <c r="A959" s="186"/>
      <c r="B959" s="186"/>
      <c r="C959" s="186"/>
      <c r="D959" s="186"/>
      <c r="E959" s="186"/>
      <c r="F959" s="186"/>
      <c r="G959" s="186"/>
      <c r="H959" s="186"/>
      <c r="I959" s="186"/>
      <c r="J959" s="186"/>
      <c r="K959" s="186"/>
      <c r="L959" s="186"/>
      <c r="M959" s="186"/>
      <c r="N959" s="180"/>
      <c r="O959" s="180"/>
      <c r="P959" s="180"/>
      <c r="Q959" s="180"/>
      <c r="R959" s="180"/>
      <c r="S959" s="180"/>
      <c r="T959" s="186"/>
      <c r="U959" s="186"/>
      <c r="V959" s="186"/>
      <c r="W959" s="186"/>
      <c r="X959" s="186"/>
      <c r="Y959" s="186"/>
      <c r="Z959" s="186"/>
    </row>
    <row r="960" spans="1:26" x14ac:dyDescent="0.2">
      <c r="A960" s="186"/>
      <c r="B960" s="186"/>
      <c r="C960" s="186"/>
      <c r="D960" s="186"/>
      <c r="E960" s="186"/>
      <c r="F960" s="186"/>
      <c r="G960" s="186"/>
      <c r="H960" s="186"/>
      <c r="I960" s="186"/>
      <c r="J960" s="186"/>
      <c r="K960" s="186"/>
      <c r="L960" s="186"/>
      <c r="M960" s="186"/>
      <c r="N960" s="180"/>
      <c r="O960" s="180"/>
      <c r="P960" s="180"/>
      <c r="Q960" s="180"/>
      <c r="R960" s="180"/>
      <c r="S960" s="180"/>
      <c r="T960" s="186"/>
      <c r="U960" s="186"/>
      <c r="V960" s="186"/>
      <c r="W960" s="186"/>
      <c r="X960" s="186"/>
      <c r="Y960" s="186"/>
      <c r="Z960" s="186"/>
    </row>
    <row r="961" spans="1:26" x14ac:dyDescent="0.2">
      <c r="A961" s="186"/>
      <c r="B961" s="186"/>
      <c r="C961" s="186"/>
      <c r="D961" s="186"/>
      <c r="E961" s="186"/>
      <c r="F961" s="186"/>
      <c r="G961" s="186"/>
      <c r="H961" s="186"/>
      <c r="I961" s="186"/>
      <c r="J961" s="186"/>
      <c r="K961" s="186"/>
      <c r="L961" s="186"/>
      <c r="M961" s="186"/>
      <c r="N961" s="180"/>
      <c r="O961" s="180"/>
      <c r="P961" s="180"/>
      <c r="Q961" s="180"/>
      <c r="R961" s="180"/>
      <c r="S961" s="180"/>
      <c r="T961" s="186"/>
      <c r="U961" s="186"/>
      <c r="V961" s="186"/>
      <c r="W961" s="186"/>
      <c r="X961" s="186"/>
      <c r="Y961" s="186"/>
      <c r="Z961" s="186"/>
    </row>
    <row r="962" spans="1:26" x14ac:dyDescent="0.2">
      <c r="A962" s="186"/>
      <c r="B962" s="186"/>
      <c r="C962" s="186"/>
      <c r="D962" s="186"/>
      <c r="E962" s="186"/>
      <c r="F962" s="186"/>
      <c r="G962" s="186"/>
      <c r="H962" s="186"/>
      <c r="I962" s="186"/>
      <c r="J962" s="186"/>
      <c r="K962" s="186"/>
      <c r="L962" s="186"/>
      <c r="M962" s="186"/>
      <c r="N962" s="180"/>
      <c r="O962" s="180"/>
      <c r="P962" s="180"/>
      <c r="Q962" s="180"/>
      <c r="R962" s="180"/>
      <c r="S962" s="180"/>
      <c r="T962" s="186"/>
      <c r="U962" s="186"/>
      <c r="V962" s="186"/>
      <c r="W962" s="186"/>
      <c r="X962" s="186"/>
      <c r="Y962" s="186"/>
      <c r="Z962" s="186"/>
    </row>
    <row r="963" spans="1:26" x14ac:dyDescent="0.2">
      <c r="A963" s="186"/>
      <c r="B963" s="186"/>
      <c r="C963" s="186"/>
      <c r="D963" s="186"/>
      <c r="E963" s="186"/>
      <c r="F963" s="186"/>
      <c r="G963" s="186"/>
      <c r="H963" s="186"/>
      <c r="I963" s="186"/>
      <c r="J963" s="186"/>
      <c r="K963" s="186"/>
      <c r="L963" s="186"/>
      <c r="M963" s="186"/>
      <c r="N963" s="180"/>
      <c r="O963" s="180"/>
      <c r="P963" s="180"/>
      <c r="Q963" s="180"/>
      <c r="R963" s="180"/>
      <c r="S963" s="180"/>
      <c r="T963" s="186"/>
      <c r="U963" s="186"/>
      <c r="V963" s="186"/>
      <c r="W963" s="186"/>
      <c r="X963" s="186"/>
      <c r="Y963" s="186"/>
      <c r="Z963" s="186"/>
    </row>
    <row r="964" spans="1:26" x14ac:dyDescent="0.2">
      <c r="A964" s="186"/>
      <c r="B964" s="186"/>
      <c r="C964" s="186"/>
      <c r="D964" s="186"/>
      <c r="E964" s="186"/>
      <c r="F964" s="186"/>
      <c r="G964" s="186"/>
      <c r="H964" s="186"/>
      <c r="I964" s="186"/>
      <c r="J964" s="186"/>
      <c r="K964" s="186"/>
      <c r="L964" s="186"/>
      <c r="M964" s="186"/>
      <c r="N964" s="180"/>
      <c r="O964" s="180"/>
      <c r="P964" s="180"/>
      <c r="Q964" s="180"/>
      <c r="R964" s="180"/>
      <c r="S964" s="180"/>
      <c r="T964" s="186"/>
      <c r="U964" s="186"/>
      <c r="V964" s="186"/>
      <c r="W964" s="186"/>
      <c r="X964" s="186"/>
      <c r="Y964" s="186"/>
      <c r="Z964" s="186"/>
    </row>
    <row r="965" spans="1:26" x14ac:dyDescent="0.2">
      <c r="A965" s="186"/>
      <c r="B965" s="186"/>
      <c r="C965" s="186"/>
      <c r="D965" s="186"/>
      <c r="E965" s="186"/>
      <c r="F965" s="186"/>
      <c r="G965" s="186"/>
      <c r="H965" s="186"/>
      <c r="I965" s="186"/>
      <c r="J965" s="186"/>
      <c r="K965" s="186"/>
      <c r="L965" s="186"/>
      <c r="M965" s="186"/>
      <c r="N965" s="180"/>
      <c r="O965" s="180"/>
      <c r="P965" s="180"/>
      <c r="Q965" s="180"/>
      <c r="R965" s="180"/>
      <c r="S965" s="180"/>
      <c r="T965" s="186"/>
      <c r="U965" s="186"/>
      <c r="V965" s="186"/>
      <c r="W965" s="186"/>
      <c r="X965" s="186"/>
      <c r="Y965" s="186"/>
      <c r="Z965" s="186"/>
    </row>
    <row r="966" spans="1:26" x14ac:dyDescent="0.2">
      <c r="A966" s="186"/>
      <c r="B966" s="186"/>
      <c r="C966" s="186"/>
      <c r="D966" s="186"/>
      <c r="E966" s="186"/>
      <c r="F966" s="186"/>
      <c r="G966" s="186"/>
      <c r="H966" s="186"/>
      <c r="I966" s="186"/>
      <c r="J966" s="186"/>
      <c r="K966" s="186"/>
      <c r="L966" s="186"/>
      <c r="M966" s="186"/>
      <c r="N966" s="180"/>
      <c r="O966" s="180"/>
      <c r="P966" s="180"/>
      <c r="Q966" s="180"/>
      <c r="R966" s="180"/>
      <c r="S966" s="180"/>
      <c r="T966" s="186"/>
      <c r="U966" s="186"/>
      <c r="V966" s="186"/>
      <c r="W966" s="186"/>
      <c r="X966" s="186"/>
      <c r="Y966" s="186"/>
      <c r="Z966" s="186"/>
    </row>
    <row r="967" spans="1:26" x14ac:dyDescent="0.2">
      <c r="A967" s="186"/>
      <c r="B967" s="186"/>
      <c r="C967" s="186"/>
      <c r="D967" s="186"/>
      <c r="E967" s="186"/>
      <c r="F967" s="186"/>
      <c r="G967" s="186"/>
      <c r="H967" s="186"/>
      <c r="I967" s="186"/>
      <c r="J967" s="186"/>
      <c r="K967" s="186"/>
      <c r="L967" s="186"/>
      <c r="M967" s="186"/>
      <c r="N967" s="180"/>
      <c r="O967" s="180"/>
      <c r="P967" s="180"/>
      <c r="Q967" s="180"/>
      <c r="R967" s="180"/>
      <c r="S967" s="180"/>
      <c r="T967" s="186"/>
      <c r="U967" s="186"/>
      <c r="V967" s="186"/>
      <c r="W967" s="186"/>
      <c r="X967" s="186"/>
      <c r="Y967" s="186"/>
      <c r="Z967" s="186"/>
    </row>
    <row r="968" spans="1:26" x14ac:dyDescent="0.2">
      <c r="A968" s="186"/>
      <c r="B968" s="186"/>
      <c r="C968" s="186"/>
      <c r="D968" s="186"/>
      <c r="E968" s="186"/>
      <c r="F968" s="186"/>
      <c r="G968" s="186"/>
      <c r="H968" s="186"/>
      <c r="I968" s="186"/>
      <c r="J968" s="186"/>
      <c r="K968" s="186"/>
      <c r="L968" s="186"/>
      <c r="M968" s="186"/>
      <c r="N968" s="180"/>
      <c r="O968" s="180"/>
      <c r="P968" s="180"/>
      <c r="Q968" s="180"/>
      <c r="R968" s="180"/>
      <c r="S968" s="180"/>
      <c r="T968" s="186"/>
      <c r="U968" s="186"/>
      <c r="V968" s="186"/>
      <c r="W968" s="186"/>
      <c r="X968" s="186"/>
      <c r="Y968" s="186"/>
      <c r="Z968" s="186"/>
    </row>
    <row r="969" spans="1:26" x14ac:dyDescent="0.2">
      <c r="A969" s="186"/>
      <c r="B969" s="186"/>
      <c r="C969" s="186"/>
      <c r="D969" s="186"/>
      <c r="E969" s="186"/>
      <c r="F969" s="186"/>
      <c r="G969" s="186"/>
      <c r="H969" s="186"/>
      <c r="I969" s="186"/>
      <c r="J969" s="186"/>
      <c r="K969" s="186"/>
      <c r="L969" s="186"/>
      <c r="M969" s="186"/>
      <c r="N969" s="180"/>
      <c r="O969" s="180"/>
      <c r="P969" s="180"/>
      <c r="Q969" s="180"/>
      <c r="R969" s="180"/>
      <c r="S969" s="180"/>
      <c r="T969" s="186"/>
      <c r="U969" s="186"/>
      <c r="V969" s="186"/>
      <c r="W969" s="186"/>
      <c r="X969" s="186"/>
      <c r="Y969" s="186"/>
      <c r="Z969" s="186"/>
    </row>
    <row r="970" spans="1:26" x14ac:dyDescent="0.2">
      <c r="A970" s="186"/>
      <c r="B970" s="186"/>
      <c r="C970" s="186"/>
      <c r="D970" s="186"/>
      <c r="E970" s="186"/>
      <c r="F970" s="186"/>
      <c r="G970" s="186"/>
      <c r="H970" s="186"/>
      <c r="I970" s="186"/>
      <c r="J970" s="186"/>
      <c r="K970" s="186"/>
      <c r="L970" s="186"/>
      <c r="M970" s="186"/>
      <c r="N970" s="180"/>
      <c r="O970" s="180"/>
      <c r="P970" s="180"/>
      <c r="Q970" s="180"/>
      <c r="R970" s="180"/>
      <c r="S970" s="180"/>
      <c r="T970" s="186"/>
      <c r="U970" s="186"/>
      <c r="V970" s="186"/>
      <c r="W970" s="186"/>
      <c r="X970" s="186"/>
      <c r="Y970" s="186"/>
      <c r="Z970" s="186"/>
    </row>
    <row r="971" spans="1:26" x14ac:dyDescent="0.2">
      <c r="A971" s="186"/>
      <c r="B971" s="186"/>
      <c r="C971" s="186"/>
      <c r="D971" s="186"/>
      <c r="E971" s="186"/>
      <c r="F971" s="186"/>
      <c r="G971" s="186"/>
      <c r="H971" s="186"/>
      <c r="I971" s="186"/>
      <c r="J971" s="186"/>
      <c r="K971" s="186"/>
      <c r="L971" s="186"/>
      <c r="M971" s="186"/>
      <c r="N971" s="180"/>
      <c r="O971" s="180"/>
      <c r="P971" s="180"/>
      <c r="Q971" s="180"/>
      <c r="R971" s="180"/>
      <c r="S971" s="180"/>
      <c r="T971" s="186"/>
      <c r="U971" s="186"/>
      <c r="V971" s="186"/>
      <c r="W971" s="186"/>
      <c r="X971" s="186"/>
      <c r="Y971" s="186"/>
      <c r="Z971" s="186"/>
    </row>
    <row r="972" spans="1:26" x14ac:dyDescent="0.2">
      <c r="A972" s="186"/>
      <c r="B972" s="186"/>
      <c r="C972" s="186"/>
      <c r="D972" s="186"/>
      <c r="E972" s="186"/>
      <c r="F972" s="186"/>
      <c r="G972" s="186"/>
      <c r="H972" s="186"/>
      <c r="I972" s="186"/>
      <c r="J972" s="186"/>
      <c r="K972" s="186"/>
      <c r="L972" s="186"/>
      <c r="M972" s="186"/>
      <c r="N972" s="180"/>
      <c r="O972" s="180"/>
      <c r="P972" s="180"/>
      <c r="Q972" s="180"/>
      <c r="R972" s="180"/>
      <c r="S972" s="180"/>
      <c r="T972" s="186"/>
      <c r="U972" s="186"/>
      <c r="V972" s="186"/>
      <c r="W972" s="186"/>
      <c r="X972" s="186"/>
      <c r="Y972" s="186"/>
      <c r="Z972" s="186"/>
    </row>
    <row r="973" spans="1:26" x14ac:dyDescent="0.2">
      <c r="A973" s="186"/>
      <c r="B973" s="186"/>
      <c r="C973" s="186"/>
      <c r="D973" s="186"/>
      <c r="E973" s="186"/>
      <c r="F973" s="186"/>
      <c r="G973" s="186"/>
      <c r="H973" s="186"/>
      <c r="I973" s="186"/>
      <c r="J973" s="186"/>
      <c r="K973" s="186"/>
      <c r="L973" s="186"/>
      <c r="M973" s="186"/>
      <c r="N973" s="180"/>
      <c r="O973" s="180"/>
      <c r="P973" s="180"/>
      <c r="Q973" s="180"/>
      <c r="R973" s="180"/>
      <c r="S973" s="180"/>
      <c r="T973" s="186"/>
      <c r="U973" s="186"/>
      <c r="V973" s="186"/>
      <c r="W973" s="186"/>
      <c r="X973" s="186"/>
      <c r="Y973" s="186"/>
      <c r="Z973" s="186"/>
    </row>
    <row r="974" spans="1:26" x14ac:dyDescent="0.2">
      <c r="A974" s="186"/>
      <c r="B974" s="186"/>
      <c r="C974" s="186"/>
      <c r="D974" s="186"/>
      <c r="E974" s="186"/>
      <c r="F974" s="186"/>
      <c r="G974" s="186"/>
      <c r="H974" s="186"/>
      <c r="I974" s="186"/>
      <c r="J974" s="186"/>
      <c r="K974" s="186"/>
      <c r="L974" s="186"/>
      <c r="M974" s="186"/>
      <c r="N974" s="180"/>
      <c r="O974" s="180"/>
      <c r="P974" s="180"/>
      <c r="Q974" s="180"/>
      <c r="R974" s="180"/>
      <c r="S974" s="180"/>
      <c r="T974" s="186"/>
      <c r="U974" s="186"/>
      <c r="V974" s="186"/>
      <c r="W974" s="186"/>
      <c r="X974" s="186"/>
      <c r="Y974" s="186"/>
      <c r="Z974" s="186"/>
    </row>
    <row r="975" spans="1:26" x14ac:dyDescent="0.2">
      <c r="A975" s="186"/>
      <c r="B975" s="186"/>
      <c r="C975" s="186"/>
      <c r="D975" s="186"/>
      <c r="E975" s="186"/>
      <c r="F975" s="186"/>
      <c r="G975" s="186"/>
      <c r="H975" s="186"/>
      <c r="I975" s="186"/>
      <c r="J975" s="186"/>
      <c r="K975" s="186"/>
      <c r="L975" s="186"/>
      <c r="M975" s="186"/>
      <c r="N975" s="180"/>
      <c r="O975" s="180"/>
      <c r="P975" s="180"/>
      <c r="Q975" s="180"/>
      <c r="R975" s="180"/>
      <c r="S975" s="180"/>
      <c r="T975" s="186"/>
      <c r="U975" s="186"/>
      <c r="V975" s="186"/>
      <c r="W975" s="186"/>
      <c r="X975" s="186"/>
      <c r="Y975" s="186"/>
      <c r="Z975" s="186"/>
    </row>
    <row r="976" spans="1:26" x14ac:dyDescent="0.2">
      <c r="A976" s="186"/>
      <c r="B976" s="186"/>
      <c r="C976" s="186"/>
      <c r="D976" s="186"/>
      <c r="E976" s="186"/>
      <c r="F976" s="186"/>
      <c r="G976" s="186"/>
      <c r="H976" s="186"/>
      <c r="I976" s="186"/>
      <c r="J976" s="186"/>
      <c r="K976" s="186"/>
      <c r="L976" s="186"/>
      <c r="M976" s="186"/>
      <c r="N976" s="180"/>
      <c r="O976" s="180"/>
      <c r="P976" s="180"/>
      <c r="Q976" s="180"/>
      <c r="R976" s="180"/>
      <c r="S976" s="180"/>
      <c r="T976" s="186"/>
      <c r="U976" s="186"/>
      <c r="V976" s="186"/>
      <c r="W976" s="186"/>
      <c r="X976" s="186"/>
      <c r="Y976" s="186"/>
      <c r="Z976" s="186"/>
    </row>
    <row r="977" spans="1:26" x14ac:dyDescent="0.2">
      <c r="A977" s="186"/>
      <c r="B977" s="186"/>
      <c r="C977" s="186"/>
      <c r="D977" s="186"/>
      <c r="E977" s="186"/>
      <c r="F977" s="186"/>
      <c r="G977" s="186"/>
      <c r="H977" s="186"/>
      <c r="I977" s="186"/>
      <c r="J977" s="186"/>
      <c r="K977" s="186"/>
      <c r="L977" s="186"/>
      <c r="M977" s="186"/>
      <c r="N977" s="180"/>
      <c r="O977" s="180"/>
      <c r="P977" s="180"/>
      <c r="Q977" s="180"/>
      <c r="R977" s="180"/>
      <c r="S977" s="180"/>
      <c r="T977" s="186"/>
      <c r="U977" s="186"/>
      <c r="V977" s="186"/>
      <c r="W977" s="186"/>
      <c r="X977" s="186"/>
      <c r="Y977" s="186"/>
      <c r="Z977" s="186"/>
    </row>
    <row r="978" spans="1:26" x14ac:dyDescent="0.2">
      <c r="A978" s="186"/>
      <c r="B978" s="186"/>
      <c r="C978" s="186"/>
      <c r="D978" s="186"/>
      <c r="E978" s="186"/>
      <c r="F978" s="186"/>
      <c r="G978" s="186"/>
      <c r="H978" s="186"/>
      <c r="I978" s="186"/>
      <c r="J978" s="186"/>
      <c r="K978" s="186"/>
      <c r="L978" s="186"/>
      <c r="M978" s="186"/>
      <c r="N978" s="180"/>
      <c r="O978" s="180"/>
      <c r="P978" s="180"/>
      <c r="Q978" s="180"/>
      <c r="R978" s="180"/>
      <c r="S978" s="180"/>
      <c r="T978" s="186"/>
      <c r="U978" s="186"/>
      <c r="V978" s="186"/>
      <c r="W978" s="186"/>
      <c r="X978" s="186"/>
      <c r="Y978" s="186"/>
      <c r="Z978" s="186"/>
    </row>
    <row r="979" spans="1:26" x14ac:dyDescent="0.2">
      <c r="A979" s="186"/>
      <c r="B979" s="186"/>
      <c r="C979" s="186"/>
      <c r="D979" s="186"/>
      <c r="E979" s="186"/>
      <c r="F979" s="186"/>
      <c r="G979" s="186"/>
      <c r="H979" s="186"/>
      <c r="I979" s="186"/>
      <c r="J979" s="186"/>
      <c r="K979" s="186"/>
      <c r="L979" s="186"/>
      <c r="M979" s="186"/>
      <c r="N979" s="180"/>
      <c r="O979" s="180"/>
      <c r="P979" s="180"/>
      <c r="Q979" s="180"/>
      <c r="R979" s="180"/>
      <c r="S979" s="180"/>
      <c r="T979" s="186"/>
      <c r="U979" s="186"/>
      <c r="V979" s="186"/>
      <c r="W979" s="186"/>
      <c r="X979" s="186"/>
      <c r="Y979" s="186"/>
      <c r="Z979" s="186"/>
    </row>
    <row r="980" spans="1:26" x14ac:dyDescent="0.2">
      <c r="A980" s="186"/>
      <c r="B980" s="186"/>
      <c r="C980" s="186"/>
      <c r="D980" s="186"/>
      <c r="E980" s="186"/>
      <c r="F980" s="186"/>
      <c r="G980" s="186"/>
      <c r="H980" s="186"/>
      <c r="I980" s="186"/>
      <c r="J980" s="186"/>
      <c r="K980" s="186"/>
      <c r="L980" s="186"/>
      <c r="M980" s="186"/>
      <c r="N980" s="180"/>
      <c r="O980" s="180"/>
      <c r="P980" s="180"/>
      <c r="Q980" s="180"/>
      <c r="R980" s="180"/>
      <c r="S980" s="180"/>
      <c r="T980" s="186"/>
      <c r="U980" s="186"/>
      <c r="V980" s="186"/>
      <c r="W980" s="186"/>
      <c r="X980" s="186"/>
      <c r="Y980" s="186"/>
      <c r="Z980" s="186"/>
    </row>
    <row r="981" spans="1:26" x14ac:dyDescent="0.2">
      <c r="A981" s="186"/>
      <c r="B981" s="186"/>
      <c r="C981" s="186"/>
      <c r="D981" s="186"/>
      <c r="E981" s="186"/>
      <c r="F981" s="186"/>
      <c r="G981" s="186"/>
      <c r="H981" s="186"/>
      <c r="I981" s="186"/>
      <c r="J981" s="186"/>
      <c r="K981" s="186"/>
      <c r="L981" s="186"/>
      <c r="M981" s="186"/>
      <c r="N981" s="180"/>
      <c r="O981" s="180"/>
      <c r="P981" s="180"/>
      <c r="Q981" s="180"/>
      <c r="R981" s="180"/>
      <c r="S981" s="180"/>
      <c r="T981" s="186"/>
      <c r="U981" s="186"/>
      <c r="V981" s="186"/>
      <c r="W981" s="186"/>
      <c r="X981" s="186"/>
      <c r="Y981" s="186"/>
      <c r="Z981" s="186"/>
    </row>
    <row r="982" spans="1:26" x14ac:dyDescent="0.2">
      <c r="A982" s="186"/>
      <c r="B982" s="186"/>
      <c r="C982" s="186"/>
      <c r="D982" s="186"/>
      <c r="E982" s="186"/>
      <c r="F982" s="186"/>
      <c r="G982" s="186"/>
      <c r="H982" s="186"/>
      <c r="I982" s="186"/>
      <c r="J982" s="186"/>
      <c r="K982" s="186"/>
      <c r="L982" s="186"/>
      <c r="M982" s="186"/>
      <c r="N982" s="180"/>
      <c r="O982" s="180"/>
      <c r="P982" s="180"/>
      <c r="Q982" s="180"/>
      <c r="R982" s="180"/>
      <c r="S982" s="180"/>
      <c r="T982" s="186"/>
      <c r="U982" s="186"/>
      <c r="V982" s="186"/>
      <c r="W982" s="186"/>
      <c r="X982" s="186"/>
      <c r="Y982" s="186"/>
      <c r="Z982" s="186"/>
    </row>
    <row r="983" spans="1:26" x14ac:dyDescent="0.2">
      <c r="A983" s="186"/>
      <c r="B983" s="186"/>
      <c r="C983" s="186"/>
      <c r="D983" s="186"/>
      <c r="E983" s="186"/>
      <c r="F983" s="186"/>
      <c r="G983" s="186"/>
      <c r="H983" s="186"/>
      <c r="I983" s="186"/>
      <c r="J983" s="186"/>
      <c r="K983" s="186"/>
      <c r="L983" s="186"/>
      <c r="M983" s="186"/>
      <c r="N983" s="180"/>
      <c r="O983" s="180"/>
      <c r="P983" s="180"/>
      <c r="Q983" s="180"/>
      <c r="R983" s="180"/>
      <c r="S983" s="180"/>
      <c r="T983" s="186"/>
      <c r="U983" s="186"/>
      <c r="V983" s="186"/>
      <c r="W983" s="186"/>
      <c r="X983" s="186"/>
      <c r="Y983" s="186"/>
      <c r="Z983" s="186"/>
    </row>
    <row r="984" spans="1:26" x14ac:dyDescent="0.2">
      <c r="A984" s="186"/>
      <c r="B984" s="186"/>
      <c r="C984" s="186"/>
      <c r="D984" s="186"/>
      <c r="E984" s="186"/>
      <c r="F984" s="186"/>
      <c r="G984" s="186"/>
      <c r="H984" s="186"/>
      <c r="I984" s="186"/>
      <c r="J984" s="186"/>
      <c r="K984" s="186"/>
      <c r="L984" s="186"/>
      <c r="M984" s="186"/>
      <c r="N984" s="180"/>
      <c r="O984" s="180"/>
      <c r="P984" s="180"/>
      <c r="Q984" s="180"/>
      <c r="R984" s="180"/>
      <c r="S984" s="180"/>
      <c r="T984" s="186"/>
      <c r="U984" s="186"/>
      <c r="V984" s="186"/>
      <c r="W984" s="186"/>
      <c r="X984" s="186"/>
      <c r="Y984" s="186"/>
      <c r="Z984" s="186"/>
    </row>
    <row r="985" spans="1:26" x14ac:dyDescent="0.2">
      <c r="A985" s="186"/>
      <c r="B985" s="186"/>
      <c r="C985" s="186"/>
      <c r="D985" s="186"/>
      <c r="E985" s="186"/>
      <c r="F985" s="186"/>
      <c r="G985" s="186"/>
      <c r="H985" s="186"/>
      <c r="I985" s="186"/>
      <c r="J985" s="186"/>
      <c r="K985" s="186"/>
      <c r="L985" s="186"/>
      <c r="M985" s="186"/>
      <c r="N985" s="180"/>
      <c r="O985" s="180"/>
      <c r="P985" s="180"/>
      <c r="Q985" s="180"/>
      <c r="R985" s="180"/>
      <c r="S985" s="180"/>
      <c r="T985" s="186"/>
      <c r="U985" s="186"/>
      <c r="V985" s="186"/>
      <c r="W985" s="186"/>
      <c r="X985" s="186"/>
      <c r="Y985" s="186"/>
      <c r="Z985" s="186"/>
    </row>
    <row r="986" spans="1:26" x14ac:dyDescent="0.2">
      <c r="A986" s="186"/>
      <c r="B986" s="186"/>
      <c r="C986" s="186"/>
      <c r="D986" s="186"/>
      <c r="E986" s="186"/>
      <c r="F986" s="186"/>
      <c r="G986" s="186"/>
      <c r="H986" s="186"/>
      <c r="I986" s="186"/>
      <c r="J986" s="186"/>
      <c r="K986" s="186"/>
      <c r="L986" s="186"/>
      <c r="M986" s="186"/>
      <c r="N986" s="180"/>
      <c r="O986" s="180"/>
      <c r="P986" s="180"/>
      <c r="Q986" s="180"/>
      <c r="R986" s="180"/>
      <c r="S986" s="180"/>
      <c r="T986" s="186"/>
      <c r="U986" s="186"/>
      <c r="V986" s="186"/>
      <c r="W986" s="186"/>
      <c r="X986" s="186"/>
      <c r="Y986" s="186"/>
      <c r="Z986" s="186"/>
    </row>
    <row r="987" spans="1:26" x14ac:dyDescent="0.2">
      <c r="A987" s="186"/>
      <c r="B987" s="186"/>
      <c r="C987" s="186"/>
      <c r="D987" s="186"/>
      <c r="E987" s="186"/>
      <c r="F987" s="186"/>
      <c r="G987" s="186"/>
      <c r="H987" s="186"/>
      <c r="I987" s="186"/>
      <c r="J987" s="186"/>
      <c r="K987" s="186"/>
      <c r="L987" s="186"/>
      <c r="M987" s="186"/>
      <c r="N987" s="180"/>
      <c r="O987" s="180"/>
      <c r="P987" s="180"/>
      <c r="Q987" s="180"/>
      <c r="R987" s="180"/>
      <c r="S987" s="180"/>
      <c r="T987" s="186"/>
      <c r="U987" s="186"/>
      <c r="V987" s="186"/>
      <c r="W987" s="186"/>
      <c r="X987" s="186"/>
      <c r="Y987" s="186"/>
      <c r="Z987" s="186"/>
    </row>
    <row r="988" spans="1:26" x14ac:dyDescent="0.2">
      <c r="A988" s="186"/>
      <c r="B988" s="186"/>
      <c r="C988" s="186"/>
      <c r="D988" s="186"/>
      <c r="E988" s="186"/>
      <c r="F988" s="186"/>
      <c r="G988" s="186"/>
      <c r="H988" s="186"/>
      <c r="I988" s="186"/>
      <c r="J988" s="186"/>
      <c r="K988" s="186"/>
      <c r="L988" s="186"/>
      <c r="M988" s="186"/>
      <c r="N988" s="180"/>
      <c r="O988" s="180"/>
      <c r="P988" s="180"/>
      <c r="Q988" s="180"/>
      <c r="R988" s="180"/>
      <c r="S988" s="180"/>
      <c r="T988" s="186"/>
      <c r="U988" s="186"/>
      <c r="V988" s="186"/>
      <c r="W988" s="186"/>
      <c r="X988" s="186"/>
      <c r="Y988" s="186"/>
      <c r="Z988" s="186"/>
    </row>
    <row r="989" spans="1:26" x14ac:dyDescent="0.2">
      <c r="A989" s="186"/>
      <c r="B989" s="186"/>
      <c r="C989" s="186"/>
      <c r="D989" s="186"/>
      <c r="E989" s="186"/>
      <c r="F989" s="186"/>
      <c r="G989" s="186"/>
      <c r="H989" s="186"/>
      <c r="I989" s="186"/>
      <c r="J989" s="186"/>
      <c r="K989" s="186"/>
      <c r="L989" s="186"/>
      <c r="M989" s="186"/>
      <c r="N989" s="180"/>
      <c r="O989" s="180"/>
      <c r="P989" s="180"/>
      <c r="Q989" s="180"/>
      <c r="R989" s="180"/>
      <c r="S989" s="180"/>
      <c r="T989" s="186"/>
      <c r="U989" s="186"/>
      <c r="V989" s="186"/>
      <c r="W989" s="186"/>
      <c r="X989" s="186"/>
      <c r="Y989" s="186"/>
      <c r="Z989" s="186"/>
    </row>
    <row r="990" spans="1:26" x14ac:dyDescent="0.2">
      <c r="A990" s="186"/>
      <c r="B990" s="186"/>
      <c r="C990" s="186"/>
      <c r="D990" s="186"/>
      <c r="E990" s="186"/>
      <c r="F990" s="186"/>
      <c r="G990" s="186"/>
      <c r="H990" s="186"/>
      <c r="I990" s="186"/>
      <c r="J990" s="186"/>
      <c r="K990" s="186"/>
      <c r="L990" s="186"/>
      <c r="M990" s="186"/>
      <c r="N990" s="180"/>
      <c r="O990" s="180"/>
      <c r="P990" s="180"/>
      <c r="Q990" s="180"/>
      <c r="R990" s="180"/>
      <c r="S990" s="180"/>
      <c r="T990" s="186"/>
      <c r="U990" s="186"/>
      <c r="V990" s="186"/>
      <c r="W990" s="186"/>
      <c r="X990" s="186"/>
      <c r="Y990" s="186"/>
      <c r="Z990" s="186"/>
    </row>
    <row r="991" spans="1:26" x14ac:dyDescent="0.2">
      <c r="A991" s="186"/>
      <c r="B991" s="186"/>
      <c r="C991" s="186"/>
      <c r="D991" s="186"/>
      <c r="E991" s="186"/>
      <c r="F991" s="186"/>
      <c r="G991" s="186"/>
      <c r="H991" s="186"/>
      <c r="I991" s="186"/>
      <c r="J991" s="186"/>
      <c r="K991" s="186"/>
      <c r="L991" s="186"/>
      <c r="M991" s="186"/>
      <c r="N991" s="180"/>
      <c r="O991" s="180"/>
      <c r="P991" s="180"/>
      <c r="Q991" s="180"/>
      <c r="R991" s="180"/>
      <c r="S991" s="180"/>
      <c r="T991" s="186"/>
      <c r="U991" s="186"/>
      <c r="V991" s="186"/>
      <c r="W991" s="186"/>
      <c r="X991" s="186"/>
      <c r="Y991" s="186"/>
      <c r="Z991" s="186"/>
    </row>
    <row r="992" spans="1:26" x14ac:dyDescent="0.2">
      <c r="A992" s="186"/>
      <c r="B992" s="186"/>
      <c r="C992" s="186"/>
      <c r="D992" s="186"/>
      <c r="E992" s="186"/>
      <c r="F992" s="186"/>
      <c r="G992" s="186"/>
      <c r="H992" s="186"/>
      <c r="I992" s="186"/>
      <c r="J992" s="186"/>
      <c r="K992" s="186"/>
      <c r="L992" s="186"/>
      <c r="M992" s="186"/>
      <c r="N992" s="180"/>
      <c r="O992" s="180"/>
      <c r="P992" s="180"/>
      <c r="Q992" s="180"/>
      <c r="R992" s="180"/>
      <c r="S992" s="180"/>
      <c r="T992" s="186"/>
      <c r="U992" s="186"/>
      <c r="V992" s="186"/>
      <c r="W992" s="186"/>
      <c r="X992" s="186"/>
      <c r="Y992" s="186"/>
      <c r="Z992" s="186"/>
    </row>
    <row r="993" spans="1:26" x14ac:dyDescent="0.2">
      <c r="A993" s="186"/>
      <c r="B993" s="186"/>
      <c r="C993" s="186"/>
      <c r="D993" s="186"/>
      <c r="E993" s="186"/>
      <c r="F993" s="186"/>
      <c r="G993" s="186"/>
      <c r="H993" s="186"/>
      <c r="I993" s="186"/>
      <c r="J993" s="186"/>
      <c r="K993" s="186"/>
      <c r="L993" s="186"/>
      <c r="M993" s="186"/>
      <c r="N993" s="180"/>
      <c r="O993" s="180"/>
      <c r="P993" s="180"/>
      <c r="Q993" s="180"/>
      <c r="R993" s="180"/>
      <c r="S993" s="180"/>
      <c r="T993" s="186"/>
      <c r="U993" s="186"/>
      <c r="V993" s="186"/>
      <c r="W993" s="186"/>
      <c r="X993" s="186"/>
      <c r="Y993" s="186"/>
      <c r="Z993" s="186"/>
    </row>
    <row r="994" spans="1:26" x14ac:dyDescent="0.2">
      <c r="A994" s="186"/>
      <c r="B994" s="186"/>
      <c r="C994" s="186"/>
      <c r="D994" s="186"/>
      <c r="E994" s="186"/>
      <c r="F994" s="186"/>
      <c r="G994" s="186"/>
      <c r="H994" s="186"/>
      <c r="I994" s="186"/>
      <c r="J994" s="186"/>
      <c r="K994" s="186"/>
      <c r="L994" s="186"/>
      <c r="M994" s="186"/>
      <c r="N994" s="180"/>
      <c r="O994" s="180"/>
      <c r="P994" s="180"/>
      <c r="Q994" s="180"/>
      <c r="R994" s="180"/>
      <c r="S994" s="180"/>
      <c r="T994" s="186"/>
      <c r="U994" s="186"/>
      <c r="V994" s="186"/>
      <c r="W994" s="186"/>
      <c r="X994" s="186"/>
      <c r="Y994" s="186"/>
      <c r="Z994" s="186"/>
    </row>
    <row r="995" spans="1:26" x14ac:dyDescent="0.2">
      <c r="A995" s="186"/>
      <c r="B995" s="186"/>
      <c r="C995" s="186"/>
      <c r="D995" s="186"/>
      <c r="E995" s="186"/>
      <c r="F995" s="186"/>
      <c r="G995" s="186"/>
      <c r="H995" s="186"/>
      <c r="I995" s="186"/>
      <c r="J995" s="186"/>
      <c r="K995" s="186"/>
      <c r="L995" s="186"/>
      <c r="M995" s="186"/>
      <c r="N995" s="180"/>
      <c r="O995" s="180"/>
      <c r="P995" s="180"/>
      <c r="Q995" s="180"/>
      <c r="R995" s="180"/>
      <c r="S995" s="180"/>
      <c r="T995" s="186"/>
      <c r="U995" s="186"/>
      <c r="V995" s="186"/>
      <c r="W995" s="186"/>
      <c r="X995" s="186"/>
      <c r="Y995" s="186"/>
      <c r="Z995" s="186"/>
    </row>
    <row r="996" spans="1:26" x14ac:dyDescent="0.2">
      <c r="A996" s="186"/>
      <c r="B996" s="186"/>
      <c r="C996" s="186"/>
      <c r="D996" s="186"/>
      <c r="E996" s="186"/>
      <c r="F996" s="186"/>
      <c r="G996" s="186"/>
      <c r="H996" s="186"/>
      <c r="I996" s="186"/>
      <c r="J996" s="186"/>
      <c r="K996" s="186"/>
      <c r="L996" s="186"/>
      <c r="M996" s="186"/>
      <c r="N996" s="180"/>
      <c r="O996" s="180"/>
      <c r="P996" s="180"/>
      <c r="Q996" s="180"/>
      <c r="R996" s="180"/>
      <c r="S996" s="180"/>
      <c r="T996" s="186"/>
      <c r="U996" s="186"/>
      <c r="V996" s="186"/>
      <c r="W996" s="186"/>
      <c r="X996" s="186"/>
      <c r="Y996" s="186"/>
      <c r="Z996" s="186"/>
    </row>
    <row r="997" spans="1:26" x14ac:dyDescent="0.2">
      <c r="A997" s="186"/>
      <c r="B997" s="186"/>
      <c r="C997" s="186"/>
      <c r="D997" s="186"/>
      <c r="E997" s="186"/>
      <c r="F997" s="186"/>
      <c r="G997" s="186"/>
      <c r="H997" s="186"/>
      <c r="I997" s="186"/>
      <c r="J997" s="186"/>
      <c r="K997" s="186"/>
      <c r="L997" s="186"/>
      <c r="M997" s="186"/>
      <c r="N997" s="180"/>
      <c r="O997" s="180"/>
      <c r="P997" s="180"/>
      <c r="Q997" s="180"/>
      <c r="R997" s="180"/>
      <c r="S997" s="180"/>
      <c r="T997" s="186"/>
      <c r="U997" s="186"/>
      <c r="V997" s="186"/>
      <c r="W997" s="186"/>
      <c r="X997" s="186"/>
      <c r="Y997" s="186"/>
      <c r="Z997" s="186"/>
    </row>
    <row r="998" spans="1:26" x14ac:dyDescent="0.2">
      <c r="A998" s="186"/>
      <c r="B998" s="186"/>
      <c r="C998" s="186"/>
      <c r="D998" s="186"/>
      <c r="E998" s="186"/>
      <c r="F998" s="186"/>
      <c r="G998" s="186"/>
      <c r="H998" s="186"/>
      <c r="I998" s="186"/>
      <c r="J998" s="186"/>
      <c r="K998" s="186"/>
      <c r="L998" s="186"/>
      <c r="M998" s="186"/>
      <c r="N998" s="180"/>
      <c r="O998" s="180"/>
      <c r="P998" s="180"/>
      <c r="Q998" s="180"/>
      <c r="R998" s="180"/>
      <c r="S998" s="180"/>
      <c r="T998" s="186"/>
      <c r="U998" s="186"/>
      <c r="V998" s="186"/>
      <c r="W998" s="186"/>
      <c r="X998" s="186"/>
      <c r="Y998" s="186"/>
      <c r="Z998" s="186"/>
    </row>
    <row r="999" spans="1:26" x14ac:dyDescent="0.2">
      <c r="A999" s="186"/>
      <c r="B999" s="186"/>
      <c r="C999" s="186"/>
      <c r="D999" s="186"/>
      <c r="E999" s="186"/>
      <c r="F999" s="186"/>
      <c r="G999" s="186"/>
      <c r="H999" s="186"/>
      <c r="I999" s="186"/>
      <c r="J999" s="186"/>
      <c r="K999" s="186"/>
      <c r="L999" s="186"/>
      <c r="M999" s="186"/>
      <c r="N999" s="180"/>
      <c r="O999" s="180"/>
      <c r="P999" s="180"/>
      <c r="Q999" s="180"/>
      <c r="R999" s="180"/>
      <c r="S999" s="180"/>
      <c r="T999" s="186"/>
      <c r="U999" s="186"/>
      <c r="V999" s="186"/>
      <c r="W999" s="186"/>
      <c r="X999" s="186"/>
      <c r="Y999" s="186"/>
      <c r="Z999" s="186"/>
    </row>
  </sheetData>
  <pageMargins left="0.25" right="0.25" top="0.9" bottom="0.75" header="0" footer="0"/>
  <pageSetup paperSize="3" scale="77"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40" workbookViewId="0">
      <selection activeCell="A2" sqref="A2:S47"/>
    </sheetView>
  </sheetViews>
  <sheetFormatPr defaultColWidth="12.625" defaultRowHeight="15" x14ac:dyDescent="0.2"/>
  <cols>
    <col min="1" max="1" width="8.5" style="71" customWidth="1"/>
    <col min="2" max="2" width="6.375" style="71" hidden="1" customWidth="1"/>
    <col min="3" max="5" width="8.5" style="71" customWidth="1"/>
    <col min="6" max="6" width="70.625" style="71" customWidth="1"/>
    <col min="7" max="13" width="31.25" style="71" hidden="1" customWidth="1"/>
    <col min="14" max="14" width="9.75" style="71" customWidth="1"/>
    <col min="15" max="18" width="9.75" style="71" hidden="1" customWidth="1"/>
    <col min="19" max="20" width="70.625" style="71" customWidth="1"/>
    <col min="21" max="26" width="7.625" style="71" customWidth="1"/>
    <col min="27" max="16384" width="12.625" style="71"/>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285</v>
      </c>
      <c r="P1" s="59" t="s">
        <v>2</v>
      </c>
      <c r="Q1" s="59" t="s">
        <v>286</v>
      </c>
      <c r="R1" s="59" t="s">
        <v>25</v>
      </c>
      <c r="S1" s="59" t="s">
        <v>15</v>
      </c>
      <c r="T1" s="180"/>
      <c r="U1" s="180"/>
      <c r="V1" s="180"/>
      <c r="W1" s="180"/>
      <c r="X1" s="180"/>
      <c r="Y1" s="180"/>
      <c r="Z1" s="180"/>
    </row>
    <row r="2" spans="1:26" x14ac:dyDescent="0.2">
      <c r="A2" s="54" t="s">
        <v>2</v>
      </c>
      <c r="B2" s="181"/>
      <c r="C2" s="54" t="s">
        <v>774</v>
      </c>
      <c r="D2" s="54"/>
      <c r="E2" s="54" t="s">
        <v>775</v>
      </c>
      <c r="F2" s="69" t="s">
        <v>776</v>
      </c>
      <c r="G2" s="54"/>
      <c r="H2" s="54"/>
      <c r="I2" s="54"/>
      <c r="J2" s="54"/>
      <c r="K2" s="54"/>
      <c r="L2" s="54"/>
      <c r="M2" s="54"/>
      <c r="N2" s="54" t="s">
        <v>777</v>
      </c>
      <c r="O2" s="54">
        <v>6</v>
      </c>
      <c r="P2" s="54" t="s">
        <v>778</v>
      </c>
      <c r="Q2" s="54"/>
      <c r="R2" s="54"/>
      <c r="S2" s="54" t="s">
        <v>779</v>
      </c>
      <c r="T2" s="186"/>
      <c r="U2" s="186"/>
      <c r="V2" s="186"/>
      <c r="W2" s="186"/>
      <c r="X2" s="186"/>
      <c r="Y2" s="186"/>
      <c r="Z2" s="186"/>
    </row>
    <row r="3" spans="1:26" x14ac:dyDescent="0.2">
      <c r="A3" s="56" t="s">
        <v>3</v>
      </c>
      <c r="B3" s="57"/>
      <c r="C3" s="56" t="s">
        <v>774</v>
      </c>
      <c r="D3" s="56" t="s">
        <v>21</v>
      </c>
      <c r="E3" s="56" t="s">
        <v>780</v>
      </c>
      <c r="F3" s="56" t="s">
        <v>781</v>
      </c>
      <c r="G3" s="56"/>
      <c r="H3" s="56"/>
      <c r="I3" s="56"/>
      <c r="J3" s="56"/>
      <c r="K3" s="56"/>
      <c r="L3" s="56"/>
      <c r="M3" s="56"/>
      <c r="N3" s="56" t="s">
        <v>782</v>
      </c>
      <c r="O3" s="56">
        <v>6</v>
      </c>
      <c r="P3" s="56" t="s">
        <v>778</v>
      </c>
      <c r="Q3" s="56" t="s">
        <v>21</v>
      </c>
      <c r="R3" s="56"/>
      <c r="S3" s="56" t="s">
        <v>781</v>
      </c>
      <c r="T3" s="186"/>
      <c r="U3" s="186"/>
      <c r="V3" s="186"/>
      <c r="W3" s="186"/>
      <c r="X3" s="186"/>
      <c r="Y3" s="186"/>
      <c r="Z3" s="186"/>
    </row>
    <row r="4" spans="1:26" ht="30" x14ac:dyDescent="0.2">
      <c r="A4" s="181" t="s">
        <v>25</v>
      </c>
      <c r="B4" s="182"/>
      <c r="C4" s="181" t="s">
        <v>774</v>
      </c>
      <c r="D4" s="181" t="s">
        <v>21</v>
      </c>
      <c r="E4" s="181" t="s">
        <v>783</v>
      </c>
      <c r="F4" s="66" t="s">
        <v>784</v>
      </c>
      <c r="G4" s="181"/>
      <c r="H4" s="181"/>
      <c r="I4" s="181"/>
      <c r="J4" s="181"/>
      <c r="K4" s="181"/>
      <c r="L4" s="181"/>
      <c r="M4" s="181"/>
      <c r="N4" s="184" t="s">
        <v>785</v>
      </c>
      <c r="O4" s="184">
        <v>6</v>
      </c>
      <c r="P4" s="184" t="s">
        <v>778</v>
      </c>
      <c r="Q4" s="184" t="s">
        <v>21</v>
      </c>
      <c r="R4" s="184">
        <v>1</v>
      </c>
      <c r="S4" s="184" t="s">
        <v>786</v>
      </c>
      <c r="T4" s="186"/>
      <c r="U4" s="186"/>
      <c r="V4" s="186"/>
      <c r="W4" s="186"/>
      <c r="X4" s="186"/>
      <c r="Y4" s="186"/>
      <c r="Z4" s="186"/>
    </row>
    <row r="5" spans="1:26" ht="195" x14ac:dyDescent="0.2">
      <c r="A5" s="181" t="s">
        <v>25</v>
      </c>
      <c r="B5" s="182"/>
      <c r="C5" s="181" t="s">
        <v>774</v>
      </c>
      <c r="D5" s="181" t="s">
        <v>21</v>
      </c>
      <c r="E5" s="181" t="s">
        <v>787</v>
      </c>
      <c r="F5" s="66" t="s">
        <v>788</v>
      </c>
      <c r="G5" s="181"/>
      <c r="H5" s="181"/>
      <c r="I5" s="181"/>
      <c r="J5" s="181"/>
      <c r="K5" s="181"/>
      <c r="L5" s="181"/>
      <c r="M5" s="181"/>
      <c r="N5" s="185" t="s">
        <v>789</v>
      </c>
      <c r="O5" s="185">
        <v>6</v>
      </c>
      <c r="P5" s="185" t="s">
        <v>778</v>
      </c>
      <c r="Q5" s="185" t="s">
        <v>21</v>
      </c>
      <c r="R5" s="185">
        <v>2</v>
      </c>
      <c r="S5" s="185" t="s">
        <v>790</v>
      </c>
      <c r="T5" s="186"/>
      <c r="U5" s="186"/>
      <c r="V5" s="186"/>
      <c r="W5" s="186"/>
      <c r="X5" s="186"/>
      <c r="Y5" s="186"/>
      <c r="Z5" s="186"/>
    </row>
    <row r="6" spans="1:26" ht="75" x14ac:dyDescent="0.2">
      <c r="A6" s="181" t="s">
        <v>25</v>
      </c>
      <c r="B6" s="181"/>
      <c r="C6" s="181" t="s">
        <v>774</v>
      </c>
      <c r="D6" s="181" t="s">
        <v>21</v>
      </c>
      <c r="E6" s="181" t="s">
        <v>791</v>
      </c>
      <c r="F6" s="66" t="s">
        <v>792</v>
      </c>
      <c r="G6" s="61"/>
      <c r="H6" s="61"/>
      <c r="I6" s="61"/>
      <c r="J6" s="61"/>
      <c r="K6" s="61"/>
      <c r="L6" s="61"/>
      <c r="M6" s="61"/>
      <c r="N6" s="185" t="s">
        <v>793</v>
      </c>
      <c r="O6" s="185">
        <v>6</v>
      </c>
      <c r="P6" s="185" t="s">
        <v>778</v>
      </c>
      <c r="Q6" s="185" t="s">
        <v>21</v>
      </c>
      <c r="R6" s="185">
        <v>3</v>
      </c>
      <c r="S6" s="185" t="s">
        <v>794</v>
      </c>
      <c r="T6" s="186"/>
      <c r="U6" s="186"/>
      <c r="V6" s="186"/>
      <c r="W6" s="186"/>
      <c r="X6" s="186"/>
      <c r="Y6" s="186"/>
      <c r="Z6" s="186"/>
    </row>
    <row r="7" spans="1:26" ht="60" x14ac:dyDescent="0.2">
      <c r="A7" s="195" t="s">
        <v>25</v>
      </c>
      <c r="B7" s="73"/>
      <c r="C7" s="195" t="s">
        <v>774</v>
      </c>
      <c r="D7" s="195" t="s">
        <v>21</v>
      </c>
      <c r="E7" s="195" t="s">
        <v>795</v>
      </c>
      <c r="F7" s="70" t="s">
        <v>796</v>
      </c>
      <c r="G7" s="57"/>
      <c r="H7" s="57"/>
      <c r="I7" s="57"/>
      <c r="J7" s="57"/>
      <c r="K7" s="57"/>
      <c r="L7" s="57"/>
      <c r="M7" s="57"/>
      <c r="N7" s="184" t="s">
        <v>797</v>
      </c>
      <c r="O7" s="184">
        <v>6</v>
      </c>
      <c r="P7" s="184" t="s">
        <v>778</v>
      </c>
      <c r="Q7" s="184" t="s">
        <v>21</v>
      </c>
      <c r="R7" s="184">
        <v>4</v>
      </c>
      <c r="S7" s="184" t="s">
        <v>798</v>
      </c>
      <c r="T7" s="186"/>
      <c r="U7" s="186"/>
      <c r="V7" s="186"/>
      <c r="W7" s="186"/>
      <c r="X7" s="186"/>
      <c r="Y7" s="186"/>
      <c r="Z7" s="186"/>
    </row>
    <row r="8" spans="1:26" x14ac:dyDescent="0.2">
      <c r="A8" s="56" t="s">
        <v>3</v>
      </c>
      <c r="B8" s="57"/>
      <c r="C8" s="56" t="s">
        <v>774</v>
      </c>
      <c r="D8" s="56" t="s">
        <v>63</v>
      </c>
      <c r="E8" s="56" t="s">
        <v>799</v>
      </c>
      <c r="F8" s="56" t="s">
        <v>800</v>
      </c>
      <c r="G8" s="56"/>
      <c r="H8" s="56"/>
      <c r="I8" s="56"/>
      <c r="J8" s="56"/>
      <c r="K8" s="56"/>
      <c r="L8" s="56"/>
      <c r="M8" s="56"/>
      <c r="N8" s="56" t="s">
        <v>801</v>
      </c>
      <c r="O8" s="56">
        <v>6</v>
      </c>
      <c r="P8" s="56" t="s">
        <v>778</v>
      </c>
      <c r="Q8" s="56" t="s">
        <v>63</v>
      </c>
      <c r="R8" s="56"/>
      <c r="S8" s="56" t="s">
        <v>800</v>
      </c>
      <c r="T8" s="186"/>
      <c r="U8" s="186"/>
      <c r="V8" s="186"/>
      <c r="W8" s="186"/>
      <c r="X8" s="186"/>
      <c r="Y8" s="186"/>
      <c r="Z8" s="186"/>
    </row>
    <row r="9" spans="1:26" ht="60" x14ac:dyDescent="0.2">
      <c r="A9" s="181" t="s">
        <v>25</v>
      </c>
      <c r="B9" s="182"/>
      <c r="C9" s="181" t="s">
        <v>774</v>
      </c>
      <c r="D9" s="181" t="s">
        <v>63</v>
      </c>
      <c r="E9" s="181" t="s">
        <v>802</v>
      </c>
      <c r="F9" s="66" t="s">
        <v>803</v>
      </c>
      <c r="G9" s="181"/>
      <c r="H9" s="181"/>
      <c r="I9" s="181"/>
      <c r="J9" s="181"/>
      <c r="K9" s="181"/>
      <c r="L9" s="181"/>
      <c r="M9" s="181"/>
      <c r="N9" s="184" t="s">
        <v>804</v>
      </c>
      <c r="O9" s="184">
        <v>6</v>
      </c>
      <c r="P9" s="184" t="s">
        <v>778</v>
      </c>
      <c r="Q9" s="184" t="s">
        <v>63</v>
      </c>
      <c r="R9" s="184">
        <v>5</v>
      </c>
      <c r="S9" s="184" t="s">
        <v>805</v>
      </c>
      <c r="T9" s="186"/>
      <c r="U9" s="186"/>
      <c r="V9" s="186"/>
      <c r="W9" s="186"/>
      <c r="X9" s="186"/>
      <c r="Y9" s="186"/>
      <c r="Z9" s="186"/>
    </row>
    <row r="10" spans="1:26" ht="45" x14ac:dyDescent="0.2">
      <c r="A10" s="181" t="s">
        <v>25</v>
      </c>
      <c r="B10" s="196"/>
      <c r="C10" s="181" t="s">
        <v>774</v>
      </c>
      <c r="D10" s="181" t="s">
        <v>63</v>
      </c>
      <c r="E10" s="181" t="s">
        <v>806</v>
      </c>
      <c r="F10" s="66" t="s">
        <v>807</v>
      </c>
      <c r="G10" s="181"/>
      <c r="H10" s="181"/>
      <c r="I10" s="181"/>
      <c r="J10" s="181"/>
      <c r="K10" s="181"/>
      <c r="L10" s="181"/>
      <c r="M10" s="181"/>
      <c r="N10" s="185" t="s">
        <v>808</v>
      </c>
      <c r="O10" s="185">
        <v>6</v>
      </c>
      <c r="P10" s="185" t="s">
        <v>778</v>
      </c>
      <c r="Q10" s="185" t="s">
        <v>63</v>
      </c>
      <c r="R10" s="185">
        <v>6</v>
      </c>
      <c r="S10" s="185" t="s">
        <v>809</v>
      </c>
      <c r="T10" s="186"/>
      <c r="U10" s="186"/>
      <c r="V10" s="186"/>
      <c r="W10" s="186"/>
      <c r="X10" s="186"/>
      <c r="Y10" s="186"/>
      <c r="Z10" s="186"/>
    </row>
    <row r="11" spans="1:26" ht="45" x14ac:dyDescent="0.2">
      <c r="A11" s="181" t="s">
        <v>25</v>
      </c>
      <c r="B11" s="181"/>
      <c r="C11" s="181" t="s">
        <v>774</v>
      </c>
      <c r="D11" s="181" t="s">
        <v>63</v>
      </c>
      <c r="E11" s="181" t="s">
        <v>810</v>
      </c>
      <c r="F11" s="66" t="s">
        <v>811</v>
      </c>
      <c r="G11" s="186"/>
      <c r="H11" s="186"/>
      <c r="I11" s="186"/>
      <c r="J11" s="186"/>
      <c r="K11" s="186"/>
      <c r="L11" s="186"/>
      <c r="M11" s="186"/>
      <c r="N11" s="184" t="s">
        <v>812</v>
      </c>
      <c r="O11" s="184">
        <v>6</v>
      </c>
      <c r="P11" s="184" t="s">
        <v>778</v>
      </c>
      <c r="Q11" s="184" t="s">
        <v>63</v>
      </c>
      <c r="R11" s="184">
        <v>7</v>
      </c>
      <c r="S11" s="184" t="s">
        <v>813</v>
      </c>
      <c r="T11" s="186"/>
      <c r="U11" s="186"/>
      <c r="V11" s="186"/>
      <c r="W11" s="186"/>
      <c r="X11" s="186"/>
      <c r="Y11" s="186"/>
      <c r="Z11" s="186"/>
    </row>
    <row r="12" spans="1:26" ht="60" x14ac:dyDescent="0.2">
      <c r="A12" s="181" t="s">
        <v>25</v>
      </c>
      <c r="B12" s="181"/>
      <c r="C12" s="181" t="s">
        <v>774</v>
      </c>
      <c r="D12" s="181" t="s">
        <v>63</v>
      </c>
      <c r="E12" s="181" t="s">
        <v>814</v>
      </c>
      <c r="F12" s="66" t="s">
        <v>815</v>
      </c>
      <c r="G12" s="186"/>
      <c r="H12" s="186"/>
      <c r="I12" s="186"/>
      <c r="J12" s="186"/>
      <c r="K12" s="186"/>
      <c r="L12" s="186"/>
      <c r="M12" s="186"/>
      <c r="N12" s="185" t="s">
        <v>816</v>
      </c>
      <c r="O12" s="185">
        <v>6</v>
      </c>
      <c r="P12" s="185" t="s">
        <v>778</v>
      </c>
      <c r="Q12" s="185" t="s">
        <v>63</v>
      </c>
      <c r="R12" s="185">
        <v>8</v>
      </c>
      <c r="S12" s="185" t="s">
        <v>817</v>
      </c>
      <c r="T12" s="186"/>
      <c r="U12" s="186"/>
      <c r="V12" s="186"/>
      <c r="W12" s="186"/>
      <c r="X12" s="186"/>
      <c r="Y12" s="186"/>
      <c r="Z12" s="186"/>
    </row>
    <row r="13" spans="1:26" ht="30" x14ac:dyDescent="0.2">
      <c r="A13" s="56" t="s">
        <v>3</v>
      </c>
      <c r="B13" s="57"/>
      <c r="C13" s="56" t="s">
        <v>774</v>
      </c>
      <c r="D13" s="56" t="s">
        <v>76</v>
      </c>
      <c r="E13" s="56" t="s">
        <v>818</v>
      </c>
      <c r="F13" s="56" t="s">
        <v>819</v>
      </c>
      <c r="G13" s="56"/>
      <c r="H13" s="56"/>
      <c r="I13" s="56"/>
      <c r="J13" s="56"/>
      <c r="K13" s="56"/>
      <c r="L13" s="56"/>
      <c r="M13" s="56"/>
      <c r="N13" s="56" t="s">
        <v>820</v>
      </c>
      <c r="O13" s="56">
        <v>6</v>
      </c>
      <c r="P13" s="56" t="s">
        <v>778</v>
      </c>
      <c r="Q13" s="56" t="s">
        <v>76</v>
      </c>
      <c r="R13" s="56"/>
      <c r="S13" s="56" t="s">
        <v>819</v>
      </c>
      <c r="T13" s="186"/>
      <c r="U13" s="186"/>
      <c r="V13" s="186"/>
      <c r="W13" s="186"/>
      <c r="X13" s="186"/>
      <c r="Y13" s="186"/>
      <c r="Z13" s="186"/>
    </row>
    <row r="14" spans="1:26" ht="105" x14ac:dyDescent="0.2">
      <c r="A14" s="181" t="s">
        <v>25</v>
      </c>
      <c r="B14" s="181"/>
      <c r="C14" s="181" t="s">
        <v>774</v>
      </c>
      <c r="D14" s="181" t="s">
        <v>76</v>
      </c>
      <c r="E14" s="181" t="s">
        <v>821</v>
      </c>
      <c r="F14" s="66" t="s">
        <v>822</v>
      </c>
      <c r="G14" s="186"/>
      <c r="H14" s="186"/>
      <c r="I14" s="186"/>
      <c r="J14" s="186"/>
      <c r="K14" s="186"/>
      <c r="L14" s="186"/>
      <c r="M14" s="186"/>
      <c r="N14" s="185" t="s">
        <v>823</v>
      </c>
      <c r="O14" s="185">
        <v>6</v>
      </c>
      <c r="P14" s="185" t="s">
        <v>778</v>
      </c>
      <c r="Q14" s="185" t="s">
        <v>76</v>
      </c>
      <c r="R14" s="185">
        <v>9</v>
      </c>
      <c r="S14" s="185" t="s">
        <v>824</v>
      </c>
      <c r="T14" s="186"/>
      <c r="U14" s="186"/>
      <c r="V14" s="186"/>
      <c r="W14" s="186"/>
      <c r="X14" s="186"/>
      <c r="Y14" s="186"/>
      <c r="Z14" s="186"/>
    </row>
    <row r="15" spans="1:26" x14ac:dyDescent="0.2">
      <c r="A15" s="54" t="s">
        <v>2</v>
      </c>
      <c r="B15" s="181"/>
      <c r="C15" s="54" t="s">
        <v>825</v>
      </c>
      <c r="D15" s="54"/>
      <c r="E15" s="54" t="s">
        <v>826</v>
      </c>
      <c r="F15" s="60" t="s">
        <v>827</v>
      </c>
      <c r="G15" s="54"/>
      <c r="H15" s="54"/>
      <c r="I15" s="54"/>
      <c r="J15" s="54"/>
      <c r="K15" s="54"/>
      <c r="L15" s="54"/>
      <c r="M15" s="54"/>
      <c r="N15" s="54" t="s">
        <v>826</v>
      </c>
      <c r="O15" s="54">
        <v>6</v>
      </c>
      <c r="P15" s="54" t="s">
        <v>825</v>
      </c>
      <c r="Q15" s="54"/>
      <c r="R15" s="54"/>
      <c r="S15" s="54" t="s">
        <v>828</v>
      </c>
      <c r="T15" s="186"/>
      <c r="U15" s="186"/>
      <c r="V15" s="186"/>
      <c r="W15" s="186"/>
      <c r="X15" s="186"/>
      <c r="Y15" s="186"/>
      <c r="Z15" s="186"/>
    </row>
    <row r="16" spans="1:26" x14ac:dyDescent="0.2">
      <c r="A16" s="56" t="s">
        <v>3</v>
      </c>
      <c r="B16" s="57"/>
      <c r="C16" s="56" t="s">
        <v>825</v>
      </c>
      <c r="D16" s="56" t="s">
        <v>21</v>
      </c>
      <c r="E16" s="67" t="s">
        <v>829</v>
      </c>
      <c r="F16" s="67" t="s">
        <v>830</v>
      </c>
      <c r="G16" s="56"/>
      <c r="H16" s="56"/>
      <c r="I16" s="56"/>
      <c r="J16" s="56"/>
      <c r="K16" s="56"/>
      <c r="L16" s="56"/>
      <c r="M16" s="56"/>
      <c r="N16" s="56" t="s">
        <v>829</v>
      </c>
      <c r="O16" s="56">
        <v>6</v>
      </c>
      <c r="P16" s="56" t="s">
        <v>825</v>
      </c>
      <c r="Q16" s="56" t="s">
        <v>21</v>
      </c>
      <c r="R16" s="56"/>
      <c r="S16" s="56" t="s">
        <v>830</v>
      </c>
      <c r="T16" s="186"/>
      <c r="U16" s="186"/>
      <c r="V16" s="186"/>
      <c r="W16" s="186"/>
      <c r="X16" s="186"/>
      <c r="Y16" s="186"/>
      <c r="Z16" s="186"/>
    </row>
    <row r="17" spans="1:26" ht="60" x14ac:dyDescent="0.2">
      <c r="A17" s="181" t="s">
        <v>25</v>
      </c>
      <c r="B17" s="182"/>
      <c r="C17" s="181" t="s">
        <v>825</v>
      </c>
      <c r="D17" s="189" t="s">
        <v>21</v>
      </c>
      <c r="E17" s="66" t="s">
        <v>831</v>
      </c>
      <c r="F17" s="72" t="s">
        <v>832</v>
      </c>
      <c r="G17" s="190"/>
      <c r="H17" s="181"/>
      <c r="I17" s="181"/>
      <c r="J17" s="181"/>
      <c r="K17" s="181"/>
      <c r="L17" s="181"/>
      <c r="M17" s="181"/>
      <c r="N17" s="184" t="s">
        <v>831</v>
      </c>
      <c r="O17" s="184">
        <v>6</v>
      </c>
      <c r="P17" s="184" t="s">
        <v>825</v>
      </c>
      <c r="Q17" s="184" t="s">
        <v>21</v>
      </c>
      <c r="R17" s="184">
        <v>1</v>
      </c>
      <c r="S17" s="184" t="s">
        <v>833</v>
      </c>
      <c r="T17" s="186"/>
      <c r="U17" s="186"/>
      <c r="V17" s="186"/>
      <c r="W17" s="186"/>
      <c r="X17" s="186"/>
      <c r="Y17" s="186"/>
      <c r="Z17" s="186"/>
    </row>
    <row r="18" spans="1:26" ht="90" x14ac:dyDescent="0.2">
      <c r="A18" s="181" t="s">
        <v>25</v>
      </c>
      <c r="B18" s="57"/>
      <c r="C18" s="181" t="s">
        <v>825</v>
      </c>
      <c r="D18" s="189" t="s">
        <v>21</v>
      </c>
      <c r="E18" s="66" t="s">
        <v>834</v>
      </c>
      <c r="F18" s="72" t="s">
        <v>835</v>
      </c>
      <c r="G18" s="68"/>
      <c r="H18" s="57"/>
      <c r="I18" s="57"/>
      <c r="J18" s="57"/>
      <c r="K18" s="57"/>
      <c r="L18" s="57"/>
      <c r="M18" s="57"/>
      <c r="N18" s="185" t="s">
        <v>834</v>
      </c>
      <c r="O18" s="185">
        <v>6</v>
      </c>
      <c r="P18" s="185" t="s">
        <v>825</v>
      </c>
      <c r="Q18" s="185" t="s">
        <v>21</v>
      </c>
      <c r="R18" s="185">
        <v>2</v>
      </c>
      <c r="S18" s="185" t="s">
        <v>836</v>
      </c>
      <c r="T18" s="186"/>
      <c r="U18" s="186"/>
      <c r="V18" s="186"/>
      <c r="W18" s="186"/>
      <c r="X18" s="186"/>
      <c r="Y18" s="186"/>
      <c r="Z18" s="186"/>
    </row>
    <row r="19" spans="1:26" ht="210" x14ac:dyDescent="0.2">
      <c r="A19" s="181" t="s">
        <v>25</v>
      </c>
      <c r="B19" s="182"/>
      <c r="C19" s="181" t="s">
        <v>825</v>
      </c>
      <c r="D19" s="189" t="s">
        <v>21</v>
      </c>
      <c r="E19" s="66" t="s">
        <v>837</v>
      </c>
      <c r="F19" s="66" t="s">
        <v>838</v>
      </c>
      <c r="G19" s="190"/>
      <c r="H19" s="181"/>
      <c r="I19" s="181"/>
      <c r="J19" s="181"/>
      <c r="K19" s="181"/>
      <c r="L19" s="181"/>
      <c r="M19" s="181"/>
      <c r="N19" s="184" t="s">
        <v>837</v>
      </c>
      <c r="O19" s="184">
        <v>6</v>
      </c>
      <c r="P19" s="184" t="s">
        <v>825</v>
      </c>
      <c r="Q19" s="184" t="s">
        <v>21</v>
      </c>
      <c r="R19" s="184">
        <v>3</v>
      </c>
      <c r="S19" s="184" t="s">
        <v>839</v>
      </c>
      <c r="T19" s="186"/>
      <c r="U19" s="186"/>
      <c r="V19" s="186"/>
      <c r="W19" s="186"/>
      <c r="X19" s="186"/>
      <c r="Y19" s="186"/>
      <c r="Z19" s="186"/>
    </row>
    <row r="20" spans="1:26" x14ac:dyDescent="0.2">
      <c r="A20" s="54" t="s">
        <v>2</v>
      </c>
      <c r="B20" s="181"/>
      <c r="C20" s="54" t="s">
        <v>840</v>
      </c>
      <c r="D20" s="54"/>
      <c r="E20" s="54" t="s">
        <v>841</v>
      </c>
      <c r="F20" s="60" t="s">
        <v>842</v>
      </c>
      <c r="G20" s="54"/>
      <c r="H20" s="54"/>
      <c r="I20" s="54"/>
      <c r="J20" s="54"/>
      <c r="K20" s="54"/>
      <c r="L20" s="54"/>
      <c r="M20" s="54"/>
      <c r="N20" s="54" t="s">
        <v>841</v>
      </c>
      <c r="O20" s="54">
        <v>6</v>
      </c>
      <c r="P20" s="54" t="s">
        <v>840</v>
      </c>
      <c r="Q20" s="54"/>
      <c r="R20" s="54"/>
      <c r="S20" s="60" t="s">
        <v>843</v>
      </c>
      <c r="T20" s="186"/>
      <c r="U20" s="186"/>
      <c r="V20" s="186"/>
      <c r="W20" s="186"/>
      <c r="X20" s="186"/>
      <c r="Y20" s="186"/>
      <c r="Z20" s="186"/>
    </row>
    <row r="21" spans="1:26" ht="30" x14ac:dyDescent="0.2">
      <c r="A21" s="56" t="s">
        <v>3</v>
      </c>
      <c r="B21" s="57"/>
      <c r="C21" s="56" t="s">
        <v>840</v>
      </c>
      <c r="D21" s="56" t="s">
        <v>21</v>
      </c>
      <c r="E21" s="56" t="s">
        <v>844</v>
      </c>
      <c r="F21" s="56" t="s">
        <v>845</v>
      </c>
      <c r="G21" s="56"/>
      <c r="H21" s="56"/>
      <c r="I21" s="56"/>
      <c r="J21" s="56"/>
      <c r="K21" s="56"/>
      <c r="L21" s="56"/>
      <c r="M21" s="56"/>
      <c r="N21" s="56" t="s">
        <v>846</v>
      </c>
      <c r="O21" s="56">
        <v>6</v>
      </c>
      <c r="P21" s="56" t="s">
        <v>840</v>
      </c>
      <c r="Q21" s="56" t="s">
        <v>21</v>
      </c>
      <c r="R21" s="56">
        <v>1</v>
      </c>
      <c r="S21" s="56" t="s">
        <v>845</v>
      </c>
      <c r="T21" s="186"/>
      <c r="U21" s="186"/>
      <c r="V21" s="186"/>
      <c r="W21" s="186"/>
      <c r="X21" s="186"/>
      <c r="Y21" s="186"/>
      <c r="Z21" s="186"/>
    </row>
    <row r="22" spans="1:26" ht="120" x14ac:dyDescent="0.2">
      <c r="A22" s="181" t="s">
        <v>25</v>
      </c>
      <c r="B22" s="182"/>
      <c r="C22" s="181" t="s">
        <v>840</v>
      </c>
      <c r="D22" s="181" t="s">
        <v>21</v>
      </c>
      <c r="E22" s="181" t="s">
        <v>846</v>
      </c>
      <c r="F22" s="66" t="s">
        <v>847</v>
      </c>
      <c r="G22" s="181"/>
      <c r="H22" s="181"/>
      <c r="I22" s="181"/>
      <c r="J22" s="181"/>
      <c r="K22" s="181"/>
      <c r="L22" s="181"/>
      <c r="M22" s="181"/>
      <c r="N22" s="185" t="s">
        <v>846</v>
      </c>
      <c r="O22" s="185">
        <v>6</v>
      </c>
      <c r="P22" s="185" t="s">
        <v>840</v>
      </c>
      <c r="Q22" s="185" t="s">
        <v>21</v>
      </c>
      <c r="R22" s="185">
        <v>1</v>
      </c>
      <c r="S22" s="185" t="s">
        <v>848</v>
      </c>
      <c r="T22" s="186"/>
      <c r="U22" s="186"/>
      <c r="V22" s="186"/>
      <c r="W22" s="186"/>
      <c r="X22" s="186"/>
      <c r="Y22" s="186"/>
      <c r="Z22" s="186"/>
    </row>
    <row r="23" spans="1:26" x14ac:dyDescent="0.2">
      <c r="A23" s="56" t="s">
        <v>3</v>
      </c>
      <c r="B23" s="57"/>
      <c r="C23" s="56" t="s">
        <v>840</v>
      </c>
      <c r="D23" s="56" t="s">
        <v>63</v>
      </c>
      <c r="E23" s="56" t="s">
        <v>849</v>
      </c>
      <c r="F23" s="56" t="s">
        <v>850</v>
      </c>
      <c r="G23" s="56"/>
      <c r="H23" s="56"/>
      <c r="I23" s="56"/>
      <c r="J23" s="56"/>
      <c r="K23" s="56"/>
      <c r="L23" s="56"/>
      <c r="M23" s="56"/>
      <c r="N23" s="56" t="s">
        <v>849</v>
      </c>
      <c r="O23" s="56">
        <v>6</v>
      </c>
      <c r="P23" s="56" t="s">
        <v>840</v>
      </c>
      <c r="Q23" s="56" t="s">
        <v>63</v>
      </c>
      <c r="R23" s="56"/>
      <c r="S23" s="56" t="s">
        <v>850</v>
      </c>
      <c r="T23" s="186"/>
      <c r="U23" s="186"/>
      <c r="V23" s="186"/>
      <c r="W23" s="186"/>
      <c r="X23" s="186"/>
      <c r="Y23" s="186"/>
      <c r="Z23" s="186"/>
    </row>
    <row r="24" spans="1:26" ht="30" x14ac:dyDescent="0.2">
      <c r="A24" s="181" t="s">
        <v>25</v>
      </c>
      <c r="B24" s="182"/>
      <c r="C24" s="181" t="s">
        <v>840</v>
      </c>
      <c r="D24" s="181" t="s">
        <v>63</v>
      </c>
      <c r="E24" s="181" t="s">
        <v>851</v>
      </c>
      <c r="F24" s="66" t="s">
        <v>852</v>
      </c>
      <c r="G24" s="181"/>
      <c r="H24" s="181"/>
      <c r="I24" s="181"/>
      <c r="J24" s="181"/>
      <c r="K24" s="181"/>
      <c r="L24" s="181"/>
      <c r="M24" s="181"/>
      <c r="N24" s="185" t="s">
        <v>851</v>
      </c>
      <c r="O24" s="185">
        <v>6</v>
      </c>
      <c r="P24" s="185" t="s">
        <v>840</v>
      </c>
      <c r="Q24" s="185" t="s">
        <v>63</v>
      </c>
      <c r="R24" s="185">
        <v>2</v>
      </c>
      <c r="S24" s="185" t="s">
        <v>853</v>
      </c>
      <c r="T24" s="186"/>
      <c r="U24" s="186"/>
      <c r="V24" s="186"/>
      <c r="W24" s="186"/>
      <c r="X24" s="186"/>
      <c r="Y24" s="186"/>
      <c r="Z24" s="186"/>
    </row>
    <row r="25" spans="1:26" ht="30" x14ac:dyDescent="0.2">
      <c r="A25" s="181" t="s">
        <v>25</v>
      </c>
      <c r="B25" s="57"/>
      <c r="C25" s="181" t="s">
        <v>840</v>
      </c>
      <c r="D25" s="181" t="s">
        <v>63</v>
      </c>
      <c r="E25" s="181" t="s">
        <v>854</v>
      </c>
      <c r="F25" s="66" t="s">
        <v>855</v>
      </c>
      <c r="G25" s="57"/>
      <c r="H25" s="57"/>
      <c r="I25" s="57"/>
      <c r="J25" s="57"/>
      <c r="K25" s="57"/>
      <c r="L25" s="57"/>
      <c r="M25" s="57"/>
      <c r="N25" s="184" t="s">
        <v>854</v>
      </c>
      <c r="O25" s="184">
        <v>6</v>
      </c>
      <c r="P25" s="184" t="s">
        <v>840</v>
      </c>
      <c r="Q25" s="184" t="s">
        <v>63</v>
      </c>
      <c r="R25" s="184">
        <v>3</v>
      </c>
      <c r="S25" s="184" t="s">
        <v>856</v>
      </c>
      <c r="T25" s="186"/>
      <c r="U25" s="186"/>
      <c r="V25" s="186"/>
      <c r="W25" s="186"/>
      <c r="X25" s="186"/>
      <c r="Y25" s="186"/>
      <c r="Z25" s="186"/>
    </row>
    <row r="26" spans="1:26" ht="75" x14ac:dyDescent="0.2">
      <c r="A26" s="181" t="s">
        <v>25</v>
      </c>
      <c r="B26" s="182"/>
      <c r="C26" s="181" t="s">
        <v>840</v>
      </c>
      <c r="D26" s="181" t="s">
        <v>63</v>
      </c>
      <c r="E26" s="181" t="s">
        <v>857</v>
      </c>
      <c r="F26" s="66" t="s">
        <v>858</v>
      </c>
      <c r="G26" s="181"/>
      <c r="H26" s="181"/>
      <c r="I26" s="181"/>
      <c r="J26" s="181"/>
      <c r="K26" s="181"/>
      <c r="L26" s="181"/>
      <c r="M26" s="181"/>
      <c r="N26" s="185" t="s">
        <v>857</v>
      </c>
      <c r="O26" s="185">
        <v>6</v>
      </c>
      <c r="P26" s="185" t="s">
        <v>840</v>
      </c>
      <c r="Q26" s="185" t="s">
        <v>63</v>
      </c>
      <c r="R26" s="185">
        <v>4</v>
      </c>
      <c r="S26" s="185" t="s">
        <v>859</v>
      </c>
      <c r="T26" s="186"/>
      <c r="U26" s="186"/>
      <c r="V26" s="186"/>
      <c r="W26" s="186"/>
      <c r="X26" s="186"/>
      <c r="Y26" s="186"/>
      <c r="Z26" s="186"/>
    </row>
    <row r="27" spans="1:26" ht="30" x14ac:dyDescent="0.2">
      <c r="A27" s="56" t="s">
        <v>3</v>
      </c>
      <c r="B27" s="57"/>
      <c r="C27" s="56" t="s">
        <v>840</v>
      </c>
      <c r="D27" s="56" t="s">
        <v>76</v>
      </c>
      <c r="E27" s="56" t="s">
        <v>860</v>
      </c>
      <c r="F27" s="56" t="s">
        <v>861</v>
      </c>
      <c r="G27" s="56"/>
      <c r="H27" s="56"/>
      <c r="I27" s="56"/>
      <c r="J27" s="56"/>
      <c r="K27" s="56"/>
      <c r="L27" s="56"/>
      <c r="M27" s="56"/>
      <c r="N27" s="56" t="s">
        <v>860</v>
      </c>
      <c r="O27" s="56">
        <v>6</v>
      </c>
      <c r="P27" s="56" t="s">
        <v>840</v>
      </c>
      <c r="Q27" s="56" t="s">
        <v>76</v>
      </c>
      <c r="R27" s="56"/>
      <c r="S27" s="56" t="s">
        <v>861</v>
      </c>
      <c r="T27" s="186"/>
      <c r="U27" s="186"/>
      <c r="V27" s="186"/>
      <c r="W27" s="186"/>
      <c r="X27" s="186"/>
      <c r="Y27" s="186"/>
      <c r="Z27" s="186"/>
    </row>
    <row r="28" spans="1:26" ht="75" x14ac:dyDescent="0.2">
      <c r="A28" s="181" t="s">
        <v>25</v>
      </c>
      <c r="B28" s="182"/>
      <c r="C28" s="181" t="s">
        <v>840</v>
      </c>
      <c r="D28" s="181" t="s">
        <v>76</v>
      </c>
      <c r="E28" s="181" t="s">
        <v>862</v>
      </c>
      <c r="F28" s="66" t="s">
        <v>863</v>
      </c>
      <c r="G28" s="181"/>
      <c r="H28" s="181"/>
      <c r="I28" s="181"/>
      <c r="J28" s="181"/>
      <c r="K28" s="181"/>
      <c r="L28" s="181"/>
      <c r="M28" s="181"/>
      <c r="N28" s="185" t="s">
        <v>862</v>
      </c>
      <c r="O28" s="185">
        <v>6</v>
      </c>
      <c r="P28" s="185" t="s">
        <v>840</v>
      </c>
      <c r="Q28" s="185" t="s">
        <v>76</v>
      </c>
      <c r="R28" s="185">
        <v>5</v>
      </c>
      <c r="S28" s="185" t="s">
        <v>864</v>
      </c>
      <c r="T28" s="186"/>
      <c r="U28" s="186"/>
      <c r="V28" s="186"/>
      <c r="W28" s="186"/>
      <c r="X28" s="186"/>
      <c r="Y28" s="186"/>
      <c r="Z28" s="186"/>
    </row>
    <row r="29" spans="1:26" ht="180" x14ac:dyDescent="0.2">
      <c r="A29" s="181" t="s">
        <v>25</v>
      </c>
      <c r="B29" s="182"/>
      <c r="C29" s="181" t="s">
        <v>840</v>
      </c>
      <c r="D29" s="181" t="s">
        <v>76</v>
      </c>
      <c r="E29" s="181" t="s">
        <v>865</v>
      </c>
      <c r="F29" s="66" t="s">
        <v>866</v>
      </c>
      <c r="G29" s="181"/>
      <c r="H29" s="181"/>
      <c r="I29" s="181"/>
      <c r="J29" s="181"/>
      <c r="K29" s="181"/>
      <c r="L29" s="181"/>
      <c r="M29" s="181"/>
      <c r="N29" s="184" t="s">
        <v>865</v>
      </c>
      <c r="O29" s="184">
        <v>6</v>
      </c>
      <c r="P29" s="184" t="s">
        <v>840</v>
      </c>
      <c r="Q29" s="184" t="s">
        <v>76</v>
      </c>
      <c r="R29" s="184">
        <v>6</v>
      </c>
      <c r="S29" s="184" t="s">
        <v>867</v>
      </c>
      <c r="T29" s="186"/>
      <c r="U29" s="186"/>
      <c r="V29" s="186"/>
      <c r="W29" s="186"/>
      <c r="X29" s="186"/>
      <c r="Y29" s="186"/>
      <c r="Z29" s="186"/>
    </row>
    <row r="30" spans="1:26" ht="210" x14ac:dyDescent="0.2">
      <c r="A30" s="181" t="s">
        <v>25</v>
      </c>
      <c r="B30" s="182"/>
      <c r="C30" s="181" t="s">
        <v>840</v>
      </c>
      <c r="D30" s="181" t="s">
        <v>76</v>
      </c>
      <c r="E30" s="181" t="s">
        <v>868</v>
      </c>
      <c r="F30" s="66" t="s">
        <v>869</v>
      </c>
      <c r="G30" s="181"/>
      <c r="H30" s="181"/>
      <c r="I30" s="181"/>
      <c r="J30" s="181"/>
      <c r="K30" s="181"/>
      <c r="L30" s="181"/>
      <c r="M30" s="181"/>
      <c r="N30" s="184" t="s">
        <v>868</v>
      </c>
      <c r="O30" s="184">
        <v>6</v>
      </c>
      <c r="P30" s="184" t="s">
        <v>840</v>
      </c>
      <c r="Q30" s="184" t="s">
        <v>76</v>
      </c>
      <c r="R30" s="184">
        <v>7</v>
      </c>
      <c r="S30" s="184" t="s">
        <v>870</v>
      </c>
      <c r="T30" s="186"/>
      <c r="U30" s="186"/>
      <c r="V30" s="186"/>
      <c r="W30" s="186"/>
      <c r="X30" s="186"/>
      <c r="Y30" s="186"/>
      <c r="Z30" s="186"/>
    </row>
    <row r="31" spans="1:26" ht="45" x14ac:dyDescent="0.2">
      <c r="A31" s="181" t="s">
        <v>25</v>
      </c>
      <c r="B31" s="182"/>
      <c r="C31" s="181" t="s">
        <v>840</v>
      </c>
      <c r="D31" s="181" t="s">
        <v>76</v>
      </c>
      <c r="E31" s="181" t="s">
        <v>871</v>
      </c>
      <c r="F31" s="66" t="s">
        <v>872</v>
      </c>
      <c r="G31" s="181"/>
      <c r="H31" s="181"/>
      <c r="I31" s="181"/>
      <c r="J31" s="181"/>
      <c r="K31" s="181"/>
      <c r="L31" s="181"/>
      <c r="M31" s="181"/>
      <c r="N31" s="185" t="s">
        <v>871</v>
      </c>
      <c r="O31" s="185">
        <v>6</v>
      </c>
      <c r="P31" s="185" t="s">
        <v>840</v>
      </c>
      <c r="Q31" s="185" t="s">
        <v>76</v>
      </c>
      <c r="R31" s="185">
        <v>8</v>
      </c>
      <c r="S31" s="185" t="s">
        <v>873</v>
      </c>
      <c r="T31" s="186"/>
      <c r="U31" s="186"/>
      <c r="V31" s="186"/>
      <c r="W31" s="186"/>
      <c r="X31" s="186"/>
      <c r="Y31" s="186"/>
      <c r="Z31" s="186"/>
    </row>
    <row r="32" spans="1:26" x14ac:dyDescent="0.2">
      <c r="A32" s="54" t="s">
        <v>2</v>
      </c>
      <c r="B32" s="181"/>
      <c r="C32" s="54" t="s">
        <v>99</v>
      </c>
      <c r="D32" s="54"/>
      <c r="E32" s="54" t="s">
        <v>874</v>
      </c>
      <c r="F32" s="54" t="s">
        <v>101</v>
      </c>
      <c r="G32" s="54"/>
      <c r="H32" s="54"/>
      <c r="I32" s="54"/>
      <c r="J32" s="54"/>
      <c r="K32" s="54"/>
      <c r="L32" s="54"/>
      <c r="M32" s="54"/>
      <c r="N32" s="54" t="s">
        <v>875</v>
      </c>
      <c r="O32" s="54">
        <v>6</v>
      </c>
      <c r="P32" s="54" t="s">
        <v>103</v>
      </c>
      <c r="Q32" s="54"/>
      <c r="R32" s="54"/>
      <c r="S32" s="54" t="s">
        <v>334</v>
      </c>
      <c r="T32" s="186"/>
      <c r="U32" s="186"/>
      <c r="V32" s="186"/>
      <c r="W32" s="186"/>
      <c r="X32" s="186"/>
      <c r="Y32" s="186"/>
      <c r="Z32" s="186"/>
    </row>
    <row r="33" spans="1:26" x14ac:dyDescent="0.2">
      <c r="A33" s="56" t="s">
        <v>3</v>
      </c>
      <c r="B33" s="57"/>
      <c r="C33" s="56" t="s">
        <v>99</v>
      </c>
      <c r="D33" s="56" t="s">
        <v>21</v>
      </c>
      <c r="E33" s="56" t="s">
        <v>876</v>
      </c>
      <c r="F33" s="56" t="s">
        <v>877</v>
      </c>
      <c r="G33" s="56"/>
      <c r="H33" s="56"/>
      <c r="I33" s="56"/>
      <c r="J33" s="56"/>
      <c r="K33" s="56"/>
      <c r="L33" s="56"/>
      <c r="M33" s="56"/>
      <c r="N33" s="56" t="s">
        <v>878</v>
      </c>
      <c r="O33" s="56">
        <v>6</v>
      </c>
      <c r="P33" s="56" t="s">
        <v>103</v>
      </c>
      <c r="Q33" s="56" t="s">
        <v>21</v>
      </c>
      <c r="R33" s="56"/>
      <c r="S33" s="56" t="s">
        <v>877</v>
      </c>
      <c r="T33" s="186"/>
      <c r="U33" s="186"/>
      <c r="V33" s="186"/>
      <c r="W33" s="186"/>
      <c r="X33" s="186"/>
      <c r="Y33" s="186"/>
      <c r="Z33" s="186"/>
    </row>
    <row r="34" spans="1:26" ht="45" x14ac:dyDescent="0.2">
      <c r="A34" s="181" t="s">
        <v>25</v>
      </c>
      <c r="B34" s="181"/>
      <c r="C34" s="181" t="s">
        <v>99</v>
      </c>
      <c r="D34" s="181" t="s">
        <v>21</v>
      </c>
      <c r="E34" s="181" t="s">
        <v>879</v>
      </c>
      <c r="F34" s="66" t="s">
        <v>880</v>
      </c>
      <c r="G34" s="186"/>
      <c r="H34" s="186"/>
      <c r="I34" s="186"/>
      <c r="J34" s="186"/>
      <c r="K34" s="186"/>
      <c r="L34" s="186"/>
      <c r="M34" s="186"/>
      <c r="N34" s="184" t="s">
        <v>881</v>
      </c>
      <c r="O34" s="184">
        <v>6</v>
      </c>
      <c r="P34" s="184" t="s">
        <v>103</v>
      </c>
      <c r="Q34" s="184" t="s">
        <v>21</v>
      </c>
      <c r="R34" s="184">
        <v>1</v>
      </c>
      <c r="S34" s="184" t="s">
        <v>882</v>
      </c>
      <c r="T34" s="186"/>
      <c r="U34" s="186"/>
      <c r="V34" s="186"/>
      <c r="W34" s="186"/>
      <c r="X34" s="186"/>
      <c r="Y34" s="186"/>
      <c r="Z34" s="186"/>
    </row>
    <row r="35" spans="1:26" ht="75" x14ac:dyDescent="0.2">
      <c r="A35" s="181" t="s">
        <v>25</v>
      </c>
      <c r="B35" s="181"/>
      <c r="C35" s="181" t="s">
        <v>99</v>
      </c>
      <c r="D35" s="181" t="s">
        <v>21</v>
      </c>
      <c r="E35" s="181" t="s">
        <v>883</v>
      </c>
      <c r="F35" s="66" t="s">
        <v>884</v>
      </c>
      <c r="G35" s="186"/>
      <c r="H35" s="186"/>
      <c r="I35" s="186"/>
      <c r="J35" s="186"/>
      <c r="K35" s="186"/>
      <c r="L35" s="186"/>
      <c r="M35" s="186"/>
      <c r="N35" s="185" t="s">
        <v>885</v>
      </c>
      <c r="O35" s="185">
        <v>6</v>
      </c>
      <c r="P35" s="185" t="s">
        <v>103</v>
      </c>
      <c r="Q35" s="185" t="s">
        <v>21</v>
      </c>
      <c r="R35" s="185">
        <v>2</v>
      </c>
      <c r="S35" s="185" t="s">
        <v>886</v>
      </c>
      <c r="T35" s="186"/>
      <c r="U35" s="186"/>
      <c r="V35" s="186"/>
      <c r="W35" s="186"/>
      <c r="X35" s="186"/>
      <c r="Y35" s="186"/>
      <c r="Z35" s="186"/>
    </row>
    <row r="36" spans="1:26" ht="60" x14ac:dyDescent="0.2">
      <c r="A36" s="181" t="s">
        <v>25</v>
      </c>
      <c r="B36" s="181"/>
      <c r="C36" s="181" t="s">
        <v>99</v>
      </c>
      <c r="D36" s="181" t="s">
        <v>21</v>
      </c>
      <c r="E36" s="181" t="s">
        <v>887</v>
      </c>
      <c r="F36" s="66" t="s">
        <v>888</v>
      </c>
      <c r="G36" s="186"/>
      <c r="H36" s="186"/>
      <c r="I36" s="186"/>
      <c r="J36" s="186"/>
      <c r="K36" s="186"/>
      <c r="L36" s="186"/>
      <c r="M36" s="186"/>
      <c r="N36" s="184" t="s">
        <v>889</v>
      </c>
      <c r="O36" s="184">
        <v>6</v>
      </c>
      <c r="P36" s="184" t="s">
        <v>103</v>
      </c>
      <c r="Q36" s="184" t="s">
        <v>21</v>
      </c>
      <c r="R36" s="184">
        <v>3</v>
      </c>
      <c r="S36" s="184" t="s">
        <v>890</v>
      </c>
      <c r="T36" s="186"/>
      <c r="U36" s="186"/>
      <c r="V36" s="186"/>
      <c r="W36" s="186"/>
      <c r="X36" s="186"/>
      <c r="Y36" s="186"/>
      <c r="Z36" s="186"/>
    </row>
    <row r="37" spans="1:26" ht="45" x14ac:dyDescent="0.2">
      <c r="A37" s="181" t="s">
        <v>25</v>
      </c>
      <c r="B37" s="181"/>
      <c r="C37" s="181" t="s">
        <v>99</v>
      </c>
      <c r="D37" s="181" t="s">
        <v>21</v>
      </c>
      <c r="E37" s="181" t="s">
        <v>891</v>
      </c>
      <c r="F37" s="66" t="s">
        <v>892</v>
      </c>
      <c r="G37" s="186"/>
      <c r="H37" s="186"/>
      <c r="I37" s="186"/>
      <c r="J37" s="186"/>
      <c r="K37" s="186"/>
      <c r="L37" s="186"/>
      <c r="M37" s="186"/>
      <c r="N37" s="185" t="s">
        <v>893</v>
      </c>
      <c r="O37" s="185">
        <v>6</v>
      </c>
      <c r="P37" s="185" t="s">
        <v>103</v>
      </c>
      <c r="Q37" s="185" t="s">
        <v>21</v>
      </c>
      <c r="R37" s="185">
        <v>4</v>
      </c>
      <c r="S37" s="185" t="s">
        <v>894</v>
      </c>
      <c r="T37" s="186"/>
      <c r="U37" s="186"/>
      <c r="V37" s="186"/>
      <c r="W37" s="186"/>
      <c r="X37" s="186"/>
      <c r="Y37" s="186"/>
      <c r="Z37" s="186"/>
    </row>
    <row r="38" spans="1:26" x14ac:dyDescent="0.2">
      <c r="A38" s="54" t="s">
        <v>2</v>
      </c>
      <c r="B38" s="181"/>
      <c r="C38" s="54" t="s">
        <v>151</v>
      </c>
      <c r="D38" s="54"/>
      <c r="E38" s="54" t="s">
        <v>895</v>
      </c>
      <c r="F38" s="54" t="s">
        <v>153</v>
      </c>
      <c r="G38" s="54"/>
      <c r="H38" s="54"/>
      <c r="I38" s="54"/>
      <c r="J38" s="54"/>
      <c r="K38" s="54"/>
      <c r="L38" s="54"/>
      <c r="M38" s="54"/>
      <c r="N38" s="54"/>
      <c r="O38" s="54"/>
      <c r="P38" s="54"/>
      <c r="Q38" s="54"/>
      <c r="R38" s="54"/>
      <c r="S38" s="54"/>
      <c r="T38" s="186"/>
      <c r="U38" s="186"/>
      <c r="V38" s="186"/>
      <c r="W38" s="186"/>
      <c r="X38" s="186"/>
      <c r="Y38" s="186"/>
      <c r="Z38" s="186"/>
    </row>
    <row r="39" spans="1:26" x14ac:dyDescent="0.2">
      <c r="A39" s="56" t="s">
        <v>3</v>
      </c>
      <c r="B39" s="57"/>
      <c r="C39" s="56" t="s">
        <v>151</v>
      </c>
      <c r="D39" s="56" t="s">
        <v>21</v>
      </c>
      <c r="E39" s="56" t="s">
        <v>896</v>
      </c>
      <c r="F39" s="56" t="s">
        <v>897</v>
      </c>
      <c r="G39" s="56"/>
      <c r="H39" s="56"/>
      <c r="I39" s="56"/>
      <c r="J39" s="56"/>
      <c r="K39" s="56"/>
      <c r="L39" s="56"/>
      <c r="M39" s="56"/>
      <c r="N39" s="56"/>
      <c r="O39" s="56"/>
      <c r="P39" s="56"/>
      <c r="Q39" s="56"/>
      <c r="R39" s="56"/>
      <c r="S39" s="56" t="s">
        <v>898</v>
      </c>
      <c r="T39" s="186"/>
      <c r="U39" s="186"/>
      <c r="V39" s="186"/>
      <c r="W39" s="186"/>
      <c r="X39" s="186"/>
      <c r="Y39" s="186"/>
      <c r="Z39" s="186"/>
    </row>
    <row r="40" spans="1:26" ht="60" x14ac:dyDescent="0.2">
      <c r="A40" s="181" t="s">
        <v>25</v>
      </c>
      <c r="B40" s="182"/>
      <c r="C40" s="181" t="s">
        <v>151</v>
      </c>
      <c r="D40" s="181" t="s">
        <v>21</v>
      </c>
      <c r="E40" s="181" t="s">
        <v>899</v>
      </c>
      <c r="F40" s="66" t="s">
        <v>900</v>
      </c>
      <c r="G40" s="56"/>
      <c r="H40" s="56"/>
      <c r="I40" s="56"/>
      <c r="J40" s="56"/>
      <c r="K40" s="56"/>
      <c r="L40" s="56"/>
      <c r="M40" s="56"/>
      <c r="N40" s="184" t="s">
        <v>901</v>
      </c>
      <c r="O40" s="56"/>
      <c r="P40" s="56"/>
      <c r="Q40" s="56"/>
      <c r="R40" s="56"/>
      <c r="S40" s="184" t="s">
        <v>902</v>
      </c>
      <c r="T40" s="186"/>
      <c r="U40" s="186"/>
      <c r="V40" s="186"/>
      <c r="W40" s="186"/>
      <c r="X40" s="186"/>
      <c r="Y40" s="186"/>
      <c r="Z40" s="186"/>
    </row>
    <row r="41" spans="1:26" x14ac:dyDescent="0.2">
      <c r="A41" s="56" t="s">
        <v>3</v>
      </c>
      <c r="B41" s="57"/>
      <c r="C41" s="56" t="s">
        <v>151</v>
      </c>
      <c r="D41" s="56" t="s">
        <v>63</v>
      </c>
      <c r="E41" s="56" t="s">
        <v>903</v>
      </c>
      <c r="F41" s="56" t="s">
        <v>904</v>
      </c>
      <c r="G41" s="56"/>
      <c r="H41" s="56"/>
      <c r="I41" s="56"/>
      <c r="J41" s="56"/>
      <c r="K41" s="56"/>
      <c r="L41" s="56"/>
      <c r="M41" s="56"/>
      <c r="N41" s="56"/>
      <c r="O41" s="56"/>
      <c r="P41" s="56"/>
      <c r="Q41" s="56"/>
      <c r="R41" s="56"/>
      <c r="S41" s="56" t="s">
        <v>898</v>
      </c>
      <c r="T41" s="186"/>
      <c r="U41" s="186"/>
      <c r="V41" s="186"/>
      <c r="W41" s="186"/>
      <c r="X41" s="186"/>
      <c r="Y41" s="186"/>
      <c r="Z41" s="186"/>
    </row>
    <row r="42" spans="1:26" ht="30" x14ac:dyDescent="0.2">
      <c r="A42" s="181" t="s">
        <v>25</v>
      </c>
      <c r="B42" s="182"/>
      <c r="C42" s="181" t="s">
        <v>151</v>
      </c>
      <c r="D42" s="181" t="s">
        <v>63</v>
      </c>
      <c r="E42" s="181" t="s">
        <v>905</v>
      </c>
      <c r="F42" s="66" t="s">
        <v>906</v>
      </c>
      <c r="G42" s="56"/>
      <c r="H42" s="56"/>
      <c r="I42" s="56"/>
      <c r="J42" s="56"/>
      <c r="K42" s="56"/>
      <c r="L42" s="56"/>
      <c r="M42" s="56"/>
      <c r="N42" s="185" t="s">
        <v>907</v>
      </c>
      <c r="O42" s="185">
        <v>6</v>
      </c>
      <c r="P42" s="185" t="s">
        <v>908</v>
      </c>
      <c r="Q42" s="185" t="s">
        <v>21</v>
      </c>
      <c r="R42" s="185">
        <v>2</v>
      </c>
      <c r="S42" s="185" t="s">
        <v>909</v>
      </c>
      <c r="T42" s="186"/>
      <c r="U42" s="186"/>
      <c r="V42" s="186"/>
      <c r="W42" s="186"/>
      <c r="X42" s="186"/>
      <c r="Y42" s="186"/>
      <c r="Z42" s="186"/>
    </row>
    <row r="43" spans="1:26" x14ac:dyDescent="0.2">
      <c r="A43" s="56" t="s">
        <v>3</v>
      </c>
      <c r="B43" s="57"/>
      <c r="C43" s="56" t="s">
        <v>151</v>
      </c>
      <c r="D43" s="56" t="s">
        <v>76</v>
      </c>
      <c r="E43" s="56" t="s">
        <v>910</v>
      </c>
      <c r="F43" s="56" t="s">
        <v>911</v>
      </c>
      <c r="G43" s="56"/>
      <c r="H43" s="56"/>
      <c r="I43" s="56"/>
      <c r="J43" s="56"/>
      <c r="K43" s="56"/>
      <c r="L43" s="56"/>
      <c r="M43" s="56"/>
      <c r="N43" s="56"/>
      <c r="O43" s="56"/>
      <c r="P43" s="56"/>
      <c r="Q43" s="56"/>
      <c r="R43" s="56"/>
      <c r="S43" s="56" t="s">
        <v>898</v>
      </c>
      <c r="T43" s="186"/>
      <c r="U43" s="186"/>
      <c r="V43" s="186"/>
      <c r="W43" s="186"/>
      <c r="X43" s="186"/>
      <c r="Y43" s="186"/>
      <c r="Z43" s="186"/>
    </row>
    <row r="44" spans="1:26" ht="45" x14ac:dyDescent="0.2">
      <c r="A44" s="181" t="s">
        <v>25</v>
      </c>
      <c r="B44" s="182"/>
      <c r="C44" s="181" t="s">
        <v>151</v>
      </c>
      <c r="D44" s="181" t="s">
        <v>76</v>
      </c>
      <c r="E44" s="181" t="s">
        <v>912</v>
      </c>
      <c r="F44" s="66" t="s">
        <v>913</v>
      </c>
      <c r="G44" s="181"/>
      <c r="H44" s="181"/>
      <c r="I44" s="181"/>
      <c r="J44" s="181"/>
      <c r="K44" s="181"/>
      <c r="L44" s="181"/>
      <c r="M44" s="181"/>
      <c r="N44" s="184" t="s">
        <v>914</v>
      </c>
      <c r="O44" s="56"/>
      <c r="P44" s="56"/>
      <c r="Q44" s="56"/>
      <c r="R44" s="56"/>
      <c r="S44" s="184" t="s">
        <v>915</v>
      </c>
      <c r="T44" s="186"/>
      <c r="U44" s="186"/>
      <c r="V44" s="186"/>
      <c r="W44" s="186"/>
      <c r="X44" s="186"/>
      <c r="Y44" s="186"/>
      <c r="Z44" s="186"/>
    </row>
    <row r="45" spans="1:26" ht="60" x14ac:dyDescent="0.2">
      <c r="A45" s="195"/>
      <c r="B45" s="195"/>
      <c r="C45" s="195"/>
      <c r="D45" s="195"/>
      <c r="E45" s="195"/>
      <c r="F45" s="195" t="s">
        <v>916</v>
      </c>
      <c r="G45" s="56"/>
      <c r="H45" s="56"/>
      <c r="I45" s="56"/>
      <c r="J45" s="56"/>
      <c r="K45" s="56"/>
      <c r="L45" s="56"/>
      <c r="M45" s="56"/>
      <c r="N45" s="185" t="s">
        <v>917</v>
      </c>
      <c r="O45" s="184">
        <v>6</v>
      </c>
      <c r="P45" s="184" t="s">
        <v>908</v>
      </c>
      <c r="Q45" s="184" t="s">
        <v>21</v>
      </c>
      <c r="R45" s="184">
        <v>3</v>
      </c>
      <c r="S45" s="185" t="s">
        <v>918</v>
      </c>
      <c r="T45" s="186"/>
      <c r="U45" s="186"/>
      <c r="V45" s="186"/>
      <c r="W45" s="186"/>
      <c r="X45" s="186"/>
      <c r="Y45" s="186"/>
      <c r="Z45" s="186"/>
    </row>
    <row r="46" spans="1:26" x14ac:dyDescent="0.2">
      <c r="A46" s="56" t="s">
        <v>3</v>
      </c>
      <c r="B46" s="57"/>
      <c r="C46" s="56" t="s">
        <v>151</v>
      </c>
      <c r="D46" s="56" t="s">
        <v>197</v>
      </c>
      <c r="E46" s="56" t="s">
        <v>919</v>
      </c>
      <c r="F46" s="56" t="s">
        <v>920</v>
      </c>
      <c r="G46" s="56"/>
      <c r="H46" s="56"/>
      <c r="I46" s="56"/>
      <c r="J46" s="56"/>
      <c r="K46" s="56"/>
      <c r="L46" s="56"/>
      <c r="M46" s="56"/>
      <c r="N46" s="56"/>
      <c r="O46" s="56"/>
      <c r="P46" s="56"/>
      <c r="Q46" s="56"/>
      <c r="R46" s="56"/>
      <c r="S46" s="56" t="s">
        <v>898</v>
      </c>
      <c r="T46" s="186"/>
      <c r="U46" s="186"/>
      <c r="V46" s="186"/>
      <c r="W46" s="186"/>
      <c r="X46" s="186"/>
      <c r="Y46" s="186"/>
      <c r="Z46" s="186"/>
    </row>
    <row r="47" spans="1:26" ht="150" x14ac:dyDescent="0.2">
      <c r="A47" s="181" t="s">
        <v>25</v>
      </c>
      <c r="B47" s="197"/>
      <c r="C47" s="181" t="s">
        <v>151</v>
      </c>
      <c r="D47" s="181" t="s">
        <v>197</v>
      </c>
      <c r="E47" s="181" t="s">
        <v>921</v>
      </c>
      <c r="F47" s="66" t="s">
        <v>922</v>
      </c>
      <c r="G47" s="181"/>
      <c r="H47" s="181"/>
      <c r="I47" s="181"/>
      <c r="J47" s="181"/>
      <c r="K47" s="181"/>
      <c r="L47" s="181"/>
      <c r="M47" s="181"/>
      <c r="N47" s="185" t="s">
        <v>923</v>
      </c>
      <c r="O47" s="185"/>
      <c r="P47" s="185"/>
      <c r="Q47" s="185"/>
      <c r="R47" s="185"/>
      <c r="S47" s="185" t="s">
        <v>924</v>
      </c>
      <c r="T47" s="186"/>
      <c r="U47" s="186"/>
      <c r="V47" s="186"/>
      <c r="W47" s="186"/>
      <c r="X47" s="186"/>
      <c r="Y47" s="186"/>
      <c r="Z47" s="186"/>
    </row>
    <row r="48" spans="1:26" x14ac:dyDescent="0.2">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row>
    <row r="49" spans="1:26"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x14ac:dyDescent="0.2">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x14ac:dyDescent="0.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x14ac:dyDescent="0.2">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x14ac:dyDescent="0.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x14ac:dyDescent="0.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x14ac:dyDescent="0.2">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x14ac:dyDescent="0.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x14ac:dyDescent="0.2">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x14ac:dyDescent="0.2">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x14ac:dyDescent="0.2">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x14ac:dyDescent="0.2">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x14ac:dyDescent="0.2">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x14ac:dyDescent="0.2">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x14ac:dyDescent="0.2">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x14ac:dyDescent="0.2">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x14ac:dyDescent="0.2">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x14ac:dyDescent="0.2">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x14ac:dyDescent="0.2">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x14ac:dyDescent="0.2">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x14ac:dyDescent="0.2">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x14ac:dyDescent="0.2">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x14ac:dyDescent="0.2">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x14ac:dyDescent="0.2">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x14ac:dyDescent="0.2">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x14ac:dyDescent="0.2">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x14ac:dyDescent="0.2">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x14ac:dyDescent="0.2">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x14ac:dyDescent="0.2">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x14ac:dyDescent="0.2">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x14ac:dyDescent="0.2">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x14ac:dyDescent="0.2">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x14ac:dyDescent="0.2">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x14ac:dyDescent="0.2">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x14ac:dyDescent="0.2">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x14ac:dyDescent="0.2">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x14ac:dyDescent="0.2">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x14ac:dyDescent="0.2">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x14ac:dyDescent="0.2">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x14ac:dyDescent="0.2">
      <c r="A248" s="186"/>
      <c r="B248" s="186"/>
      <c r="C248" s="186"/>
      <c r="D248" s="186"/>
      <c r="E248" s="186"/>
      <c r="F248" s="186"/>
      <c r="G248" s="186"/>
      <c r="H248" s="186"/>
      <c r="I248" s="186"/>
      <c r="J248" s="186"/>
      <c r="K248" s="186"/>
      <c r="L248" s="186"/>
      <c r="M248" s="186"/>
      <c r="N248" s="180"/>
      <c r="O248" s="180"/>
      <c r="P248" s="180"/>
      <c r="Q248" s="180"/>
      <c r="R248" s="180"/>
      <c r="S248" s="180"/>
      <c r="T248" s="186"/>
      <c r="U248" s="186"/>
      <c r="V248" s="186"/>
      <c r="W248" s="186"/>
      <c r="X248" s="186"/>
      <c r="Y248" s="186"/>
      <c r="Z248" s="186"/>
    </row>
    <row r="249" spans="1:26" x14ac:dyDescent="0.2">
      <c r="A249" s="186"/>
      <c r="B249" s="186"/>
      <c r="C249" s="186"/>
      <c r="D249" s="186"/>
      <c r="E249" s="186"/>
      <c r="F249" s="186"/>
      <c r="G249" s="186"/>
      <c r="H249" s="186"/>
      <c r="I249" s="186"/>
      <c r="J249" s="186"/>
      <c r="K249" s="186"/>
      <c r="L249" s="186"/>
      <c r="M249" s="186"/>
      <c r="N249" s="180"/>
      <c r="O249" s="180"/>
      <c r="P249" s="180"/>
      <c r="Q249" s="180"/>
      <c r="R249" s="180"/>
      <c r="S249" s="180"/>
      <c r="T249" s="186"/>
      <c r="U249" s="186"/>
      <c r="V249" s="186"/>
      <c r="W249" s="186"/>
      <c r="X249" s="186"/>
      <c r="Y249" s="186"/>
      <c r="Z249" s="186"/>
    </row>
    <row r="250" spans="1:26" x14ac:dyDescent="0.2">
      <c r="A250" s="186"/>
      <c r="B250" s="186"/>
      <c r="C250" s="186"/>
      <c r="D250" s="186"/>
      <c r="E250" s="186"/>
      <c r="F250" s="186"/>
      <c r="G250" s="186"/>
      <c r="H250" s="186"/>
      <c r="I250" s="186"/>
      <c r="J250" s="186"/>
      <c r="K250" s="186"/>
      <c r="L250" s="186"/>
      <c r="M250" s="186"/>
      <c r="N250" s="180"/>
      <c r="O250" s="180"/>
      <c r="P250" s="180"/>
      <c r="Q250" s="180"/>
      <c r="R250" s="180"/>
      <c r="S250" s="180"/>
      <c r="T250" s="186"/>
      <c r="U250" s="186"/>
      <c r="V250" s="186"/>
      <c r="W250" s="186"/>
      <c r="X250" s="186"/>
      <c r="Y250" s="186"/>
      <c r="Z250" s="186"/>
    </row>
    <row r="251" spans="1:26" x14ac:dyDescent="0.2">
      <c r="A251" s="186"/>
      <c r="B251" s="186"/>
      <c r="C251" s="186"/>
      <c r="D251" s="186"/>
      <c r="E251" s="186"/>
      <c r="F251" s="186"/>
      <c r="G251" s="186"/>
      <c r="H251" s="186"/>
      <c r="I251" s="186"/>
      <c r="J251" s="186"/>
      <c r="K251" s="186"/>
      <c r="L251" s="186"/>
      <c r="M251" s="186"/>
      <c r="N251" s="180"/>
      <c r="O251" s="180"/>
      <c r="P251" s="180"/>
      <c r="Q251" s="180"/>
      <c r="R251" s="180"/>
      <c r="S251" s="180"/>
      <c r="T251" s="186"/>
      <c r="U251" s="186"/>
      <c r="V251" s="186"/>
      <c r="W251" s="186"/>
      <c r="X251" s="186"/>
      <c r="Y251" s="186"/>
      <c r="Z251" s="186"/>
    </row>
    <row r="252" spans="1:26" x14ac:dyDescent="0.2">
      <c r="A252" s="186"/>
      <c r="B252" s="186"/>
      <c r="C252" s="186"/>
      <c r="D252" s="186"/>
      <c r="E252" s="186"/>
      <c r="F252" s="186"/>
      <c r="G252" s="186"/>
      <c r="H252" s="186"/>
      <c r="I252" s="186"/>
      <c r="J252" s="186"/>
      <c r="K252" s="186"/>
      <c r="L252" s="186"/>
      <c r="M252" s="186"/>
      <c r="N252" s="180"/>
      <c r="O252" s="180"/>
      <c r="P252" s="180"/>
      <c r="Q252" s="180"/>
      <c r="R252" s="180"/>
      <c r="S252" s="180"/>
      <c r="T252" s="186"/>
      <c r="U252" s="186"/>
      <c r="V252" s="186"/>
      <c r="W252" s="186"/>
      <c r="X252" s="186"/>
      <c r="Y252" s="186"/>
      <c r="Z252" s="186"/>
    </row>
    <row r="253" spans="1:26" x14ac:dyDescent="0.2">
      <c r="A253" s="186"/>
      <c r="B253" s="186"/>
      <c r="C253" s="186"/>
      <c r="D253" s="186"/>
      <c r="E253" s="186"/>
      <c r="F253" s="186"/>
      <c r="G253" s="186"/>
      <c r="H253" s="186"/>
      <c r="I253" s="186"/>
      <c r="J253" s="186"/>
      <c r="K253" s="186"/>
      <c r="L253" s="186"/>
      <c r="M253" s="186"/>
      <c r="N253" s="180"/>
      <c r="O253" s="180"/>
      <c r="P253" s="180"/>
      <c r="Q253" s="180"/>
      <c r="R253" s="180"/>
      <c r="S253" s="180"/>
      <c r="T253" s="186"/>
      <c r="U253" s="186"/>
      <c r="V253" s="186"/>
      <c r="W253" s="186"/>
      <c r="X253" s="186"/>
      <c r="Y253" s="186"/>
      <c r="Z253" s="186"/>
    </row>
    <row r="254" spans="1:26" x14ac:dyDescent="0.2">
      <c r="A254" s="186"/>
      <c r="B254" s="186"/>
      <c r="C254" s="186"/>
      <c r="D254" s="186"/>
      <c r="E254" s="186"/>
      <c r="F254" s="186"/>
      <c r="G254" s="186"/>
      <c r="H254" s="186"/>
      <c r="I254" s="186"/>
      <c r="J254" s="186"/>
      <c r="K254" s="186"/>
      <c r="L254" s="186"/>
      <c r="M254" s="186"/>
      <c r="N254" s="180"/>
      <c r="O254" s="180"/>
      <c r="P254" s="180"/>
      <c r="Q254" s="180"/>
      <c r="R254" s="180"/>
      <c r="S254" s="180"/>
      <c r="T254" s="186"/>
      <c r="U254" s="186"/>
      <c r="V254" s="186"/>
      <c r="W254" s="186"/>
      <c r="X254" s="186"/>
      <c r="Y254" s="186"/>
      <c r="Z254" s="186"/>
    </row>
    <row r="255" spans="1:26" x14ac:dyDescent="0.2">
      <c r="A255" s="186"/>
      <c r="B255" s="186"/>
      <c r="C255" s="186"/>
      <c r="D255" s="186"/>
      <c r="E255" s="186"/>
      <c r="F255" s="186"/>
      <c r="G255" s="186"/>
      <c r="H255" s="186"/>
      <c r="I255" s="186"/>
      <c r="J255" s="186"/>
      <c r="K255" s="186"/>
      <c r="L255" s="186"/>
      <c r="M255" s="186"/>
      <c r="N255" s="180"/>
      <c r="O255" s="180"/>
      <c r="P255" s="180"/>
      <c r="Q255" s="180"/>
      <c r="R255" s="180"/>
      <c r="S255" s="180"/>
      <c r="T255" s="186"/>
      <c r="U255" s="186"/>
      <c r="V255" s="186"/>
      <c r="W255" s="186"/>
      <c r="X255" s="186"/>
      <c r="Y255" s="186"/>
      <c r="Z255" s="186"/>
    </row>
    <row r="256" spans="1:26" x14ac:dyDescent="0.2">
      <c r="A256" s="186"/>
      <c r="B256" s="186"/>
      <c r="C256" s="186"/>
      <c r="D256" s="186"/>
      <c r="E256" s="186"/>
      <c r="F256" s="186"/>
      <c r="G256" s="186"/>
      <c r="H256" s="186"/>
      <c r="I256" s="186"/>
      <c r="J256" s="186"/>
      <c r="K256" s="186"/>
      <c r="L256" s="186"/>
      <c r="M256" s="186"/>
      <c r="N256" s="180"/>
      <c r="O256" s="180"/>
      <c r="P256" s="180"/>
      <c r="Q256" s="180"/>
      <c r="R256" s="180"/>
      <c r="S256" s="180"/>
      <c r="T256" s="186"/>
      <c r="U256" s="186"/>
      <c r="V256" s="186"/>
      <c r="W256" s="186"/>
      <c r="X256" s="186"/>
      <c r="Y256" s="186"/>
      <c r="Z256" s="186"/>
    </row>
    <row r="257" spans="1:26" x14ac:dyDescent="0.2">
      <c r="A257" s="186"/>
      <c r="B257" s="186"/>
      <c r="C257" s="186"/>
      <c r="D257" s="186"/>
      <c r="E257" s="186"/>
      <c r="F257" s="186"/>
      <c r="G257" s="186"/>
      <c r="H257" s="186"/>
      <c r="I257" s="186"/>
      <c r="J257" s="186"/>
      <c r="K257" s="186"/>
      <c r="L257" s="186"/>
      <c r="M257" s="186"/>
      <c r="N257" s="180"/>
      <c r="O257" s="180"/>
      <c r="P257" s="180"/>
      <c r="Q257" s="180"/>
      <c r="R257" s="180"/>
      <c r="S257" s="180"/>
      <c r="T257" s="186"/>
      <c r="U257" s="186"/>
      <c r="V257" s="186"/>
      <c r="W257" s="186"/>
      <c r="X257" s="186"/>
      <c r="Y257" s="186"/>
      <c r="Z257" s="186"/>
    </row>
    <row r="258" spans="1:26" x14ac:dyDescent="0.2">
      <c r="A258" s="186"/>
      <c r="B258" s="186"/>
      <c r="C258" s="186"/>
      <c r="D258" s="186"/>
      <c r="E258" s="186"/>
      <c r="F258" s="186"/>
      <c r="G258" s="186"/>
      <c r="H258" s="186"/>
      <c r="I258" s="186"/>
      <c r="J258" s="186"/>
      <c r="K258" s="186"/>
      <c r="L258" s="186"/>
      <c r="M258" s="186"/>
      <c r="N258" s="180"/>
      <c r="O258" s="180"/>
      <c r="P258" s="180"/>
      <c r="Q258" s="180"/>
      <c r="R258" s="180"/>
      <c r="S258" s="180"/>
      <c r="T258" s="186"/>
      <c r="U258" s="186"/>
      <c r="V258" s="186"/>
      <c r="W258" s="186"/>
      <c r="X258" s="186"/>
      <c r="Y258" s="186"/>
      <c r="Z258" s="186"/>
    </row>
    <row r="259" spans="1:26" x14ac:dyDescent="0.2">
      <c r="A259" s="186"/>
      <c r="B259" s="186"/>
      <c r="C259" s="186"/>
      <c r="D259" s="186"/>
      <c r="E259" s="186"/>
      <c r="F259" s="186"/>
      <c r="G259" s="186"/>
      <c r="H259" s="186"/>
      <c r="I259" s="186"/>
      <c r="J259" s="186"/>
      <c r="K259" s="186"/>
      <c r="L259" s="186"/>
      <c r="M259" s="186"/>
      <c r="N259" s="180"/>
      <c r="O259" s="180"/>
      <c r="P259" s="180"/>
      <c r="Q259" s="180"/>
      <c r="R259" s="180"/>
      <c r="S259" s="180"/>
      <c r="T259" s="186"/>
      <c r="U259" s="186"/>
      <c r="V259" s="186"/>
      <c r="W259" s="186"/>
      <c r="X259" s="186"/>
      <c r="Y259" s="186"/>
      <c r="Z259" s="186"/>
    </row>
    <row r="260" spans="1:26" x14ac:dyDescent="0.2">
      <c r="A260" s="186"/>
      <c r="B260" s="186"/>
      <c r="C260" s="186"/>
      <c r="D260" s="186"/>
      <c r="E260" s="186"/>
      <c r="F260" s="186"/>
      <c r="G260" s="186"/>
      <c r="H260" s="186"/>
      <c r="I260" s="186"/>
      <c r="J260" s="186"/>
      <c r="K260" s="186"/>
      <c r="L260" s="186"/>
      <c r="M260" s="186"/>
      <c r="N260" s="180"/>
      <c r="O260" s="180"/>
      <c r="P260" s="180"/>
      <c r="Q260" s="180"/>
      <c r="R260" s="180"/>
      <c r="S260" s="180"/>
      <c r="T260" s="186"/>
      <c r="U260" s="186"/>
      <c r="V260" s="186"/>
      <c r="W260" s="186"/>
      <c r="X260" s="186"/>
      <c r="Y260" s="186"/>
      <c r="Z260" s="186"/>
    </row>
    <row r="261" spans="1:26" x14ac:dyDescent="0.2">
      <c r="A261" s="186"/>
      <c r="B261" s="186"/>
      <c r="C261" s="186"/>
      <c r="D261" s="186"/>
      <c r="E261" s="186"/>
      <c r="F261" s="186"/>
      <c r="G261" s="186"/>
      <c r="H261" s="186"/>
      <c r="I261" s="186"/>
      <c r="J261" s="186"/>
      <c r="K261" s="186"/>
      <c r="L261" s="186"/>
      <c r="M261" s="186"/>
      <c r="N261" s="180"/>
      <c r="O261" s="180"/>
      <c r="P261" s="180"/>
      <c r="Q261" s="180"/>
      <c r="R261" s="180"/>
      <c r="S261" s="180"/>
      <c r="T261" s="186"/>
      <c r="U261" s="186"/>
      <c r="V261" s="186"/>
      <c r="W261" s="186"/>
      <c r="X261" s="186"/>
      <c r="Y261" s="186"/>
      <c r="Z261" s="186"/>
    </row>
    <row r="262" spans="1:26" x14ac:dyDescent="0.2">
      <c r="A262" s="186"/>
      <c r="B262" s="186"/>
      <c r="C262" s="186"/>
      <c r="D262" s="186"/>
      <c r="E262" s="186"/>
      <c r="F262" s="186"/>
      <c r="G262" s="186"/>
      <c r="H262" s="186"/>
      <c r="I262" s="186"/>
      <c r="J262" s="186"/>
      <c r="K262" s="186"/>
      <c r="L262" s="186"/>
      <c r="M262" s="186"/>
      <c r="N262" s="180"/>
      <c r="O262" s="180"/>
      <c r="P262" s="180"/>
      <c r="Q262" s="180"/>
      <c r="R262" s="180"/>
      <c r="S262" s="180"/>
      <c r="T262" s="186"/>
      <c r="U262" s="186"/>
      <c r="V262" s="186"/>
      <c r="W262" s="186"/>
      <c r="X262" s="186"/>
      <c r="Y262" s="186"/>
      <c r="Z262" s="186"/>
    </row>
    <row r="263" spans="1:26" x14ac:dyDescent="0.2">
      <c r="A263" s="186"/>
      <c r="B263" s="186"/>
      <c r="C263" s="186"/>
      <c r="D263" s="186"/>
      <c r="E263" s="186"/>
      <c r="F263" s="186"/>
      <c r="G263" s="186"/>
      <c r="H263" s="186"/>
      <c r="I263" s="186"/>
      <c r="J263" s="186"/>
      <c r="K263" s="186"/>
      <c r="L263" s="186"/>
      <c r="M263" s="186"/>
      <c r="N263" s="180"/>
      <c r="O263" s="180"/>
      <c r="P263" s="180"/>
      <c r="Q263" s="180"/>
      <c r="R263" s="180"/>
      <c r="S263" s="180"/>
      <c r="T263" s="186"/>
      <c r="U263" s="186"/>
      <c r="V263" s="186"/>
      <c r="W263" s="186"/>
      <c r="X263" s="186"/>
      <c r="Y263" s="186"/>
      <c r="Z263" s="186"/>
    </row>
    <row r="264" spans="1:26" x14ac:dyDescent="0.2">
      <c r="A264" s="186"/>
      <c r="B264" s="186"/>
      <c r="C264" s="186"/>
      <c r="D264" s="186"/>
      <c r="E264" s="186"/>
      <c r="F264" s="186"/>
      <c r="G264" s="186"/>
      <c r="H264" s="186"/>
      <c r="I264" s="186"/>
      <c r="J264" s="186"/>
      <c r="K264" s="186"/>
      <c r="L264" s="186"/>
      <c r="M264" s="186"/>
      <c r="N264" s="180"/>
      <c r="O264" s="180"/>
      <c r="P264" s="180"/>
      <c r="Q264" s="180"/>
      <c r="R264" s="180"/>
      <c r="S264" s="180"/>
      <c r="T264" s="186"/>
      <c r="U264" s="186"/>
      <c r="V264" s="186"/>
      <c r="W264" s="186"/>
      <c r="X264" s="186"/>
      <c r="Y264" s="186"/>
      <c r="Z264" s="186"/>
    </row>
    <row r="265" spans="1:26" x14ac:dyDescent="0.2">
      <c r="A265" s="186"/>
      <c r="B265" s="186"/>
      <c r="C265" s="186"/>
      <c r="D265" s="186"/>
      <c r="E265" s="186"/>
      <c r="F265" s="186"/>
      <c r="G265" s="186"/>
      <c r="H265" s="186"/>
      <c r="I265" s="186"/>
      <c r="J265" s="186"/>
      <c r="K265" s="186"/>
      <c r="L265" s="186"/>
      <c r="M265" s="186"/>
      <c r="N265" s="180"/>
      <c r="O265" s="180"/>
      <c r="P265" s="180"/>
      <c r="Q265" s="180"/>
      <c r="R265" s="180"/>
      <c r="S265" s="180"/>
      <c r="T265" s="186"/>
      <c r="U265" s="186"/>
      <c r="V265" s="186"/>
      <c r="W265" s="186"/>
      <c r="X265" s="186"/>
      <c r="Y265" s="186"/>
      <c r="Z265" s="186"/>
    </row>
    <row r="266" spans="1:26" x14ac:dyDescent="0.2">
      <c r="A266" s="186"/>
      <c r="B266" s="186"/>
      <c r="C266" s="186"/>
      <c r="D266" s="186"/>
      <c r="E266" s="186"/>
      <c r="F266" s="186"/>
      <c r="G266" s="186"/>
      <c r="H266" s="186"/>
      <c r="I266" s="186"/>
      <c r="J266" s="186"/>
      <c r="K266" s="186"/>
      <c r="L266" s="186"/>
      <c r="M266" s="186"/>
      <c r="N266" s="180"/>
      <c r="O266" s="180"/>
      <c r="P266" s="180"/>
      <c r="Q266" s="180"/>
      <c r="R266" s="180"/>
      <c r="S266" s="180"/>
      <c r="T266" s="186"/>
      <c r="U266" s="186"/>
      <c r="V266" s="186"/>
      <c r="W266" s="186"/>
      <c r="X266" s="186"/>
      <c r="Y266" s="186"/>
      <c r="Z266" s="186"/>
    </row>
    <row r="267" spans="1:26" x14ac:dyDescent="0.2">
      <c r="A267" s="186"/>
      <c r="B267" s="186"/>
      <c r="C267" s="186"/>
      <c r="D267" s="186"/>
      <c r="E267" s="186"/>
      <c r="F267" s="186"/>
      <c r="G267" s="186"/>
      <c r="H267" s="186"/>
      <c r="I267" s="186"/>
      <c r="J267" s="186"/>
      <c r="K267" s="186"/>
      <c r="L267" s="186"/>
      <c r="M267" s="186"/>
      <c r="N267" s="180"/>
      <c r="O267" s="180"/>
      <c r="P267" s="180"/>
      <c r="Q267" s="180"/>
      <c r="R267" s="180"/>
      <c r="S267" s="180"/>
      <c r="T267" s="186"/>
      <c r="U267" s="186"/>
      <c r="V267" s="186"/>
      <c r="W267" s="186"/>
      <c r="X267" s="186"/>
      <c r="Y267" s="186"/>
      <c r="Z267" s="186"/>
    </row>
    <row r="268" spans="1:26" x14ac:dyDescent="0.2">
      <c r="A268" s="186"/>
      <c r="B268" s="186"/>
      <c r="C268" s="186"/>
      <c r="D268" s="186"/>
      <c r="E268" s="186"/>
      <c r="F268" s="186"/>
      <c r="G268" s="186"/>
      <c r="H268" s="186"/>
      <c r="I268" s="186"/>
      <c r="J268" s="186"/>
      <c r="K268" s="186"/>
      <c r="L268" s="186"/>
      <c r="M268" s="186"/>
      <c r="N268" s="180"/>
      <c r="O268" s="180"/>
      <c r="P268" s="180"/>
      <c r="Q268" s="180"/>
      <c r="R268" s="180"/>
      <c r="S268" s="180"/>
      <c r="T268" s="186"/>
      <c r="U268" s="186"/>
      <c r="V268" s="186"/>
      <c r="W268" s="186"/>
      <c r="X268" s="186"/>
      <c r="Y268" s="186"/>
      <c r="Z268" s="186"/>
    </row>
    <row r="269" spans="1:26" x14ac:dyDescent="0.2">
      <c r="A269" s="186"/>
      <c r="B269" s="186"/>
      <c r="C269" s="186"/>
      <c r="D269" s="186"/>
      <c r="E269" s="186"/>
      <c r="F269" s="186"/>
      <c r="G269" s="186"/>
      <c r="H269" s="186"/>
      <c r="I269" s="186"/>
      <c r="J269" s="186"/>
      <c r="K269" s="186"/>
      <c r="L269" s="186"/>
      <c r="M269" s="186"/>
      <c r="N269" s="180"/>
      <c r="O269" s="180"/>
      <c r="P269" s="180"/>
      <c r="Q269" s="180"/>
      <c r="R269" s="180"/>
      <c r="S269" s="180"/>
      <c r="T269" s="186"/>
      <c r="U269" s="186"/>
      <c r="V269" s="186"/>
      <c r="W269" s="186"/>
      <c r="X269" s="186"/>
      <c r="Y269" s="186"/>
      <c r="Z269" s="186"/>
    </row>
    <row r="270" spans="1:26" x14ac:dyDescent="0.2">
      <c r="A270" s="186"/>
      <c r="B270" s="186"/>
      <c r="C270" s="186"/>
      <c r="D270" s="186"/>
      <c r="E270" s="186"/>
      <c r="F270" s="186"/>
      <c r="G270" s="186"/>
      <c r="H270" s="186"/>
      <c r="I270" s="186"/>
      <c r="J270" s="186"/>
      <c r="K270" s="186"/>
      <c r="L270" s="186"/>
      <c r="M270" s="186"/>
      <c r="N270" s="180"/>
      <c r="O270" s="180"/>
      <c r="P270" s="180"/>
      <c r="Q270" s="180"/>
      <c r="R270" s="180"/>
      <c r="S270" s="180"/>
      <c r="T270" s="186"/>
      <c r="U270" s="186"/>
      <c r="V270" s="186"/>
      <c r="W270" s="186"/>
      <c r="X270" s="186"/>
      <c r="Y270" s="186"/>
      <c r="Z270" s="186"/>
    </row>
    <row r="271" spans="1:26" x14ac:dyDescent="0.2">
      <c r="A271" s="186"/>
      <c r="B271" s="186"/>
      <c r="C271" s="186"/>
      <c r="D271" s="186"/>
      <c r="E271" s="186"/>
      <c r="F271" s="186"/>
      <c r="G271" s="186"/>
      <c r="H271" s="186"/>
      <c r="I271" s="186"/>
      <c r="J271" s="186"/>
      <c r="K271" s="186"/>
      <c r="L271" s="186"/>
      <c r="M271" s="186"/>
      <c r="N271" s="180"/>
      <c r="O271" s="180"/>
      <c r="P271" s="180"/>
      <c r="Q271" s="180"/>
      <c r="R271" s="180"/>
      <c r="S271" s="180"/>
      <c r="T271" s="186"/>
      <c r="U271" s="186"/>
      <c r="V271" s="186"/>
      <c r="W271" s="186"/>
      <c r="X271" s="186"/>
      <c r="Y271" s="186"/>
      <c r="Z271" s="186"/>
    </row>
    <row r="272" spans="1:26" x14ac:dyDescent="0.2">
      <c r="A272" s="186"/>
      <c r="B272" s="186"/>
      <c r="C272" s="186"/>
      <c r="D272" s="186"/>
      <c r="E272" s="186"/>
      <c r="F272" s="186"/>
      <c r="G272" s="186"/>
      <c r="H272" s="186"/>
      <c r="I272" s="186"/>
      <c r="J272" s="186"/>
      <c r="K272" s="186"/>
      <c r="L272" s="186"/>
      <c r="M272" s="186"/>
      <c r="N272" s="180"/>
      <c r="O272" s="180"/>
      <c r="P272" s="180"/>
      <c r="Q272" s="180"/>
      <c r="R272" s="180"/>
      <c r="S272" s="180"/>
      <c r="T272" s="186"/>
      <c r="U272" s="186"/>
      <c r="V272" s="186"/>
      <c r="W272" s="186"/>
      <c r="X272" s="186"/>
      <c r="Y272" s="186"/>
      <c r="Z272" s="186"/>
    </row>
    <row r="273" spans="1:26" x14ac:dyDescent="0.2">
      <c r="A273" s="186"/>
      <c r="B273" s="186"/>
      <c r="C273" s="186"/>
      <c r="D273" s="186"/>
      <c r="E273" s="186"/>
      <c r="F273" s="186"/>
      <c r="G273" s="186"/>
      <c r="H273" s="186"/>
      <c r="I273" s="186"/>
      <c r="J273" s="186"/>
      <c r="K273" s="186"/>
      <c r="L273" s="186"/>
      <c r="M273" s="186"/>
      <c r="N273" s="180"/>
      <c r="O273" s="180"/>
      <c r="P273" s="180"/>
      <c r="Q273" s="180"/>
      <c r="R273" s="180"/>
      <c r="S273" s="180"/>
      <c r="T273" s="186"/>
      <c r="U273" s="186"/>
      <c r="V273" s="186"/>
      <c r="W273" s="186"/>
      <c r="X273" s="186"/>
      <c r="Y273" s="186"/>
      <c r="Z273" s="186"/>
    </row>
    <row r="274" spans="1:26" x14ac:dyDescent="0.2">
      <c r="A274" s="186"/>
      <c r="B274" s="186"/>
      <c r="C274" s="186"/>
      <c r="D274" s="186"/>
      <c r="E274" s="186"/>
      <c r="F274" s="186"/>
      <c r="G274" s="186"/>
      <c r="H274" s="186"/>
      <c r="I274" s="186"/>
      <c r="J274" s="186"/>
      <c r="K274" s="186"/>
      <c r="L274" s="186"/>
      <c r="M274" s="186"/>
      <c r="N274" s="180"/>
      <c r="O274" s="180"/>
      <c r="P274" s="180"/>
      <c r="Q274" s="180"/>
      <c r="R274" s="180"/>
      <c r="S274" s="180"/>
      <c r="T274" s="186"/>
      <c r="U274" s="186"/>
      <c r="V274" s="186"/>
      <c r="W274" s="186"/>
      <c r="X274" s="186"/>
      <c r="Y274" s="186"/>
      <c r="Z274" s="186"/>
    </row>
    <row r="275" spans="1:26" x14ac:dyDescent="0.2">
      <c r="A275" s="186"/>
      <c r="B275" s="186"/>
      <c r="C275" s="186"/>
      <c r="D275" s="186"/>
      <c r="E275" s="186"/>
      <c r="F275" s="186"/>
      <c r="G275" s="186"/>
      <c r="H275" s="186"/>
      <c r="I275" s="186"/>
      <c r="J275" s="186"/>
      <c r="K275" s="186"/>
      <c r="L275" s="186"/>
      <c r="M275" s="186"/>
      <c r="N275" s="180"/>
      <c r="O275" s="180"/>
      <c r="P275" s="180"/>
      <c r="Q275" s="180"/>
      <c r="R275" s="180"/>
      <c r="S275" s="180"/>
      <c r="T275" s="186"/>
      <c r="U275" s="186"/>
      <c r="V275" s="186"/>
      <c r="W275" s="186"/>
      <c r="X275" s="186"/>
      <c r="Y275" s="186"/>
      <c r="Z275" s="186"/>
    </row>
    <row r="276" spans="1:26" x14ac:dyDescent="0.2">
      <c r="A276" s="186"/>
      <c r="B276" s="186"/>
      <c r="C276" s="186"/>
      <c r="D276" s="186"/>
      <c r="E276" s="186"/>
      <c r="F276" s="186"/>
      <c r="G276" s="186"/>
      <c r="H276" s="186"/>
      <c r="I276" s="186"/>
      <c r="J276" s="186"/>
      <c r="K276" s="186"/>
      <c r="L276" s="186"/>
      <c r="M276" s="186"/>
      <c r="N276" s="180"/>
      <c r="O276" s="180"/>
      <c r="P276" s="180"/>
      <c r="Q276" s="180"/>
      <c r="R276" s="180"/>
      <c r="S276" s="180"/>
      <c r="T276" s="186"/>
      <c r="U276" s="186"/>
      <c r="V276" s="186"/>
      <c r="W276" s="186"/>
      <c r="X276" s="186"/>
      <c r="Y276" s="186"/>
      <c r="Z276" s="186"/>
    </row>
    <row r="277" spans="1:26" x14ac:dyDescent="0.2">
      <c r="A277" s="186"/>
      <c r="B277" s="186"/>
      <c r="C277" s="186"/>
      <c r="D277" s="186"/>
      <c r="E277" s="186"/>
      <c r="F277" s="186"/>
      <c r="G277" s="186"/>
      <c r="H277" s="186"/>
      <c r="I277" s="186"/>
      <c r="J277" s="186"/>
      <c r="K277" s="186"/>
      <c r="L277" s="186"/>
      <c r="M277" s="186"/>
      <c r="N277" s="180"/>
      <c r="O277" s="180"/>
      <c r="P277" s="180"/>
      <c r="Q277" s="180"/>
      <c r="R277" s="180"/>
      <c r="S277" s="180"/>
      <c r="T277" s="186"/>
      <c r="U277" s="186"/>
      <c r="V277" s="186"/>
      <c r="W277" s="186"/>
      <c r="X277" s="186"/>
      <c r="Y277" s="186"/>
      <c r="Z277" s="186"/>
    </row>
    <row r="278" spans="1:26" x14ac:dyDescent="0.2">
      <c r="A278" s="186"/>
      <c r="B278" s="186"/>
      <c r="C278" s="186"/>
      <c r="D278" s="186"/>
      <c r="E278" s="186"/>
      <c r="F278" s="186"/>
      <c r="G278" s="186"/>
      <c r="H278" s="186"/>
      <c r="I278" s="186"/>
      <c r="J278" s="186"/>
      <c r="K278" s="186"/>
      <c r="L278" s="186"/>
      <c r="M278" s="186"/>
      <c r="N278" s="180"/>
      <c r="O278" s="180"/>
      <c r="P278" s="180"/>
      <c r="Q278" s="180"/>
      <c r="R278" s="180"/>
      <c r="S278" s="180"/>
      <c r="T278" s="186"/>
      <c r="U278" s="186"/>
      <c r="V278" s="186"/>
      <c r="W278" s="186"/>
      <c r="X278" s="186"/>
      <c r="Y278" s="186"/>
      <c r="Z278" s="186"/>
    </row>
    <row r="279" spans="1:26" x14ac:dyDescent="0.2">
      <c r="A279" s="186"/>
      <c r="B279" s="186"/>
      <c r="C279" s="186"/>
      <c r="D279" s="186"/>
      <c r="E279" s="186"/>
      <c r="F279" s="186"/>
      <c r="G279" s="186"/>
      <c r="H279" s="186"/>
      <c r="I279" s="186"/>
      <c r="J279" s="186"/>
      <c r="K279" s="186"/>
      <c r="L279" s="186"/>
      <c r="M279" s="186"/>
      <c r="N279" s="180"/>
      <c r="O279" s="180"/>
      <c r="P279" s="180"/>
      <c r="Q279" s="180"/>
      <c r="R279" s="180"/>
      <c r="S279" s="180"/>
      <c r="T279" s="186"/>
      <c r="U279" s="186"/>
      <c r="V279" s="186"/>
      <c r="W279" s="186"/>
      <c r="X279" s="186"/>
      <c r="Y279" s="186"/>
      <c r="Z279" s="186"/>
    </row>
    <row r="280" spans="1:26" x14ac:dyDescent="0.2">
      <c r="A280" s="186"/>
      <c r="B280" s="186"/>
      <c r="C280" s="186"/>
      <c r="D280" s="186"/>
      <c r="E280" s="186"/>
      <c r="F280" s="186"/>
      <c r="G280" s="186"/>
      <c r="H280" s="186"/>
      <c r="I280" s="186"/>
      <c r="J280" s="186"/>
      <c r="K280" s="186"/>
      <c r="L280" s="186"/>
      <c r="M280" s="186"/>
      <c r="N280" s="180"/>
      <c r="O280" s="180"/>
      <c r="P280" s="180"/>
      <c r="Q280" s="180"/>
      <c r="R280" s="180"/>
      <c r="S280" s="180"/>
      <c r="T280" s="186"/>
      <c r="U280" s="186"/>
      <c r="V280" s="186"/>
      <c r="W280" s="186"/>
      <c r="X280" s="186"/>
      <c r="Y280" s="186"/>
      <c r="Z280" s="186"/>
    </row>
    <row r="281" spans="1:26" x14ac:dyDescent="0.2">
      <c r="A281" s="186"/>
      <c r="B281" s="186"/>
      <c r="C281" s="186"/>
      <c r="D281" s="186"/>
      <c r="E281" s="186"/>
      <c r="F281" s="186"/>
      <c r="G281" s="186"/>
      <c r="H281" s="186"/>
      <c r="I281" s="186"/>
      <c r="J281" s="186"/>
      <c r="K281" s="186"/>
      <c r="L281" s="186"/>
      <c r="M281" s="186"/>
      <c r="N281" s="180"/>
      <c r="O281" s="180"/>
      <c r="P281" s="180"/>
      <c r="Q281" s="180"/>
      <c r="R281" s="180"/>
      <c r="S281" s="180"/>
      <c r="T281" s="186"/>
      <c r="U281" s="186"/>
      <c r="V281" s="186"/>
      <c r="W281" s="186"/>
      <c r="X281" s="186"/>
      <c r="Y281" s="186"/>
      <c r="Z281" s="186"/>
    </row>
    <row r="282" spans="1:26" x14ac:dyDescent="0.2">
      <c r="A282" s="186"/>
      <c r="B282" s="186"/>
      <c r="C282" s="186"/>
      <c r="D282" s="186"/>
      <c r="E282" s="186"/>
      <c r="F282" s="186"/>
      <c r="G282" s="186"/>
      <c r="H282" s="186"/>
      <c r="I282" s="186"/>
      <c r="J282" s="186"/>
      <c r="K282" s="186"/>
      <c r="L282" s="186"/>
      <c r="M282" s="186"/>
      <c r="N282" s="180"/>
      <c r="O282" s="180"/>
      <c r="P282" s="180"/>
      <c r="Q282" s="180"/>
      <c r="R282" s="180"/>
      <c r="S282" s="180"/>
      <c r="T282" s="186"/>
      <c r="U282" s="186"/>
      <c r="V282" s="186"/>
      <c r="W282" s="186"/>
      <c r="X282" s="186"/>
      <c r="Y282" s="186"/>
      <c r="Z282" s="186"/>
    </row>
    <row r="283" spans="1:26" x14ac:dyDescent="0.2">
      <c r="A283" s="186"/>
      <c r="B283" s="186"/>
      <c r="C283" s="186"/>
      <c r="D283" s="186"/>
      <c r="E283" s="186"/>
      <c r="F283" s="186"/>
      <c r="G283" s="186"/>
      <c r="H283" s="186"/>
      <c r="I283" s="186"/>
      <c r="J283" s="186"/>
      <c r="K283" s="186"/>
      <c r="L283" s="186"/>
      <c r="M283" s="186"/>
      <c r="N283" s="180"/>
      <c r="O283" s="180"/>
      <c r="P283" s="180"/>
      <c r="Q283" s="180"/>
      <c r="R283" s="180"/>
      <c r="S283" s="180"/>
      <c r="T283" s="186"/>
      <c r="U283" s="186"/>
      <c r="V283" s="186"/>
      <c r="W283" s="186"/>
      <c r="X283" s="186"/>
      <c r="Y283" s="186"/>
      <c r="Z283" s="186"/>
    </row>
    <row r="284" spans="1:26" x14ac:dyDescent="0.2">
      <c r="A284" s="186"/>
      <c r="B284" s="186"/>
      <c r="C284" s="186"/>
      <c r="D284" s="186"/>
      <c r="E284" s="186"/>
      <c r="F284" s="186"/>
      <c r="G284" s="186"/>
      <c r="H284" s="186"/>
      <c r="I284" s="186"/>
      <c r="J284" s="186"/>
      <c r="K284" s="186"/>
      <c r="L284" s="186"/>
      <c r="M284" s="186"/>
      <c r="N284" s="180"/>
      <c r="O284" s="180"/>
      <c r="P284" s="180"/>
      <c r="Q284" s="180"/>
      <c r="R284" s="180"/>
      <c r="S284" s="180"/>
      <c r="T284" s="186"/>
      <c r="U284" s="186"/>
      <c r="V284" s="186"/>
      <c r="W284" s="186"/>
      <c r="X284" s="186"/>
      <c r="Y284" s="186"/>
      <c r="Z284" s="186"/>
    </row>
    <row r="285" spans="1:26" x14ac:dyDescent="0.2">
      <c r="A285" s="186"/>
      <c r="B285" s="186"/>
      <c r="C285" s="186"/>
      <c r="D285" s="186"/>
      <c r="E285" s="186"/>
      <c r="F285" s="186"/>
      <c r="G285" s="186"/>
      <c r="H285" s="186"/>
      <c r="I285" s="186"/>
      <c r="J285" s="186"/>
      <c r="K285" s="186"/>
      <c r="L285" s="186"/>
      <c r="M285" s="186"/>
      <c r="N285" s="180"/>
      <c r="O285" s="180"/>
      <c r="P285" s="180"/>
      <c r="Q285" s="180"/>
      <c r="R285" s="180"/>
      <c r="S285" s="180"/>
      <c r="T285" s="186"/>
      <c r="U285" s="186"/>
      <c r="V285" s="186"/>
      <c r="W285" s="186"/>
      <c r="X285" s="186"/>
      <c r="Y285" s="186"/>
      <c r="Z285" s="186"/>
    </row>
    <row r="286" spans="1:26" x14ac:dyDescent="0.2">
      <c r="A286" s="186"/>
      <c r="B286" s="186"/>
      <c r="C286" s="186"/>
      <c r="D286" s="186"/>
      <c r="E286" s="186"/>
      <c r="F286" s="186"/>
      <c r="G286" s="186"/>
      <c r="H286" s="186"/>
      <c r="I286" s="186"/>
      <c r="J286" s="186"/>
      <c r="K286" s="186"/>
      <c r="L286" s="186"/>
      <c r="M286" s="186"/>
      <c r="N286" s="180"/>
      <c r="O286" s="180"/>
      <c r="P286" s="180"/>
      <c r="Q286" s="180"/>
      <c r="R286" s="180"/>
      <c r="S286" s="180"/>
      <c r="T286" s="186"/>
      <c r="U286" s="186"/>
      <c r="V286" s="186"/>
      <c r="W286" s="186"/>
      <c r="X286" s="186"/>
      <c r="Y286" s="186"/>
      <c r="Z286" s="186"/>
    </row>
    <row r="287" spans="1:26" x14ac:dyDescent="0.2">
      <c r="A287" s="186"/>
      <c r="B287" s="186"/>
      <c r="C287" s="186"/>
      <c r="D287" s="186"/>
      <c r="E287" s="186"/>
      <c r="F287" s="186"/>
      <c r="G287" s="186"/>
      <c r="H287" s="186"/>
      <c r="I287" s="186"/>
      <c r="J287" s="186"/>
      <c r="K287" s="186"/>
      <c r="L287" s="186"/>
      <c r="M287" s="186"/>
      <c r="N287" s="180"/>
      <c r="O287" s="180"/>
      <c r="P287" s="180"/>
      <c r="Q287" s="180"/>
      <c r="R287" s="180"/>
      <c r="S287" s="180"/>
      <c r="T287" s="186"/>
      <c r="U287" s="186"/>
      <c r="V287" s="186"/>
      <c r="W287" s="186"/>
      <c r="X287" s="186"/>
      <c r="Y287" s="186"/>
      <c r="Z287" s="186"/>
    </row>
    <row r="288" spans="1:26" x14ac:dyDescent="0.2">
      <c r="A288" s="186"/>
      <c r="B288" s="186"/>
      <c r="C288" s="186"/>
      <c r="D288" s="186"/>
      <c r="E288" s="186"/>
      <c r="F288" s="186"/>
      <c r="G288" s="186"/>
      <c r="H288" s="186"/>
      <c r="I288" s="186"/>
      <c r="J288" s="186"/>
      <c r="K288" s="186"/>
      <c r="L288" s="186"/>
      <c r="M288" s="186"/>
      <c r="N288" s="180"/>
      <c r="O288" s="180"/>
      <c r="P288" s="180"/>
      <c r="Q288" s="180"/>
      <c r="R288" s="180"/>
      <c r="S288" s="180"/>
      <c r="T288" s="186"/>
      <c r="U288" s="186"/>
      <c r="V288" s="186"/>
      <c r="W288" s="186"/>
      <c r="X288" s="186"/>
      <c r="Y288" s="186"/>
      <c r="Z288" s="186"/>
    </row>
    <row r="289" spans="1:26" x14ac:dyDescent="0.2">
      <c r="A289" s="186"/>
      <c r="B289" s="186"/>
      <c r="C289" s="186"/>
      <c r="D289" s="186"/>
      <c r="E289" s="186"/>
      <c r="F289" s="186"/>
      <c r="G289" s="186"/>
      <c r="H289" s="186"/>
      <c r="I289" s="186"/>
      <c r="J289" s="186"/>
      <c r="K289" s="186"/>
      <c r="L289" s="186"/>
      <c r="M289" s="186"/>
      <c r="N289" s="180"/>
      <c r="O289" s="180"/>
      <c r="P289" s="180"/>
      <c r="Q289" s="180"/>
      <c r="R289" s="180"/>
      <c r="S289" s="180"/>
      <c r="T289" s="186"/>
      <c r="U289" s="186"/>
      <c r="V289" s="186"/>
      <c r="W289" s="186"/>
      <c r="X289" s="186"/>
      <c r="Y289" s="186"/>
      <c r="Z289" s="186"/>
    </row>
    <row r="290" spans="1:26" x14ac:dyDescent="0.2">
      <c r="A290" s="186"/>
      <c r="B290" s="186"/>
      <c r="C290" s="186"/>
      <c r="D290" s="186"/>
      <c r="E290" s="186"/>
      <c r="F290" s="186"/>
      <c r="G290" s="186"/>
      <c r="H290" s="186"/>
      <c r="I290" s="186"/>
      <c r="J290" s="186"/>
      <c r="K290" s="186"/>
      <c r="L290" s="186"/>
      <c r="M290" s="186"/>
      <c r="N290" s="180"/>
      <c r="O290" s="180"/>
      <c r="P290" s="180"/>
      <c r="Q290" s="180"/>
      <c r="R290" s="180"/>
      <c r="S290" s="180"/>
      <c r="T290" s="186"/>
      <c r="U290" s="186"/>
      <c r="V290" s="186"/>
      <c r="W290" s="186"/>
      <c r="X290" s="186"/>
      <c r="Y290" s="186"/>
      <c r="Z290" s="186"/>
    </row>
    <row r="291" spans="1:26" x14ac:dyDescent="0.2">
      <c r="A291" s="186"/>
      <c r="B291" s="186"/>
      <c r="C291" s="186"/>
      <c r="D291" s="186"/>
      <c r="E291" s="186"/>
      <c r="F291" s="186"/>
      <c r="G291" s="186"/>
      <c r="H291" s="186"/>
      <c r="I291" s="186"/>
      <c r="J291" s="186"/>
      <c r="K291" s="186"/>
      <c r="L291" s="186"/>
      <c r="M291" s="186"/>
      <c r="N291" s="180"/>
      <c r="O291" s="180"/>
      <c r="P291" s="180"/>
      <c r="Q291" s="180"/>
      <c r="R291" s="180"/>
      <c r="S291" s="180"/>
      <c r="T291" s="186"/>
      <c r="U291" s="186"/>
      <c r="V291" s="186"/>
      <c r="W291" s="186"/>
      <c r="X291" s="186"/>
      <c r="Y291" s="186"/>
      <c r="Z291" s="186"/>
    </row>
    <row r="292" spans="1:26" x14ac:dyDescent="0.2">
      <c r="A292" s="186"/>
      <c r="B292" s="186"/>
      <c r="C292" s="186"/>
      <c r="D292" s="186"/>
      <c r="E292" s="186"/>
      <c r="F292" s="186"/>
      <c r="G292" s="186"/>
      <c r="H292" s="186"/>
      <c r="I292" s="186"/>
      <c r="J292" s="186"/>
      <c r="K292" s="186"/>
      <c r="L292" s="186"/>
      <c r="M292" s="186"/>
      <c r="N292" s="180"/>
      <c r="O292" s="180"/>
      <c r="P292" s="180"/>
      <c r="Q292" s="180"/>
      <c r="R292" s="180"/>
      <c r="S292" s="180"/>
      <c r="T292" s="186"/>
      <c r="U292" s="186"/>
      <c r="V292" s="186"/>
      <c r="W292" s="186"/>
      <c r="X292" s="186"/>
      <c r="Y292" s="186"/>
      <c r="Z292" s="186"/>
    </row>
    <row r="293" spans="1:26" x14ac:dyDescent="0.2">
      <c r="A293" s="186"/>
      <c r="B293" s="186"/>
      <c r="C293" s="186"/>
      <c r="D293" s="186"/>
      <c r="E293" s="186"/>
      <c r="F293" s="186"/>
      <c r="G293" s="186"/>
      <c r="H293" s="186"/>
      <c r="I293" s="186"/>
      <c r="J293" s="186"/>
      <c r="K293" s="186"/>
      <c r="L293" s="186"/>
      <c r="M293" s="186"/>
      <c r="N293" s="180"/>
      <c r="O293" s="180"/>
      <c r="P293" s="180"/>
      <c r="Q293" s="180"/>
      <c r="R293" s="180"/>
      <c r="S293" s="180"/>
      <c r="T293" s="186"/>
      <c r="U293" s="186"/>
      <c r="V293" s="186"/>
      <c r="W293" s="186"/>
      <c r="X293" s="186"/>
      <c r="Y293" s="186"/>
      <c r="Z293" s="186"/>
    </row>
    <row r="294" spans="1:26" x14ac:dyDescent="0.2">
      <c r="A294" s="186"/>
      <c r="B294" s="186"/>
      <c r="C294" s="186"/>
      <c r="D294" s="186"/>
      <c r="E294" s="186"/>
      <c r="F294" s="186"/>
      <c r="G294" s="186"/>
      <c r="H294" s="186"/>
      <c r="I294" s="186"/>
      <c r="J294" s="186"/>
      <c r="K294" s="186"/>
      <c r="L294" s="186"/>
      <c r="M294" s="186"/>
      <c r="N294" s="180"/>
      <c r="O294" s="180"/>
      <c r="P294" s="180"/>
      <c r="Q294" s="180"/>
      <c r="R294" s="180"/>
      <c r="S294" s="180"/>
      <c r="T294" s="186"/>
      <c r="U294" s="186"/>
      <c r="V294" s="186"/>
      <c r="W294" s="186"/>
      <c r="X294" s="186"/>
      <c r="Y294" s="186"/>
      <c r="Z294" s="186"/>
    </row>
    <row r="295" spans="1:26" x14ac:dyDescent="0.2">
      <c r="A295" s="186"/>
      <c r="B295" s="186"/>
      <c r="C295" s="186"/>
      <c r="D295" s="186"/>
      <c r="E295" s="186"/>
      <c r="F295" s="186"/>
      <c r="G295" s="186"/>
      <c r="H295" s="186"/>
      <c r="I295" s="186"/>
      <c r="J295" s="186"/>
      <c r="K295" s="186"/>
      <c r="L295" s="186"/>
      <c r="M295" s="186"/>
      <c r="N295" s="180"/>
      <c r="O295" s="180"/>
      <c r="P295" s="180"/>
      <c r="Q295" s="180"/>
      <c r="R295" s="180"/>
      <c r="S295" s="180"/>
      <c r="T295" s="186"/>
      <c r="U295" s="186"/>
      <c r="V295" s="186"/>
      <c r="W295" s="186"/>
      <c r="X295" s="186"/>
      <c r="Y295" s="186"/>
      <c r="Z295" s="186"/>
    </row>
    <row r="296" spans="1:26" x14ac:dyDescent="0.2">
      <c r="A296" s="186"/>
      <c r="B296" s="186"/>
      <c r="C296" s="186"/>
      <c r="D296" s="186"/>
      <c r="E296" s="186"/>
      <c r="F296" s="186"/>
      <c r="G296" s="186"/>
      <c r="H296" s="186"/>
      <c r="I296" s="186"/>
      <c r="J296" s="186"/>
      <c r="K296" s="186"/>
      <c r="L296" s="186"/>
      <c r="M296" s="186"/>
      <c r="N296" s="180"/>
      <c r="O296" s="180"/>
      <c r="P296" s="180"/>
      <c r="Q296" s="180"/>
      <c r="R296" s="180"/>
      <c r="S296" s="180"/>
      <c r="T296" s="186"/>
      <c r="U296" s="186"/>
      <c r="V296" s="186"/>
      <c r="W296" s="186"/>
      <c r="X296" s="186"/>
      <c r="Y296" s="186"/>
      <c r="Z296" s="186"/>
    </row>
    <row r="297" spans="1:26" x14ac:dyDescent="0.2">
      <c r="A297" s="186"/>
      <c r="B297" s="186"/>
      <c r="C297" s="186"/>
      <c r="D297" s="186"/>
      <c r="E297" s="186"/>
      <c r="F297" s="186"/>
      <c r="G297" s="186"/>
      <c r="H297" s="186"/>
      <c r="I297" s="186"/>
      <c r="J297" s="186"/>
      <c r="K297" s="186"/>
      <c r="L297" s="186"/>
      <c r="M297" s="186"/>
      <c r="N297" s="180"/>
      <c r="O297" s="180"/>
      <c r="P297" s="180"/>
      <c r="Q297" s="180"/>
      <c r="R297" s="180"/>
      <c r="S297" s="180"/>
      <c r="T297" s="186"/>
      <c r="U297" s="186"/>
      <c r="V297" s="186"/>
      <c r="W297" s="186"/>
      <c r="X297" s="186"/>
      <c r="Y297" s="186"/>
      <c r="Z297" s="186"/>
    </row>
    <row r="298" spans="1:26" x14ac:dyDescent="0.2">
      <c r="A298" s="186"/>
      <c r="B298" s="186"/>
      <c r="C298" s="186"/>
      <c r="D298" s="186"/>
      <c r="E298" s="186"/>
      <c r="F298" s="186"/>
      <c r="G298" s="186"/>
      <c r="H298" s="186"/>
      <c r="I298" s="186"/>
      <c r="J298" s="186"/>
      <c r="K298" s="186"/>
      <c r="L298" s="186"/>
      <c r="M298" s="186"/>
      <c r="N298" s="180"/>
      <c r="O298" s="180"/>
      <c r="P298" s="180"/>
      <c r="Q298" s="180"/>
      <c r="R298" s="180"/>
      <c r="S298" s="180"/>
      <c r="T298" s="186"/>
      <c r="U298" s="186"/>
      <c r="V298" s="186"/>
      <c r="W298" s="186"/>
      <c r="X298" s="186"/>
      <c r="Y298" s="186"/>
      <c r="Z298" s="186"/>
    </row>
    <row r="299" spans="1:26" x14ac:dyDescent="0.2">
      <c r="A299" s="186"/>
      <c r="B299" s="186"/>
      <c r="C299" s="186"/>
      <c r="D299" s="186"/>
      <c r="E299" s="186"/>
      <c r="F299" s="186"/>
      <c r="G299" s="186"/>
      <c r="H299" s="186"/>
      <c r="I299" s="186"/>
      <c r="J299" s="186"/>
      <c r="K299" s="186"/>
      <c r="L299" s="186"/>
      <c r="M299" s="186"/>
      <c r="N299" s="180"/>
      <c r="O299" s="180"/>
      <c r="P299" s="180"/>
      <c r="Q299" s="180"/>
      <c r="R299" s="180"/>
      <c r="S299" s="180"/>
      <c r="T299" s="186"/>
      <c r="U299" s="186"/>
      <c r="V299" s="186"/>
      <c r="W299" s="186"/>
      <c r="X299" s="186"/>
      <c r="Y299" s="186"/>
      <c r="Z299" s="186"/>
    </row>
    <row r="300" spans="1:26" x14ac:dyDescent="0.2">
      <c r="A300" s="186"/>
      <c r="B300" s="186"/>
      <c r="C300" s="186"/>
      <c r="D300" s="186"/>
      <c r="E300" s="186"/>
      <c r="F300" s="186"/>
      <c r="G300" s="186"/>
      <c r="H300" s="186"/>
      <c r="I300" s="186"/>
      <c r="J300" s="186"/>
      <c r="K300" s="186"/>
      <c r="L300" s="186"/>
      <c r="M300" s="186"/>
      <c r="N300" s="180"/>
      <c r="O300" s="180"/>
      <c r="P300" s="180"/>
      <c r="Q300" s="180"/>
      <c r="R300" s="180"/>
      <c r="S300" s="180"/>
      <c r="T300" s="186"/>
      <c r="U300" s="186"/>
      <c r="V300" s="186"/>
      <c r="W300" s="186"/>
      <c r="X300" s="186"/>
      <c r="Y300" s="186"/>
      <c r="Z300" s="186"/>
    </row>
    <row r="301" spans="1:26" x14ac:dyDescent="0.2">
      <c r="A301" s="186"/>
      <c r="B301" s="186"/>
      <c r="C301" s="186"/>
      <c r="D301" s="186"/>
      <c r="E301" s="186"/>
      <c r="F301" s="186"/>
      <c r="G301" s="186"/>
      <c r="H301" s="186"/>
      <c r="I301" s="186"/>
      <c r="J301" s="186"/>
      <c r="K301" s="186"/>
      <c r="L301" s="186"/>
      <c r="M301" s="186"/>
      <c r="N301" s="180"/>
      <c r="O301" s="180"/>
      <c r="P301" s="180"/>
      <c r="Q301" s="180"/>
      <c r="R301" s="180"/>
      <c r="S301" s="180"/>
      <c r="T301" s="186"/>
      <c r="U301" s="186"/>
      <c r="V301" s="186"/>
      <c r="W301" s="186"/>
      <c r="X301" s="186"/>
      <c r="Y301" s="186"/>
      <c r="Z301" s="186"/>
    </row>
    <row r="302" spans="1:26" x14ac:dyDescent="0.2">
      <c r="A302" s="186"/>
      <c r="B302" s="186"/>
      <c r="C302" s="186"/>
      <c r="D302" s="186"/>
      <c r="E302" s="186"/>
      <c r="F302" s="186"/>
      <c r="G302" s="186"/>
      <c r="H302" s="186"/>
      <c r="I302" s="186"/>
      <c r="J302" s="186"/>
      <c r="K302" s="186"/>
      <c r="L302" s="186"/>
      <c r="M302" s="186"/>
      <c r="N302" s="180"/>
      <c r="O302" s="180"/>
      <c r="P302" s="180"/>
      <c r="Q302" s="180"/>
      <c r="R302" s="180"/>
      <c r="S302" s="180"/>
      <c r="T302" s="186"/>
      <c r="U302" s="186"/>
      <c r="V302" s="186"/>
      <c r="W302" s="186"/>
      <c r="X302" s="186"/>
      <c r="Y302" s="186"/>
      <c r="Z302" s="186"/>
    </row>
    <row r="303" spans="1:26" x14ac:dyDescent="0.2">
      <c r="A303" s="186"/>
      <c r="B303" s="186"/>
      <c r="C303" s="186"/>
      <c r="D303" s="186"/>
      <c r="E303" s="186"/>
      <c r="F303" s="186"/>
      <c r="G303" s="186"/>
      <c r="H303" s="186"/>
      <c r="I303" s="186"/>
      <c r="J303" s="186"/>
      <c r="K303" s="186"/>
      <c r="L303" s="186"/>
      <c r="M303" s="186"/>
      <c r="N303" s="180"/>
      <c r="O303" s="180"/>
      <c r="P303" s="180"/>
      <c r="Q303" s="180"/>
      <c r="R303" s="180"/>
      <c r="S303" s="180"/>
      <c r="T303" s="186"/>
      <c r="U303" s="186"/>
      <c r="V303" s="186"/>
      <c r="W303" s="186"/>
      <c r="X303" s="186"/>
      <c r="Y303" s="186"/>
      <c r="Z303" s="186"/>
    </row>
    <row r="304" spans="1:26" x14ac:dyDescent="0.2">
      <c r="A304" s="186"/>
      <c r="B304" s="186"/>
      <c r="C304" s="186"/>
      <c r="D304" s="186"/>
      <c r="E304" s="186"/>
      <c r="F304" s="186"/>
      <c r="G304" s="186"/>
      <c r="H304" s="186"/>
      <c r="I304" s="186"/>
      <c r="J304" s="186"/>
      <c r="K304" s="186"/>
      <c r="L304" s="186"/>
      <c r="M304" s="186"/>
      <c r="N304" s="180"/>
      <c r="O304" s="180"/>
      <c r="P304" s="180"/>
      <c r="Q304" s="180"/>
      <c r="R304" s="180"/>
      <c r="S304" s="180"/>
      <c r="T304" s="186"/>
      <c r="U304" s="186"/>
      <c r="V304" s="186"/>
      <c r="W304" s="186"/>
      <c r="X304" s="186"/>
      <c r="Y304" s="186"/>
      <c r="Z304" s="186"/>
    </row>
    <row r="305" spans="1:26" x14ac:dyDescent="0.2">
      <c r="A305" s="186"/>
      <c r="B305" s="186"/>
      <c r="C305" s="186"/>
      <c r="D305" s="186"/>
      <c r="E305" s="186"/>
      <c r="F305" s="186"/>
      <c r="G305" s="186"/>
      <c r="H305" s="186"/>
      <c r="I305" s="186"/>
      <c r="J305" s="186"/>
      <c r="K305" s="186"/>
      <c r="L305" s="186"/>
      <c r="M305" s="186"/>
      <c r="N305" s="180"/>
      <c r="O305" s="180"/>
      <c r="P305" s="180"/>
      <c r="Q305" s="180"/>
      <c r="R305" s="180"/>
      <c r="S305" s="180"/>
      <c r="T305" s="186"/>
      <c r="U305" s="186"/>
      <c r="V305" s="186"/>
      <c r="W305" s="186"/>
      <c r="X305" s="186"/>
      <c r="Y305" s="186"/>
      <c r="Z305" s="186"/>
    </row>
    <row r="306" spans="1:26" x14ac:dyDescent="0.2">
      <c r="A306" s="186"/>
      <c r="B306" s="186"/>
      <c r="C306" s="186"/>
      <c r="D306" s="186"/>
      <c r="E306" s="186"/>
      <c r="F306" s="186"/>
      <c r="G306" s="186"/>
      <c r="H306" s="186"/>
      <c r="I306" s="186"/>
      <c r="J306" s="186"/>
      <c r="K306" s="186"/>
      <c r="L306" s="186"/>
      <c r="M306" s="186"/>
      <c r="N306" s="180"/>
      <c r="O306" s="180"/>
      <c r="P306" s="180"/>
      <c r="Q306" s="180"/>
      <c r="R306" s="180"/>
      <c r="S306" s="180"/>
      <c r="T306" s="186"/>
      <c r="U306" s="186"/>
      <c r="V306" s="186"/>
      <c r="W306" s="186"/>
      <c r="X306" s="186"/>
      <c r="Y306" s="186"/>
      <c r="Z306" s="186"/>
    </row>
    <row r="307" spans="1:26" x14ac:dyDescent="0.2">
      <c r="A307" s="186"/>
      <c r="B307" s="186"/>
      <c r="C307" s="186"/>
      <c r="D307" s="186"/>
      <c r="E307" s="186"/>
      <c r="F307" s="186"/>
      <c r="G307" s="186"/>
      <c r="H307" s="186"/>
      <c r="I307" s="186"/>
      <c r="J307" s="186"/>
      <c r="K307" s="186"/>
      <c r="L307" s="186"/>
      <c r="M307" s="186"/>
      <c r="N307" s="180"/>
      <c r="O307" s="180"/>
      <c r="P307" s="180"/>
      <c r="Q307" s="180"/>
      <c r="R307" s="180"/>
      <c r="S307" s="180"/>
      <c r="T307" s="186"/>
      <c r="U307" s="186"/>
      <c r="V307" s="186"/>
      <c r="W307" s="186"/>
      <c r="X307" s="186"/>
      <c r="Y307" s="186"/>
      <c r="Z307" s="186"/>
    </row>
    <row r="308" spans="1:26" x14ac:dyDescent="0.2">
      <c r="A308" s="186"/>
      <c r="B308" s="186"/>
      <c r="C308" s="186"/>
      <c r="D308" s="186"/>
      <c r="E308" s="186"/>
      <c r="F308" s="186"/>
      <c r="G308" s="186"/>
      <c r="H308" s="186"/>
      <c r="I308" s="186"/>
      <c r="J308" s="186"/>
      <c r="K308" s="186"/>
      <c r="L308" s="186"/>
      <c r="M308" s="186"/>
      <c r="N308" s="180"/>
      <c r="O308" s="180"/>
      <c r="P308" s="180"/>
      <c r="Q308" s="180"/>
      <c r="R308" s="180"/>
      <c r="S308" s="180"/>
      <c r="T308" s="186"/>
      <c r="U308" s="186"/>
      <c r="V308" s="186"/>
      <c r="W308" s="186"/>
      <c r="X308" s="186"/>
      <c r="Y308" s="186"/>
      <c r="Z308" s="186"/>
    </row>
    <row r="309" spans="1:26" x14ac:dyDescent="0.2">
      <c r="A309" s="186"/>
      <c r="B309" s="186"/>
      <c r="C309" s="186"/>
      <c r="D309" s="186"/>
      <c r="E309" s="186"/>
      <c r="F309" s="186"/>
      <c r="G309" s="186"/>
      <c r="H309" s="186"/>
      <c r="I309" s="186"/>
      <c r="J309" s="186"/>
      <c r="K309" s="186"/>
      <c r="L309" s="186"/>
      <c r="M309" s="186"/>
      <c r="N309" s="180"/>
      <c r="O309" s="180"/>
      <c r="P309" s="180"/>
      <c r="Q309" s="180"/>
      <c r="R309" s="180"/>
      <c r="S309" s="180"/>
      <c r="T309" s="186"/>
      <c r="U309" s="186"/>
      <c r="V309" s="186"/>
      <c r="W309" s="186"/>
      <c r="X309" s="186"/>
      <c r="Y309" s="186"/>
      <c r="Z309" s="186"/>
    </row>
    <row r="310" spans="1:26" x14ac:dyDescent="0.2">
      <c r="A310" s="186"/>
      <c r="B310" s="186"/>
      <c r="C310" s="186"/>
      <c r="D310" s="186"/>
      <c r="E310" s="186"/>
      <c r="F310" s="186"/>
      <c r="G310" s="186"/>
      <c r="H310" s="186"/>
      <c r="I310" s="186"/>
      <c r="J310" s="186"/>
      <c r="K310" s="186"/>
      <c r="L310" s="186"/>
      <c r="M310" s="186"/>
      <c r="N310" s="180"/>
      <c r="O310" s="180"/>
      <c r="P310" s="180"/>
      <c r="Q310" s="180"/>
      <c r="R310" s="180"/>
      <c r="S310" s="180"/>
      <c r="T310" s="186"/>
      <c r="U310" s="186"/>
      <c r="V310" s="186"/>
      <c r="W310" s="186"/>
      <c r="X310" s="186"/>
      <c r="Y310" s="186"/>
      <c r="Z310" s="186"/>
    </row>
    <row r="311" spans="1:26" x14ac:dyDescent="0.2">
      <c r="A311" s="186"/>
      <c r="B311" s="186"/>
      <c r="C311" s="186"/>
      <c r="D311" s="186"/>
      <c r="E311" s="186"/>
      <c r="F311" s="186"/>
      <c r="G311" s="186"/>
      <c r="H311" s="186"/>
      <c r="I311" s="186"/>
      <c r="J311" s="186"/>
      <c r="K311" s="186"/>
      <c r="L311" s="186"/>
      <c r="M311" s="186"/>
      <c r="N311" s="180"/>
      <c r="O311" s="180"/>
      <c r="P311" s="180"/>
      <c r="Q311" s="180"/>
      <c r="R311" s="180"/>
      <c r="S311" s="180"/>
      <c r="T311" s="186"/>
      <c r="U311" s="186"/>
      <c r="V311" s="186"/>
      <c r="W311" s="186"/>
      <c r="X311" s="186"/>
      <c r="Y311" s="186"/>
      <c r="Z311" s="186"/>
    </row>
    <row r="312" spans="1:26" x14ac:dyDescent="0.2">
      <c r="A312" s="186"/>
      <c r="B312" s="186"/>
      <c r="C312" s="186"/>
      <c r="D312" s="186"/>
      <c r="E312" s="186"/>
      <c r="F312" s="186"/>
      <c r="G312" s="186"/>
      <c r="H312" s="186"/>
      <c r="I312" s="186"/>
      <c r="J312" s="186"/>
      <c r="K312" s="186"/>
      <c r="L312" s="186"/>
      <c r="M312" s="186"/>
      <c r="N312" s="180"/>
      <c r="O312" s="180"/>
      <c r="P312" s="180"/>
      <c r="Q312" s="180"/>
      <c r="R312" s="180"/>
      <c r="S312" s="180"/>
      <c r="T312" s="186"/>
      <c r="U312" s="186"/>
      <c r="V312" s="186"/>
      <c r="W312" s="186"/>
      <c r="X312" s="186"/>
      <c r="Y312" s="186"/>
      <c r="Z312" s="186"/>
    </row>
    <row r="313" spans="1:26" x14ac:dyDescent="0.2">
      <c r="A313" s="186"/>
      <c r="B313" s="186"/>
      <c r="C313" s="186"/>
      <c r="D313" s="186"/>
      <c r="E313" s="186"/>
      <c r="F313" s="186"/>
      <c r="G313" s="186"/>
      <c r="H313" s="186"/>
      <c r="I313" s="186"/>
      <c r="J313" s="186"/>
      <c r="K313" s="186"/>
      <c r="L313" s="186"/>
      <c r="M313" s="186"/>
      <c r="N313" s="180"/>
      <c r="O313" s="180"/>
      <c r="P313" s="180"/>
      <c r="Q313" s="180"/>
      <c r="R313" s="180"/>
      <c r="S313" s="180"/>
      <c r="T313" s="186"/>
      <c r="U313" s="186"/>
      <c r="V313" s="186"/>
      <c r="W313" s="186"/>
      <c r="X313" s="186"/>
      <c r="Y313" s="186"/>
      <c r="Z313" s="186"/>
    </row>
    <row r="314" spans="1:26" x14ac:dyDescent="0.2">
      <c r="A314" s="186"/>
      <c r="B314" s="186"/>
      <c r="C314" s="186"/>
      <c r="D314" s="186"/>
      <c r="E314" s="186"/>
      <c r="F314" s="186"/>
      <c r="G314" s="186"/>
      <c r="H314" s="186"/>
      <c r="I314" s="186"/>
      <c r="J314" s="186"/>
      <c r="K314" s="186"/>
      <c r="L314" s="186"/>
      <c r="M314" s="186"/>
      <c r="N314" s="180"/>
      <c r="O314" s="180"/>
      <c r="P314" s="180"/>
      <c r="Q314" s="180"/>
      <c r="R314" s="180"/>
      <c r="S314" s="180"/>
      <c r="T314" s="186"/>
      <c r="U314" s="186"/>
      <c r="V314" s="186"/>
      <c r="W314" s="186"/>
      <c r="X314" s="186"/>
      <c r="Y314" s="186"/>
      <c r="Z314" s="186"/>
    </row>
    <row r="315" spans="1:26" x14ac:dyDescent="0.2">
      <c r="A315" s="186"/>
      <c r="B315" s="186"/>
      <c r="C315" s="186"/>
      <c r="D315" s="186"/>
      <c r="E315" s="186"/>
      <c r="F315" s="186"/>
      <c r="G315" s="186"/>
      <c r="H315" s="186"/>
      <c r="I315" s="186"/>
      <c r="J315" s="186"/>
      <c r="K315" s="186"/>
      <c r="L315" s="186"/>
      <c r="M315" s="186"/>
      <c r="N315" s="180"/>
      <c r="O315" s="180"/>
      <c r="P315" s="180"/>
      <c r="Q315" s="180"/>
      <c r="R315" s="180"/>
      <c r="S315" s="180"/>
      <c r="T315" s="186"/>
      <c r="U315" s="186"/>
      <c r="V315" s="186"/>
      <c r="W315" s="186"/>
      <c r="X315" s="186"/>
      <c r="Y315" s="186"/>
      <c r="Z315" s="186"/>
    </row>
    <row r="316" spans="1:26" x14ac:dyDescent="0.2">
      <c r="A316" s="186"/>
      <c r="B316" s="186"/>
      <c r="C316" s="186"/>
      <c r="D316" s="186"/>
      <c r="E316" s="186"/>
      <c r="F316" s="186"/>
      <c r="G316" s="186"/>
      <c r="H316" s="186"/>
      <c r="I316" s="186"/>
      <c r="J316" s="186"/>
      <c r="K316" s="186"/>
      <c r="L316" s="186"/>
      <c r="M316" s="186"/>
      <c r="N316" s="180"/>
      <c r="O316" s="180"/>
      <c r="P316" s="180"/>
      <c r="Q316" s="180"/>
      <c r="R316" s="180"/>
      <c r="S316" s="180"/>
      <c r="T316" s="186"/>
      <c r="U316" s="186"/>
      <c r="V316" s="186"/>
      <c r="W316" s="186"/>
      <c r="X316" s="186"/>
      <c r="Y316" s="186"/>
      <c r="Z316" s="186"/>
    </row>
    <row r="317" spans="1:26" x14ac:dyDescent="0.2">
      <c r="A317" s="186"/>
      <c r="B317" s="186"/>
      <c r="C317" s="186"/>
      <c r="D317" s="186"/>
      <c r="E317" s="186"/>
      <c r="F317" s="186"/>
      <c r="G317" s="186"/>
      <c r="H317" s="186"/>
      <c r="I317" s="186"/>
      <c r="J317" s="186"/>
      <c r="K317" s="186"/>
      <c r="L317" s="186"/>
      <c r="M317" s="186"/>
      <c r="N317" s="180"/>
      <c r="O317" s="180"/>
      <c r="P317" s="180"/>
      <c r="Q317" s="180"/>
      <c r="R317" s="180"/>
      <c r="S317" s="180"/>
      <c r="T317" s="186"/>
      <c r="U317" s="186"/>
      <c r="V317" s="186"/>
      <c r="W317" s="186"/>
      <c r="X317" s="186"/>
      <c r="Y317" s="186"/>
      <c r="Z317" s="186"/>
    </row>
    <row r="318" spans="1:26" x14ac:dyDescent="0.2">
      <c r="A318" s="186"/>
      <c r="B318" s="186"/>
      <c r="C318" s="186"/>
      <c r="D318" s="186"/>
      <c r="E318" s="186"/>
      <c r="F318" s="186"/>
      <c r="G318" s="186"/>
      <c r="H318" s="186"/>
      <c r="I318" s="186"/>
      <c r="J318" s="186"/>
      <c r="K318" s="186"/>
      <c r="L318" s="186"/>
      <c r="M318" s="186"/>
      <c r="N318" s="180"/>
      <c r="O318" s="180"/>
      <c r="P318" s="180"/>
      <c r="Q318" s="180"/>
      <c r="R318" s="180"/>
      <c r="S318" s="180"/>
      <c r="T318" s="186"/>
      <c r="U318" s="186"/>
      <c r="V318" s="186"/>
      <c r="W318" s="186"/>
      <c r="X318" s="186"/>
      <c r="Y318" s="186"/>
      <c r="Z318" s="186"/>
    </row>
    <row r="319" spans="1:26" x14ac:dyDescent="0.2">
      <c r="A319" s="186"/>
      <c r="B319" s="186"/>
      <c r="C319" s="186"/>
      <c r="D319" s="186"/>
      <c r="E319" s="186"/>
      <c r="F319" s="186"/>
      <c r="G319" s="186"/>
      <c r="H319" s="186"/>
      <c r="I319" s="186"/>
      <c r="J319" s="186"/>
      <c r="K319" s="186"/>
      <c r="L319" s="186"/>
      <c r="M319" s="186"/>
      <c r="N319" s="180"/>
      <c r="O319" s="180"/>
      <c r="P319" s="180"/>
      <c r="Q319" s="180"/>
      <c r="R319" s="180"/>
      <c r="S319" s="180"/>
      <c r="T319" s="186"/>
      <c r="U319" s="186"/>
      <c r="V319" s="186"/>
      <c r="W319" s="186"/>
      <c r="X319" s="186"/>
      <c r="Y319" s="186"/>
      <c r="Z319" s="186"/>
    </row>
    <row r="320" spans="1:26" x14ac:dyDescent="0.2">
      <c r="A320" s="186"/>
      <c r="B320" s="186"/>
      <c r="C320" s="186"/>
      <c r="D320" s="186"/>
      <c r="E320" s="186"/>
      <c r="F320" s="186"/>
      <c r="G320" s="186"/>
      <c r="H320" s="186"/>
      <c r="I320" s="186"/>
      <c r="J320" s="186"/>
      <c r="K320" s="186"/>
      <c r="L320" s="186"/>
      <c r="M320" s="186"/>
      <c r="N320" s="180"/>
      <c r="O320" s="180"/>
      <c r="P320" s="180"/>
      <c r="Q320" s="180"/>
      <c r="R320" s="180"/>
      <c r="S320" s="180"/>
      <c r="T320" s="186"/>
      <c r="U320" s="186"/>
      <c r="V320" s="186"/>
      <c r="W320" s="186"/>
      <c r="X320" s="186"/>
      <c r="Y320" s="186"/>
      <c r="Z320" s="186"/>
    </row>
    <row r="321" spans="1:26" x14ac:dyDescent="0.2">
      <c r="A321" s="186"/>
      <c r="B321" s="186"/>
      <c r="C321" s="186"/>
      <c r="D321" s="186"/>
      <c r="E321" s="186"/>
      <c r="F321" s="186"/>
      <c r="G321" s="186"/>
      <c r="H321" s="186"/>
      <c r="I321" s="186"/>
      <c r="J321" s="186"/>
      <c r="K321" s="186"/>
      <c r="L321" s="186"/>
      <c r="M321" s="186"/>
      <c r="N321" s="180"/>
      <c r="O321" s="180"/>
      <c r="P321" s="180"/>
      <c r="Q321" s="180"/>
      <c r="R321" s="180"/>
      <c r="S321" s="180"/>
      <c r="T321" s="186"/>
      <c r="U321" s="186"/>
      <c r="V321" s="186"/>
      <c r="W321" s="186"/>
      <c r="X321" s="186"/>
      <c r="Y321" s="186"/>
      <c r="Z321" s="186"/>
    </row>
    <row r="322" spans="1:26" x14ac:dyDescent="0.2">
      <c r="A322" s="186"/>
      <c r="B322" s="186"/>
      <c r="C322" s="186"/>
      <c r="D322" s="186"/>
      <c r="E322" s="186"/>
      <c r="F322" s="186"/>
      <c r="G322" s="186"/>
      <c r="H322" s="186"/>
      <c r="I322" s="186"/>
      <c r="J322" s="186"/>
      <c r="K322" s="186"/>
      <c r="L322" s="186"/>
      <c r="M322" s="186"/>
      <c r="N322" s="180"/>
      <c r="O322" s="180"/>
      <c r="P322" s="180"/>
      <c r="Q322" s="180"/>
      <c r="R322" s="180"/>
      <c r="S322" s="180"/>
      <c r="T322" s="186"/>
      <c r="U322" s="186"/>
      <c r="V322" s="186"/>
      <c r="W322" s="186"/>
      <c r="X322" s="186"/>
      <c r="Y322" s="186"/>
      <c r="Z322" s="186"/>
    </row>
    <row r="323" spans="1:26" x14ac:dyDescent="0.2">
      <c r="A323" s="186"/>
      <c r="B323" s="186"/>
      <c r="C323" s="186"/>
      <c r="D323" s="186"/>
      <c r="E323" s="186"/>
      <c r="F323" s="186"/>
      <c r="G323" s="186"/>
      <c r="H323" s="186"/>
      <c r="I323" s="186"/>
      <c r="J323" s="186"/>
      <c r="K323" s="186"/>
      <c r="L323" s="186"/>
      <c r="M323" s="186"/>
      <c r="N323" s="180"/>
      <c r="O323" s="180"/>
      <c r="P323" s="180"/>
      <c r="Q323" s="180"/>
      <c r="R323" s="180"/>
      <c r="S323" s="180"/>
      <c r="T323" s="186"/>
      <c r="U323" s="186"/>
      <c r="V323" s="186"/>
      <c r="W323" s="186"/>
      <c r="X323" s="186"/>
      <c r="Y323" s="186"/>
      <c r="Z323" s="186"/>
    </row>
    <row r="324" spans="1:26" x14ac:dyDescent="0.2">
      <c r="A324" s="186"/>
      <c r="B324" s="186"/>
      <c r="C324" s="186"/>
      <c r="D324" s="186"/>
      <c r="E324" s="186"/>
      <c r="F324" s="186"/>
      <c r="G324" s="186"/>
      <c r="H324" s="186"/>
      <c r="I324" s="186"/>
      <c r="J324" s="186"/>
      <c r="K324" s="186"/>
      <c r="L324" s="186"/>
      <c r="M324" s="186"/>
      <c r="N324" s="180"/>
      <c r="O324" s="180"/>
      <c r="P324" s="180"/>
      <c r="Q324" s="180"/>
      <c r="R324" s="180"/>
      <c r="S324" s="180"/>
      <c r="T324" s="186"/>
      <c r="U324" s="186"/>
      <c r="V324" s="186"/>
      <c r="W324" s="186"/>
      <c r="X324" s="186"/>
      <c r="Y324" s="186"/>
      <c r="Z324" s="186"/>
    </row>
    <row r="325" spans="1:26" x14ac:dyDescent="0.2">
      <c r="A325" s="186"/>
      <c r="B325" s="186"/>
      <c r="C325" s="186"/>
      <c r="D325" s="186"/>
      <c r="E325" s="186"/>
      <c r="F325" s="186"/>
      <c r="G325" s="186"/>
      <c r="H325" s="186"/>
      <c r="I325" s="186"/>
      <c r="J325" s="186"/>
      <c r="K325" s="186"/>
      <c r="L325" s="186"/>
      <c r="M325" s="186"/>
      <c r="N325" s="180"/>
      <c r="O325" s="180"/>
      <c r="P325" s="180"/>
      <c r="Q325" s="180"/>
      <c r="R325" s="180"/>
      <c r="S325" s="180"/>
      <c r="T325" s="186"/>
      <c r="U325" s="186"/>
      <c r="V325" s="186"/>
      <c r="W325" s="186"/>
      <c r="X325" s="186"/>
      <c r="Y325" s="186"/>
      <c r="Z325" s="186"/>
    </row>
    <row r="326" spans="1:26" x14ac:dyDescent="0.2">
      <c r="A326" s="186"/>
      <c r="B326" s="186"/>
      <c r="C326" s="186"/>
      <c r="D326" s="186"/>
      <c r="E326" s="186"/>
      <c r="F326" s="186"/>
      <c r="G326" s="186"/>
      <c r="H326" s="186"/>
      <c r="I326" s="186"/>
      <c r="J326" s="186"/>
      <c r="K326" s="186"/>
      <c r="L326" s="186"/>
      <c r="M326" s="186"/>
      <c r="N326" s="180"/>
      <c r="O326" s="180"/>
      <c r="P326" s="180"/>
      <c r="Q326" s="180"/>
      <c r="R326" s="180"/>
      <c r="S326" s="180"/>
      <c r="T326" s="186"/>
      <c r="U326" s="186"/>
      <c r="V326" s="186"/>
      <c r="W326" s="186"/>
      <c r="X326" s="186"/>
      <c r="Y326" s="186"/>
      <c r="Z326" s="186"/>
    </row>
    <row r="327" spans="1:26" x14ac:dyDescent="0.2">
      <c r="A327" s="186"/>
      <c r="B327" s="186"/>
      <c r="C327" s="186"/>
      <c r="D327" s="186"/>
      <c r="E327" s="186"/>
      <c r="F327" s="186"/>
      <c r="G327" s="186"/>
      <c r="H327" s="186"/>
      <c r="I327" s="186"/>
      <c r="J327" s="186"/>
      <c r="K327" s="186"/>
      <c r="L327" s="186"/>
      <c r="M327" s="186"/>
      <c r="N327" s="180"/>
      <c r="O327" s="180"/>
      <c r="P327" s="180"/>
      <c r="Q327" s="180"/>
      <c r="R327" s="180"/>
      <c r="S327" s="180"/>
      <c r="T327" s="186"/>
      <c r="U327" s="186"/>
      <c r="V327" s="186"/>
      <c r="W327" s="186"/>
      <c r="X327" s="186"/>
      <c r="Y327" s="186"/>
      <c r="Z327" s="186"/>
    </row>
    <row r="328" spans="1:26" x14ac:dyDescent="0.2">
      <c r="A328" s="186"/>
      <c r="B328" s="186"/>
      <c r="C328" s="186"/>
      <c r="D328" s="186"/>
      <c r="E328" s="186"/>
      <c r="F328" s="186"/>
      <c r="G328" s="186"/>
      <c r="H328" s="186"/>
      <c r="I328" s="186"/>
      <c r="J328" s="186"/>
      <c r="K328" s="186"/>
      <c r="L328" s="186"/>
      <c r="M328" s="186"/>
      <c r="N328" s="180"/>
      <c r="O328" s="180"/>
      <c r="P328" s="180"/>
      <c r="Q328" s="180"/>
      <c r="R328" s="180"/>
      <c r="S328" s="180"/>
      <c r="T328" s="186"/>
      <c r="U328" s="186"/>
      <c r="V328" s="186"/>
      <c r="W328" s="186"/>
      <c r="X328" s="186"/>
      <c r="Y328" s="186"/>
      <c r="Z328" s="186"/>
    </row>
    <row r="329" spans="1:26" x14ac:dyDescent="0.2">
      <c r="A329" s="186"/>
      <c r="B329" s="186"/>
      <c r="C329" s="186"/>
      <c r="D329" s="186"/>
      <c r="E329" s="186"/>
      <c r="F329" s="186"/>
      <c r="G329" s="186"/>
      <c r="H329" s="186"/>
      <c r="I329" s="186"/>
      <c r="J329" s="186"/>
      <c r="K329" s="186"/>
      <c r="L329" s="186"/>
      <c r="M329" s="186"/>
      <c r="N329" s="180"/>
      <c r="O329" s="180"/>
      <c r="P329" s="180"/>
      <c r="Q329" s="180"/>
      <c r="R329" s="180"/>
      <c r="S329" s="180"/>
      <c r="T329" s="186"/>
      <c r="U329" s="186"/>
      <c r="V329" s="186"/>
      <c r="W329" s="186"/>
      <c r="X329" s="186"/>
      <c r="Y329" s="186"/>
      <c r="Z329" s="186"/>
    </row>
    <row r="330" spans="1:26" x14ac:dyDescent="0.2">
      <c r="A330" s="186"/>
      <c r="B330" s="186"/>
      <c r="C330" s="186"/>
      <c r="D330" s="186"/>
      <c r="E330" s="186"/>
      <c r="F330" s="186"/>
      <c r="G330" s="186"/>
      <c r="H330" s="186"/>
      <c r="I330" s="186"/>
      <c r="J330" s="186"/>
      <c r="K330" s="186"/>
      <c r="L330" s="186"/>
      <c r="M330" s="186"/>
      <c r="N330" s="180"/>
      <c r="O330" s="180"/>
      <c r="P330" s="180"/>
      <c r="Q330" s="180"/>
      <c r="R330" s="180"/>
      <c r="S330" s="180"/>
      <c r="T330" s="186"/>
      <c r="U330" s="186"/>
      <c r="V330" s="186"/>
      <c r="W330" s="186"/>
      <c r="X330" s="186"/>
      <c r="Y330" s="186"/>
      <c r="Z330" s="186"/>
    </row>
    <row r="331" spans="1:26" x14ac:dyDescent="0.2">
      <c r="A331" s="186"/>
      <c r="B331" s="186"/>
      <c r="C331" s="186"/>
      <c r="D331" s="186"/>
      <c r="E331" s="186"/>
      <c r="F331" s="186"/>
      <c r="G331" s="186"/>
      <c r="H331" s="186"/>
      <c r="I331" s="186"/>
      <c r="J331" s="186"/>
      <c r="K331" s="186"/>
      <c r="L331" s="186"/>
      <c r="M331" s="186"/>
      <c r="N331" s="180"/>
      <c r="O331" s="180"/>
      <c r="P331" s="180"/>
      <c r="Q331" s="180"/>
      <c r="R331" s="180"/>
      <c r="S331" s="180"/>
      <c r="T331" s="186"/>
      <c r="U331" s="186"/>
      <c r="V331" s="186"/>
      <c r="W331" s="186"/>
      <c r="X331" s="186"/>
      <c r="Y331" s="186"/>
      <c r="Z331" s="186"/>
    </row>
    <row r="332" spans="1:26" x14ac:dyDescent="0.2">
      <c r="A332" s="186"/>
      <c r="B332" s="186"/>
      <c r="C332" s="186"/>
      <c r="D332" s="186"/>
      <c r="E332" s="186"/>
      <c r="F332" s="186"/>
      <c r="G332" s="186"/>
      <c r="H332" s="186"/>
      <c r="I332" s="186"/>
      <c r="J332" s="186"/>
      <c r="K332" s="186"/>
      <c r="L332" s="186"/>
      <c r="M332" s="186"/>
      <c r="N332" s="180"/>
      <c r="O332" s="180"/>
      <c r="P332" s="180"/>
      <c r="Q332" s="180"/>
      <c r="R332" s="180"/>
      <c r="S332" s="180"/>
      <c r="T332" s="186"/>
      <c r="U332" s="186"/>
      <c r="V332" s="186"/>
      <c r="W332" s="186"/>
      <c r="X332" s="186"/>
      <c r="Y332" s="186"/>
      <c r="Z332" s="186"/>
    </row>
    <row r="333" spans="1:26" x14ac:dyDescent="0.2">
      <c r="A333" s="186"/>
      <c r="B333" s="186"/>
      <c r="C333" s="186"/>
      <c r="D333" s="186"/>
      <c r="E333" s="186"/>
      <c r="F333" s="186"/>
      <c r="G333" s="186"/>
      <c r="H333" s="186"/>
      <c r="I333" s="186"/>
      <c r="J333" s="186"/>
      <c r="K333" s="186"/>
      <c r="L333" s="186"/>
      <c r="M333" s="186"/>
      <c r="N333" s="180"/>
      <c r="O333" s="180"/>
      <c r="P333" s="180"/>
      <c r="Q333" s="180"/>
      <c r="R333" s="180"/>
      <c r="S333" s="180"/>
      <c r="T333" s="186"/>
      <c r="U333" s="186"/>
      <c r="V333" s="186"/>
      <c r="W333" s="186"/>
      <c r="X333" s="186"/>
      <c r="Y333" s="186"/>
      <c r="Z333" s="186"/>
    </row>
    <row r="334" spans="1:26" x14ac:dyDescent="0.2">
      <c r="A334" s="186"/>
      <c r="B334" s="186"/>
      <c r="C334" s="186"/>
      <c r="D334" s="186"/>
      <c r="E334" s="186"/>
      <c r="F334" s="186"/>
      <c r="G334" s="186"/>
      <c r="H334" s="186"/>
      <c r="I334" s="186"/>
      <c r="J334" s="186"/>
      <c r="K334" s="186"/>
      <c r="L334" s="186"/>
      <c r="M334" s="186"/>
      <c r="N334" s="180"/>
      <c r="O334" s="180"/>
      <c r="P334" s="180"/>
      <c r="Q334" s="180"/>
      <c r="R334" s="180"/>
      <c r="S334" s="180"/>
      <c r="T334" s="186"/>
      <c r="U334" s="186"/>
      <c r="V334" s="186"/>
      <c r="W334" s="186"/>
      <c r="X334" s="186"/>
      <c r="Y334" s="186"/>
      <c r="Z334" s="186"/>
    </row>
    <row r="335" spans="1:26" x14ac:dyDescent="0.2">
      <c r="A335" s="186"/>
      <c r="B335" s="186"/>
      <c r="C335" s="186"/>
      <c r="D335" s="186"/>
      <c r="E335" s="186"/>
      <c r="F335" s="186"/>
      <c r="G335" s="186"/>
      <c r="H335" s="186"/>
      <c r="I335" s="186"/>
      <c r="J335" s="186"/>
      <c r="K335" s="186"/>
      <c r="L335" s="186"/>
      <c r="M335" s="186"/>
      <c r="N335" s="180"/>
      <c r="O335" s="180"/>
      <c r="P335" s="180"/>
      <c r="Q335" s="180"/>
      <c r="R335" s="180"/>
      <c r="S335" s="180"/>
      <c r="T335" s="186"/>
      <c r="U335" s="186"/>
      <c r="V335" s="186"/>
      <c r="W335" s="186"/>
      <c r="X335" s="186"/>
      <c r="Y335" s="186"/>
      <c r="Z335" s="186"/>
    </row>
    <row r="336" spans="1:26" x14ac:dyDescent="0.2">
      <c r="A336" s="186"/>
      <c r="B336" s="186"/>
      <c r="C336" s="186"/>
      <c r="D336" s="186"/>
      <c r="E336" s="186"/>
      <c r="F336" s="186"/>
      <c r="G336" s="186"/>
      <c r="H336" s="186"/>
      <c r="I336" s="186"/>
      <c r="J336" s="186"/>
      <c r="K336" s="186"/>
      <c r="L336" s="186"/>
      <c r="M336" s="186"/>
      <c r="N336" s="180"/>
      <c r="O336" s="180"/>
      <c r="P336" s="180"/>
      <c r="Q336" s="180"/>
      <c r="R336" s="180"/>
      <c r="S336" s="180"/>
      <c r="T336" s="186"/>
      <c r="U336" s="186"/>
      <c r="V336" s="186"/>
      <c r="W336" s="186"/>
      <c r="X336" s="186"/>
      <c r="Y336" s="186"/>
      <c r="Z336" s="186"/>
    </row>
    <row r="337" spans="1:26" x14ac:dyDescent="0.2">
      <c r="A337" s="186"/>
      <c r="B337" s="186"/>
      <c r="C337" s="186"/>
      <c r="D337" s="186"/>
      <c r="E337" s="186"/>
      <c r="F337" s="186"/>
      <c r="G337" s="186"/>
      <c r="H337" s="186"/>
      <c r="I337" s="186"/>
      <c r="J337" s="186"/>
      <c r="K337" s="186"/>
      <c r="L337" s="186"/>
      <c r="M337" s="186"/>
      <c r="N337" s="180"/>
      <c r="O337" s="180"/>
      <c r="P337" s="180"/>
      <c r="Q337" s="180"/>
      <c r="R337" s="180"/>
      <c r="S337" s="180"/>
      <c r="T337" s="186"/>
      <c r="U337" s="186"/>
      <c r="V337" s="186"/>
      <c r="W337" s="186"/>
      <c r="X337" s="186"/>
      <c r="Y337" s="186"/>
      <c r="Z337" s="186"/>
    </row>
    <row r="338" spans="1:26" x14ac:dyDescent="0.2">
      <c r="A338" s="186"/>
      <c r="B338" s="186"/>
      <c r="C338" s="186"/>
      <c r="D338" s="186"/>
      <c r="E338" s="186"/>
      <c r="F338" s="186"/>
      <c r="G338" s="186"/>
      <c r="H338" s="186"/>
      <c r="I338" s="186"/>
      <c r="J338" s="186"/>
      <c r="K338" s="186"/>
      <c r="L338" s="186"/>
      <c r="M338" s="186"/>
      <c r="N338" s="180"/>
      <c r="O338" s="180"/>
      <c r="P338" s="180"/>
      <c r="Q338" s="180"/>
      <c r="R338" s="180"/>
      <c r="S338" s="180"/>
      <c r="T338" s="186"/>
      <c r="U338" s="186"/>
      <c r="V338" s="186"/>
      <c r="W338" s="186"/>
      <c r="X338" s="186"/>
      <c r="Y338" s="186"/>
      <c r="Z338" s="186"/>
    </row>
    <row r="339" spans="1:26" x14ac:dyDescent="0.2">
      <c r="A339" s="186"/>
      <c r="B339" s="186"/>
      <c r="C339" s="186"/>
      <c r="D339" s="186"/>
      <c r="E339" s="186"/>
      <c r="F339" s="186"/>
      <c r="G339" s="186"/>
      <c r="H339" s="186"/>
      <c r="I339" s="186"/>
      <c r="J339" s="186"/>
      <c r="K339" s="186"/>
      <c r="L339" s="186"/>
      <c r="M339" s="186"/>
      <c r="N339" s="180"/>
      <c r="O339" s="180"/>
      <c r="P339" s="180"/>
      <c r="Q339" s="180"/>
      <c r="R339" s="180"/>
      <c r="S339" s="180"/>
      <c r="T339" s="186"/>
      <c r="U339" s="186"/>
      <c r="V339" s="186"/>
      <c r="W339" s="186"/>
      <c r="X339" s="186"/>
      <c r="Y339" s="186"/>
      <c r="Z339" s="186"/>
    </row>
    <row r="340" spans="1:26" x14ac:dyDescent="0.2">
      <c r="A340" s="186"/>
      <c r="B340" s="186"/>
      <c r="C340" s="186"/>
      <c r="D340" s="186"/>
      <c r="E340" s="186"/>
      <c r="F340" s="186"/>
      <c r="G340" s="186"/>
      <c r="H340" s="186"/>
      <c r="I340" s="186"/>
      <c r="J340" s="186"/>
      <c r="K340" s="186"/>
      <c r="L340" s="186"/>
      <c r="M340" s="186"/>
      <c r="N340" s="180"/>
      <c r="O340" s="180"/>
      <c r="P340" s="180"/>
      <c r="Q340" s="180"/>
      <c r="R340" s="180"/>
      <c r="S340" s="180"/>
      <c r="T340" s="186"/>
      <c r="U340" s="186"/>
      <c r="V340" s="186"/>
      <c r="W340" s="186"/>
      <c r="X340" s="186"/>
      <c r="Y340" s="186"/>
      <c r="Z340" s="186"/>
    </row>
    <row r="341" spans="1:26" x14ac:dyDescent="0.2">
      <c r="A341" s="186"/>
      <c r="B341" s="186"/>
      <c r="C341" s="186"/>
      <c r="D341" s="186"/>
      <c r="E341" s="186"/>
      <c r="F341" s="186"/>
      <c r="G341" s="186"/>
      <c r="H341" s="186"/>
      <c r="I341" s="186"/>
      <c r="J341" s="186"/>
      <c r="K341" s="186"/>
      <c r="L341" s="186"/>
      <c r="M341" s="186"/>
      <c r="N341" s="180"/>
      <c r="O341" s="180"/>
      <c r="P341" s="180"/>
      <c r="Q341" s="180"/>
      <c r="R341" s="180"/>
      <c r="S341" s="180"/>
      <c r="T341" s="186"/>
      <c r="U341" s="186"/>
      <c r="V341" s="186"/>
      <c r="W341" s="186"/>
      <c r="X341" s="186"/>
      <c r="Y341" s="186"/>
      <c r="Z341" s="186"/>
    </row>
    <row r="342" spans="1:26" x14ac:dyDescent="0.2">
      <c r="A342" s="186"/>
      <c r="B342" s="186"/>
      <c r="C342" s="186"/>
      <c r="D342" s="186"/>
      <c r="E342" s="186"/>
      <c r="F342" s="186"/>
      <c r="G342" s="186"/>
      <c r="H342" s="186"/>
      <c r="I342" s="186"/>
      <c r="J342" s="186"/>
      <c r="K342" s="186"/>
      <c r="L342" s="186"/>
      <c r="M342" s="186"/>
      <c r="N342" s="180"/>
      <c r="O342" s="180"/>
      <c r="P342" s="180"/>
      <c r="Q342" s="180"/>
      <c r="R342" s="180"/>
      <c r="S342" s="180"/>
      <c r="T342" s="186"/>
      <c r="U342" s="186"/>
      <c r="V342" s="186"/>
      <c r="W342" s="186"/>
      <c r="X342" s="186"/>
      <c r="Y342" s="186"/>
      <c r="Z342" s="186"/>
    </row>
    <row r="343" spans="1:26" x14ac:dyDescent="0.2">
      <c r="A343" s="186"/>
      <c r="B343" s="186"/>
      <c r="C343" s="186"/>
      <c r="D343" s="186"/>
      <c r="E343" s="186"/>
      <c r="F343" s="186"/>
      <c r="G343" s="186"/>
      <c r="H343" s="186"/>
      <c r="I343" s="186"/>
      <c r="J343" s="186"/>
      <c r="K343" s="186"/>
      <c r="L343" s="186"/>
      <c r="M343" s="186"/>
      <c r="N343" s="180"/>
      <c r="O343" s="180"/>
      <c r="P343" s="180"/>
      <c r="Q343" s="180"/>
      <c r="R343" s="180"/>
      <c r="S343" s="180"/>
      <c r="T343" s="186"/>
      <c r="U343" s="186"/>
      <c r="V343" s="186"/>
      <c r="W343" s="186"/>
      <c r="X343" s="186"/>
      <c r="Y343" s="186"/>
      <c r="Z343" s="186"/>
    </row>
    <row r="344" spans="1:26" x14ac:dyDescent="0.2">
      <c r="A344" s="186"/>
      <c r="B344" s="186"/>
      <c r="C344" s="186"/>
      <c r="D344" s="186"/>
      <c r="E344" s="186"/>
      <c r="F344" s="186"/>
      <c r="G344" s="186"/>
      <c r="H344" s="186"/>
      <c r="I344" s="186"/>
      <c r="J344" s="186"/>
      <c r="K344" s="186"/>
      <c r="L344" s="186"/>
      <c r="M344" s="186"/>
      <c r="N344" s="180"/>
      <c r="O344" s="180"/>
      <c r="P344" s="180"/>
      <c r="Q344" s="180"/>
      <c r="R344" s="180"/>
      <c r="S344" s="180"/>
      <c r="T344" s="186"/>
      <c r="U344" s="186"/>
      <c r="V344" s="186"/>
      <c r="W344" s="186"/>
      <c r="X344" s="186"/>
      <c r="Y344" s="186"/>
      <c r="Z344" s="186"/>
    </row>
    <row r="345" spans="1:26" x14ac:dyDescent="0.2">
      <c r="A345" s="186"/>
      <c r="B345" s="186"/>
      <c r="C345" s="186"/>
      <c r="D345" s="186"/>
      <c r="E345" s="186"/>
      <c r="F345" s="186"/>
      <c r="G345" s="186"/>
      <c r="H345" s="186"/>
      <c r="I345" s="186"/>
      <c r="J345" s="186"/>
      <c r="K345" s="186"/>
      <c r="L345" s="186"/>
      <c r="M345" s="186"/>
      <c r="N345" s="180"/>
      <c r="O345" s="180"/>
      <c r="P345" s="180"/>
      <c r="Q345" s="180"/>
      <c r="R345" s="180"/>
      <c r="S345" s="180"/>
      <c r="T345" s="186"/>
      <c r="U345" s="186"/>
      <c r="V345" s="186"/>
      <c r="W345" s="186"/>
      <c r="X345" s="186"/>
      <c r="Y345" s="186"/>
      <c r="Z345" s="186"/>
    </row>
    <row r="346" spans="1:26" x14ac:dyDescent="0.2">
      <c r="A346" s="186"/>
      <c r="B346" s="186"/>
      <c r="C346" s="186"/>
      <c r="D346" s="186"/>
      <c r="E346" s="186"/>
      <c r="F346" s="186"/>
      <c r="G346" s="186"/>
      <c r="H346" s="186"/>
      <c r="I346" s="186"/>
      <c r="J346" s="186"/>
      <c r="K346" s="186"/>
      <c r="L346" s="186"/>
      <c r="M346" s="186"/>
      <c r="N346" s="180"/>
      <c r="O346" s="180"/>
      <c r="P346" s="180"/>
      <c r="Q346" s="180"/>
      <c r="R346" s="180"/>
      <c r="S346" s="180"/>
      <c r="T346" s="186"/>
      <c r="U346" s="186"/>
      <c r="V346" s="186"/>
      <c r="W346" s="186"/>
      <c r="X346" s="186"/>
      <c r="Y346" s="186"/>
      <c r="Z346" s="186"/>
    </row>
    <row r="347" spans="1:26" x14ac:dyDescent="0.2">
      <c r="A347" s="186"/>
      <c r="B347" s="186"/>
      <c r="C347" s="186"/>
      <c r="D347" s="186"/>
      <c r="E347" s="186"/>
      <c r="F347" s="186"/>
      <c r="G347" s="186"/>
      <c r="H347" s="186"/>
      <c r="I347" s="186"/>
      <c r="J347" s="186"/>
      <c r="K347" s="186"/>
      <c r="L347" s="186"/>
      <c r="M347" s="186"/>
      <c r="N347" s="180"/>
      <c r="O347" s="180"/>
      <c r="P347" s="180"/>
      <c r="Q347" s="180"/>
      <c r="R347" s="180"/>
      <c r="S347" s="180"/>
      <c r="T347" s="186"/>
      <c r="U347" s="186"/>
      <c r="V347" s="186"/>
      <c r="W347" s="186"/>
      <c r="X347" s="186"/>
      <c r="Y347" s="186"/>
      <c r="Z347" s="186"/>
    </row>
    <row r="348" spans="1:26" x14ac:dyDescent="0.2">
      <c r="A348" s="186"/>
      <c r="B348" s="186"/>
      <c r="C348" s="186"/>
      <c r="D348" s="186"/>
      <c r="E348" s="186"/>
      <c r="F348" s="186"/>
      <c r="G348" s="186"/>
      <c r="H348" s="186"/>
      <c r="I348" s="186"/>
      <c r="J348" s="186"/>
      <c r="K348" s="186"/>
      <c r="L348" s="186"/>
      <c r="M348" s="186"/>
      <c r="N348" s="180"/>
      <c r="O348" s="180"/>
      <c r="P348" s="180"/>
      <c r="Q348" s="180"/>
      <c r="R348" s="180"/>
      <c r="S348" s="180"/>
      <c r="T348" s="186"/>
      <c r="U348" s="186"/>
      <c r="V348" s="186"/>
      <c r="W348" s="186"/>
      <c r="X348" s="186"/>
      <c r="Y348" s="186"/>
      <c r="Z348" s="186"/>
    </row>
    <row r="349" spans="1:26" x14ac:dyDescent="0.2">
      <c r="A349" s="186"/>
      <c r="B349" s="186"/>
      <c r="C349" s="186"/>
      <c r="D349" s="186"/>
      <c r="E349" s="186"/>
      <c r="F349" s="186"/>
      <c r="G349" s="186"/>
      <c r="H349" s="186"/>
      <c r="I349" s="186"/>
      <c r="J349" s="186"/>
      <c r="K349" s="186"/>
      <c r="L349" s="186"/>
      <c r="M349" s="186"/>
      <c r="N349" s="180"/>
      <c r="O349" s="180"/>
      <c r="P349" s="180"/>
      <c r="Q349" s="180"/>
      <c r="R349" s="180"/>
      <c r="S349" s="180"/>
      <c r="T349" s="186"/>
      <c r="U349" s="186"/>
      <c r="V349" s="186"/>
      <c r="W349" s="186"/>
      <c r="X349" s="186"/>
      <c r="Y349" s="186"/>
      <c r="Z349" s="186"/>
    </row>
    <row r="350" spans="1:26" x14ac:dyDescent="0.2">
      <c r="A350" s="186"/>
      <c r="B350" s="186"/>
      <c r="C350" s="186"/>
      <c r="D350" s="186"/>
      <c r="E350" s="186"/>
      <c r="F350" s="186"/>
      <c r="G350" s="186"/>
      <c r="H350" s="186"/>
      <c r="I350" s="186"/>
      <c r="J350" s="186"/>
      <c r="K350" s="186"/>
      <c r="L350" s="186"/>
      <c r="M350" s="186"/>
      <c r="N350" s="180"/>
      <c r="O350" s="180"/>
      <c r="P350" s="180"/>
      <c r="Q350" s="180"/>
      <c r="R350" s="180"/>
      <c r="S350" s="180"/>
      <c r="T350" s="186"/>
      <c r="U350" s="186"/>
      <c r="V350" s="186"/>
      <c r="W350" s="186"/>
      <c r="X350" s="186"/>
      <c r="Y350" s="186"/>
      <c r="Z350" s="186"/>
    </row>
    <row r="351" spans="1:26" x14ac:dyDescent="0.2">
      <c r="A351" s="186"/>
      <c r="B351" s="186"/>
      <c r="C351" s="186"/>
      <c r="D351" s="186"/>
      <c r="E351" s="186"/>
      <c r="F351" s="186"/>
      <c r="G351" s="186"/>
      <c r="H351" s="186"/>
      <c r="I351" s="186"/>
      <c r="J351" s="186"/>
      <c r="K351" s="186"/>
      <c r="L351" s="186"/>
      <c r="M351" s="186"/>
      <c r="N351" s="180"/>
      <c r="O351" s="180"/>
      <c r="P351" s="180"/>
      <c r="Q351" s="180"/>
      <c r="R351" s="180"/>
      <c r="S351" s="180"/>
      <c r="T351" s="186"/>
      <c r="U351" s="186"/>
      <c r="V351" s="186"/>
      <c r="W351" s="186"/>
      <c r="X351" s="186"/>
      <c r="Y351" s="186"/>
      <c r="Z351" s="186"/>
    </row>
    <row r="352" spans="1:26" x14ac:dyDescent="0.2">
      <c r="A352" s="186"/>
      <c r="B352" s="186"/>
      <c r="C352" s="186"/>
      <c r="D352" s="186"/>
      <c r="E352" s="186"/>
      <c r="F352" s="186"/>
      <c r="G352" s="186"/>
      <c r="H352" s="186"/>
      <c r="I352" s="186"/>
      <c r="J352" s="186"/>
      <c r="K352" s="186"/>
      <c r="L352" s="186"/>
      <c r="M352" s="186"/>
      <c r="N352" s="180"/>
      <c r="O352" s="180"/>
      <c r="P352" s="180"/>
      <c r="Q352" s="180"/>
      <c r="R352" s="180"/>
      <c r="S352" s="180"/>
      <c r="T352" s="186"/>
      <c r="U352" s="186"/>
      <c r="V352" s="186"/>
      <c r="W352" s="186"/>
      <c r="X352" s="186"/>
      <c r="Y352" s="186"/>
      <c r="Z352" s="186"/>
    </row>
    <row r="353" spans="1:26" x14ac:dyDescent="0.2">
      <c r="A353" s="186"/>
      <c r="B353" s="186"/>
      <c r="C353" s="186"/>
      <c r="D353" s="186"/>
      <c r="E353" s="186"/>
      <c r="F353" s="186"/>
      <c r="G353" s="186"/>
      <c r="H353" s="186"/>
      <c r="I353" s="186"/>
      <c r="J353" s="186"/>
      <c r="K353" s="186"/>
      <c r="L353" s="186"/>
      <c r="M353" s="186"/>
      <c r="N353" s="180"/>
      <c r="O353" s="180"/>
      <c r="P353" s="180"/>
      <c r="Q353" s="180"/>
      <c r="R353" s="180"/>
      <c r="S353" s="180"/>
      <c r="T353" s="186"/>
      <c r="U353" s="186"/>
      <c r="V353" s="186"/>
      <c r="W353" s="186"/>
      <c r="X353" s="186"/>
      <c r="Y353" s="186"/>
      <c r="Z353" s="186"/>
    </row>
    <row r="354" spans="1:26" x14ac:dyDescent="0.2">
      <c r="A354" s="186"/>
      <c r="B354" s="186"/>
      <c r="C354" s="186"/>
      <c r="D354" s="186"/>
      <c r="E354" s="186"/>
      <c r="F354" s="186"/>
      <c r="G354" s="186"/>
      <c r="H354" s="186"/>
      <c r="I354" s="186"/>
      <c r="J354" s="186"/>
      <c r="K354" s="186"/>
      <c r="L354" s="186"/>
      <c r="M354" s="186"/>
      <c r="N354" s="180"/>
      <c r="O354" s="180"/>
      <c r="P354" s="180"/>
      <c r="Q354" s="180"/>
      <c r="R354" s="180"/>
      <c r="S354" s="180"/>
      <c r="T354" s="186"/>
      <c r="U354" s="186"/>
      <c r="V354" s="186"/>
      <c r="W354" s="186"/>
      <c r="X354" s="186"/>
      <c r="Y354" s="186"/>
      <c r="Z354" s="186"/>
    </row>
    <row r="355" spans="1:26" x14ac:dyDescent="0.2">
      <c r="A355" s="186"/>
      <c r="B355" s="186"/>
      <c r="C355" s="186"/>
      <c r="D355" s="186"/>
      <c r="E355" s="186"/>
      <c r="F355" s="186"/>
      <c r="G355" s="186"/>
      <c r="H355" s="186"/>
      <c r="I355" s="186"/>
      <c r="J355" s="186"/>
      <c r="K355" s="186"/>
      <c r="L355" s="186"/>
      <c r="M355" s="186"/>
      <c r="N355" s="180"/>
      <c r="O355" s="180"/>
      <c r="P355" s="180"/>
      <c r="Q355" s="180"/>
      <c r="R355" s="180"/>
      <c r="S355" s="180"/>
      <c r="T355" s="186"/>
      <c r="U355" s="186"/>
      <c r="V355" s="186"/>
      <c r="W355" s="186"/>
      <c r="X355" s="186"/>
      <c r="Y355" s="186"/>
      <c r="Z355" s="186"/>
    </row>
    <row r="356" spans="1:26" x14ac:dyDescent="0.2">
      <c r="A356" s="186"/>
      <c r="B356" s="186"/>
      <c r="C356" s="186"/>
      <c r="D356" s="186"/>
      <c r="E356" s="186"/>
      <c r="F356" s="186"/>
      <c r="G356" s="186"/>
      <c r="H356" s="186"/>
      <c r="I356" s="186"/>
      <c r="J356" s="186"/>
      <c r="K356" s="186"/>
      <c r="L356" s="186"/>
      <c r="M356" s="186"/>
      <c r="N356" s="180"/>
      <c r="O356" s="180"/>
      <c r="P356" s="180"/>
      <c r="Q356" s="180"/>
      <c r="R356" s="180"/>
      <c r="S356" s="180"/>
      <c r="T356" s="186"/>
      <c r="U356" s="186"/>
      <c r="V356" s="186"/>
      <c r="W356" s="186"/>
      <c r="X356" s="186"/>
      <c r="Y356" s="186"/>
      <c r="Z356" s="186"/>
    </row>
    <row r="357" spans="1:26" x14ac:dyDescent="0.2">
      <c r="A357" s="186"/>
      <c r="B357" s="186"/>
      <c r="C357" s="186"/>
      <c r="D357" s="186"/>
      <c r="E357" s="186"/>
      <c r="F357" s="186"/>
      <c r="G357" s="186"/>
      <c r="H357" s="186"/>
      <c r="I357" s="186"/>
      <c r="J357" s="186"/>
      <c r="K357" s="186"/>
      <c r="L357" s="186"/>
      <c r="M357" s="186"/>
      <c r="N357" s="180"/>
      <c r="O357" s="180"/>
      <c r="P357" s="180"/>
      <c r="Q357" s="180"/>
      <c r="R357" s="180"/>
      <c r="S357" s="180"/>
      <c r="T357" s="186"/>
      <c r="U357" s="186"/>
      <c r="V357" s="186"/>
      <c r="W357" s="186"/>
      <c r="X357" s="186"/>
      <c r="Y357" s="186"/>
      <c r="Z357" s="186"/>
    </row>
    <row r="358" spans="1:26" x14ac:dyDescent="0.2">
      <c r="A358" s="186"/>
      <c r="B358" s="186"/>
      <c r="C358" s="186"/>
      <c r="D358" s="186"/>
      <c r="E358" s="186"/>
      <c r="F358" s="186"/>
      <c r="G358" s="186"/>
      <c r="H358" s="186"/>
      <c r="I358" s="186"/>
      <c r="J358" s="186"/>
      <c r="K358" s="186"/>
      <c r="L358" s="186"/>
      <c r="M358" s="186"/>
      <c r="N358" s="180"/>
      <c r="O358" s="180"/>
      <c r="P358" s="180"/>
      <c r="Q358" s="180"/>
      <c r="R358" s="180"/>
      <c r="S358" s="180"/>
      <c r="T358" s="186"/>
      <c r="U358" s="186"/>
      <c r="V358" s="186"/>
      <c r="W358" s="186"/>
      <c r="X358" s="186"/>
      <c r="Y358" s="186"/>
      <c r="Z358" s="186"/>
    </row>
    <row r="359" spans="1:26" x14ac:dyDescent="0.2">
      <c r="A359" s="186"/>
      <c r="B359" s="186"/>
      <c r="C359" s="186"/>
      <c r="D359" s="186"/>
      <c r="E359" s="186"/>
      <c r="F359" s="186"/>
      <c r="G359" s="186"/>
      <c r="H359" s="186"/>
      <c r="I359" s="186"/>
      <c r="J359" s="186"/>
      <c r="K359" s="186"/>
      <c r="L359" s="186"/>
      <c r="M359" s="186"/>
      <c r="N359" s="180"/>
      <c r="O359" s="180"/>
      <c r="P359" s="180"/>
      <c r="Q359" s="180"/>
      <c r="R359" s="180"/>
      <c r="S359" s="180"/>
      <c r="T359" s="186"/>
      <c r="U359" s="186"/>
      <c r="V359" s="186"/>
      <c r="W359" s="186"/>
      <c r="X359" s="186"/>
      <c r="Y359" s="186"/>
      <c r="Z359" s="186"/>
    </row>
    <row r="360" spans="1:26" x14ac:dyDescent="0.2">
      <c r="A360" s="186"/>
      <c r="B360" s="186"/>
      <c r="C360" s="186"/>
      <c r="D360" s="186"/>
      <c r="E360" s="186"/>
      <c r="F360" s="186"/>
      <c r="G360" s="186"/>
      <c r="H360" s="186"/>
      <c r="I360" s="186"/>
      <c r="J360" s="186"/>
      <c r="K360" s="186"/>
      <c r="L360" s="186"/>
      <c r="M360" s="186"/>
      <c r="N360" s="180"/>
      <c r="O360" s="180"/>
      <c r="P360" s="180"/>
      <c r="Q360" s="180"/>
      <c r="R360" s="180"/>
      <c r="S360" s="180"/>
      <c r="T360" s="186"/>
      <c r="U360" s="186"/>
      <c r="V360" s="186"/>
      <c r="W360" s="186"/>
      <c r="X360" s="186"/>
      <c r="Y360" s="186"/>
      <c r="Z360" s="186"/>
    </row>
    <row r="361" spans="1:26" x14ac:dyDescent="0.2">
      <c r="A361" s="186"/>
      <c r="B361" s="186"/>
      <c r="C361" s="186"/>
      <c r="D361" s="186"/>
      <c r="E361" s="186"/>
      <c r="F361" s="186"/>
      <c r="G361" s="186"/>
      <c r="H361" s="186"/>
      <c r="I361" s="186"/>
      <c r="J361" s="186"/>
      <c r="K361" s="186"/>
      <c r="L361" s="186"/>
      <c r="M361" s="186"/>
      <c r="N361" s="180"/>
      <c r="O361" s="180"/>
      <c r="P361" s="180"/>
      <c r="Q361" s="180"/>
      <c r="R361" s="180"/>
      <c r="S361" s="180"/>
      <c r="T361" s="186"/>
      <c r="U361" s="186"/>
      <c r="V361" s="186"/>
      <c r="W361" s="186"/>
      <c r="X361" s="186"/>
      <c r="Y361" s="186"/>
      <c r="Z361" s="186"/>
    </row>
    <row r="362" spans="1:26" x14ac:dyDescent="0.2">
      <c r="A362" s="186"/>
      <c r="B362" s="186"/>
      <c r="C362" s="186"/>
      <c r="D362" s="186"/>
      <c r="E362" s="186"/>
      <c r="F362" s="186"/>
      <c r="G362" s="186"/>
      <c r="H362" s="186"/>
      <c r="I362" s="186"/>
      <c r="J362" s="186"/>
      <c r="K362" s="186"/>
      <c r="L362" s="186"/>
      <c r="M362" s="186"/>
      <c r="N362" s="180"/>
      <c r="O362" s="180"/>
      <c r="P362" s="180"/>
      <c r="Q362" s="180"/>
      <c r="R362" s="180"/>
      <c r="S362" s="180"/>
      <c r="T362" s="186"/>
      <c r="U362" s="186"/>
      <c r="V362" s="186"/>
      <c r="W362" s="186"/>
      <c r="X362" s="186"/>
      <c r="Y362" s="186"/>
      <c r="Z362" s="186"/>
    </row>
    <row r="363" spans="1:26" x14ac:dyDescent="0.2">
      <c r="A363" s="186"/>
      <c r="B363" s="186"/>
      <c r="C363" s="186"/>
      <c r="D363" s="186"/>
      <c r="E363" s="186"/>
      <c r="F363" s="186"/>
      <c r="G363" s="186"/>
      <c r="H363" s="186"/>
      <c r="I363" s="186"/>
      <c r="J363" s="186"/>
      <c r="K363" s="186"/>
      <c r="L363" s="186"/>
      <c r="M363" s="186"/>
      <c r="N363" s="180"/>
      <c r="O363" s="180"/>
      <c r="P363" s="180"/>
      <c r="Q363" s="180"/>
      <c r="R363" s="180"/>
      <c r="S363" s="180"/>
      <c r="T363" s="186"/>
      <c r="U363" s="186"/>
      <c r="V363" s="186"/>
      <c r="W363" s="186"/>
      <c r="X363" s="186"/>
      <c r="Y363" s="186"/>
      <c r="Z363" s="186"/>
    </row>
    <row r="364" spans="1:26" x14ac:dyDescent="0.2">
      <c r="A364" s="186"/>
      <c r="B364" s="186"/>
      <c r="C364" s="186"/>
      <c r="D364" s="186"/>
      <c r="E364" s="186"/>
      <c r="F364" s="186"/>
      <c r="G364" s="186"/>
      <c r="H364" s="186"/>
      <c r="I364" s="186"/>
      <c r="J364" s="186"/>
      <c r="K364" s="186"/>
      <c r="L364" s="186"/>
      <c r="M364" s="186"/>
      <c r="N364" s="180"/>
      <c r="O364" s="180"/>
      <c r="P364" s="180"/>
      <c r="Q364" s="180"/>
      <c r="R364" s="180"/>
      <c r="S364" s="180"/>
      <c r="T364" s="186"/>
      <c r="U364" s="186"/>
      <c r="V364" s="186"/>
      <c r="W364" s="186"/>
      <c r="X364" s="186"/>
      <c r="Y364" s="186"/>
      <c r="Z364" s="186"/>
    </row>
    <row r="365" spans="1:26" x14ac:dyDescent="0.2">
      <c r="A365" s="186"/>
      <c r="B365" s="186"/>
      <c r="C365" s="186"/>
      <c r="D365" s="186"/>
      <c r="E365" s="186"/>
      <c r="F365" s="186"/>
      <c r="G365" s="186"/>
      <c r="H365" s="186"/>
      <c r="I365" s="186"/>
      <c r="J365" s="186"/>
      <c r="K365" s="186"/>
      <c r="L365" s="186"/>
      <c r="M365" s="186"/>
      <c r="N365" s="180"/>
      <c r="O365" s="180"/>
      <c r="P365" s="180"/>
      <c r="Q365" s="180"/>
      <c r="R365" s="180"/>
      <c r="S365" s="180"/>
      <c r="T365" s="186"/>
      <c r="U365" s="186"/>
      <c r="V365" s="186"/>
      <c r="W365" s="186"/>
      <c r="X365" s="186"/>
      <c r="Y365" s="186"/>
      <c r="Z365" s="186"/>
    </row>
    <row r="366" spans="1:26" x14ac:dyDescent="0.2">
      <c r="A366" s="186"/>
      <c r="B366" s="186"/>
      <c r="C366" s="186"/>
      <c r="D366" s="186"/>
      <c r="E366" s="186"/>
      <c r="F366" s="186"/>
      <c r="G366" s="186"/>
      <c r="H366" s="186"/>
      <c r="I366" s="186"/>
      <c r="J366" s="186"/>
      <c r="K366" s="186"/>
      <c r="L366" s="186"/>
      <c r="M366" s="186"/>
      <c r="N366" s="180"/>
      <c r="O366" s="180"/>
      <c r="P366" s="180"/>
      <c r="Q366" s="180"/>
      <c r="R366" s="180"/>
      <c r="S366" s="180"/>
      <c r="T366" s="186"/>
      <c r="U366" s="186"/>
      <c r="V366" s="186"/>
      <c r="W366" s="186"/>
      <c r="X366" s="186"/>
      <c r="Y366" s="186"/>
      <c r="Z366" s="186"/>
    </row>
    <row r="367" spans="1:26" x14ac:dyDescent="0.2">
      <c r="A367" s="186"/>
      <c r="B367" s="186"/>
      <c r="C367" s="186"/>
      <c r="D367" s="186"/>
      <c r="E367" s="186"/>
      <c r="F367" s="186"/>
      <c r="G367" s="186"/>
      <c r="H367" s="186"/>
      <c r="I367" s="186"/>
      <c r="J367" s="186"/>
      <c r="K367" s="186"/>
      <c r="L367" s="186"/>
      <c r="M367" s="186"/>
      <c r="N367" s="180"/>
      <c r="O367" s="180"/>
      <c r="P367" s="180"/>
      <c r="Q367" s="180"/>
      <c r="R367" s="180"/>
      <c r="S367" s="180"/>
      <c r="T367" s="186"/>
      <c r="U367" s="186"/>
      <c r="V367" s="186"/>
      <c r="W367" s="186"/>
      <c r="X367" s="186"/>
      <c r="Y367" s="186"/>
      <c r="Z367" s="186"/>
    </row>
    <row r="368" spans="1:26" x14ac:dyDescent="0.2">
      <c r="A368" s="186"/>
      <c r="B368" s="186"/>
      <c r="C368" s="186"/>
      <c r="D368" s="186"/>
      <c r="E368" s="186"/>
      <c r="F368" s="186"/>
      <c r="G368" s="186"/>
      <c r="H368" s="186"/>
      <c r="I368" s="186"/>
      <c r="J368" s="186"/>
      <c r="K368" s="186"/>
      <c r="L368" s="186"/>
      <c r="M368" s="186"/>
      <c r="N368" s="180"/>
      <c r="O368" s="180"/>
      <c r="P368" s="180"/>
      <c r="Q368" s="180"/>
      <c r="R368" s="180"/>
      <c r="S368" s="180"/>
      <c r="T368" s="186"/>
      <c r="U368" s="186"/>
      <c r="V368" s="186"/>
      <c r="W368" s="186"/>
      <c r="X368" s="186"/>
      <c r="Y368" s="186"/>
      <c r="Z368" s="186"/>
    </row>
    <row r="369" spans="1:26" x14ac:dyDescent="0.2">
      <c r="A369" s="186"/>
      <c r="B369" s="186"/>
      <c r="C369" s="186"/>
      <c r="D369" s="186"/>
      <c r="E369" s="186"/>
      <c r="F369" s="186"/>
      <c r="G369" s="186"/>
      <c r="H369" s="186"/>
      <c r="I369" s="186"/>
      <c r="J369" s="186"/>
      <c r="K369" s="186"/>
      <c r="L369" s="186"/>
      <c r="M369" s="186"/>
      <c r="N369" s="180"/>
      <c r="O369" s="180"/>
      <c r="P369" s="180"/>
      <c r="Q369" s="180"/>
      <c r="R369" s="180"/>
      <c r="S369" s="180"/>
      <c r="T369" s="186"/>
      <c r="U369" s="186"/>
      <c r="V369" s="186"/>
      <c r="W369" s="186"/>
      <c r="X369" s="186"/>
      <c r="Y369" s="186"/>
      <c r="Z369" s="186"/>
    </row>
    <row r="370" spans="1:26" x14ac:dyDescent="0.2">
      <c r="A370" s="186"/>
      <c r="B370" s="186"/>
      <c r="C370" s="186"/>
      <c r="D370" s="186"/>
      <c r="E370" s="186"/>
      <c r="F370" s="186"/>
      <c r="G370" s="186"/>
      <c r="H370" s="186"/>
      <c r="I370" s="186"/>
      <c r="J370" s="186"/>
      <c r="K370" s="186"/>
      <c r="L370" s="186"/>
      <c r="M370" s="186"/>
      <c r="N370" s="180"/>
      <c r="O370" s="180"/>
      <c r="P370" s="180"/>
      <c r="Q370" s="180"/>
      <c r="R370" s="180"/>
      <c r="S370" s="180"/>
      <c r="T370" s="186"/>
      <c r="U370" s="186"/>
      <c r="V370" s="186"/>
      <c r="W370" s="186"/>
      <c r="X370" s="186"/>
      <c r="Y370" s="186"/>
      <c r="Z370" s="186"/>
    </row>
    <row r="371" spans="1:26" x14ac:dyDescent="0.2">
      <c r="A371" s="186"/>
      <c r="B371" s="186"/>
      <c r="C371" s="186"/>
      <c r="D371" s="186"/>
      <c r="E371" s="186"/>
      <c r="F371" s="186"/>
      <c r="G371" s="186"/>
      <c r="H371" s="186"/>
      <c r="I371" s="186"/>
      <c r="J371" s="186"/>
      <c r="K371" s="186"/>
      <c r="L371" s="186"/>
      <c r="M371" s="186"/>
      <c r="N371" s="180"/>
      <c r="O371" s="180"/>
      <c r="P371" s="180"/>
      <c r="Q371" s="180"/>
      <c r="R371" s="180"/>
      <c r="S371" s="180"/>
      <c r="T371" s="186"/>
      <c r="U371" s="186"/>
      <c r="V371" s="186"/>
      <c r="W371" s="186"/>
      <c r="X371" s="186"/>
      <c r="Y371" s="186"/>
      <c r="Z371" s="186"/>
    </row>
    <row r="372" spans="1:26" x14ac:dyDescent="0.2">
      <c r="A372" s="186"/>
      <c r="B372" s="186"/>
      <c r="C372" s="186"/>
      <c r="D372" s="186"/>
      <c r="E372" s="186"/>
      <c r="F372" s="186"/>
      <c r="G372" s="186"/>
      <c r="H372" s="186"/>
      <c r="I372" s="186"/>
      <c r="J372" s="186"/>
      <c r="K372" s="186"/>
      <c r="L372" s="186"/>
      <c r="M372" s="186"/>
      <c r="N372" s="180"/>
      <c r="O372" s="180"/>
      <c r="P372" s="180"/>
      <c r="Q372" s="180"/>
      <c r="R372" s="180"/>
      <c r="S372" s="180"/>
      <c r="T372" s="186"/>
      <c r="U372" s="186"/>
      <c r="V372" s="186"/>
      <c r="W372" s="186"/>
      <c r="X372" s="186"/>
      <c r="Y372" s="186"/>
      <c r="Z372" s="186"/>
    </row>
    <row r="373" spans="1:26" x14ac:dyDescent="0.2">
      <c r="A373" s="186"/>
      <c r="B373" s="186"/>
      <c r="C373" s="186"/>
      <c r="D373" s="186"/>
      <c r="E373" s="186"/>
      <c r="F373" s="186"/>
      <c r="G373" s="186"/>
      <c r="H373" s="186"/>
      <c r="I373" s="186"/>
      <c r="J373" s="186"/>
      <c r="K373" s="186"/>
      <c r="L373" s="186"/>
      <c r="M373" s="186"/>
      <c r="N373" s="180"/>
      <c r="O373" s="180"/>
      <c r="P373" s="180"/>
      <c r="Q373" s="180"/>
      <c r="R373" s="180"/>
      <c r="S373" s="180"/>
      <c r="T373" s="186"/>
      <c r="U373" s="186"/>
      <c r="V373" s="186"/>
      <c r="W373" s="186"/>
      <c r="X373" s="186"/>
      <c r="Y373" s="186"/>
      <c r="Z373" s="186"/>
    </row>
    <row r="374" spans="1:26" x14ac:dyDescent="0.2">
      <c r="A374" s="186"/>
      <c r="B374" s="186"/>
      <c r="C374" s="186"/>
      <c r="D374" s="186"/>
      <c r="E374" s="186"/>
      <c r="F374" s="186"/>
      <c r="G374" s="186"/>
      <c r="H374" s="186"/>
      <c r="I374" s="186"/>
      <c r="J374" s="186"/>
      <c r="K374" s="186"/>
      <c r="L374" s="186"/>
      <c r="M374" s="186"/>
      <c r="N374" s="180"/>
      <c r="O374" s="180"/>
      <c r="P374" s="180"/>
      <c r="Q374" s="180"/>
      <c r="R374" s="180"/>
      <c r="S374" s="180"/>
      <c r="T374" s="186"/>
      <c r="U374" s="186"/>
      <c r="V374" s="186"/>
      <c r="W374" s="186"/>
      <c r="X374" s="186"/>
      <c r="Y374" s="186"/>
      <c r="Z374" s="186"/>
    </row>
    <row r="375" spans="1:26" x14ac:dyDescent="0.2">
      <c r="A375" s="186"/>
      <c r="B375" s="186"/>
      <c r="C375" s="186"/>
      <c r="D375" s="186"/>
      <c r="E375" s="186"/>
      <c r="F375" s="186"/>
      <c r="G375" s="186"/>
      <c r="H375" s="186"/>
      <c r="I375" s="186"/>
      <c r="J375" s="186"/>
      <c r="K375" s="186"/>
      <c r="L375" s="186"/>
      <c r="M375" s="186"/>
      <c r="N375" s="180"/>
      <c r="O375" s="180"/>
      <c r="P375" s="180"/>
      <c r="Q375" s="180"/>
      <c r="R375" s="180"/>
      <c r="S375" s="180"/>
      <c r="T375" s="186"/>
      <c r="U375" s="186"/>
      <c r="V375" s="186"/>
      <c r="W375" s="186"/>
      <c r="X375" s="186"/>
      <c r="Y375" s="186"/>
      <c r="Z375" s="186"/>
    </row>
    <row r="376" spans="1:26" x14ac:dyDescent="0.2">
      <c r="A376" s="186"/>
      <c r="B376" s="186"/>
      <c r="C376" s="186"/>
      <c r="D376" s="186"/>
      <c r="E376" s="186"/>
      <c r="F376" s="186"/>
      <c r="G376" s="186"/>
      <c r="H376" s="186"/>
      <c r="I376" s="186"/>
      <c r="J376" s="186"/>
      <c r="K376" s="186"/>
      <c r="L376" s="186"/>
      <c r="M376" s="186"/>
      <c r="N376" s="180"/>
      <c r="O376" s="180"/>
      <c r="P376" s="180"/>
      <c r="Q376" s="180"/>
      <c r="R376" s="180"/>
      <c r="S376" s="180"/>
      <c r="T376" s="186"/>
      <c r="U376" s="186"/>
      <c r="V376" s="186"/>
      <c r="W376" s="186"/>
      <c r="X376" s="186"/>
      <c r="Y376" s="186"/>
      <c r="Z376" s="186"/>
    </row>
    <row r="377" spans="1:26" x14ac:dyDescent="0.2">
      <c r="A377" s="186"/>
      <c r="B377" s="186"/>
      <c r="C377" s="186"/>
      <c r="D377" s="186"/>
      <c r="E377" s="186"/>
      <c r="F377" s="186"/>
      <c r="G377" s="186"/>
      <c r="H377" s="186"/>
      <c r="I377" s="186"/>
      <c r="J377" s="186"/>
      <c r="K377" s="186"/>
      <c r="L377" s="186"/>
      <c r="M377" s="186"/>
      <c r="N377" s="180"/>
      <c r="O377" s="180"/>
      <c r="P377" s="180"/>
      <c r="Q377" s="180"/>
      <c r="R377" s="180"/>
      <c r="S377" s="180"/>
      <c r="T377" s="186"/>
      <c r="U377" s="186"/>
      <c r="V377" s="186"/>
      <c r="W377" s="186"/>
      <c r="X377" s="186"/>
      <c r="Y377" s="186"/>
      <c r="Z377" s="186"/>
    </row>
    <row r="378" spans="1:26" x14ac:dyDescent="0.2">
      <c r="A378" s="186"/>
      <c r="B378" s="186"/>
      <c r="C378" s="186"/>
      <c r="D378" s="186"/>
      <c r="E378" s="186"/>
      <c r="F378" s="186"/>
      <c r="G378" s="186"/>
      <c r="H378" s="186"/>
      <c r="I378" s="186"/>
      <c r="J378" s="186"/>
      <c r="K378" s="186"/>
      <c r="L378" s="186"/>
      <c r="M378" s="186"/>
      <c r="N378" s="180"/>
      <c r="O378" s="180"/>
      <c r="P378" s="180"/>
      <c r="Q378" s="180"/>
      <c r="R378" s="180"/>
      <c r="S378" s="180"/>
      <c r="T378" s="186"/>
      <c r="U378" s="186"/>
      <c r="V378" s="186"/>
      <c r="W378" s="186"/>
      <c r="X378" s="186"/>
      <c r="Y378" s="186"/>
      <c r="Z378" s="186"/>
    </row>
    <row r="379" spans="1:26" x14ac:dyDescent="0.2">
      <c r="A379" s="186"/>
      <c r="B379" s="186"/>
      <c r="C379" s="186"/>
      <c r="D379" s="186"/>
      <c r="E379" s="186"/>
      <c r="F379" s="186"/>
      <c r="G379" s="186"/>
      <c r="H379" s="186"/>
      <c r="I379" s="186"/>
      <c r="J379" s="186"/>
      <c r="K379" s="186"/>
      <c r="L379" s="186"/>
      <c r="M379" s="186"/>
      <c r="N379" s="180"/>
      <c r="O379" s="180"/>
      <c r="P379" s="180"/>
      <c r="Q379" s="180"/>
      <c r="R379" s="180"/>
      <c r="S379" s="180"/>
      <c r="T379" s="186"/>
      <c r="U379" s="186"/>
      <c r="V379" s="186"/>
      <c r="W379" s="186"/>
      <c r="X379" s="186"/>
      <c r="Y379" s="186"/>
      <c r="Z379" s="186"/>
    </row>
    <row r="380" spans="1:26" x14ac:dyDescent="0.2">
      <c r="A380" s="186"/>
      <c r="B380" s="186"/>
      <c r="C380" s="186"/>
      <c r="D380" s="186"/>
      <c r="E380" s="186"/>
      <c r="F380" s="186"/>
      <c r="G380" s="186"/>
      <c r="H380" s="186"/>
      <c r="I380" s="186"/>
      <c r="J380" s="186"/>
      <c r="K380" s="186"/>
      <c r="L380" s="186"/>
      <c r="M380" s="186"/>
      <c r="N380" s="180"/>
      <c r="O380" s="180"/>
      <c r="P380" s="180"/>
      <c r="Q380" s="180"/>
      <c r="R380" s="180"/>
      <c r="S380" s="180"/>
      <c r="T380" s="186"/>
      <c r="U380" s="186"/>
      <c r="V380" s="186"/>
      <c r="W380" s="186"/>
      <c r="X380" s="186"/>
      <c r="Y380" s="186"/>
      <c r="Z380" s="186"/>
    </row>
    <row r="381" spans="1:26" x14ac:dyDescent="0.2">
      <c r="A381" s="186"/>
      <c r="B381" s="186"/>
      <c r="C381" s="186"/>
      <c r="D381" s="186"/>
      <c r="E381" s="186"/>
      <c r="F381" s="186"/>
      <c r="G381" s="186"/>
      <c r="H381" s="186"/>
      <c r="I381" s="186"/>
      <c r="J381" s="186"/>
      <c r="K381" s="186"/>
      <c r="L381" s="186"/>
      <c r="M381" s="186"/>
      <c r="N381" s="180"/>
      <c r="O381" s="180"/>
      <c r="P381" s="180"/>
      <c r="Q381" s="180"/>
      <c r="R381" s="180"/>
      <c r="S381" s="180"/>
      <c r="T381" s="186"/>
      <c r="U381" s="186"/>
      <c r="V381" s="186"/>
      <c r="W381" s="186"/>
      <c r="X381" s="186"/>
      <c r="Y381" s="186"/>
      <c r="Z381" s="186"/>
    </row>
    <row r="382" spans="1:26" x14ac:dyDescent="0.2">
      <c r="A382" s="186"/>
      <c r="B382" s="186"/>
      <c r="C382" s="186"/>
      <c r="D382" s="186"/>
      <c r="E382" s="186"/>
      <c r="F382" s="186"/>
      <c r="G382" s="186"/>
      <c r="H382" s="186"/>
      <c r="I382" s="186"/>
      <c r="J382" s="186"/>
      <c r="K382" s="186"/>
      <c r="L382" s="186"/>
      <c r="M382" s="186"/>
      <c r="N382" s="180"/>
      <c r="O382" s="180"/>
      <c r="P382" s="180"/>
      <c r="Q382" s="180"/>
      <c r="R382" s="180"/>
      <c r="S382" s="180"/>
      <c r="T382" s="186"/>
      <c r="U382" s="186"/>
      <c r="V382" s="186"/>
      <c r="W382" s="186"/>
      <c r="X382" s="186"/>
      <c r="Y382" s="186"/>
      <c r="Z382" s="186"/>
    </row>
    <row r="383" spans="1:26" x14ac:dyDescent="0.2">
      <c r="A383" s="186"/>
      <c r="B383" s="186"/>
      <c r="C383" s="186"/>
      <c r="D383" s="186"/>
      <c r="E383" s="186"/>
      <c r="F383" s="186"/>
      <c r="G383" s="186"/>
      <c r="H383" s="186"/>
      <c r="I383" s="186"/>
      <c r="J383" s="186"/>
      <c r="K383" s="186"/>
      <c r="L383" s="186"/>
      <c r="M383" s="186"/>
      <c r="N383" s="180"/>
      <c r="O383" s="180"/>
      <c r="P383" s="180"/>
      <c r="Q383" s="180"/>
      <c r="R383" s="180"/>
      <c r="S383" s="180"/>
      <c r="T383" s="186"/>
      <c r="U383" s="186"/>
      <c r="V383" s="186"/>
      <c r="W383" s="186"/>
      <c r="X383" s="186"/>
      <c r="Y383" s="186"/>
      <c r="Z383" s="186"/>
    </row>
    <row r="384" spans="1:26" x14ac:dyDescent="0.2">
      <c r="A384" s="186"/>
      <c r="B384" s="186"/>
      <c r="C384" s="186"/>
      <c r="D384" s="186"/>
      <c r="E384" s="186"/>
      <c r="F384" s="186"/>
      <c r="G384" s="186"/>
      <c r="H384" s="186"/>
      <c r="I384" s="186"/>
      <c r="J384" s="186"/>
      <c r="K384" s="186"/>
      <c r="L384" s="186"/>
      <c r="M384" s="186"/>
      <c r="N384" s="180"/>
      <c r="O384" s="180"/>
      <c r="P384" s="180"/>
      <c r="Q384" s="180"/>
      <c r="R384" s="180"/>
      <c r="S384" s="180"/>
      <c r="T384" s="186"/>
      <c r="U384" s="186"/>
      <c r="V384" s="186"/>
      <c r="W384" s="186"/>
      <c r="X384" s="186"/>
      <c r="Y384" s="186"/>
      <c r="Z384" s="186"/>
    </row>
    <row r="385" spans="1:26" x14ac:dyDescent="0.2">
      <c r="A385" s="186"/>
      <c r="B385" s="186"/>
      <c r="C385" s="186"/>
      <c r="D385" s="186"/>
      <c r="E385" s="186"/>
      <c r="F385" s="186"/>
      <c r="G385" s="186"/>
      <c r="H385" s="186"/>
      <c r="I385" s="186"/>
      <c r="J385" s="186"/>
      <c r="K385" s="186"/>
      <c r="L385" s="186"/>
      <c r="M385" s="186"/>
      <c r="N385" s="180"/>
      <c r="O385" s="180"/>
      <c r="P385" s="180"/>
      <c r="Q385" s="180"/>
      <c r="R385" s="180"/>
      <c r="S385" s="180"/>
      <c r="T385" s="186"/>
      <c r="U385" s="186"/>
      <c r="V385" s="186"/>
      <c r="W385" s="186"/>
      <c r="X385" s="186"/>
      <c r="Y385" s="186"/>
      <c r="Z385" s="186"/>
    </row>
    <row r="386" spans="1:26" x14ac:dyDescent="0.2">
      <c r="A386" s="186"/>
      <c r="B386" s="186"/>
      <c r="C386" s="186"/>
      <c r="D386" s="186"/>
      <c r="E386" s="186"/>
      <c r="F386" s="186"/>
      <c r="G386" s="186"/>
      <c r="H386" s="186"/>
      <c r="I386" s="186"/>
      <c r="J386" s="186"/>
      <c r="K386" s="186"/>
      <c r="L386" s="186"/>
      <c r="M386" s="186"/>
      <c r="N386" s="180"/>
      <c r="O386" s="180"/>
      <c r="P386" s="180"/>
      <c r="Q386" s="180"/>
      <c r="R386" s="180"/>
      <c r="S386" s="180"/>
      <c r="T386" s="186"/>
      <c r="U386" s="186"/>
      <c r="V386" s="186"/>
      <c r="W386" s="186"/>
      <c r="X386" s="186"/>
      <c r="Y386" s="186"/>
      <c r="Z386" s="186"/>
    </row>
    <row r="387" spans="1:26" x14ac:dyDescent="0.2">
      <c r="A387" s="186"/>
      <c r="B387" s="186"/>
      <c r="C387" s="186"/>
      <c r="D387" s="186"/>
      <c r="E387" s="186"/>
      <c r="F387" s="186"/>
      <c r="G387" s="186"/>
      <c r="H387" s="186"/>
      <c r="I387" s="186"/>
      <c r="J387" s="186"/>
      <c r="K387" s="186"/>
      <c r="L387" s="186"/>
      <c r="M387" s="186"/>
      <c r="N387" s="180"/>
      <c r="O387" s="180"/>
      <c r="P387" s="180"/>
      <c r="Q387" s="180"/>
      <c r="R387" s="180"/>
      <c r="S387" s="180"/>
      <c r="T387" s="186"/>
      <c r="U387" s="186"/>
      <c r="V387" s="186"/>
      <c r="W387" s="186"/>
      <c r="X387" s="186"/>
      <c r="Y387" s="186"/>
      <c r="Z387" s="186"/>
    </row>
    <row r="388" spans="1:26" x14ac:dyDescent="0.2">
      <c r="A388" s="186"/>
      <c r="B388" s="186"/>
      <c r="C388" s="186"/>
      <c r="D388" s="186"/>
      <c r="E388" s="186"/>
      <c r="F388" s="186"/>
      <c r="G388" s="186"/>
      <c r="H388" s="186"/>
      <c r="I388" s="186"/>
      <c r="J388" s="186"/>
      <c r="K388" s="186"/>
      <c r="L388" s="186"/>
      <c r="M388" s="186"/>
      <c r="N388" s="180"/>
      <c r="O388" s="180"/>
      <c r="P388" s="180"/>
      <c r="Q388" s="180"/>
      <c r="R388" s="180"/>
      <c r="S388" s="180"/>
      <c r="T388" s="186"/>
      <c r="U388" s="186"/>
      <c r="V388" s="186"/>
      <c r="W388" s="186"/>
      <c r="X388" s="186"/>
      <c r="Y388" s="186"/>
      <c r="Z388" s="186"/>
    </row>
    <row r="389" spans="1:26" x14ac:dyDescent="0.2">
      <c r="A389" s="186"/>
      <c r="B389" s="186"/>
      <c r="C389" s="186"/>
      <c r="D389" s="186"/>
      <c r="E389" s="186"/>
      <c r="F389" s="186"/>
      <c r="G389" s="186"/>
      <c r="H389" s="186"/>
      <c r="I389" s="186"/>
      <c r="J389" s="186"/>
      <c r="K389" s="186"/>
      <c r="L389" s="186"/>
      <c r="M389" s="186"/>
      <c r="N389" s="180"/>
      <c r="O389" s="180"/>
      <c r="P389" s="180"/>
      <c r="Q389" s="180"/>
      <c r="R389" s="180"/>
      <c r="S389" s="180"/>
      <c r="T389" s="186"/>
      <c r="U389" s="186"/>
      <c r="V389" s="186"/>
      <c r="W389" s="186"/>
      <c r="X389" s="186"/>
      <c r="Y389" s="186"/>
      <c r="Z389" s="186"/>
    </row>
    <row r="390" spans="1:26" x14ac:dyDescent="0.2">
      <c r="A390" s="186"/>
      <c r="B390" s="186"/>
      <c r="C390" s="186"/>
      <c r="D390" s="186"/>
      <c r="E390" s="186"/>
      <c r="F390" s="186"/>
      <c r="G390" s="186"/>
      <c r="H390" s="186"/>
      <c r="I390" s="186"/>
      <c r="J390" s="186"/>
      <c r="K390" s="186"/>
      <c r="L390" s="186"/>
      <c r="M390" s="186"/>
      <c r="N390" s="180"/>
      <c r="O390" s="180"/>
      <c r="P390" s="180"/>
      <c r="Q390" s="180"/>
      <c r="R390" s="180"/>
      <c r="S390" s="180"/>
      <c r="T390" s="186"/>
      <c r="U390" s="186"/>
      <c r="V390" s="186"/>
      <c r="W390" s="186"/>
      <c r="X390" s="186"/>
      <c r="Y390" s="186"/>
      <c r="Z390" s="186"/>
    </row>
    <row r="391" spans="1:26" x14ac:dyDescent="0.2">
      <c r="A391" s="186"/>
      <c r="B391" s="186"/>
      <c r="C391" s="186"/>
      <c r="D391" s="186"/>
      <c r="E391" s="186"/>
      <c r="F391" s="186"/>
      <c r="G391" s="186"/>
      <c r="H391" s="186"/>
      <c r="I391" s="186"/>
      <c r="J391" s="186"/>
      <c r="K391" s="186"/>
      <c r="L391" s="186"/>
      <c r="M391" s="186"/>
      <c r="N391" s="180"/>
      <c r="O391" s="180"/>
      <c r="P391" s="180"/>
      <c r="Q391" s="180"/>
      <c r="R391" s="180"/>
      <c r="S391" s="180"/>
      <c r="T391" s="186"/>
      <c r="U391" s="186"/>
      <c r="V391" s="186"/>
      <c r="W391" s="186"/>
      <c r="X391" s="186"/>
      <c r="Y391" s="186"/>
      <c r="Z391" s="186"/>
    </row>
    <row r="392" spans="1:26" x14ac:dyDescent="0.2">
      <c r="A392" s="186"/>
      <c r="B392" s="186"/>
      <c r="C392" s="186"/>
      <c r="D392" s="186"/>
      <c r="E392" s="186"/>
      <c r="F392" s="186"/>
      <c r="G392" s="186"/>
      <c r="H392" s="186"/>
      <c r="I392" s="186"/>
      <c r="J392" s="186"/>
      <c r="K392" s="186"/>
      <c r="L392" s="186"/>
      <c r="M392" s="186"/>
      <c r="N392" s="180"/>
      <c r="O392" s="180"/>
      <c r="P392" s="180"/>
      <c r="Q392" s="180"/>
      <c r="R392" s="180"/>
      <c r="S392" s="180"/>
      <c r="T392" s="186"/>
      <c r="U392" s="186"/>
      <c r="V392" s="186"/>
      <c r="W392" s="186"/>
      <c r="X392" s="186"/>
      <c r="Y392" s="186"/>
      <c r="Z392" s="186"/>
    </row>
    <row r="393" spans="1:26" x14ac:dyDescent="0.2">
      <c r="A393" s="186"/>
      <c r="B393" s="186"/>
      <c r="C393" s="186"/>
      <c r="D393" s="186"/>
      <c r="E393" s="186"/>
      <c r="F393" s="186"/>
      <c r="G393" s="186"/>
      <c r="H393" s="186"/>
      <c r="I393" s="186"/>
      <c r="J393" s="186"/>
      <c r="K393" s="186"/>
      <c r="L393" s="186"/>
      <c r="M393" s="186"/>
      <c r="N393" s="180"/>
      <c r="O393" s="180"/>
      <c r="P393" s="180"/>
      <c r="Q393" s="180"/>
      <c r="R393" s="180"/>
      <c r="S393" s="180"/>
      <c r="T393" s="186"/>
      <c r="U393" s="186"/>
      <c r="V393" s="186"/>
      <c r="W393" s="186"/>
      <c r="X393" s="186"/>
      <c r="Y393" s="186"/>
      <c r="Z393" s="186"/>
    </row>
    <row r="394" spans="1:26" x14ac:dyDescent="0.2">
      <c r="A394" s="186"/>
      <c r="B394" s="186"/>
      <c r="C394" s="186"/>
      <c r="D394" s="186"/>
      <c r="E394" s="186"/>
      <c r="F394" s="186"/>
      <c r="G394" s="186"/>
      <c r="H394" s="186"/>
      <c r="I394" s="186"/>
      <c r="J394" s="186"/>
      <c r="K394" s="186"/>
      <c r="L394" s="186"/>
      <c r="M394" s="186"/>
      <c r="N394" s="180"/>
      <c r="O394" s="180"/>
      <c r="P394" s="180"/>
      <c r="Q394" s="180"/>
      <c r="R394" s="180"/>
      <c r="S394" s="180"/>
      <c r="T394" s="186"/>
      <c r="U394" s="186"/>
      <c r="V394" s="186"/>
      <c r="W394" s="186"/>
      <c r="X394" s="186"/>
      <c r="Y394" s="186"/>
      <c r="Z394" s="186"/>
    </row>
    <row r="395" spans="1:26" x14ac:dyDescent="0.2">
      <c r="A395" s="186"/>
      <c r="B395" s="186"/>
      <c r="C395" s="186"/>
      <c r="D395" s="186"/>
      <c r="E395" s="186"/>
      <c r="F395" s="186"/>
      <c r="G395" s="186"/>
      <c r="H395" s="186"/>
      <c r="I395" s="186"/>
      <c r="J395" s="186"/>
      <c r="K395" s="186"/>
      <c r="L395" s="186"/>
      <c r="M395" s="186"/>
      <c r="N395" s="180"/>
      <c r="O395" s="180"/>
      <c r="P395" s="180"/>
      <c r="Q395" s="180"/>
      <c r="R395" s="180"/>
      <c r="S395" s="180"/>
      <c r="T395" s="186"/>
      <c r="U395" s="186"/>
      <c r="V395" s="186"/>
      <c r="W395" s="186"/>
      <c r="X395" s="186"/>
      <c r="Y395" s="186"/>
      <c r="Z395" s="186"/>
    </row>
    <row r="396" spans="1:26" x14ac:dyDescent="0.2">
      <c r="A396" s="186"/>
      <c r="B396" s="186"/>
      <c r="C396" s="186"/>
      <c r="D396" s="186"/>
      <c r="E396" s="186"/>
      <c r="F396" s="186"/>
      <c r="G396" s="186"/>
      <c r="H396" s="186"/>
      <c r="I396" s="186"/>
      <c r="J396" s="186"/>
      <c r="K396" s="186"/>
      <c r="L396" s="186"/>
      <c r="M396" s="186"/>
      <c r="N396" s="180"/>
      <c r="O396" s="180"/>
      <c r="P396" s="180"/>
      <c r="Q396" s="180"/>
      <c r="R396" s="180"/>
      <c r="S396" s="180"/>
      <c r="T396" s="186"/>
      <c r="U396" s="186"/>
      <c r="V396" s="186"/>
      <c r="W396" s="186"/>
      <c r="X396" s="186"/>
      <c r="Y396" s="186"/>
      <c r="Z396" s="186"/>
    </row>
    <row r="397" spans="1:26" x14ac:dyDescent="0.2">
      <c r="A397" s="186"/>
      <c r="B397" s="186"/>
      <c r="C397" s="186"/>
      <c r="D397" s="186"/>
      <c r="E397" s="186"/>
      <c r="F397" s="186"/>
      <c r="G397" s="186"/>
      <c r="H397" s="186"/>
      <c r="I397" s="186"/>
      <c r="J397" s="186"/>
      <c r="K397" s="186"/>
      <c r="L397" s="186"/>
      <c r="M397" s="186"/>
      <c r="N397" s="180"/>
      <c r="O397" s="180"/>
      <c r="P397" s="180"/>
      <c r="Q397" s="180"/>
      <c r="R397" s="180"/>
      <c r="S397" s="180"/>
      <c r="T397" s="186"/>
      <c r="U397" s="186"/>
      <c r="V397" s="186"/>
      <c r="W397" s="186"/>
      <c r="X397" s="186"/>
      <c r="Y397" s="186"/>
      <c r="Z397" s="186"/>
    </row>
    <row r="398" spans="1:26" x14ac:dyDescent="0.2">
      <c r="A398" s="186"/>
      <c r="B398" s="186"/>
      <c r="C398" s="186"/>
      <c r="D398" s="186"/>
      <c r="E398" s="186"/>
      <c r="F398" s="186"/>
      <c r="G398" s="186"/>
      <c r="H398" s="186"/>
      <c r="I398" s="186"/>
      <c r="J398" s="186"/>
      <c r="K398" s="186"/>
      <c r="L398" s="186"/>
      <c r="M398" s="186"/>
      <c r="N398" s="180"/>
      <c r="O398" s="180"/>
      <c r="P398" s="180"/>
      <c r="Q398" s="180"/>
      <c r="R398" s="180"/>
      <c r="S398" s="180"/>
      <c r="T398" s="186"/>
      <c r="U398" s="186"/>
      <c r="V398" s="186"/>
      <c r="W398" s="186"/>
      <c r="X398" s="186"/>
      <c r="Y398" s="186"/>
      <c r="Z398" s="186"/>
    </row>
    <row r="399" spans="1:26" x14ac:dyDescent="0.2">
      <c r="A399" s="186"/>
      <c r="B399" s="186"/>
      <c r="C399" s="186"/>
      <c r="D399" s="186"/>
      <c r="E399" s="186"/>
      <c r="F399" s="186"/>
      <c r="G399" s="186"/>
      <c r="H399" s="186"/>
      <c r="I399" s="186"/>
      <c r="J399" s="186"/>
      <c r="K399" s="186"/>
      <c r="L399" s="186"/>
      <c r="M399" s="186"/>
      <c r="N399" s="180"/>
      <c r="O399" s="180"/>
      <c r="P399" s="180"/>
      <c r="Q399" s="180"/>
      <c r="R399" s="180"/>
      <c r="S399" s="180"/>
      <c r="T399" s="186"/>
      <c r="U399" s="186"/>
      <c r="V399" s="186"/>
      <c r="W399" s="186"/>
      <c r="X399" s="186"/>
      <c r="Y399" s="186"/>
      <c r="Z399" s="186"/>
    </row>
    <row r="400" spans="1:26" x14ac:dyDescent="0.2">
      <c r="A400" s="186"/>
      <c r="B400" s="186"/>
      <c r="C400" s="186"/>
      <c r="D400" s="186"/>
      <c r="E400" s="186"/>
      <c r="F400" s="186"/>
      <c r="G400" s="186"/>
      <c r="H400" s="186"/>
      <c r="I400" s="186"/>
      <c r="J400" s="186"/>
      <c r="K400" s="186"/>
      <c r="L400" s="186"/>
      <c r="M400" s="186"/>
      <c r="N400" s="180"/>
      <c r="O400" s="180"/>
      <c r="P400" s="180"/>
      <c r="Q400" s="180"/>
      <c r="R400" s="180"/>
      <c r="S400" s="180"/>
      <c r="T400" s="186"/>
      <c r="U400" s="186"/>
      <c r="V400" s="186"/>
      <c r="W400" s="186"/>
      <c r="X400" s="186"/>
      <c r="Y400" s="186"/>
      <c r="Z400" s="186"/>
    </row>
    <row r="401" spans="1:26" x14ac:dyDescent="0.2">
      <c r="A401" s="186"/>
      <c r="B401" s="186"/>
      <c r="C401" s="186"/>
      <c r="D401" s="186"/>
      <c r="E401" s="186"/>
      <c r="F401" s="186"/>
      <c r="G401" s="186"/>
      <c r="H401" s="186"/>
      <c r="I401" s="186"/>
      <c r="J401" s="186"/>
      <c r="K401" s="186"/>
      <c r="L401" s="186"/>
      <c r="M401" s="186"/>
      <c r="N401" s="180"/>
      <c r="O401" s="180"/>
      <c r="P401" s="180"/>
      <c r="Q401" s="180"/>
      <c r="R401" s="180"/>
      <c r="S401" s="180"/>
      <c r="T401" s="186"/>
      <c r="U401" s="186"/>
      <c r="V401" s="186"/>
      <c r="W401" s="186"/>
      <c r="X401" s="186"/>
      <c r="Y401" s="186"/>
      <c r="Z401" s="186"/>
    </row>
    <row r="402" spans="1:26" x14ac:dyDescent="0.2">
      <c r="A402" s="186"/>
      <c r="B402" s="186"/>
      <c r="C402" s="186"/>
      <c r="D402" s="186"/>
      <c r="E402" s="186"/>
      <c r="F402" s="186"/>
      <c r="G402" s="186"/>
      <c r="H402" s="186"/>
      <c r="I402" s="186"/>
      <c r="J402" s="186"/>
      <c r="K402" s="186"/>
      <c r="L402" s="186"/>
      <c r="M402" s="186"/>
      <c r="N402" s="180"/>
      <c r="O402" s="180"/>
      <c r="P402" s="180"/>
      <c r="Q402" s="180"/>
      <c r="R402" s="180"/>
      <c r="S402" s="180"/>
      <c r="T402" s="186"/>
      <c r="U402" s="186"/>
      <c r="V402" s="186"/>
      <c r="W402" s="186"/>
      <c r="X402" s="186"/>
      <c r="Y402" s="186"/>
      <c r="Z402" s="186"/>
    </row>
    <row r="403" spans="1:26" x14ac:dyDescent="0.2">
      <c r="A403" s="186"/>
      <c r="B403" s="186"/>
      <c r="C403" s="186"/>
      <c r="D403" s="186"/>
      <c r="E403" s="186"/>
      <c r="F403" s="186"/>
      <c r="G403" s="186"/>
      <c r="H403" s="186"/>
      <c r="I403" s="186"/>
      <c r="J403" s="186"/>
      <c r="K403" s="186"/>
      <c r="L403" s="186"/>
      <c r="M403" s="186"/>
      <c r="N403" s="180"/>
      <c r="O403" s="180"/>
      <c r="P403" s="180"/>
      <c r="Q403" s="180"/>
      <c r="R403" s="180"/>
      <c r="S403" s="180"/>
      <c r="T403" s="186"/>
      <c r="U403" s="186"/>
      <c r="V403" s="186"/>
      <c r="W403" s="186"/>
      <c r="X403" s="186"/>
      <c r="Y403" s="186"/>
      <c r="Z403" s="186"/>
    </row>
    <row r="404" spans="1:26" x14ac:dyDescent="0.2">
      <c r="A404" s="186"/>
      <c r="B404" s="186"/>
      <c r="C404" s="186"/>
      <c r="D404" s="186"/>
      <c r="E404" s="186"/>
      <c r="F404" s="186"/>
      <c r="G404" s="186"/>
      <c r="H404" s="186"/>
      <c r="I404" s="186"/>
      <c r="J404" s="186"/>
      <c r="K404" s="186"/>
      <c r="L404" s="186"/>
      <c r="M404" s="186"/>
      <c r="N404" s="180"/>
      <c r="O404" s="180"/>
      <c r="P404" s="180"/>
      <c r="Q404" s="180"/>
      <c r="R404" s="180"/>
      <c r="S404" s="180"/>
      <c r="T404" s="186"/>
      <c r="U404" s="186"/>
      <c r="V404" s="186"/>
      <c r="W404" s="186"/>
      <c r="X404" s="186"/>
      <c r="Y404" s="186"/>
      <c r="Z404" s="186"/>
    </row>
    <row r="405" spans="1:26" x14ac:dyDescent="0.2">
      <c r="A405" s="186"/>
      <c r="B405" s="186"/>
      <c r="C405" s="186"/>
      <c r="D405" s="186"/>
      <c r="E405" s="186"/>
      <c r="F405" s="186"/>
      <c r="G405" s="186"/>
      <c r="H405" s="186"/>
      <c r="I405" s="186"/>
      <c r="J405" s="186"/>
      <c r="K405" s="186"/>
      <c r="L405" s="186"/>
      <c r="M405" s="186"/>
      <c r="N405" s="180"/>
      <c r="O405" s="180"/>
      <c r="P405" s="180"/>
      <c r="Q405" s="180"/>
      <c r="R405" s="180"/>
      <c r="S405" s="180"/>
      <c r="T405" s="186"/>
      <c r="U405" s="186"/>
      <c r="V405" s="186"/>
      <c r="W405" s="186"/>
      <c r="X405" s="186"/>
      <c r="Y405" s="186"/>
      <c r="Z405" s="186"/>
    </row>
    <row r="406" spans="1:26" x14ac:dyDescent="0.2">
      <c r="A406" s="186"/>
      <c r="B406" s="186"/>
      <c r="C406" s="186"/>
      <c r="D406" s="186"/>
      <c r="E406" s="186"/>
      <c r="F406" s="186"/>
      <c r="G406" s="186"/>
      <c r="H406" s="186"/>
      <c r="I406" s="186"/>
      <c r="J406" s="186"/>
      <c r="K406" s="186"/>
      <c r="L406" s="186"/>
      <c r="M406" s="186"/>
      <c r="N406" s="180"/>
      <c r="O406" s="180"/>
      <c r="P406" s="180"/>
      <c r="Q406" s="180"/>
      <c r="R406" s="180"/>
      <c r="S406" s="180"/>
      <c r="T406" s="186"/>
      <c r="U406" s="186"/>
      <c r="V406" s="186"/>
      <c r="W406" s="186"/>
      <c r="X406" s="186"/>
      <c r="Y406" s="186"/>
      <c r="Z406" s="186"/>
    </row>
    <row r="407" spans="1:26" x14ac:dyDescent="0.2">
      <c r="A407" s="186"/>
      <c r="B407" s="186"/>
      <c r="C407" s="186"/>
      <c r="D407" s="186"/>
      <c r="E407" s="186"/>
      <c r="F407" s="186"/>
      <c r="G407" s="186"/>
      <c r="H407" s="186"/>
      <c r="I407" s="186"/>
      <c r="J407" s="186"/>
      <c r="K407" s="186"/>
      <c r="L407" s="186"/>
      <c r="M407" s="186"/>
      <c r="N407" s="180"/>
      <c r="O407" s="180"/>
      <c r="P407" s="180"/>
      <c r="Q407" s="180"/>
      <c r="R407" s="180"/>
      <c r="S407" s="180"/>
      <c r="T407" s="186"/>
      <c r="U407" s="186"/>
      <c r="V407" s="186"/>
      <c r="W407" s="186"/>
      <c r="X407" s="186"/>
      <c r="Y407" s="186"/>
      <c r="Z407" s="186"/>
    </row>
    <row r="408" spans="1:26" x14ac:dyDescent="0.2">
      <c r="A408" s="186"/>
      <c r="B408" s="186"/>
      <c r="C408" s="186"/>
      <c r="D408" s="186"/>
      <c r="E408" s="186"/>
      <c r="F408" s="186"/>
      <c r="G408" s="186"/>
      <c r="H408" s="186"/>
      <c r="I408" s="186"/>
      <c r="J408" s="186"/>
      <c r="K408" s="186"/>
      <c r="L408" s="186"/>
      <c r="M408" s="186"/>
      <c r="N408" s="180"/>
      <c r="O408" s="180"/>
      <c r="P408" s="180"/>
      <c r="Q408" s="180"/>
      <c r="R408" s="180"/>
      <c r="S408" s="180"/>
      <c r="T408" s="186"/>
      <c r="U408" s="186"/>
      <c r="V408" s="186"/>
      <c r="W408" s="186"/>
      <c r="X408" s="186"/>
      <c r="Y408" s="186"/>
      <c r="Z408" s="186"/>
    </row>
    <row r="409" spans="1:26" x14ac:dyDescent="0.2">
      <c r="A409" s="186"/>
      <c r="B409" s="186"/>
      <c r="C409" s="186"/>
      <c r="D409" s="186"/>
      <c r="E409" s="186"/>
      <c r="F409" s="186"/>
      <c r="G409" s="186"/>
      <c r="H409" s="186"/>
      <c r="I409" s="186"/>
      <c r="J409" s="186"/>
      <c r="K409" s="186"/>
      <c r="L409" s="186"/>
      <c r="M409" s="186"/>
      <c r="N409" s="180"/>
      <c r="O409" s="180"/>
      <c r="P409" s="180"/>
      <c r="Q409" s="180"/>
      <c r="R409" s="180"/>
      <c r="S409" s="180"/>
      <c r="T409" s="186"/>
      <c r="U409" s="186"/>
      <c r="V409" s="186"/>
      <c r="W409" s="186"/>
      <c r="X409" s="186"/>
      <c r="Y409" s="186"/>
      <c r="Z409" s="186"/>
    </row>
    <row r="410" spans="1:26" x14ac:dyDescent="0.2">
      <c r="A410" s="186"/>
      <c r="B410" s="186"/>
      <c r="C410" s="186"/>
      <c r="D410" s="186"/>
      <c r="E410" s="186"/>
      <c r="F410" s="186"/>
      <c r="G410" s="186"/>
      <c r="H410" s="186"/>
      <c r="I410" s="186"/>
      <c r="J410" s="186"/>
      <c r="K410" s="186"/>
      <c r="L410" s="186"/>
      <c r="M410" s="186"/>
      <c r="N410" s="180"/>
      <c r="O410" s="180"/>
      <c r="P410" s="180"/>
      <c r="Q410" s="180"/>
      <c r="R410" s="180"/>
      <c r="S410" s="180"/>
      <c r="T410" s="186"/>
      <c r="U410" s="186"/>
      <c r="V410" s="186"/>
      <c r="W410" s="186"/>
      <c r="X410" s="186"/>
      <c r="Y410" s="186"/>
      <c r="Z410" s="186"/>
    </row>
    <row r="411" spans="1:26" x14ac:dyDescent="0.2">
      <c r="A411" s="186"/>
      <c r="B411" s="186"/>
      <c r="C411" s="186"/>
      <c r="D411" s="186"/>
      <c r="E411" s="186"/>
      <c r="F411" s="186"/>
      <c r="G411" s="186"/>
      <c r="H411" s="186"/>
      <c r="I411" s="186"/>
      <c r="J411" s="186"/>
      <c r="K411" s="186"/>
      <c r="L411" s="186"/>
      <c r="M411" s="186"/>
      <c r="N411" s="180"/>
      <c r="O411" s="180"/>
      <c r="P411" s="180"/>
      <c r="Q411" s="180"/>
      <c r="R411" s="180"/>
      <c r="S411" s="180"/>
      <c r="T411" s="186"/>
      <c r="U411" s="186"/>
      <c r="V411" s="186"/>
      <c r="W411" s="186"/>
      <c r="X411" s="186"/>
      <c r="Y411" s="186"/>
      <c r="Z411" s="186"/>
    </row>
    <row r="412" spans="1:26" x14ac:dyDescent="0.2">
      <c r="A412" s="186"/>
      <c r="B412" s="186"/>
      <c r="C412" s="186"/>
      <c r="D412" s="186"/>
      <c r="E412" s="186"/>
      <c r="F412" s="186"/>
      <c r="G412" s="186"/>
      <c r="H412" s="186"/>
      <c r="I412" s="186"/>
      <c r="J412" s="186"/>
      <c r="K412" s="186"/>
      <c r="L412" s="186"/>
      <c r="M412" s="186"/>
      <c r="N412" s="180"/>
      <c r="O412" s="180"/>
      <c r="P412" s="180"/>
      <c r="Q412" s="180"/>
      <c r="R412" s="180"/>
      <c r="S412" s="180"/>
      <c r="T412" s="186"/>
      <c r="U412" s="186"/>
      <c r="V412" s="186"/>
      <c r="W412" s="186"/>
      <c r="X412" s="186"/>
      <c r="Y412" s="186"/>
      <c r="Z412" s="186"/>
    </row>
    <row r="413" spans="1:26" x14ac:dyDescent="0.2">
      <c r="A413" s="186"/>
      <c r="B413" s="186"/>
      <c r="C413" s="186"/>
      <c r="D413" s="186"/>
      <c r="E413" s="186"/>
      <c r="F413" s="186"/>
      <c r="G413" s="186"/>
      <c r="H413" s="186"/>
      <c r="I413" s="186"/>
      <c r="J413" s="186"/>
      <c r="K413" s="186"/>
      <c r="L413" s="186"/>
      <c r="M413" s="186"/>
      <c r="N413" s="180"/>
      <c r="O413" s="180"/>
      <c r="P413" s="180"/>
      <c r="Q413" s="180"/>
      <c r="R413" s="180"/>
      <c r="S413" s="180"/>
      <c r="T413" s="186"/>
      <c r="U413" s="186"/>
      <c r="V413" s="186"/>
      <c r="W413" s="186"/>
      <c r="X413" s="186"/>
      <c r="Y413" s="186"/>
      <c r="Z413" s="186"/>
    </row>
    <row r="414" spans="1:26" x14ac:dyDescent="0.2">
      <c r="A414" s="186"/>
      <c r="B414" s="186"/>
      <c r="C414" s="186"/>
      <c r="D414" s="186"/>
      <c r="E414" s="186"/>
      <c r="F414" s="186"/>
      <c r="G414" s="186"/>
      <c r="H414" s="186"/>
      <c r="I414" s="186"/>
      <c r="J414" s="186"/>
      <c r="K414" s="186"/>
      <c r="L414" s="186"/>
      <c r="M414" s="186"/>
      <c r="N414" s="180"/>
      <c r="O414" s="180"/>
      <c r="P414" s="180"/>
      <c r="Q414" s="180"/>
      <c r="R414" s="180"/>
      <c r="S414" s="180"/>
      <c r="T414" s="186"/>
      <c r="U414" s="186"/>
      <c r="V414" s="186"/>
      <c r="W414" s="186"/>
      <c r="X414" s="186"/>
      <c r="Y414" s="186"/>
      <c r="Z414" s="186"/>
    </row>
    <row r="415" spans="1:26" x14ac:dyDescent="0.2">
      <c r="A415" s="186"/>
      <c r="B415" s="186"/>
      <c r="C415" s="186"/>
      <c r="D415" s="186"/>
      <c r="E415" s="186"/>
      <c r="F415" s="186"/>
      <c r="G415" s="186"/>
      <c r="H415" s="186"/>
      <c r="I415" s="186"/>
      <c r="J415" s="186"/>
      <c r="K415" s="186"/>
      <c r="L415" s="186"/>
      <c r="M415" s="186"/>
      <c r="N415" s="180"/>
      <c r="O415" s="180"/>
      <c r="P415" s="180"/>
      <c r="Q415" s="180"/>
      <c r="R415" s="180"/>
      <c r="S415" s="180"/>
      <c r="T415" s="186"/>
      <c r="U415" s="186"/>
      <c r="V415" s="186"/>
      <c r="W415" s="186"/>
      <c r="X415" s="186"/>
      <c r="Y415" s="186"/>
      <c r="Z415" s="186"/>
    </row>
    <row r="416" spans="1:26" x14ac:dyDescent="0.2">
      <c r="A416" s="186"/>
      <c r="B416" s="186"/>
      <c r="C416" s="186"/>
      <c r="D416" s="186"/>
      <c r="E416" s="186"/>
      <c r="F416" s="186"/>
      <c r="G416" s="186"/>
      <c r="H416" s="186"/>
      <c r="I416" s="186"/>
      <c r="J416" s="186"/>
      <c r="K416" s="186"/>
      <c r="L416" s="186"/>
      <c r="M416" s="186"/>
      <c r="N416" s="180"/>
      <c r="O416" s="180"/>
      <c r="P416" s="180"/>
      <c r="Q416" s="180"/>
      <c r="R416" s="180"/>
      <c r="S416" s="180"/>
      <c r="T416" s="186"/>
      <c r="U416" s="186"/>
      <c r="V416" s="186"/>
      <c r="W416" s="186"/>
      <c r="X416" s="186"/>
      <c r="Y416" s="186"/>
      <c r="Z416" s="186"/>
    </row>
    <row r="417" spans="1:26" x14ac:dyDescent="0.2">
      <c r="A417" s="186"/>
      <c r="B417" s="186"/>
      <c r="C417" s="186"/>
      <c r="D417" s="186"/>
      <c r="E417" s="186"/>
      <c r="F417" s="186"/>
      <c r="G417" s="186"/>
      <c r="H417" s="186"/>
      <c r="I417" s="186"/>
      <c r="J417" s="186"/>
      <c r="K417" s="186"/>
      <c r="L417" s="186"/>
      <c r="M417" s="186"/>
      <c r="N417" s="180"/>
      <c r="O417" s="180"/>
      <c r="P417" s="180"/>
      <c r="Q417" s="180"/>
      <c r="R417" s="180"/>
      <c r="S417" s="180"/>
      <c r="T417" s="186"/>
      <c r="U417" s="186"/>
      <c r="V417" s="186"/>
      <c r="W417" s="186"/>
      <c r="X417" s="186"/>
      <c r="Y417" s="186"/>
      <c r="Z417" s="186"/>
    </row>
    <row r="418" spans="1:26" x14ac:dyDescent="0.2">
      <c r="A418" s="186"/>
      <c r="B418" s="186"/>
      <c r="C418" s="186"/>
      <c r="D418" s="186"/>
      <c r="E418" s="186"/>
      <c r="F418" s="186"/>
      <c r="G418" s="186"/>
      <c r="H418" s="186"/>
      <c r="I418" s="186"/>
      <c r="J418" s="186"/>
      <c r="K418" s="186"/>
      <c r="L418" s="186"/>
      <c r="M418" s="186"/>
      <c r="N418" s="180"/>
      <c r="O418" s="180"/>
      <c r="P418" s="180"/>
      <c r="Q418" s="180"/>
      <c r="R418" s="180"/>
      <c r="S418" s="180"/>
      <c r="T418" s="186"/>
      <c r="U418" s="186"/>
      <c r="V418" s="186"/>
      <c r="W418" s="186"/>
      <c r="X418" s="186"/>
      <c r="Y418" s="186"/>
      <c r="Z418" s="186"/>
    </row>
    <row r="419" spans="1:26" x14ac:dyDescent="0.2">
      <c r="A419" s="186"/>
      <c r="B419" s="186"/>
      <c r="C419" s="186"/>
      <c r="D419" s="186"/>
      <c r="E419" s="186"/>
      <c r="F419" s="186"/>
      <c r="G419" s="186"/>
      <c r="H419" s="186"/>
      <c r="I419" s="186"/>
      <c r="J419" s="186"/>
      <c r="K419" s="186"/>
      <c r="L419" s="186"/>
      <c r="M419" s="186"/>
      <c r="N419" s="180"/>
      <c r="O419" s="180"/>
      <c r="P419" s="180"/>
      <c r="Q419" s="180"/>
      <c r="R419" s="180"/>
      <c r="S419" s="180"/>
      <c r="T419" s="186"/>
      <c r="U419" s="186"/>
      <c r="V419" s="186"/>
      <c r="W419" s="186"/>
      <c r="X419" s="186"/>
      <c r="Y419" s="186"/>
      <c r="Z419" s="186"/>
    </row>
    <row r="420" spans="1:26" x14ac:dyDescent="0.2">
      <c r="A420" s="186"/>
      <c r="B420" s="186"/>
      <c r="C420" s="186"/>
      <c r="D420" s="186"/>
      <c r="E420" s="186"/>
      <c r="F420" s="186"/>
      <c r="G420" s="186"/>
      <c r="H420" s="186"/>
      <c r="I420" s="186"/>
      <c r="J420" s="186"/>
      <c r="K420" s="186"/>
      <c r="L420" s="186"/>
      <c r="M420" s="186"/>
      <c r="N420" s="180"/>
      <c r="O420" s="180"/>
      <c r="P420" s="180"/>
      <c r="Q420" s="180"/>
      <c r="R420" s="180"/>
      <c r="S420" s="180"/>
      <c r="T420" s="186"/>
      <c r="U420" s="186"/>
      <c r="V420" s="186"/>
      <c r="W420" s="186"/>
      <c r="X420" s="186"/>
      <c r="Y420" s="186"/>
      <c r="Z420" s="186"/>
    </row>
    <row r="421" spans="1:26" x14ac:dyDescent="0.2">
      <c r="A421" s="186"/>
      <c r="B421" s="186"/>
      <c r="C421" s="186"/>
      <c r="D421" s="186"/>
      <c r="E421" s="186"/>
      <c r="F421" s="186"/>
      <c r="G421" s="186"/>
      <c r="H421" s="186"/>
      <c r="I421" s="186"/>
      <c r="J421" s="186"/>
      <c r="K421" s="186"/>
      <c r="L421" s="186"/>
      <c r="M421" s="186"/>
      <c r="N421" s="180"/>
      <c r="O421" s="180"/>
      <c r="P421" s="180"/>
      <c r="Q421" s="180"/>
      <c r="R421" s="180"/>
      <c r="S421" s="180"/>
      <c r="T421" s="186"/>
      <c r="U421" s="186"/>
      <c r="V421" s="186"/>
      <c r="W421" s="186"/>
      <c r="X421" s="186"/>
      <c r="Y421" s="186"/>
      <c r="Z421" s="186"/>
    </row>
    <row r="422" spans="1:26" x14ac:dyDescent="0.2">
      <c r="A422" s="186"/>
      <c r="B422" s="186"/>
      <c r="C422" s="186"/>
      <c r="D422" s="186"/>
      <c r="E422" s="186"/>
      <c r="F422" s="186"/>
      <c r="G422" s="186"/>
      <c r="H422" s="186"/>
      <c r="I422" s="186"/>
      <c r="J422" s="186"/>
      <c r="K422" s="186"/>
      <c r="L422" s="186"/>
      <c r="M422" s="186"/>
      <c r="N422" s="180"/>
      <c r="O422" s="180"/>
      <c r="P422" s="180"/>
      <c r="Q422" s="180"/>
      <c r="R422" s="180"/>
      <c r="S422" s="180"/>
      <c r="T422" s="186"/>
      <c r="U422" s="186"/>
      <c r="V422" s="186"/>
      <c r="W422" s="186"/>
      <c r="X422" s="186"/>
      <c r="Y422" s="186"/>
      <c r="Z422" s="186"/>
    </row>
    <row r="423" spans="1:26" x14ac:dyDescent="0.2">
      <c r="A423" s="186"/>
      <c r="B423" s="186"/>
      <c r="C423" s="186"/>
      <c r="D423" s="186"/>
      <c r="E423" s="186"/>
      <c r="F423" s="186"/>
      <c r="G423" s="186"/>
      <c r="H423" s="186"/>
      <c r="I423" s="186"/>
      <c r="J423" s="186"/>
      <c r="K423" s="186"/>
      <c r="L423" s="186"/>
      <c r="M423" s="186"/>
      <c r="N423" s="180"/>
      <c r="O423" s="180"/>
      <c r="P423" s="180"/>
      <c r="Q423" s="180"/>
      <c r="R423" s="180"/>
      <c r="S423" s="180"/>
      <c r="T423" s="186"/>
      <c r="U423" s="186"/>
      <c r="V423" s="186"/>
      <c r="W423" s="186"/>
      <c r="X423" s="186"/>
      <c r="Y423" s="186"/>
      <c r="Z423" s="186"/>
    </row>
    <row r="424" spans="1:26" x14ac:dyDescent="0.2">
      <c r="A424" s="186"/>
      <c r="B424" s="186"/>
      <c r="C424" s="186"/>
      <c r="D424" s="186"/>
      <c r="E424" s="186"/>
      <c r="F424" s="186"/>
      <c r="G424" s="186"/>
      <c r="H424" s="186"/>
      <c r="I424" s="186"/>
      <c r="J424" s="186"/>
      <c r="K424" s="186"/>
      <c r="L424" s="186"/>
      <c r="M424" s="186"/>
      <c r="N424" s="180"/>
      <c r="O424" s="180"/>
      <c r="P424" s="180"/>
      <c r="Q424" s="180"/>
      <c r="R424" s="180"/>
      <c r="S424" s="180"/>
      <c r="T424" s="186"/>
      <c r="U424" s="186"/>
      <c r="V424" s="186"/>
      <c r="W424" s="186"/>
      <c r="X424" s="186"/>
      <c r="Y424" s="186"/>
      <c r="Z424" s="186"/>
    </row>
    <row r="425" spans="1:26" x14ac:dyDescent="0.2">
      <c r="A425" s="186"/>
      <c r="B425" s="186"/>
      <c r="C425" s="186"/>
      <c r="D425" s="186"/>
      <c r="E425" s="186"/>
      <c r="F425" s="186"/>
      <c r="G425" s="186"/>
      <c r="H425" s="186"/>
      <c r="I425" s="186"/>
      <c r="J425" s="186"/>
      <c r="K425" s="186"/>
      <c r="L425" s="186"/>
      <c r="M425" s="186"/>
      <c r="N425" s="180"/>
      <c r="O425" s="180"/>
      <c r="P425" s="180"/>
      <c r="Q425" s="180"/>
      <c r="R425" s="180"/>
      <c r="S425" s="180"/>
      <c r="T425" s="186"/>
      <c r="U425" s="186"/>
      <c r="V425" s="186"/>
      <c r="W425" s="186"/>
      <c r="X425" s="186"/>
      <c r="Y425" s="186"/>
      <c r="Z425" s="186"/>
    </row>
    <row r="426" spans="1:26" x14ac:dyDescent="0.2">
      <c r="A426" s="186"/>
      <c r="B426" s="186"/>
      <c r="C426" s="186"/>
      <c r="D426" s="186"/>
      <c r="E426" s="186"/>
      <c r="F426" s="186"/>
      <c r="G426" s="186"/>
      <c r="H426" s="186"/>
      <c r="I426" s="186"/>
      <c r="J426" s="186"/>
      <c r="K426" s="186"/>
      <c r="L426" s="186"/>
      <c r="M426" s="186"/>
      <c r="N426" s="180"/>
      <c r="O426" s="180"/>
      <c r="P426" s="180"/>
      <c r="Q426" s="180"/>
      <c r="R426" s="180"/>
      <c r="S426" s="180"/>
      <c r="T426" s="186"/>
      <c r="U426" s="186"/>
      <c r="V426" s="186"/>
      <c r="W426" s="186"/>
      <c r="X426" s="186"/>
      <c r="Y426" s="186"/>
      <c r="Z426" s="186"/>
    </row>
    <row r="427" spans="1:26" x14ac:dyDescent="0.2">
      <c r="A427" s="186"/>
      <c r="B427" s="186"/>
      <c r="C427" s="186"/>
      <c r="D427" s="186"/>
      <c r="E427" s="186"/>
      <c r="F427" s="186"/>
      <c r="G427" s="186"/>
      <c r="H427" s="186"/>
      <c r="I427" s="186"/>
      <c r="J427" s="186"/>
      <c r="K427" s="186"/>
      <c r="L427" s="186"/>
      <c r="M427" s="186"/>
      <c r="N427" s="180"/>
      <c r="O427" s="180"/>
      <c r="P427" s="180"/>
      <c r="Q427" s="180"/>
      <c r="R427" s="180"/>
      <c r="S427" s="180"/>
      <c r="T427" s="186"/>
      <c r="U427" s="186"/>
      <c r="V427" s="186"/>
      <c r="W427" s="186"/>
      <c r="X427" s="186"/>
      <c r="Y427" s="186"/>
      <c r="Z427" s="186"/>
    </row>
    <row r="428" spans="1:26" x14ac:dyDescent="0.2">
      <c r="A428" s="186"/>
      <c r="B428" s="186"/>
      <c r="C428" s="186"/>
      <c r="D428" s="186"/>
      <c r="E428" s="186"/>
      <c r="F428" s="186"/>
      <c r="G428" s="186"/>
      <c r="H428" s="186"/>
      <c r="I428" s="186"/>
      <c r="J428" s="186"/>
      <c r="K428" s="186"/>
      <c r="L428" s="186"/>
      <c r="M428" s="186"/>
      <c r="N428" s="180"/>
      <c r="O428" s="180"/>
      <c r="P428" s="180"/>
      <c r="Q428" s="180"/>
      <c r="R428" s="180"/>
      <c r="S428" s="180"/>
      <c r="T428" s="186"/>
      <c r="U428" s="186"/>
      <c r="V428" s="186"/>
      <c r="W428" s="186"/>
      <c r="X428" s="186"/>
      <c r="Y428" s="186"/>
      <c r="Z428" s="186"/>
    </row>
    <row r="429" spans="1:26" x14ac:dyDescent="0.2">
      <c r="A429" s="186"/>
      <c r="B429" s="186"/>
      <c r="C429" s="186"/>
      <c r="D429" s="186"/>
      <c r="E429" s="186"/>
      <c r="F429" s="186"/>
      <c r="G429" s="186"/>
      <c r="H429" s="186"/>
      <c r="I429" s="186"/>
      <c r="J429" s="186"/>
      <c r="K429" s="186"/>
      <c r="L429" s="186"/>
      <c r="M429" s="186"/>
      <c r="N429" s="180"/>
      <c r="O429" s="180"/>
      <c r="P429" s="180"/>
      <c r="Q429" s="180"/>
      <c r="R429" s="180"/>
      <c r="S429" s="180"/>
      <c r="T429" s="186"/>
      <c r="U429" s="186"/>
      <c r="V429" s="186"/>
      <c r="W429" s="186"/>
      <c r="X429" s="186"/>
      <c r="Y429" s="186"/>
      <c r="Z429" s="186"/>
    </row>
    <row r="430" spans="1:26" x14ac:dyDescent="0.2">
      <c r="A430" s="186"/>
      <c r="B430" s="186"/>
      <c r="C430" s="186"/>
      <c r="D430" s="186"/>
      <c r="E430" s="186"/>
      <c r="F430" s="186"/>
      <c r="G430" s="186"/>
      <c r="H430" s="186"/>
      <c r="I430" s="186"/>
      <c r="J430" s="186"/>
      <c r="K430" s="186"/>
      <c r="L430" s="186"/>
      <c r="M430" s="186"/>
      <c r="N430" s="180"/>
      <c r="O430" s="180"/>
      <c r="P430" s="180"/>
      <c r="Q430" s="180"/>
      <c r="R430" s="180"/>
      <c r="S430" s="180"/>
      <c r="T430" s="186"/>
      <c r="U430" s="186"/>
      <c r="V430" s="186"/>
      <c r="W430" s="186"/>
      <c r="X430" s="186"/>
      <c r="Y430" s="186"/>
      <c r="Z430" s="186"/>
    </row>
    <row r="431" spans="1:26" x14ac:dyDescent="0.2">
      <c r="A431" s="186"/>
      <c r="B431" s="186"/>
      <c r="C431" s="186"/>
      <c r="D431" s="186"/>
      <c r="E431" s="186"/>
      <c r="F431" s="186"/>
      <c r="G431" s="186"/>
      <c r="H431" s="186"/>
      <c r="I431" s="186"/>
      <c r="J431" s="186"/>
      <c r="K431" s="186"/>
      <c r="L431" s="186"/>
      <c r="M431" s="186"/>
      <c r="N431" s="180"/>
      <c r="O431" s="180"/>
      <c r="P431" s="180"/>
      <c r="Q431" s="180"/>
      <c r="R431" s="180"/>
      <c r="S431" s="180"/>
      <c r="T431" s="186"/>
      <c r="U431" s="186"/>
      <c r="V431" s="186"/>
      <c r="W431" s="186"/>
      <c r="X431" s="186"/>
      <c r="Y431" s="186"/>
      <c r="Z431" s="186"/>
    </row>
    <row r="432" spans="1:26" x14ac:dyDescent="0.2">
      <c r="A432" s="186"/>
      <c r="B432" s="186"/>
      <c r="C432" s="186"/>
      <c r="D432" s="186"/>
      <c r="E432" s="186"/>
      <c r="F432" s="186"/>
      <c r="G432" s="186"/>
      <c r="H432" s="186"/>
      <c r="I432" s="186"/>
      <c r="J432" s="186"/>
      <c r="K432" s="186"/>
      <c r="L432" s="186"/>
      <c r="M432" s="186"/>
      <c r="N432" s="180"/>
      <c r="O432" s="180"/>
      <c r="P432" s="180"/>
      <c r="Q432" s="180"/>
      <c r="R432" s="180"/>
      <c r="S432" s="180"/>
      <c r="T432" s="186"/>
      <c r="U432" s="186"/>
      <c r="V432" s="186"/>
      <c r="W432" s="186"/>
      <c r="X432" s="186"/>
      <c r="Y432" s="186"/>
      <c r="Z432" s="186"/>
    </row>
    <row r="433" spans="1:26" x14ac:dyDescent="0.2">
      <c r="A433" s="186"/>
      <c r="B433" s="186"/>
      <c r="C433" s="186"/>
      <c r="D433" s="186"/>
      <c r="E433" s="186"/>
      <c r="F433" s="186"/>
      <c r="G433" s="186"/>
      <c r="H433" s="186"/>
      <c r="I433" s="186"/>
      <c r="J433" s="186"/>
      <c r="K433" s="186"/>
      <c r="L433" s="186"/>
      <c r="M433" s="186"/>
      <c r="N433" s="180"/>
      <c r="O433" s="180"/>
      <c r="P433" s="180"/>
      <c r="Q433" s="180"/>
      <c r="R433" s="180"/>
      <c r="S433" s="180"/>
      <c r="T433" s="186"/>
      <c r="U433" s="186"/>
      <c r="V433" s="186"/>
      <c r="W433" s="186"/>
      <c r="X433" s="186"/>
      <c r="Y433" s="186"/>
      <c r="Z433" s="186"/>
    </row>
    <row r="434" spans="1:26" x14ac:dyDescent="0.2">
      <c r="A434" s="186"/>
      <c r="B434" s="186"/>
      <c r="C434" s="186"/>
      <c r="D434" s="186"/>
      <c r="E434" s="186"/>
      <c r="F434" s="186"/>
      <c r="G434" s="186"/>
      <c r="H434" s="186"/>
      <c r="I434" s="186"/>
      <c r="J434" s="186"/>
      <c r="K434" s="186"/>
      <c r="L434" s="186"/>
      <c r="M434" s="186"/>
      <c r="N434" s="180"/>
      <c r="O434" s="180"/>
      <c r="P434" s="180"/>
      <c r="Q434" s="180"/>
      <c r="R434" s="180"/>
      <c r="S434" s="180"/>
      <c r="T434" s="186"/>
      <c r="U434" s="186"/>
      <c r="V434" s="186"/>
      <c r="W434" s="186"/>
      <c r="X434" s="186"/>
      <c r="Y434" s="186"/>
      <c r="Z434" s="186"/>
    </row>
    <row r="435" spans="1:26" x14ac:dyDescent="0.2">
      <c r="A435" s="186"/>
      <c r="B435" s="186"/>
      <c r="C435" s="186"/>
      <c r="D435" s="186"/>
      <c r="E435" s="186"/>
      <c r="F435" s="186"/>
      <c r="G435" s="186"/>
      <c r="H435" s="186"/>
      <c r="I435" s="186"/>
      <c r="J435" s="186"/>
      <c r="K435" s="186"/>
      <c r="L435" s="186"/>
      <c r="M435" s="186"/>
      <c r="N435" s="180"/>
      <c r="O435" s="180"/>
      <c r="P435" s="180"/>
      <c r="Q435" s="180"/>
      <c r="R435" s="180"/>
      <c r="S435" s="180"/>
      <c r="T435" s="186"/>
      <c r="U435" s="186"/>
      <c r="V435" s="186"/>
      <c r="W435" s="186"/>
      <c r="X435" s="186"/>
      <c r="Y435" s="186"/>
      <c r="Z435" s="186"/>
    </row>
    <row r="436" spans="1:26" x14ac:dyDescent="0.2">
      <c r="A436" s="186"/>
      <c r="B436" s="186"/>
      <c r="C436" s="186"/>
      <c r="D436" s="186"/>
      <c r="E436" s="186"/>
      <c r="F436" s="186"/>
      <c r="G436" s="186"/>
      <c r="H436" s="186"/>
      <c r="I436" s="186"/>
      <c r="J436" s="186"/>
      <c r="K436" s="186"/>
      <c r="L436" s="186"/>
      <c r="M436" s="186"/>
      <c r="N436" s="180"/>
      <c r="O436" s="180"/>
      <c r="P436" s="180"/>
      <c r="Q436" s="180"/>
      <c r="R436" s="180"/>
      <c r="S436" s="180"/>
      <c r="T436" s="186"/>
      <c r="U436" s="186"/>
      <c r="V436" s="186"/>
      <c r="W436" s="186"/>
      <c r="X436" s="186"/>
      <c r="Y436" s="186"/>
      <c r="Z436" s="186"/>
    </row>
    <row r="437" spans="1:26" x14ac:dyDescent="0.2">
      <c r="A437" s="186"/>
      <c r="B437" s="186"/>
      <c r="C437" s="186"/>
      <c r="D437" s="186"/>
      <c r="E437" s="186"/>
      <c r="F437" s="186"/>
      <c r="G437" s="186"/>
      <c r="H437" s="186"/>
      <c r="I437" s="186"/>
      <c r="J437" s="186"/>
      <c r="K437" s="186"/>
      <c r="L437" s="186"/>
      <c r="M437" s="186"/>
      <c r="N437" s="180"/>
      <c r="O437" s="180"/>
      <c r="P437" s="180"/>
      <c r="Q437" s="180"/>
      <c r="R437" s="180"/>
      <c r="S437" s="180"/>
      <c r="T437" s="186"/>
      <c r="U437" s="186"/>
      <c r="V437" s="186"/>
      <c r="W437" s="186"/>
      <c r="X437" s="186"/>
      <c r="Y437" s="186"/>
      <c r="Z437" s="186"/>
    </row>
    <row r="438" spans="1:26" x14ac:dyDescent="0.2">
      <c r="A438" s="186"/>
      <c r="B438" s="186"/>
      <c r="C438" s="186"/>
      <c r="D438" s="186"/>
      <c r="E438" s="186"/>
      <c r="F438" s="186"/>
      <c r="G438" s="186"/>
      <c r="H438" s="186"/>
      <c r="I438" s="186"/>
      <c r="J438" s="186"/>
      <c r="K438" s="186"/>
      <c r="L438" s="186"/>
      <c r="M438" s="186"/>
      <c r="N438" s="180"/>
      <c r="O438" s="180"/>
      <c r="P438" s="180"/>
      <c r="Q438" s="180"/>
      <c r="R438" s="180"/>
      <c r="S438" s="180"/>
      <c r="T438" s="186"/>
      <c r="U438" s="186"/>
      <c r="V438" s="186"/>
      <c r="W438" s="186"/>
      <c r="X438" s="186"/>
      <c r="Y438" s="186"/>
      <c r="Z438" s="186"/>
    </row>
    <row r="439" spans="1:26" x14ac:dyDescent="0.2">
      <c r="A439" s="186"/>
      <c r="B439" s="186"/>
      <c r="C439" s="186"/>
      <c r="D439" s="186"/>
      <c r="E439" s="186"/>
      <c r="F439" s="186"/>
      <c r="G439" s="186"/>
      <c r="H439" s="186"/>
      <c r="I439" s="186"/>
      <c r="J439" s="186"/>
      <c r="K439" s="186"/>
      <c r="L439" s="186"/>
      <c r="M439" s="186"/>
      <c r="N439" s="180"/>
      <c r="O439" s="180"/>
      <c r="P439" s="180"/>
      <c r="Q439" s="180"/>
      <c r="R439" s="180"/>
      <c r="S439" s="180"/>
      <c r="T439" s="186"/>
      <c r="U439" s="186"/>
      <c r="V439" s="186"/>
      <c r="W439" s="186"/>
      <c r="X439" s="186"/>
      <c r="Y439" s="186"/>
      <c r="Z439" s="186"/>
    </row>
    <row r="440" spans="1:26" x14ac:dyDescent="0.2">
      <c r="A440" s="186"/>
      <c r="B440" s="186"/>
      <c r="C440" s="186"/>
      <c r="D440" s="186"/>
      <c r="E440" s="186"/>
      <c r="F440" s="186"/>
      <c r="G440" s="186"/>
      <c r="H440" s="186"/>
      <c r="I440" s="186"/>
      <c r="J440" s="186"/>
      <c r="K440" s="186"/>
      <c r="L440" s="186"/>
      <c r="M440" s="186"/>
      <c r="N440" s="180"/>
      <c r="O440" s="180"/>
      <c r="P440" s="180"/>
      <c r="Q440" s="180"/>
      <c r="R440" s="180"/>
      <c r="S440" s="180"/>
      <c r="T440" s="186"/>
      <c r="U440" s="186"/>
      <c r="V440" s="186"/>
      <c r="W440" s="186"/>
      <c r="X440" s="186"/>
      <c r="Y440" s="186"/>
      <c r="Z440" s="186"/>
    </row>
    <row r="441" spans="1:26" x14ac:dyDescent="0.2">
      <c r="A441" s="186"/>
      <c r="B441" s="186"/>
      <c r="C441" s="186"/>
      <c r="D441" s="186"/>
      <c r="E441" s="186"/>
      <c r="F441" s="186"/>
      <c r="G441" s="186"/>
      <c r="H441" s="186"/>
      <c r="I441" s="186"/>
      <c r="J441" s="186"/>
      <c r="K441" s="186"/>
      <c r="L441" s="186"/>
      <c r="M441" s="186"/>
      <c r="N441" s="180"/>
      <c r="O441" s="180"/>
      <c r="P441" s="180"/>
      <c r="Q441" s="180"/>
      <c r="R441" s="180"/>
      <c r="S441" s="180"/>
      <c r="T441" s="186"/>
      <c r="U441" s="186"/>
      <c r="V441" s="186"/>
      <c r="W441" s="186"/>
      <c r="X441" s="186"/>
      <c r="Y441" s="186"/>
      <c r="Z441" s="186"/>
    </row>
    <row r="442" spans="1:26" x14ac:dyDescent="0.2">
      <c r="A442" s="186"/>
      <c r="B442" s="186"/>
      <c r="C442" s="186"/>
      <c r="D442" s="186"/>
      <c r="E442" s="186"/>
      <c r="F442" s="186"/>
      <c r="G442" s="186"/>
      <c r="H442" s="186"/>
      <c r="I442" s="186"/>
      <c r="J442" s="186"/>
      <c r="K442" s="186"/>
      <c r="L442" s="186"/>
      <c r="M442" s="186"/>
      <c r="N442" s="180"/>
      <c r="O442" s="180"/>
      <c r="P442" s="180"/>
      <c r="Q442" s="180"/>
      <c r="R442" s="180"/>
      <c r="S442" s="180"/>
      <c r="T442" s="186"/>
      <c r="U442" s="186"/>
      <c r="V442" s="186"/>
      <c r="W442" s="186"/>
      <c r="X442" s="186"/>
      <c r="Y442" s="186"/>
      <c r="Z442" s="186"/>
    </row>
    <row r="443" spans="1:26" x14ac:dyDescent="0.2">
      <c r="A443" s="186"/>
      <c r="B443" s="186"/>
      <c r="C443" s="186"/>
      <c r="D443" s="186"/>
      <c r="E443" s="186"/>
      <c r="F443" s="186"/>
      <c r="G443" s="186"/>
      <c r="H443" s="186"/>
      <c r="I443" s="186"/>
      <c r="J443" s="186"/>
      <c r="K443" s="186"/>
      <c r="L443" s="186"/>
      <c r="M443" s="186"/>
      <c r="N443" s="180"/>
      <c r="O443" s="180"/>
      <c r="P443" s="180"/>
      <c r="Q443" s="180"/>
      <c r="R443" s="180"/>
      <c r="S443" s="180"/>
      <c r="T443" s="186"/>
      <c r="U443" s="186"/>
      <c r="V443" s="186"/>
      <c r="W443" s="186"/>
      <c r="X443" s="186"/>
      <c r="Y443" s="186"/>
      <c r="Z443" s="186"/>
    </row>
    <row r="444" spans="1:26" x14ac:dyDescent="0.2">
      <c r="A444" s="186"/>
      <c r="B444" s="186"/>
      <c r="C444" s="186"/>
      <c r="D444" s="186"/>
      <c r="E444" s="186"/>
      <c r="F444" s="186"/>
      <c r="G444" s="186"/>
      <c r="H444" s="186"/>
      <c r="I444" s="186"/>
      <c r="J444" s="186"/>
      <c r="K444" s="186"/>
      <c r="L444" s="186"/>
      <c r="M444" s="186"/>
      <c r="N444" s="180"/>
      <c r="O444" s="180"/>
      <c r="P444" s="180"/>
      <c r="Q444" s="180"/>
      <c r="R444" s="180"/>
      <c r="S444" s="180"/>
      <c r="T444" s="186"/>
      <c r="U444" s="186"/>
      <c r="V444" s="186"/>
      <c r="W444" s="186"/>
      <c r="X444" s="186"/>
      <c r="Y444" s="186"/>
      <c r="Z444" s="186"/>
    </row>
    <row r="445" spans="1:26" x14ac:dyDescent="0.2">
      <c r="A445" s="186"/>
      <c r="B445" s="186"/>
      <c r="C445" s="186"/>
      <c r="D445" s="186"/>
      <c r="E445" s="186"/>
      <c r="F445" s="186"/>
      <c r="G445" s="186"/>
      <c r="H445" s="186"/>
      <c r="I445" s="186"/>
      <c r="J445" s="186"/>
      <c r="K445" s="186"/>
      <c r="L445" s="186"/>
      <c r="M445" s="186"/>
      <c r="N445" s="180"/>
      <c r="O445" s="180"/>
      <c r="P445" s="180"/>
      <c r="Q445" s="180"/>
      <c r="R445" s="180"/>
      <c r="S445" s="180"/>
      <c r="T445" s="186"/>
      <c r="U445" s="186"/>
      <c r="V445" s="186"/>
      <c r="W445" s="186"/>
      <c r="X445" s="186"/>
      <c r="Y445" s="186"/>
      <c r="Z445" s="186"/>
    </row>
    <row r="446" spans="1:26" x14ac:dyDescent="0.2">
      <c r="A446" s="186"/>
      <c r="B446" s="186"/>
      <c r="C446" s="186"/>
      <c r="D446" s="186"/>
      <c r="E446" s="186"/>
      <c r="F446" s="186"/>
      <c r="G446" s="186"/>
      <c r="H446" s="186"/>
      <c r="I446" s="186"/>
      <c r="J446" s="186"/>
      <c r="K446" s="186"/>
      <c r="L446" s="186"/>
      <c r="M446" s="186"/>
      <c r="N446" s="180"/>
      <c r="O446" s="180"/>
      <c r="P446" s="180"/>
      <c r="Q446" s="180"/>
      <c r="R446" s="180"/>
      <c r="S446" s="180"/>
      <c r="T446" s="186"/>
      <c r="U446" s="186"/>
      <c r="V446" s="186"/>
      <c r="W446" s="186"/>
      <c r="X446" s="186"/>
      <c r="Y446" s="186"/>
      <c r="Z446" s="186"/>
    </row>
    <row r="447" spans="1:26" x14ac:dyDescent="0.2">
      <c r="A447" s="186"/>
      <c r="B447" s="186"/>
      <c r="C447" s="186"/>
      <c r="D447" s="186"/>
      <c r="E447" s="186"/>
      <c r="F447" s="186"/>
      <c r="G447" s="186"/>
      <c r="H447" s="186"/>
      <c r="I447" s="186"/>
      <c r="J447" s="186"/>
      <c r="K447" s="186"/>
      <c r="L447" s="186"/>
      <c r="M447" s="186"/>
      <c r="N447" s="180"/>
      <c r="O447" s="180"/>
      <c r="P447" s="180"/>
      <c r="Q447" s="180"/>
      <c r="R447" s="180"/>
      <c r="S447" s="180"/>
      <c r="T447" s="186"/>
      <c r="U447" s="186"/>
      <c r="V447" s="186"/>
      <c r="W447" s="186"/>
      <c r="X447" s="186"/>
      <c r="Y447" s="186"/>
      <c r="Z447" s="186"/>
    </row>
    <row r="448" spans="1:26" x14ac:dyDescent="0.2">
      <c r="A448" s="186"/>
      <c r="B448" s="186"/>
      <c r="C448" s="186"/>
      <c r="D448" s="186"/>
      <c r="E448" s="186"/>
      <c r="F448" s="186"/>
      <c r="G448" s="186"/>
      <c r="H448" s="186"/>
      <c r="I448" s="186"/>
      <c r="J448" s="186"/>
      <c r="K448" s="186"/>
      <c r="L448" s="186"/>
      <c r="M448" s="186"/>
      <c r="N448" s="180"/>
      <c r="O448" s="180"/>
      <c r="P448" s="180"/>
      <c r="Q448" s="180"/>
      <c r="R448" s="180"/>
      <c r="S448" s="180"/>
      <c r="T448" s="186"/>
      <c r="U448" s="186"/>
      <c r="V448" s="186"/>
      <c r="W448" s="186"/>
      <c r="X448" s="186"/>
      <c r="Y448" s="186"/>
      <c r="Z448" s="186"/>
    </row>
    <row r="449" spans="1:26" x14ac:dyDescent="0.2">
      <c r="A449" s="186"/>
      <c r="B449" s="186"/>
      <c r="C449" s="186"/>
      <c r="D449" s="186"/>
      <c r="E449" s="186"/>
      <c r="F449" s="186"/>
      <c r="G449" s="186"/>
      <c r="H449" s="186"/>
      <c r="I449" s="186"/>
      <c r="J449" s="186"/>
      <c r="K449" s="186"/>
      <c r="L449" s="186"/>
      <c r="M449" s="186"/>
      <c r="N449" s="180"/>
      <c r="O449" s="180"/>
      <c r="P449" s="180"/>
      <c r="Q449" s="180"/>
      <c r="R449" s="180"/>
      <c r="S449" s="180"/>
      <c r="T449" s="186"/>
      <c r="U449" s="186"/>
      <c r="V449" s="186"/>
      <c r="W449" s="186"/>
      <c r="X449" s="186"/>
      <c r="Y449" s="186"/>
      <c r="Z449" s="186"/>
    </row>
    <row r="450" spans="1:26" x14ac:dyDescent="0.2">
      <c r="A450" s="186"/>
      <c r="B450" s="186"/>
      <c r="C450" s="186"/>
      <c r="D450" s="186"/>
      <c r="E450" s="186"/>
      <c r="F450" s="186"/>
      <c r="G450" s="186"/>
      <c r="H450" s="186"/>
      <c r="I450" s="186"/>
      <c r="J450" s="186"/>
      <c r="K450" s="186"/>
      <c r="L450" s="186"/>
      <c r="M450" s="186"/>
      <c r="N450" s="180"/>
      <c r="O450" s="180"/>
      <c r="P450" s="180"/>
      <c r="Q450" s="180"/>
      <c r="R450" s="180"/>
      <c r="S450" s="180"/>
      <c r="T450" s="186"/>
      <c r="U450" s="186"/>
      <c r="V450" s="186"/>
      <c r="W450" s="186"/>
      <c r="X450" s="186"/>
      <c r="Y450" s="186"/>
      <c r="Z450" s="186"/>
    </row>
    <row r="451" spans="1:26" x14ac:dyDescent="0.2">
      <c r="A451" s="186"/>
      <c r="B451" s="186"/>
      <c r="C451" s="186"/>
      <c r="D451" s="186"/>
      <c r="E451" s="186"/>
      <c r="F451" s="186"/>
      <c r="G451" s="186"/>
      <c r="H451" s="186"/>
      <c r="I451" s="186"/>
      <c r="J451" s="186"/>
      <c r="K451" s="186"/>
      <c r="L451" s="186"/>
      <c r="M451" s="186"/>
      <c r="N451" s="180"/>
      <c r="O451" s="180"/>
      <c r="P451" s="180"/>
      <c r="Q451" s="180"/>
      <c r="R451" s="180"/>
      <c r="S451" s="180"/>
      <c r="T451" s="186"/>
      <c r="U451" s="186"/>
      <c r="V451" s="186"/>
      <c r="W451" s="186"/>
      <c r="X451" s="186"/>
      <c r="Y451" s="186"/>
      <c r="Z451" s="186"/>
    </row>
    <row r="452" spans="1:26" x14ac:dyDescent="0.2">
      <c r="A452" s="186"/>
      <c r="B452" s="186"/>
      <c r="C452" s="186"/>
      <c r="D452" s="186"/>
      <c r="E452" s="186"/>
      <c r="F452" s="186"/>
      <c r="G452" s="186"/>
      <c r="H452" s="186"/>
      <c r="I452" s="186"/>
      <c r="J452" s="186"/>
      <c r="K452" s="186"/>
      <c r="L452" s="186"/>
      <c r="M452" s="186"/>
      <c r="N452" s="180"/>
      <c r="O452" s="180"/>
      <c r="P452" s="180"/>
      <c r="Q452" s="180"/>
      <c r="R452" s="180"/>
      <c r="S452" s="180"/>
      <c r="T452" s="186"/>
      <c r="U452" s="186"/>
      <c r="V452" s="186"/>
      <c r="W452" s="186"/>
      <c r="X452" s="186"/>
      <c r="Y452" s="186"/>
      <c r="Z452" s="186"/>
    </row>
    <row r="453" spans="1:26" x14ac:dyDescent="0.2">
      <c r="A453" s="186"/>
      <c r="B453" s="186"/>
      <c r="C453" s="186"/>
      <c r="D453" s="186"/>
      <c r="E453" s="186"/>
      <c r="F453" s="186"/>
      <c r="G453" s="186"/>
      <c r="H453" s="186"/>
      <c r="I453" s="186"/>
      <c r="J453" s="186"/>
      <c r="K453" s="186"/>
      <c r="L453" s="186"/>
      <c r="M453" s="186"/>
      <c r="N453" s="180"/>
      <c r="O453" s="180"/>
      <c r="P453" s="180"/>
      <c r="Q453" s="180"/>
      <c r="R453" s="180"/>
      <c r="S453" s="180"/>
      <c r="T453" s="186"/>
      <c r="U453" s="186"/>
      <c r="V453" s="186"/>
      <c r="W453" s="186"/>
      <c r="X453" s="186"/>
      <c r="Y453" s="186"/>
      <c r="Z453" s="186"/>
    </row>
    <row r="454" spans="1:26" x14ac:dyDescent="0.2">
      <c r="A454" s="186"/>
      <c r="B454" s="186"/>
      <c r="C454" s="186"/>
      <c r="D454" s="186"/>
      <c r="E454" s="186"/>
      <c r="F454" s="186"/>
      <c r="G454" s="186"/>
      <c r="H454" s="186"/>
      <c r="I454" s="186"/>
      <c r="J454" s="186"/>
      <c r="K454" s="186"/>
      <c r="L454" s="186"/>
      <c r="M454" s="186"/>
      <c r="N454" s="180"/>
      <c r="O454" s="180"/>
      <c r="P454" s="180"/>
      <c r="Q454" s="180"/>
      <c r="R454" s="180"/>
      <c r="S454" s="180"/>
      <c r="T454" s="186"/>
      <c r="U454" s="186"/>
      <c r="V454" s="186"/>
      <c r="W454" s="186"/>
      <c r="X454" s="186"/>
      <c r="Y454" s="186"/>
      <c r="Z454" s="186"/>
    </row>
    <row r="455" spans="1:26" x14ac:dyDescent="0.2">
      <c r="A455" s="186"/>
      <c r="B455" s="186"/>
      <c r="C455" s="186"/>
      <c r="D455" s="186"/>
      <c r="E455" s="186"/>
      <c r="F455" s="186"/>
      <c r="G455" s="186"/>
      <c r="H455" s="186"/>
      <c r="I455" s="186"/>
      <c r="J455" s="186"/>
      <c r="K455" s="186"/>
      <c r="L455" s="186"/>
      <c r="M455" s="186"/>
      <c r="N455" s="180"/>
      <c r="O455" s="180"/>
      <c r="P455" s="180"/>
      <c r="Q455" s="180"/>
      <c r="R455" s="180"/>
      <c r="S455" s="180"/>
      <c r="T455" s="186"/>
      <c r="U455" s="186"/>
      <c r="V455" s="186"/>
      <c r="W455" s="186"/>
      <c r="X455" s="186"/>
      <c r="Y455" s="186"/>
      <c r="Z455" s="186"/>
    </row>
    <row r="456" spans="1:26" x14ac:dyDescent="0.2">
      <c r="A456" s="186"/>
      <c r="B456" s="186"/>
      <c r="C456" s="186"/>
      <c r="D456" s="186"/>
      <c r="E456" s="186"/>
      <c r="F456" s="186"/>
      <c r="G456" s="186"/>
      <c r="H456" s="186"/>
      <c r="I456" s="186"/>
      <c r="J456" s="186"/>
      <c r="K456" s="186"/>
      <c r="L456" s="186"/>
      <c r="M456" s="186"/>
      <c r="N456" s="180"/>
      <c r="O456" s="180"/>
      <c r="P456" s="180"/>
      <c r="Q456" s="180"/>
      <c r="R456" s="180"/>
      <c r="S456" s="180"/>
      <c r="T456" s="186"/>
      <c r="U456" s="186"/>
      <c r="V456" s="186"/>
      <c r="W456" s="186"/>
      <c r="X456" s="186"/>
      <c r="Y456" s="186"/>
      <c r="Z456" s="186"/>
    </row>
    <row r="457" spans="1:26" x14ac:dyDescent="0.2">
      <c r="A457" s="186"/>
      <c r="B457" s="186"/>
      <c r="C457" s="186"/>
      <c r="D457" s="186"/>
      <c r="E457" s="186"/>
      <c r="F457" s="186"/>
      <c r="G457" s="186"/>
      <c r="H457" s="186"/>
      <c r="I457" s="186"/>
      <c r="J457" s="186"/>
      <c r="K457" s="186"/>
      <c r="L457" s="186"/>
      <c r="M457" s="186"/>
      <c r="N457" s="180"/>
      <c r="O457" s="180"/>
      <c r="P457" s="180"/>
      <c r="Q457" s="180"/>
      <c r="R457" s="180"/>
      <c r="S457" s="180"/>
      <c r="T457" s="186"/>
      <c r="U457" s="186"/>
      <c r="V457" s="186"/>
      <c r="W457" s="186"/>
      <c r="X457" s="186"/>
      <c r="Y457" s="186"/>
      <c r="Z457" s="186"/>
    </row>
    <row r="458" spans="1:26" x14ac:dyDescent="0.2">
      <c r="A458" s="186"/>
      <c r="B458" s="186"/>
      <c r="C458" s="186"/>
      <c r="D458" s="186"/>
      <c r="E458" s="186"/>
      <c r="F458" s="186"/>
      <c r="G458" s="186"/>
      <c r="H458" s="186"/>
      <c r="I458" s="186"/>
      <c r="J458" s="186"/>
      <c r="K458" s="186"/>
      <c r="L458" s="186"/>
      <c r="M458" s="186"/>
      <c r="N458" s="180"/>
      <c r="O458" s="180"/>
      <c r="P458" s="180"/>
      <c r="Q458" s="180"/>
      <c r="R458" s="180"/>
      <c r="S458" s="180"/>
      <c r="T458" s="186"/>
      <c r="U458" s="186"/>
      <c r="V458" s="186"/>
      <c r="W458" s="186"/>
      <c r="X458" s="186"/>
      <c r="Y458" s="186"/>
      <c r="Z458" s="186"/>
    </row>
    <row r="459" spans="1:26" x14ac:dyDescent="0.2">
      <c r="A459" s="186"/>
      <c r="B459" s="186"/>
      <c r="C459" s="186"/>
      <c r="D459" s="186"/>
      <c r="E459" s="186"/>
      <c r="F459" s="186"/>
      <c r="G459" s="186"/>
      <c r="H459" s="186"/>
      <c r="I459" s="186"/>
      <c r="J459" s="186"/>
      <c r="K459" s="186"/>
      <c r="L459" s="186"/>
      <c r="M459" s="186"/>
      <c r="N459" s="180"/>
      <c r="O459" s="180"/>
      <c r="P459" s="180"/>
      <c r="Q459" s="180"/>
      <c r="R459" s="180"/>
      <c r="S459" s="180"/>
      <c r="T459" s="186"/>
      <c r="U459" s="186"/>
      <c r="V459" s="186"/>
      <c r="W459" s="186"/>
      <c r="X459" s="186"/>
      <c r="Y459" s="186"/>
      <c r="Z459" s="186"/>
    </row>
    <row r="460" spans="1:26" x14ac:dyDescent="0.2">
      <c r="A460" s="186"/>
      <c r="B460" s="186"/>
      <c r="C460" s="186"/>
      <c r="D460" s="186"/>
      <c r="E460" s="186"/>
      <c r="F460" s="186"/>
      <c r="G460" s="186"/>
      <c r="H460" s="186"/>
      <c r="I460" s="186"/>
      <c r="J460" s="186"/>
      <c r="K460" s="186"/>
      <c r="L460" s="186"/>
      <c r="M460" s="186"/>
      <c r="N460" s="180"/>
      <c r="O460" s="180"/>
      <c r="P460" s="180"/>
      <c r="Q460" s="180"/>
      <c r="R460" s="180"/>
      <c r="S460" s="180"/>
      <c r="T460" s="186"/>
      <c r="U460" s="186"/>
      <c r="V460" s="186"/>
      <c r="W460" s="186"/>
      <c r="X460" s="186"/>
      <c r="Y460" s="186"/>
      <c r="Z460" s="186"/>
    </row>
    <row r="461" spans="1:26" x14ac:dyDescent="0.2">
      <c r="A461" s="186"/>
      <c r="B461" s="186"/>
      <c r="C461" s="186"/>
      <c r="D461" s="186"/>
      <c r="E461" s="186"/>
      <c r="F461" s="186"/>
      <c r="G461" s="186"/>
      <c r="H461" s="186"/>
      <c r="I461" s="186"/>
      <c r="J461" s="186"/>
      <c r="K461" s="186"/>
      <c r="L461" s="186"/>
      <c r="M461" s="186"/>
      <c r="N461" s="180"/>
      <c r="O461" s="180"/>
      <c r="P461" s="180"/>
      <c r="Q461" s="180"/>
      <c r="R461" s="180"/>
      <c r="S461" s="180"/>
      <c r="T461" s="186"/>
      <c r="U461" s="186"/>
      <c r="V461" s="186"/>
      <c r="W461" s="186"/>
      <c r="X461" s="186"/>
      <c r="Y461" s="186"/>
      <c r="Z461" s="186"/>
    </row>
    <row r="462" spans="1:26" x14ac:dyDescent="0.2">
      <c r="A462" s="186"/>
      <c r="B462" s="186"/>
      <c r="C462" s="186"/>
      <c r="D462" s="186"/>
      <c r="E462" s="186"/>
      <c r="F462" s="186"/>
      <c r="G462" s="186"/>
      <c r="H462" s="186"/>
      <c r="I462" s="186"/>
      <c r="J462" s="186"/>
      <c r="K462" s="186"/>
      <c r="L462" s="186"/>
      <c r="M462" s="186"/>
      <c r="N462" s="180"/>
      <c r="O462" s="180"/>
      <c r="P462" s="180"/>
      <c r="Q462" s="180"/>
      <c r="R462" s="180"/>
      <c r="S462" s="180"/>
      <c r="T462" s="186"/>
      <c r="U462" s="186"/>
      <c r="V462" s="186"/>
      <c r="W462" s="186"/>
      <c r="X462" s="186"/>
      <c r="Y462" s="186"/>
      <c r="Z462" s="186"/>
    </row>
    <row r="463" spans="1:26" x14ac:dyDescent="0.2">
      <c r="A463" s="186"/>
      <c r="B463" s="186"/>
      <c r="C463" s="186"/>
      <c r="D463" s="186"/>
      <c r="E463" s="186"/>
      <c r="F463" s="186"/>
      <c r="G463" s="186"/>
      <c r="H463" s="186"/>
      <c r="I463" s="186"/>
      <c r="J463" s="186"/>
      <c r="K463" s="186"/>
      <c r="L463" s="186"/>
      <c r="M463" s="186"/>
      <c r="N463" s="180"/>
      <c r="O463" s="180"/>
      <c r="P463" s="180"/>
      <c r="Q463" s="180"/>
      <c r="R463" s="180"/>
      <c r="S463" s="180"/>
      <c r="T463" s="186"/>
      <c r="U463" s="186"/>
      <c r="V463" s="186"/>
      <c r="W463" s="186"/>
      <c r="X463" s="186"/>
      <c r="Y463" s="186"/>
      <c r="Z463" s="186"/>
    </row>
    <row r="464" spans="1:26" x14ac:dyDescent="0.2">
      <c r="A464" s="186"/>
      <c r="B464" s="186"/>
      <c r="C464" s="186"/>
      <c r="D464" s="186"/>
      <c r="E464" s="186"/>
      <c r="F464" s="186"/>
      <c r="G464" s="186"/>
      <c r="H464" s="186"/>
      <c r="I464" s="186"/>
      <c r="J464" s="186"/>
      <c r="K464" s="186"/>
      <c r="L464" s="186"/>
      <c r="M464" s="186"/>
      <c r="N464" s="180"/>
      <c r="O464" s="180"/>
      <c r="P464" s="180"/>
      <c r="Q464" s="180"/>
      <c r="R464" s="180"/>
      <c r="S464" s="180"/>
      <c r="T464" s="186"/>
      <c r="U464" s="186"/>
      <c r="V464" s="186"/>
      <c r="W464" s="186"/>
      <c r="X464" s="186"/>
      <c r="Y464" s="186"/>
      <c r="Z464" s="186"/>
    </row>
    <row r="465" spans="1:26" x14ac:dyDescent="0.2">
      <c r="A465" s="186"/>
      <c r="B465" s="186"/>
      <c r="C465" s="186"/>
      <c r="D465" s="186"/>
      <c r="E465" s="186"/>
      <c r="F465" s="186"/>
      <c r="G465" s="186"/>
      <c r="H465" s="186"/>
      <c r="I465" s="186"/>
      <c r="J465" s="186"/>
      <c r="K465" s="186"/>
      <c r="L465" s="186"/>
      <c r="M465" s="186"/>
      <c r="N465" s="180"/>
      <c r="O465" s="180"/>
      <c r="P465" s="180"/>
      <c r="Q465" s="180"/>
      <c r="R465" s="180"/>
      <c r="S465" s="180"/>
      <c r="T465" s="186"/>
      <c r="U465" s="186"/>
      <c r="V465" s="186"/>
      <c r="W465" s="186"/>
      <c r="X465" s="186"/>
      <c r="Y465" s="186"/>
      <c r="Z465" s="186"/>
    </row>
    <row r="466" spans="1:26" x14ac:dyDescent="0.2">
      <c r="A466" s="186"/>
      <c r="B466" s="186"/>
      <c r="C466" s="186"/>
      <c r="D466" s="186"/>
      <c r="E466" s="186"/>
      <c r="F466" s="186"/>
      <c r="G466" s="186"/>
      <c r="H466" s="186"/>
      <c r="I466" s="186"/>
      <c r="J466" s="186"/>
      <c r="K466" s="186"/>
      <c r="L466" s="186"/>
      <c r="M466" s="186"/>
      <c r="N466" s="180"/>
      <c r="O466" s="180"/>
      <c r="P466" s="180"/>
      <c r="Q466" s="180"/>
      <c r="R466" s="180"/>
      <c r="S466" s="180"/>
      <c r="T466" s="186"/>
      <c r="U466" s="186"/>
      <c r="V466" s="186"/>
      <c r="W466" s="186"/>
      <c r="X466" s="186"/>
      <c r="Y466" s="186"/>
      <c r="Z466" s="186"/>
    </row>
    <row r="467" spans="1:26" x14ac:dyDescent="0.2">
      <c r="A467" s="186"/>
      <c r="B467" s="186"/>
      <c r="C467" s="186"/>
      <c r="D467" s="186"/>
      <c r="E467" s="186"/>
      <c r="F467" s="186"/>
      <c r="G467" s="186"/>
      <c r="H467" s="186"/>
      <c r="I467" s="186"/>
      <c r="J467" s="186"/>
      <c r="K467" s="186"/>
      <c r="L467" s="186"/>
      <c r="M467" s="186"/>
      <c r="N467" s="180"/>
      <c r="O467" s="180"/>
      <c r="P467" s="180"/>
      <c r="Q467" s="180"/>
      <c r="R467" s="180"/>
      <c r="S467" s="180"/>
      <c r="T467" s="186"/>
      <c r="U467" s="186"/>
      <c r="V467" s="186"/>
      <c r="W467" s="186"/>
      <c r="X467" s="186"/>
      <c r="Y467" s="186"/>
      <c r="Z467" s="186"/>
    </row>
    <row r="468" spans="1:26" x14ac:dyDescent="0.2">
      <c r="A468" s="186"/>
      <c r="B468" s="186"/>
      <c r="C468" s="186"/>
      <c r="D468" s="186"/>
      <c r="E468" s="186"/>
      <c r="F468" s="186"/>
      <c r="G468" s="186"/>
      <c r="H468" s="186"/>
      <c r="I468" s="186"/>
      <c r="J468" s="186"/>
      <c r="K468" s="186"/>
      <c r="L468" s="186"/>
      <c r="M468" s="186"/>
      <c r="N468" s="180"/>
      <c r="O468" s="180"/>
      <c r="P468" s="180"/>
      <c r="Q468" s="180"/>
      <c r="R468" s="180"/>
      <c r="S468" s="180"/>
      <c r="T468" s="186"/>
      <c r="U468" s="186"/>
      <c r="V468" s="186"/>
      <c r="W468" s="186"/>
      <c r="X468" s="186"/>
      <c r="Y468" s="186"/>
      <c r="Z468" s="186"/>
    </row>
    <row r="469" spans="1:26" x14ac:dyDescent="0.2">
      <c r="A469" s="186"/>
      <c r="B469" s="186"/>
      <c r="C469" s="186"/>
      <c r="D469" s="186"/>
      <c r="E469" s="186"/>
      <c r="F469" s="186"/>
      <c r="G469" s="186"/>
      <c r="H469" s="186"/>
      <c r="I469" s="186"/>
      <c r="J469" s="186"/>
      <c r="K469" s="186"/>
      <c r="L469" s="186"/>
      <c r="M469" s="186"/>
      <c r="N469" s="180"/>
      <c r="O469" s="180"/>
      <c r="P469" s="180"/>
      <c r="Q469" s="180"/>
      <c r="R469" s="180"/>
      <c r="S469" s="180"/>
      <c r="T469" s="186"/>
      <c r="U469" s="186"/>
      <c r="V469" s="186"/>
      <c r="W469" s="186"/>
      <c r="X469" s="186"/>
      <c r="Y469" s="186"/>
      <c r="Z469" s="186"/>
    </row>
    <row r="470" spans="1:26" x14ac:dyDescent="0.2">
      <c r="A470" s="186"/>
      <c r="B470" s="186"/>
      <c r="C470" s="186"/>
      <c r="D470" s="186"/>
      <c r="E470" s="186"/>
      <c r="F470" s="186"/>
      <c r="G470" s="186"/>
      <c r="H470" s="186"/>
      <c r="I470" s="186"/>
      <c r="J470" s="186"/>
      <c r="K470" s="186"/>
      <c r="L470" s="186"/>
      <c r="M470" s="186"/>
      <c r="N470" s="180"/>
      <c r="O470" s="180"/>
      <c r="P470" s="180"/>
      <c r="Q470" s="180"/>
      <c r="R470" s="180"/>
      <c r="S470" s="180"/>
      <c r="T470" s="186"/>
      <c r="U470" s="186"/>
      <c r="V470" s="186"/>
      <c r="W470" s="186"/>
      <c r="X470" s="186"/>
      <c r="Y470" s="186"/>
      <c r="Z470" s="186"/>
    </row>
    <row r="471" spans="1:26" x14ac:dyDescent="0.2">
      <c r="A471" s="186"/>
      <c r="B471" s="186"/>
      <c r="C471" s="186"/>
      <c r="D471" s="186"/>
      <c r="E471" s="186"/>
      <c r="F471" s="186"/>
      <c r="G471" s="186"/>
      <c r="H471" s="186"/>
      <c r="I471" s="186"/>
      <c r="J471" s="186"/>
      <c r="K471" s="186"/>
      <c r="L471" s="186"/>
      <c r="M471" s="186"/>
      <c r="N471" s="180"/>
      <c r="O471" s="180"/>
      <c r="P471" s="180"/>
      <c r="Q471" s="180"/>
      <c r="R471" s="180"/>
      <c r="S471" s="180"/>
      <c r="T471" s="186"/>
      <c r="U471" s="186"/>
      <c r="V471" s="186"/>
      <c r="W471" s="186"/>
      <c r="X471" s="186"/>
      <c r="Y471" s="186"/>
      <c r="Z471" s="186"/>
    </row>
    <row r="472" spans="1:26" x14ac:dyDescent="0.2">
      <c r="A472" s="186"/>
      <c r="B472" s="186"/>
      <c r="C472" s="186"/>
      <c r="D472" s="186"/>
      <c r="E472" s="186"/>
      <c r="F472" s="186"/>
      <c r="G472" s="186"/>
      <c r="H472" s="186"/>
      <c r="I472" s="186"/>
      <c r="J472" s="186"/>
      <c r="K472" s="186"/>
      <c r="L472" s="186"/>
      <c r="M472" s="186"/>
      <c r="N472" s="180"/>
      <c r="O472" s="180"/>
      <c r="P472" s="180"/>
      <c r="Q472" s="180"/>
      <c r="R472" s="180"/>
      <c r="S472" s="180"/>
      <c r="T472" s="186"/>
      <c r="U472" s="186"/>
      <c r="V472" s="186"/>
      <c r="W472" s="186"/>
      <c r="X472" s="186"/>
      <c r="Y472" s="186"/>
      <c r="Z472" s="186"/>
    </row>
    <row r="473" spans="1:26" x14ac:dyDescent="0.2">
      <c r="A473" s="186"/>
      <c r="B473" s="186"/>
      <c r="C473" s="186"/>
      <c r="D473" s="186"/>
      <c r="E473" s="186"/>
      <c r="F473" s="186"/>
      <c r="G473" s="186"/>
      <c r="H473" s="186"/>
      <c r="I473" s="186"/>
      <c r="J473" s="186"/>
      <c r="K473" s="186"/>
      <c r="L473" s="186"/>
      <c r="M473" s="186"/>
      <c r="N473" s="180"/>
      <c r="O473" s="180"/>
      <c r="P473" s="180"/>
      <c r="Q473" s="180"/>
      <c r="R473" s="180"/>
      <c r="S473" s="180"/>
      <c r="T473" s="186"/>
      <c r="U473" s="186"/>
      <c r="V473" s="186"/>
      <c r="W473" s="186"/>
      <c r="X473" s="186"/>
      <c r="Y473" s="186"/>
      <c r="Z473" s="186"/>
    </row>
    <row r="474" spans="1:26" x14ac:dyDescent="0.2">
      <c r="A474" s="186"/>
      <c r="B474" s="186"/>
      <c r="C474" s="186"/>
      <c r="D474" s="186"/>
      <c r="E474" s="186"/>
      <c r="F474" s="186"/>
      <c r="G474" s="186"/>
      <c r="H474" s="186"/>
      <c r="I474" s="186"/>
      <c r="J474" s="186"/>
      <c r="K474" s="186"/>
      <c r="L474" s="186"/>
      <c r="M474" s="186"/>
      <c r="N474" s="180"/>
      <c r="O474" s="180"/>
      <c r="P474" s="180"/>
      <c r="Q474" s="180"/>
      <c r="R474" s="180"/>
      <c r="S474" s="180"/>
      <c r="T474" s="186"/>
      <c r="U474" s="186"/>
      <c r="V474" s="186"/>
      <c r="W474" s="186"/>
      <c r="X474" s="186"/>
      <c r="Y474" s="186"/>
      <c r="Z474" s="186"/>
    </row>
    <row r="475" spans="1:26" x14ac:dyDescent="0.2">
      <c r="A475" s="186"/>
      <c r="B475" s="186"/>
      <c r="C475" s="186"/>
      <c r="D475" s="186"/>
      <c r="E475" s="186"/>
      <c r="F475" s="186"/>
      <c r="G475" s="186"/>
      <c r="H475" s="186"/>
      <c r="I475" s="186"/>
      <c r="J475" s="186"/>
      <c r="K475" s="186"/>
      <c r="L475" s="186"/>
      <c r="M475" s="186"/>
      <c r="N475" s="180"/>
      <c r="O475" s="180"/>
      <c r="P475" s="180"/>
      <c r="Q475" s="180"/>
      <c r="R475" s="180"/>
      <c r="S475" s="180"/>
      <c r="T475" s="186"/>
      <c r="U475" s="186"/>
      <c r="V475" s="186"/>
      <c r="W475" s="186"/>
      <c r="X475" s="186"/>
      <c r="Y475" s="186"/>
      <c r="Z475" s="186"/>
    </row>
    <row r="476" spans="1:26" x14ac:dyDescent="0.2">
      <c r="A476" s="186"/>
      <c r="B476" s="186"/>
      <c r="C476" s="186"/>
      <c r="D476" s="186"/>
      <c r="E476" s="186"/>
      <c r="F476" s="186"/>
      <c r="G476" s="186"/>
      <c r="H476" s="186"/>
      <c r="I476" s="186"/>
      <c r="J476" s="186"/>
      <c r="K476" s="186"/>
      <c r="L476" s="186"/>
      <c r="M476" s="186"/>
      <c r="N476" s="180"/>
      <c r="O476" s="180"/>
      <c r="P476" s="180"/>
      <c r="Q476" s="180"/>
      <c r="R476" s="180"/>
      <c r="S476" s="180"/>
      <c r="T476" s="186"/>
      <c r="U476" s="186"/>
      <c r="V476" s="186"/>
      <c r="W476" s="186"/>
      <c r="X476" s="186"/>
      <c r="Y476" s="186"/>
      <c r="Z476" s="186"/>
    </row>
    <row r="477" spans="1:26" x14ac:dyDescent="0.2">
      <c r="A477" s="186"/>
      <c r="B477" s="186"/>
      <c r="C477" s="186"/>
      <c r="D477" s="186"/>
      <c r="E477" s="186"/>
      <c r="F477" s="186"/>
      <c r="G477" s="186"/>
      <c r="H477" s="186"/>
      <c r="I477" s="186"/>
      <c r="J477" s="186"/>
      <c r="K477" s="186"/>
      <c r="L477" s="186"/>
      <c r="M477" s="186"/>
      <c r="N477" s="180"/>
      <c r="O477" s="180"/>
      <c r="P477" s="180"/>
      <c r="Q477" s="180"/>
      <c r="R477" s="180"/>
      <c r="S477" s="180"/>
      <c r="T477" s="186"/>
      <c r="U477" s="186"/>
      <c r="V477" s="186"/>
      <c r="W477" s="186"/>
      <c r="X477" s="186"/>
      <c r="Y477" s="186"/>
      <c r="Z477" s="186"/>
    </row>
    <row r="478" spans="1:26" x14ac:dyDescent="0.2">
      <c r="A478" s="186"/>
      <c r="B478" s="186"/>
      <c r="C478" s="186"/>
      <c r="D478" s="186"/>
      <c r="E478" s="186"/>
      <c r="F478" s="186"/>
      <c r="G478" s="186"/>
      <c r="H478" s="186"/>
      <c r="I478" s="186"/>
      <c r="J478" s="186"/>
      <c r="K478" s="186"/>
      <c r="L478" s="186"/>
      <c r="M478" s="186"/>
      <c r="N478" s="180"/>
      <c r="O478" s="180"/>
      <c r="P478" s="180"/>
      <c r="Q478" s="180"/>
      <c r="R478" s="180"/>
      <c r="S478" s="180"/>
      <c r="T478" s="186"/>
      <c r="U478" s="186"/>
      <c r="V478" s="186"/>
      <c r="W478" s="186"/>
      <c r="X478" s="186"/>
      <c r="Y478" s="186"/>
      <c r="Z478" s="186"/>
    </row>
    <row r="479" spans="1:26" x14ac:dyDescent="0.2">
      <c r="A479" s="186"/>
      <c r="B479" s="186"/>
      <c r="C479" s="186"/>
      <c r="D479" s="186"/>
      <c r="E479" s="186"/>
      <c r="F479" s="186"/>
      <c r="G479" s="186"/>
      <c r="H479" s="186"/>
      <c r="I479" s="186"/>
      <c r="J479" s="186"/>
      <c r="K479" s="186"/>
      <c r="L479" s="186"/>
      <c r="M479" s="186"/>
      <c r="N479" s="180"/>
      <c r="O479" s="180"/>
      <c r="P479" s="180"/>
      <c r="Q479" s="180"/>
      <c r="R479" s="180"/>
      <c r="S479" s="180"/>
      <c r="T479" s="186"/>
      <c r="U479" s="186"/>
      <c r="V479" s="186"/>
      <c r="W479" s="186"/>
      <c r="X479" s="186"/>
      <c r="Y479" s="186"/>
      <c r="Z479" s="186"/>
    </row>
    <row r="480" spans="1:26" x14ac:dyDescent="0.2">
      <c r="A480" s="186"/>
      <c r="B480" s="186"/>
      <c r="C480" s="186"/>
      <c r="D480" s="186"/>
      <c r="E480" s="186"/>
      <c r="F480" s="186"/>
      <c r="G480" s="186"/>
      <c r="H480" s="186"/>
      <c r="I480" s="186"/>
      <c r="J480" s="186"/>
      <c r="K480" s="186"/>
      <c r="L480" s="186"/>
      <c r="M480" s="186"/>
      <c r="N480" s="180"/>
      <c r="O480" s="180"/>
      <c r="P480" s="180"/>
      <c r="Q480" s="180"/>
      <c r="R480" s="180"/>
      <c r="S480" s="180"/>
      <c r="T480" s="186"/>
      <c r="U480" s="186"/>
      <c r="V480" s="186"/>
      <c r="W480" s="186"/>
      <c r="X480" s="186"/>
      <c r="Y480" s="186"/>
      <c r="Z480" s="186"/>
    </row>
    <row r="481" spans="1:26" x14ac:dyDescent="0.2">
      <c r="A481" s="186"/>
      <c r="B481" s="186"/>
      <c r="C481" s="186"/>
      <c r="D481" s="186"/>
      <c r="E481" s="186"/>
      <c r="F481" s="186"/>
      <c r="G481" s="186"/>
      <c r="H481" s="186"/>
      <c r="I481" s="186"/>
      <c r="J481" s="186"/>
      <c r="K481" s="186"/>
      <c r="L481" s="186"/>
      <c r="M481" s="186"/>
      <c r="N481" s="180"/>
      <c r="O481" s="180"/>
      <c r="P481" s="180"/>
      <c r="Q481" s="180"/>
      <c r="R481" s="180"/>
      <c r="S481" s="180"/>
      <c r="T481" s="186"/>
      <c r="U481" s="186"/>
      <c r="V481" s="186"/>
      <c r="W481" s="186"/>
      <c r="X481" s="186"/>
      <c r="Y481" s="186"/>
      <c r="Z481" s="186"/>
    </row>
    <row r="482" spans="1:26" x14ac:dyDescent="0.2">
      <c r="A482" s="186"/>
      <c r="B482" s="186"/>
      <c r="C482" s="186"/>
      <c r="D482" s="186"/>
      <c r="E482" s="186"/>
      <c r="F482" s="186"/>
      <c r="G482" s="186"/>
      <c r="H482" s="186"/>
      <c r="I482" s="186"/>
      <c r="J482" s="186"/>
      <c r="K482" s="186"/>
      <c r="L482" s="186"/>
      <c r="M482" s="186"/>
      <c r="N482" s="180"/>
      <c r="O482" s="180"/>
      <c r="P482" s="180"/>
      <c r="Q482" s="180"/>
      <c r="R482" s="180"/>
      <c r="S482" s="180"/>
      <c r="T482" s="186"/>
      <c r="U482" s="186"/>
      <c r="V482" s="186"/>
      <c r="W482" s="186"/>
      <c r="X482" s="186"/>
      <c r="Y482" s="186"/>
      <c r="Z482" s="186"/>
    </row>
    <row r="483" spans="1:26" x14ac:dyDescent="0.2">
      <c r="A483" s="186"/>
      <c r="B483" s="186"/>
      <c r="C483" s="186"/>
      <c r="D483" s="186"/>
      <c r="E483" s="186"/>
      <c r="F483" s="186"/>
      <c r="G483" s="186"/>
      <c r="H483" s="186"/>
      <c r="I483" s="186"/>
      <c r="J483" s="186"/>
      <c r="K483" s="186"/>
      <c r="L483" s="186"/>
      <c r="M483" s="186"/>
      <c r="N483" s="180"/>
      <c r="O483" s="180"/>
      <c r="P483" s="180"/>
      <c r="Q483" s="180"/>
      <c r="R483" s="180"/>
      <c r="S483" s="180"/>
      <c r="T483" s="186"/>
      <c r="U483" s="186"/>
      <c r="V483" s="186"/>
      <c r="W483" s="186"/>
      <c r="X483" s="186"/>
      <c r="Y483" s="186"/>
      <c r="Z483" s="186"/>
    </row>
    <row r="484" spans="1:26" x14ac:dyDescent="0.2">
      <c r="A484" s="186"/>
      <c r="B484" s="186"/>
      <c r="C484" s="186"/>
      <c r="D484" s="186"/>
      <c r="E484" s="186"/>
      <c r="F484" s="186"/>
      <c r="G484" s="186"/>
      <c r="H484" s="186"/>
      <c r="I484" s="186"/>
      <c r="J484" s="186"/>
      <c r="K484" s="186"/>
      <c r="L484" s="186"/>
      <c r="M484" s="186"/>
      <c r="N484" s="180"/>
      <c r="O484" s="180"/>
      <c r="P484" s="180"/>
      <c r="Q484" s="180"/>
      <c r="R484" s="180"/>
      <c r="S484" s="180"/>
      <c r="T484" s="186"/>
      <c r="U484" s="186"/>
      <c r="V484" s="186"/>
      <c r="W484" s="186"/>
      <c r="X484" s="186"/>
      <c r="Y484" s="186"/>
      <c r="Z484" s="186"/>
    </row>
    <row r="485" spans="1:26" x14ac:dyDescent="0.2">
      <c r="A485" s="186"/>
      <c r="B485" s="186"/>
      <c r="C485" s="186"/>
      <c r="D485" s="186"/>
      <c r="E485" s="186"/>
      <c r="F485" s="186"/>
      <c r="G485" s="186"/>
      <c r="H485" s="186"/>
      <c r="I485" s="186"/>
      <c r="J485" s="186"/>
      <c r="K485" s="186"/>
      <c r="L485" s="186"/>
      <c r="M485" s="186"/>
      <c r="N485" s="180"/>
      <c r="O485" s="180"/>
      <c r="P485" s="180"/>
      <c r="Q485" s="180"/>
      <c r="R485" s="180"/>
      <c r="S485" s="180"/>
      <c r="T485" s="186"/>
      <c r="U485" s="186"/>
      <c r="V485" s="186"/>
      <c r="W485" s="186"/>
      <c r="X485" s="186"/>
      <c r="Y485" s="186"/>
      <c r="Z485" s="186"/>
    </row>
    <row r="486" spans="1:26" x14ac:dyDescent="0.2">
      <c r="A486" s="186"/>
      <c r="B486" s="186"/>
      <c r="C486" s="186"/>
      <c r="D486" s="186"/>
      <c r="E486" s="186"/>
      <c r="F486" s="186"/>
      <c r="G486" s="186"/>
      <c r="H486" s="186"/>
      <c r="I486" s="186"/>
      <c r="J486" s="186"/>
      <c r="K486" s="186"/>
      <c r="L486" s="186"/>
      <c r="M486" s="186"/>
      <c r="N486" s="180"/>
      <c r="O486" s="180"/>
      <c r="P486" s="180"/>
      <c r="Q486" s="180"/>
      <c r="R486" s="180"/>
      <c r="S486" s="180"/>
      <c r="T486" s="186"/>
      <c r="U486" s="186"/>
      <c r="V486" s="186"/>
      <c r="W486" s="186"/>
      <c r="X486" s="186"/>
      <c r="Y486" s="186"/>
      <c r="Z486" s="186"/>
    </row>
    <row r="487" spans="1:26" x14ac:dyDescent="0.2">
      <c r="A487" s="186"/>
      <c r="B487" s="186"/>
      <c r="C487" s="186"/>
      <c r="D487" s="186"/>
      <c r="E487" s="186"/>
      <c r="F487" s="186"/>
      <c r="G487" s="186"/>
      <c r="H487" s="186"/>
      <c r="I487" s="186"/>
      <c r="J487" s="186"/>
      <c r="K487" s="186"/>
      <c r="L487" s="186"/>
      <c r="M487" s="186"/>
      <c r="N487" s="180"/>
      <c r="O487" s="180"/>
      <c r="P487" s="180"/>
      <c r="Q487" s="180"/>
      <c r="R487" s="180"/>
      <c r="S487" s="180"/>
      <c r="T487" s="186"/>
      <c r="U487" s="186"/>
      <c r="V487" s="186"/>
      <c r="W487" s="186"/>
      <c r="X487" s="186"/>
      <c r="Y487" s="186"/>
      <c r="Z487" s="186"/>
    </row>
    <row r="488" spans="1:26" x14ac:dyDescent="0.2">
      <c r="A488" s="186"/>
      <c r="B488" s="186"/>
      <c r="C488" s="186"/>
      <c r="D488" s="186"/>
      <c r="E488" s="186"/>
      <c r="F488" s="186"/>
      <c r="G488" s="186"/>
      <c r="H488" s="186"/>
      <c r="I488" s="186"/>
      <c r="J488" s="186"/>
      <c r="K488" s="186"/>
      <c r="L488" s="186"/>
      <c r="M488" s="186"/>
      <c r="N488" s="180"/>
      <c r="O488" s="180"/>
      <c r="P488" s="180"/>
      <c r="Q488" s="180"/>
      <c r="R488" s="180"/>
      <c r="S488" s="180"/>
      <c r="T488" s="186"/>
      <c r="U488" s="186"/>
      <c r="V488" s="186"/>
      <c r="W488" s="186"/>
      <c r="X488" s="186"/>
      <c r="Y488" s="186"/>
      <c r="Z488" s="186"/>
    </row>
    <row r="489" spans="1:26" x14ac:dyDescent="0.2">
      <c r="A489" s="186"/>
      <c r="B489" s="186"/>
      <c r="C489" s="186"/>
      <c r="D489" s="186"/>
      <c r="E489" s="186"/>
      <c r="F489" s="186"/>
      <c r="G489" s="186"/>
      <c r="H489" s="186"/>
      <c r="I489" s="186"/>
      <c r="J489" s="186"/>
      <c r="K489" s="186"/>
      <c r="L489" s="186"/>
      <c r="M489" s="186"/>
      <c r="N489" s="180"/>
      <c r="O489" s="180"/>
      <c r="P489" s="180"/>
      <c r="Q489" s="180"/>
      <c r="R489" s="180"/>
      <c r="S489" s="180"/>
      <c r="T489" s="186"/>
      <c r="U489" s="186"/>
      <c r="V489" s="186"/>
      <c r="W489" s="186"/>
      <c r="X489" s="186"/>
      <c r="Y489" s="186"/>
      <c r="Z489" s="186"/>
    </row>
    <row r="490" spans="1:26" x14ac:dyDescent="0.2">
      <c r="A490" s="186"/>
      <c r="B490" s="186"/>
      <c r="C490" s="186"/>
      <c r="D490" s="186"/>
      <c r="E490" s="186"/>
      <c r="F490" s="186"/>
      <c r="G490" s="186"/>
      <c r="H490" s="186"/>
      <c r="I490" s="186"/>
      <c r="J490" s="186"/>
      <c r="K490" s="186"/>
      <c r="L490" s="186"/>
      <c r="M490" s="186"/>
      <c r="N490" s="180"/>
      <c r="O490" s="180"/>
      <c r="P490" s="180"/>
      <c r="Q490" s="180"/>
      <c r="R490" s="180"/>
      <c r="S490" s="180"/>
      <c r="T490" s="186"/>
      <c r="U490" s="186"/>
      <c r="V490" s="186"/>
      <c r="W490" s="186"/>
      <c r="X490" s="186"/>
      <c r="Y490" s="186"/>
      <c r="Z490" s="186"/>
    </row>
    <row r="491" spans="1:26" x14ac:dyDescent="0.2">
      <c r="A491" s="186"/>
      <c r="B491" s="186"/>
      <c r="C491" s="186"/>
      <c r="D491" s="186"/>
      <c r="E491" s="186"/>
      <c r="F491" s="186"/>
      <c r="G491" s="186"/>
      <c r="H491" s="186"/>
      <c r="I491" s="186"/>
      <c r="J491" s="186"/>
      <c r="K491" s="186"/>
      <c r="L491" s="186"/>
      <c r="M491" s="186"/>
      <c r="N491" s="180"/>
      <c r="O491" s="180"/>
      <c r="P491" s="180"/>
      <c r="Q491" s="180"/>
      <c r="R491" s="180"/>
      <c r="S491" s="180"/>
      <c r="T491" s="186"/>
      <c r="U491" s="186"/>
      <c r="V491" s="186"/>
      <c r="W491" s="186"/>
      <c r="X491" s="186"/>
      <c r="Y491" s="186"/>
      <c r="Z491" s="186"/>
    </row>
    <row r="492" spans="1:26" x14ac:dyDescent="0.2">
      <c r="A492" s="186"/>
      <c r="B492" s="186"/>
      <c r="C492" s="186"/>
      <c r="D492" s="186"/>
      <c r="E492" s="186"/>
      <c r="F492" s="186"/>
      <c r="G492" s="186"/>
      <c r="H492" s="186"/>
      <c r="I492" s="186"/>
      <c r="J492" s="186"/>
      <c r="K492" s="186"/>
      <c r="L492" s="186"/>
      <c r="M492" s="186"/>
      <c r="N492" s="180"/>
      <c r="O492" s="180"/>
      <c r="P492" s="180"/>
      <c r="Q492" s="180"/>
      <c r="R492" s="180"/>
      <c r="S492" s="180"/>
      <c r="T492" s="186"/>
      <c r="U492" s="186"/>
      <c r="V492" s="186"/>
      <c r="W492" s="186"/>
      <c r="X492" s="186"/>
      <c r="Y492" s="186"/>
      <c r="Z492" s="186"/>
    </row>
    <row r="493" spans="1:26" x14ac:dyDescent="0.2">
      <c r="A493" s="186"/>
      <c r="B493" s="186"/>
      <c r="C493" s="186"/>
      <c r="D493" s="186"/>
      <c r="E493" s="186"/>
      <c r="F493" s="186"/>
      <c r="G493" s="186"/>
      <c r="H493" s="186"/>
      <c r="I493" s="186"/>
      <c r="J493" s="186"/>
      <c r="K493" s="186"/>
      <c r="L493" s="186"/>
      <c r="M493" s="186"/>
      <c r="N493" s="180"/>
      <c r="O493" s="180"/>
      <c r="P493" s="180"/>
      <c r="Q493" s="180"/>
      <c r="R493" s="180"/>
      <c r="S493" s="180"/>
      <c r="T493" s="186"/>
      <c r="U493" s="186"/>
      <c r="V493" s="186"/>
      <c r="W493" s="186"/>
      <c r="X493" s="186"/>
      <c r="Y493" s="186"/>
      <c r="Z493" s="186"/>
    </row>
    <row r="494" spans="1:26" x14ac:dyDescent="0.2">
      <c r="A494" s="186"/>
      <c r="B494" s="186"/>
      <c r="C494" s="186"/>
      <c r="D494" s="186"/>
      <c r="E494" s="186"/>
      <c r="F494" s="186"/>
      <c r="G494" s="186"/>
      <c r="H494" s="186"/>
      <c r="I494" s="186"/>
      <c r="J494" s="186"/>
      <c r="K494" s="186"/>
      <c r="L494" s="186"/>
      <c r="M494" s="186"/>
      <c r="N494" s="180"/>
      <c r="O494" s="180"/>
      <c r="P494" s="180"/>
      <c r="Q494" s="180"/>
      <c r="R494" s="180"/>
      <c r="S494" s="180"/>
      <c r="T494" s="186"/>
      <c r="U494" s="186"/>
      <c r="V494" s="186"/>
      <c r="W494" s="186"/>
      <c r="X494" s="186"/>
      <c r="Y494" s="186"/>
      <c r="Z494" s="186"/>
    </row>
    <row r="495" spans="1:26" x14ac:dyDescent="0.2">
      <c r="A495" s="186"/>
      <c r="B495" s="186"/>
      <c r="C495" s="186"/>
      <c r="D495" s="186"/>
      <c r="E495" s="186"/>
      <c r="F495" s="186"/>
      <c r="G495" s="186"/>
      <c r="H495" s="186"/>
      <c r="I495" s="186"/>
      <c r="J495" s="186"/>
      <c r="K495" s="186"/>
      <c r="L495" s="186"/>
      <c r="M495" s="186"/>
      <c r="N495" s="180"/>
      <c r="O495" s="180"/>
      <c r="P495" s="180"/>
      <c r="Q495" s="180"/>
      <c r="R495" s="180"/>
      <c r="S495" s="180"/>
      <c r="T495" s="186"/>
      <c r="U495" s="186"/>
      <c r="V495" s="186"/>
      <c r="W495" s="186"/>
      <c r="X495" s="186"/>
      <c r="Y495" s="186"/>
      <c r="Z495" s="186"/>
    </row>
    <row r="496" spans="1:26" x14ac:dyDescent="0.2">
      <c r="A496" s="186"/>
      <c r="B496" s="186"/>
      <c r="C496" s="186"/>
      <c r="D496" s="186"/>
      <c r="E496" s="186"/>
      <c r="F496" s="186"/>
      <c r="G496" s="186"/>
      <c r="H496" s="186"/>
      <c r="I496" s="186"/>
      <c r="J496" s="186"/>
      <c r="K496" s="186"/>
      <c r="L496" s="186"/>
      <c r="M496" s="186"/>
      <c r="N496" s="180"/>
      <c r="O496" s="180"/>
      <c r="P496" s="180"/>
      <c r="Q496" s="180"/>
      <c r="R496" s="180"/>
      <c r="S496" s="180"/>
      <c r="T496" s="186"/>
      <c r="U496" s="186"/>
      <c r="V496" s="186"/>
      <c r="W496" s="186"/>
      <c r="X496" s="186"/>
      <c r="Y496" s="186"/>
      <c r="Z496" s="186"/>
    </row>
    <row r="497" spans="1:26" x14ac:dyDescent="0.2">
      <c r="A497" s="186"/>
      <c r="B497" s="186"/>
      <c r="C497" s="186"/>
      <c r="D497" s="186"/>
      <c r="E497" s="186"/>
      <c r="F497" s="186"/>
      <c r="G497" s="186"/>
      <c r="H497" s="186"/>
      <c r="I497" s="186"/>
      <c r="J497" s="186"/>
      <c r="K497" s="186"/>
      <c r="L497" s="186"/>
      <c r="M497" s="186"/>
      <c r="N497" s="180"/>
      <c r="O497" s="180"/>
      <c r="P497" s="180"/>
      <c r="Q497" s="180"/>
      <c r="R497" s="180"/>
      <c r="S497" s="180"/>
      <c r="T497" s="186"/>
      <c r="U497" s="186"/>
      <c r="V497" s="186"/>
      <c r="W497" s="186"/>
      <c r="X497" s="186"/>
      <c r="Y497" s="186"/>
      <c r="Z497" s="186"/>
    </row>
    <row r="498" spans="1:26" x14ac:dyDescent="0.2">
      <c r="A498" s="186"/>
      <c r="B498" s="186"/>
      <c r="C498" s="186"/>
      <c r="D498" s="186"/>
      <c r="E498" s="186"/>
      <c r="F498" s="186"/>
      <c r="G498" s="186"/>
      <c r="H498" s="186"/>
      <c r="I498" s="186"/>
      <c r="J498" s="186"/>
      <c r="K498" s="186"/>
      <c r="L498" s="186"/>
      <c r="M498" s="186"/>
      <c r="N498" s="180"/>
      <c r="O498" s="180"/>
      <c r="P498" s="180"/>
      <c r="Q498" s="180"/>
      <c r="R498" s="180"/>
      <c r="S498" s="180"/>
      <c r="T498" s="186"/>
      <c r="U498" s="186"/>
      <c r="V498" s="186"/>
      <c r="W498" s="186"/>
      <c r="X498" s="186"/>
      <c r="Y498" s="186"/>
      <c r="Z498" s="186"/>
    </row>
    <row r="499" spans="1:26" x14ac:dyDescent="0.2">
      <c r="A499" s="186"/>
      <c r="B499" s="186"/>
      <c r="C499" s="186"/>
      <c r="D499" s="186"/>
      <c r="E499" s="186"/>
      <c r="F499" s="186"/>
      <c r="G499" s="186"/>
      <c r="H499" s="186"/>
      <c r="I499" s="186"/>
      <c r="J499" s="186"/>
      <c r="K499" s="186"/>
      <c r="L499" s="186"/>
      <c r="M499" s="186"/>
      <c r="N499" s="180"/>
      <c r="O499" s="180"/>
      <c r="P499" s="180"/>
      <c r="Q499" s="180"/>
      <c r="R499" s="180"/>
      <c r="S499" s="180"/>
      <c r="T499" s="186"/>
      <c r="U499" s="186"/>
      <c r="V499" s="186"/>
      <c r="W499" s="186"/>
      <c r="X499" s="186"/>
      <c r="Y499" s="186"/>
      <c r="Z499" s="186"/>
    </row>
    <row r="500" spans="1:26" x14ac:dyDescent="0.2">
      <c r="A500" s="186"/>
      <c r="B500" s="186"/>
      <c r="C500" s="186"/>
      <c r="D500" s="186"/>
      <c r="E500" s="186"/>
      <c r="F500" s="186"/>
      <c r="G500" s="186"/>
      <c r="H500" s="186"/>
      <c r="I500" s="186"/>
      <c r="J500" s="186"/>
      <c r="K500" s="186"/>
      <c r="L500" s="186"/>
      <c r="M500" s="186"/>
      <c r="N500" s="180"/>
      <c r="O500" s="180"/>
      <c r="P500" s="180"/>
      <c r="Q500" s="180"/>
      <c r="R500" s="180"/>
      <c r="S500" s="180"/>
      <c r="T500" s="186"/>
      <c r="U500" s="186"/>
      <c r="V500" s="186"/>
      <c r="W500" s="186"/>
      <c r="X500" s="186"/>
      <c r="Y500" s="186"/>
      <c r="Z500" s="186"/>
    </row>
    <row r="501" spans="1:26" x14ac:dyDescent="0.2">
      <c r="A501" s="186"/>
      <c r="B501" s="186"/>
      <c r="C501" s="186"/>
      <c r="D501" s="186"/>
      <c r="E501" s="186"/>
      <c r="F501" s="186"/>
      <c r="G501" s="186"/>
      <c r="H501" s="186"/>
      <c r="I501" s="186"/>
      <c r="J501" s="186"/>
      <c r="K501" s="186"/>
      <c r="L501" s="186"/>
      <c r="M501" s="186"/>
      <c r="N501" s="180"/>
      <c r="O501" s="180"/>
      <c r="P501" s="180"/>
      <c r="Q501" s="180"/>
      <c r="R501" s="180"/>
      <c r="S501" s="180"/>
      <c r="T501" s="186"/>
      <c r="U501" s="186"/>
      <c r="V501" s="186"/>
      <c r="W501" s="186"/>
      <c r="X501" s="186"/>
      <c r="Y501" s="186"/>
      <c r="Z501" s="186"/>
    </row>
    <row r="502" spans="1:26" x14ac:dyDescent="0.2">
      <c r="A502" s="186"/>
      <c r="B502" s="186"/>
      <c r="C502" s="186"/>
      <c r="D502" s="186"/>
      <c r="E502" s="186"/>
      <c r="F502" s="186"/>
      <c r="G502" s="186"/>
      <c r="H502" s="186"/>
      <c r="I502" s="186"/>
      <c r="J502" s="186"/>
      <c r="K502" s="186"/>
      <c r="L502" s="186"/>
      <c r="M502" s="186"/>
      <c r="N502" s="180"/>
      <c r="O502" s="180"/>
      <c r="P502" s="180"/>
      <c r="Q502" s="180"/>
      <c r="R502" s="180"/>
      <c r="S502" s="180"/>
      <c r="T502" s="186"/>
      <c r="U502" s="186"/>
      <c r="V502" s="186"/>
      <c r="W502" s="186"/>
      <c r="X502" s="186"/>
      <c r="Y502" s="186"/>
      <c r="Z502" s="186"/>
    </row>
    <row r="503" spans="1:26" x14ac:dyDescent="0.2">
      <c r="A503" s="186"/>
      <c r="B503" s="186"/>
      <c r="C503" s="186"/>
      <c r="D503" s="186"/>
      <c r="E503" s="186"/>
      <c r="F503" s="186"/>
      <c r="G503" s="186"/>
      <c r="H503" s="186"/>
      <c r="I503" s="186"/>
      <c r="J503" s="186"/>
      <c r="K503" s="186"/>
      <c r="L503" s="186"/>
      <c r="M503" s="186"/>
      <c r="N503" s="180"/>
      <c r="O503" s="180"/>
      <c r="P503" s="180"/>
      <c r="Q503" s="180"/>
      <c r="R503" s="180"/>
      <c r="S503" s="180"/>
      <c r="T503" s="186"/>
      <c r="U503" s="186"/>
      <c r="V503" s="186"/>
      <c r="W503" s="186"/>
      <c r="X503" s="186"/>
      <c r="Y503" s="186"/>
      <c r="Z503" s="186"/>
    </row>
    <row r="504" spans="1:26" x14ac:dyDescent="0.2">
      <c r="A504" s="186"/>
      <c r="B504" s="186"/>
      <c r="C504" s="186"/>
      <c r="D504" s="186"/>
      <c r="E504" s="186"/>
      <c r="F504" s="186"/>
      <c r="G504" s="186"/>
      <c r="H504" s="186"/>
      <c r="I504" s="186"/>
      <c r="J504" s="186"/>
      <c r="K504" s="186"/>
      <c r="L504" s="186"/>
      <c r="M504" s="186"/>
      <c r="N504" s="180"/>
      <c r="O504" s="180"/>
      <c r="P504" s="180"/>
      <c r="Q504" s="180"/>
      <c r="R504" s="180"/>
      <c r="S504" s="180"/>
      <c r="T504" s="186"/>
      <c r="U504" s="186"/>
      <c r="V504" s="186"/>
      <c r="W504" s="186"/>
      <c r="X504" s="186"/>
      <c r="Y504" s="186"/>
      <c r="Z504" s="186"/>
    </row>
    <row r="505" spans="1:26" x14ac:dyDescent="0.2">
      <c r="A505" s="186"/>
      <c r="B505" s="186"/>
      <c r="C505" s="186"/>
      <c r="D505" s="186"/>
      <c r="E505" s="186"/>
      <c r="F505" s="186"/>
      <c r="G505" s="186"/>
      <c r="H505" s="186"/>
      <c r="I505" s="186"/>
      <c r="J505" s="186"/>
      <c r="K505" s="186"/>
      <c r="L505" s="186"/>
      <c r="M505" s="186"/>
      <c r="N505" s="180"/>
      <c r="O505" s="180"/>
      <c r="P505" s="180"/>
      <c r="Q505" s="180"/>
      <c r="R505" s="180"/>
      <c r="S505" s="180"/>
      <c r="T505" s="186"/>
      <c r="U505" s="186"/>
      <c r="V505" s="186"/>
      <c r="W505" s="186"/>
      <c r="X505" s="186"/>
      <c r="Y505" s="186"/>
      <c r="Z505" s="186"/>
    </row>
    <row r="506" spans="1:26" x14ac:dyDescent="0.2">
      <c r="A506" s="186"/>
      <c r="B506" s="186"/>
      <c r="C506" s="186"/>
      <c r="D506" s="186"/>
      <c r="E506" s="186"/>
      <c r="F506" s="186"/>
      <c r="G506" s="186"/>
      <c r="H506" s="186"/>
      <c r="I506" s="186"/>
      <c r="J506" s="186"/>
      <c r="K506" s="186"/>
      <c r="L506" s="186"/>
      <c r="M506" s="186"/>
      <c r="N506" s="180"/>
      <c r="O506" s="180"/>
      <c r="P506" s="180"/>
      <c r="Q506" s="180"/>
      <c r="R506" s="180"/>
      <c r="S506" s="180"/>
      <c r="T506" s="186"/>
      <c r="U506" s="186"/>
      <c r="V506" s="186"/>
      <c r="W506" s="186"/>
      <c r="X506" s="186"/>
      <c r="Y506" s="186"/>
      <c r="Z506" s="186"/>
    </row>
    <row r="507" spans="1:26" x14ac:dyDescent="0.2">
      <c r="A507" s="186"/>
      <c r="B507" s="186"/>
      <c r="C507" s="186"/>
      <c r="D507" s="186"/>
      <c r="E507" s="186"/>
      <c r="F507" s="186"/>
      <c r="G507" s="186"/>
      <c r="H507" s="186"/>
      <c r="I507" s="186"/>
      <c r="J507" s="186"/>
      <c r="K507" s="186"/>
      <c r="L507" s="186"/>
      <c r="M507" s="186"/>
      <c r="N507" s="180"/>
      <c r="O507" s="180"/>
      <c r="P507" s="180"/>
      <c r="Q507" s="180"/>
      <c r="R507" s="180"/>
      <c r="S507" s="180"/>
      <c r="T507" s="186"/>
      <c r="U507" s="186"/>
      <c r="V507" s="186"/>
      <c r="W507" s="186"/>
      <c r="X507" s="186"/>
      <c r="Y507" s="186"/>
      <c r="Z507" s="186"/>
    </row>
    <row r="508" spans="1:26" x14ac:dyDescent="0.2">
      <c r="A508" s="186"/>
      <c r="B508" s="186"/>
      <c r="C508" s="186"/>
      <c r="D508" s="186"/>
      <c r="E508" s="186"/>
      <c r="F508" s="186"/>
      <c r="G508" s="186"/>
      <c r="H508" s="186"/>
      <c r="I508" s="186"/>
      <c r="J508" s="186"/>
      <c r="K508" s="186"/>
      <c r="L508" s="186"/>
      <c r="M508" s="186"/>
      <c r="N508" s="180"/>
      <c r="O508" s="180"/>
      <c r="P508" s="180"/>
      <c r="Q508" s="180"/>
      <c r="R508" s="180"/>
      <c r="S508" s="180"/>
      <c r="T508" s="186"/>
      <c r="U508" s="186"/>
      <c r="V508" s="186"/>
      <c r="W508" s="186"/>
      <c r="X508" s="186"/>
      <c r="Y508" s="186"/>
      <c r="Z508" s="186"/>
    </row>
    <row r="509" spans="1:26" x14ac:dyDescent="0.2">
      <c r="A509" s="186"/>
      <c r="B509" s="186"/>
      <c r="C509" s="186"/>
      <c r="D509" s="186"/>
      <c r="E509" s="186"/>
      <c r="F509" s="186"/>
      <c r="G509" s="186"/>
      <c r="H509" s="186"/>
      <c r="I509" s="186"/>
      <c r="J509" s="186"/>
      <c r="K509" s="186"/>
      <c r="L509" s="186"/>
      <c r="M509" s="186"/>
      <c r="N509" s="180"/>
      <c r="O509" s="180"/>
      <c r="P509" s="180"/>
      <c r="Q509" s="180"/>
      <c r="R509" s="180"/>
      <c r="S509" s="180"/>
      <c r="T509" s="186"/>
      <c r="U509" s="186"/>
      <c r="V509" s="186"/>
      <c r="W509" s="186"/>
      <c r="X509" s="186"/>
      <c r="Y509" s="186"/>
      <c r="Z509" s="186"/>
    </row>
    <row r="510" spans="1:26" x14ac:dyDescent="0.2">
      <c r="A510" s="186"/>
      <c r="B510" s="186"/>
      <c r="C510" s="186"/>
      <c r="D510" s="186"/>
      <c r="E510" s="186"/>
      <c r="F510" s="186"/>
      <c r="G510" s="186"/>
      <c r="H510" s="186"/>
      <c r="I510" s="186"/>
      <c r="J510" s="186"/>
      <c r="K510" s="186"/>
      <c r="L510" s="186"/>
      <c r="M510" s="186"/>
      <c r="N510" s="180"/>
      <c r="O510" s="180"/>
      <c r="P510" s="180"/>
      <c r="Q510" s="180"/>
      <c r="R510" s="180"/>
      <c r="S510" s="180"/>
      <c r="T510" s="186"/>
      <c r="U510" s="186"/>
      <c r="V510" s="186"/>
      <c r="W510" s="186"/>
      <c r="X510" s="186"/>
      <c r="Y510" s="186"/>
      <c r="Z510" s="186"/>
    </row>
    <row r="511" spans="1:26" x14ac:dyDescent="0.2">
      <c r="A511" s="186"/>
      <c r="B511" s="186"/>
      <c r="C511" s="186"/>
      <c r="D511" s="186"/>
      <c r="E511" s="186"/>
      <c r="F511" s="186"/>
      <c r="G511" s="186"/>
      <c r="H511" s="186"/>
      <c r="I511" s="186"/>
      <c r="J511" s="186"/>
      <c r="K511" s="186"/>
      <c r="L511" s="186"/>
      <c r="M511" s="186"/>
      <c r="N511" s="180"/>
      <c r="O511" s="180"/>
      <c r="P511" s="180"/>
      <c r="Q511" s="180"/>
      <c r="R511" s="180"/>
      <c r="S511" s="180"/>
      <c r="T511" s="186"/>
      <c r="U511" s="186"/>
      <c r="V511" s="186"/>
      <c r="W511" s="186"/>
      <c r="X511" s="186"/>
      <c r="Y511" s="186"/>
      <c r="Z511" s="186"/>
    </row>
    <row r="512" spans="1:26" x14ac:dyDescent="0.2">
      <c r="A512" s="186"/>
      <c r="B512" s="186"/>
      <c r="C512" s="186"/>
      <c r="D512" s="186"/>
      <c r="E512" s="186"/>
      <c r="F512" s="186"/>
      <c r="G512" s="186"/>
      <c r="H512" s="186"/>
      <c r="I512" s="186"/>
      <c r="J512" s="186"/>
      <c r="K512" s="186"/>
      <c r="L512" s="186"/>
      <c r="M512" s="186"/>
      <c r="N512" s="180"/>
      <c r="O512" s="180"/>
      <c r="P512" s="180"/>
      <c r="Q512" s="180"/>
      <c r="R512" s="180"/>
      <c r="S512" s="180"/>
      <c r="T512" s="186"/>
      <c r="U512" s="186"/>
      <c r="V512" s="186"/>
      <c r="W512" s="186"/>
      <c r="X512" s="186"/>
      <c r="Y512" s="186"/>
      <c r="Z512" s="186"/>
    </row>
    <row r="513" spans="1:26" x14ac:dyDescent="0.2">
      <c r="A513" s="186"/>
      <c r="B513" s="186"/>
      <c r="C513" s="186"/>
      <c r="D513" s="186"/>
      <c r="E513" s="186"/>
      <c r="F513" s="186"/>
      <c r="G513" s="186"/>
      <c r="H513" s="186"/>
      <c r="I513" s="186"/>
      <c r="J513" s="186"/>
      <c r="K513" s="186"/>
      <c r="L513" s="186"/>
      <c r="M513" s="186"/>
      <c r="N513" s="180"/>
      <c r="O513" s="180"/>
      <c r="P513" s="180"/>
      <c r="Q513" s="180"/>
      <c r="R513" s="180"/>
      <c r="S513" s="180"/>
      <c r="T513" s="186"/>
      <c r="U513" s="186"/>
      <c r="V513" s="186"/>
      <c r="W513" s="186"/>
      <c r="X513" s="186"/>
      <c r="Y513" s="186"/>
      <c r="Z513" s="186"/>
    </row>
    <row r="514" spans="1:26" x14ac:dyDescent="0.2">
      <c r="A514" s="186"/>
      <c r="B514" s="186"/>
      <c r="C514" s="186"/>
      <c r="D514" s="186"/>
      <c r="E514" s="186"/>
      <c r="F514" s="186"/>
      <c r="G514" s="186"/>
      <c r="H514" s="186"/>
      <c r="I514" s="186"/>
      <c r="J514" s="186"/>
      <c r="K514" s="186"/>
      <c r="L514" s="186"/>
      <c r="M514" s="186"/>
      <c r="N514" s="180"/>
      <c r="O514" s="180"/>
      <c r="P514" s="180"/>
      <c r="Q514" s="180"/>
      <c r="R514" s="180"/>
      <c r="S514" s="180"/>
      <c r="T514" s="186"/>
      <c r="U514" s="186"/>
      <c r="V514" s="186"/>
      <c r="W514" s="186"/>
      <c r="X514" s="186"/>
      <c r="Y514" s="186"/>
      <c r="Z514" s="186"/>
    </row>
    <row r="515" spans="1:26" x14ac:dyDescent="0.2">
      <c r="A515" s="186"/>
      <c r="B515" s="186"/>
      <c r="C515" s="186"/>
      <c r="D515" s="186"/>
      <c r="E515" s="186"/>
      <c r="F515" s="186"/>
      <c r="G515" s="186"/>
      <c r="H515" s="186"/>
      <c r="I515" s="186"/>
      <c r="J515" s="186"/>
      <c r="K515" s="186"/>
      <c r="L515" s="186"/>
      <c r="M515" s="186"/>
      <c r="N515" s="180"/>
      <c r="O515" s="180"/>
      <c r="P515" s="180"/>
      <c r="Q515" s="180"/>
      <c r="R515" s="180"/>
      <c r="S515" s="180"/>
      <c r="T515" s="186"/>
      <c r="U515" s="186"/>
      <c r="V515" s="186"/>
      <c r="W515" s="186"/>
      <c r="X515" s="186"/>
      <c r="Y515" s="186"/>
      <c r="Z515" s="186"/>
    </row>
    <row r="516" spans="1:26" x14ac:dyDescent="0.2">
      <c r="A516" s="186"/>
      <c r="B516" s="186"/>
      <c r="C516" s="186"/>
      <c r="D516" s="186"/>
      <c r="E516" s="186"/>
      <c r="F516" s="186"/>
      <c r="G516" s="186"/>
      <c r="H516" s="186"/>
      <c r="I516" s="186"/>
      <c r="J516" s="186"/>
      <c r="K516" s="186"/>
      <c r="L516" s="186"/>
      <c r="M516" s="186"/>
      <c r="N516" s="180"/>
      <c r="O516" s="180"/>
      <c r="P516" s="180"/>
      <c r="Q516" s="180"/>
      <c r="R516" s="180"/>
      <c r="S516" s="180"/>
      <c r="T516" s="186"/>
      <c r="U516" s="186"/>
      <c r="V516" s="186"/>
      <c r="W516" s="186"/>
      <c r="X516" s="186"/>
      <c r="Y516" s="186"/>
      <c r="Z516" s="186"/>
    </row>
    <row r="517" spans="1:26" x14ac:dyDescent="0.2">
      <c r="A517" s="186"/>
      <c r="B517" s="186"/>
      <c r="C517" s="186"/>
      <c r="D517" s="186"/>
      <c r="E517" s="186"/>
      <c r="F517" s="186"/>
      <c r="G517" s="186"/>
      <c r="H517" s="186"/>
      <c r="I517" s="186"/>
      <c r="J517" s="186"/>
      <c r="K517" s="186"/>
      <c r="L517" s="186"/>
      <c r="M517" s="186"/>
      <c r="N517" s="180"/>
      <c r="O517" s="180"/>
      <c r="P517" s="180"/>
      <c r="Q517" s="180"/>
      <c r="R517" s="180"/>
      <c r="S517" s="180"/>
      <c r="T517" s="186"/>
      <c r="U517" s="186"/>
      <c r="V517" s="186"/>
      <c r="W517" s="186"/>
      <c r="X517" s="186"/>
      <c r="Y517" s="186"/>
      <c r="Z517" s="186"/>
    </row>
    <row r="518" spans="1:26" x14ac:dyDescent="0.2">
      <c r="A518" s="186"/>
      <c r="B518" s="186"/>
      <c r="C518" s="186"/>
      <c r="D518" s="186"/>
      <c r="E518" s="186"/>
      <c r="F518" s="186"/>
      <c r="G518" s="186"/>
      <c r="H518" s="186"/>
      <c r="I518" s="186"/>
      <c r="J518" s="186"/>
      <c r="K518" s="186"/>
      <c r="L518" s="186"/>
      <c r="M518" s="186"/>
      <c r="N518" s="180"/>
      <c r="O518" s="180"/>
      <c r="P518" s="180"/>
      <c r="Q518" s="180"/>
      <c r="R518" s="180"/>
      <c r="S518" s="180"/>
      <c r="T518" s="186"/>
      <c r="U518" s="186"/>
      <c r="V518" s="186"/>
      <c r="W518" s="186"/>
      <c r="X518" s="186"/>
      <c r="Y518" s="186"/>
      <c r="Z518" s="186"/>
    </row>
    <row r="519" spans="1:26" x14ac:dyDescent="0.2">
      <c r="A519" s="186"/>
      <c r="B519" s="186"/>
      <c r="C519" s="186"/>
      <c r="D519" s="186"/>
      <c r="E519" s="186"/>
      <c r="F519" s="186"/>
      <c r="G519" s="186"/>
      <c r="H519" s="186"/>
      <c r="I519" s="186"/>
      <c r="J519" s="186"/>
      <c r="K519" s="186"/>
      <c r="L519" s="186"/>
      <c r="M519" s="186"/>
      <c r="N519" s="180"/>
      <c r="O519" s="180"/>
      <c r="P519" s="180"/>
      <c r="Q519" s="180"/>
      <c r="R519" s="180"/>
      <c r="S519" s="180"/>
      <c r="T519" s="186"/>
      <c r="U519" s="186"/>
      <c r="V519" s="186"/>
      <c r="W519" s="186"/>
      <c r="X519" s="186"/>
      <c r="Y519" s="186"/>
      <c r="Z519" s="186"/>
    </row>
    <row r="520" spans="1:26" x14ac:dyDescent="0.2">
      <c r="A520" s="186"/>
      <c r="B520" s="186"/>
      <c r="C520" s="186"/>
      <c r="D520" s="186"/>
      <c r="E520" s="186"/>
      <c r="F520" s="186"/>
      <c r="G520" s="186"/>
      <c r="H520" s="186"/>
      <c r="I520" s="186"/>
      <c r="J520" s="186"/>
      <c r="K520" s="186"/>
      <c r="L520" s="186"/>
      <c r="M520" s="186"/>
      <c r="N520" s="180"/>
      <c r="O520" s="180"/>
      <c r="P520" s="180"/>
      <c r="Q520" s="180"/>
      <c r="R520" s="180"/>
      <c r="S520" s="180"/>
      <c r="T520" s="186"/>
      <c r="U520" s="186"/>
      <c r="V520" s="186"/>
      <c r="W520" s="186"/>
      <c r="X520" s="186"/>
      <c r="Y520" s="186"/>
      <c r="Z520" s="186"/>
    </row>
    <row r="521" spans="1:26" x14ac:dyDescent="0.2">
      <c r="A521" s="186"/>
      <c r="B521" s="186"/>
      <c r="C521" s="186"/>
      <c r="D521" s="186"/>
      <c r="E521" s="186"/>
      <c r="F521" s="186"/>
      <c r="G521" s="186"/>
      <c r="H521" s="186"/>
      <c r="I521" s="186"/>
      <c r="J521" s="186"/>
      <c r="K521" s="186"/>
      <c r="L521" s="186"/>
      <c r="M521" s="186"/>
      <c r="N521" s="180"/>
      <c r="O521" s="180"/>
      <c r="P521" s="180"/>
      <c r="Q521" s="180"/>
      <c r="R521" s="180"/>
      <c r="S521" s="180"/>
      <c r="T521" s="186"/>
      <c r="U521" s="186"/>
      <c r="V521" s="186"/>
      <c r="W521" s="186"/>
      <c r="X521" s="186"/>
      <c r="Y521" s="186"/>
      <c r="Z521" s="186"/>
    </row>
    <row r="522" spans="1:26" x14ac:dyDescent="0.2">
      <c r="A522" s="186"/>
      <c r="B522" s="186"/>
      <c r="C522" s="186"/>
      <c r="D522" s="186"/>
      <c r="E522" s="186"/>
      <c r="F522" s="186"/>
      <c r="G522" s="186"/>
      <c r="H522" s="186"/>
      <c r="I522" s="186"/>
      <c r="J522" s="186"/>
      <c r="K522" s="186"/>
      <c r="L522" s="186"/>
      <c r="M522" s="186"/>
      <c r="N522" s="180"/>
      <c r="O522" s="180"/>
      <c r="P522" s="180"/>
      <c r="Q522" s="180"/>
      <c r="R522" s="180"/>
      <c r="S522" s="180"/>
      <c r="T522" s="186"/>
      <c r="U522" s="186"/>
      <c r="V522" s="186"/>
      <c r="W522" s="186"/>
      <c r="X522" s="186"/>
      <c r="Y522" s="186"/>
      <c r="Z522" s="186"/>
    </row>
    <row r="523" spans="1:26" x14ac:dyDescent="0.2">
      <c r="A523" s="186"/>
      <c r="B523" s="186"/>
      <c r="C523" s="186"/>
      <c r="D523" s="186"/>
      <c r="E523" s="186"/>
      <c r="F523" s="186"/>
      <c r="G523" s="186"/>
      <c r="H523" s="186"/>
      <c r="I523" s="186"/>
      <c r="J523" s="186"/>
      <c r="K523" s="186"/>
      <c r="L523" s="186"/>
      <c r="M523" s="186"/>
      <c r="N523" s="180"/>
      <c r="O523" s="180"/>
      <c r="P523" s="180"/>
      <c r="Q523" s="180"/>
      <c r="R523" s="180"/>
      <c r="S523" s="180"/>
      <c r="T523" s="186"/>
      <c r="U523" s="186"/>
      <c r="V523" s="186"/>
      <c r="W523" s="186"/>
      <c r="X523" s="186"/>
      <c r="Y523" s="186"/>
      <c r="Z523" s="186"/>
    </row>
    <row r="524" spans="1:26" x14ac:dyDescent="0.2">
      <c r="A524" s="186"/>
      <c r="B524" s="186"/>
      <c r="C524" s="186"/>
      <c r="D524" s="186"/>
      <c r="E524" s="186"/>
      <c r="F524" s="186"/>
      <c r="G524" s="186"/>
      <c r="H524" s="186"/>
      <c r="I524" s="186"/>
      <c r="J524" s="186"/>
      <c r="K524" s="186"/>
      <c r="L524" s="186"/>
      <c r="M524" s="186"/>
      <c r="N524" s="180"/>
      <c r="O524" s="180"/>
      <c r="P524" s="180"/>
      <c r="Q524" s="180"/>
      <c r="R524" s="180"/>
      <c r="S524" s="180"/>
      <c r="T524" s="186"/>
      <c r="U524" s="186"/>
      <c r="V524" s="186"/>
      <c r="W524" s="186"/>
      <c r="X524" s="186"/>
      <c r="Y524" s="186"/>
      <c r="Z524" s="186"/>
    </row>
    <row r="525" spans="1:26" x14ac:dyDescent="0.2">
      <c r="A525" s="186"/>
      <c r="B525" s="186"/>
      <c r="C525" s="186"/>
      <c r="D525" s="186"/>
      <c r="E525" s="186"/>
      <c r="F525" s="186"/>
      <c r="G525" s="186"/>
      <c r="H525" s="186"/>
      <c r="I525" s="186"/>
      <c r="J525" s="186"/>
      <c r="K525" s="186"/>
      <c r="L525" s="186"/>
      <c r="M525" s="186"/>
      <c r="N525" s="180"/>
      <c r="O525" s="180"/>
      <c r="P525" s="180"/>
      <c r="Q525" s="180"/>
      <c r="R525" s="180"/>
      <c r="S525" s="180"/>
      <c r="T525" s="186"/>
      <c r="U525" s="186"/>
      <c r="V525" s="186"/>
      <c r="W525" s="186"/>
      <c r="X525" s="186"/>
      <c r="Y525" s="186"/>
      <c r="Z525" s="186"/>
    </row>
    <row r="526" spans="1:26" x14ac:dyDescent="0.2">
      <c r="A526" s="186"/>
      <c r="B526" s="186"/>
      <c r="C526" s="186"/>
      <c r="D526" s="186"/>
      <c r="E526" s="186"/>
      <c r="F526" s="186"/>
      <c r="G526" s="186"/>
      <c r="H526" s="186"/>
      <c r="I526" s="186"/>
      <c r="J526" s="186"/>
      <c r="K526" s="186"/>
      <c r="L526" s="186"/>
      <c r="M526" s="186"/>
      <c r="N526" s="180"/>
      <c r="O526" s="180"/>
      <c r="P526" s="180"/>
      <c r="Q526" s="180"/>
      <c r="R526" s="180"/>
      <c r="S526" s="180"/>
      <c r="T526" s="186"/>
      <c r="U526" s="186"/>
      <c r="V526" s="186"/>
      <c r="W526" s="186"/>
      <c r="X526" s="186"/>
      <c r="Y526" s="186"/>
      <c r="Z526" s="186"/>
    </row>
    <row r="527" spans="1:26" x14ac:dyDescent="0.2">
      <c r="A527" s="186"/>
      <c r="B527" s="186"/>
      <c r="C527" s="186"/>
      <c r="D527" s="186"/>
      <c r="E527" s="186"/>
      <c r="F527" s="186"/>
      <c r="G527" s="186"/>
      <c r="H527" s="186"/>
      <c r="I527" s="186"/>
      <c r="J527" s="186"/>
      <c r="K527" s="186"/>
      <c r="L527" s="186"/>
      <c r="M527" s="186"/>
      <c r="N527" s="180"/>
      <c r="O527" s="180"/>
      <c r="P527" s="180"/>
      <c r="Q527" s="180"/>
      <c r="R527" s="180"/>
      <c r="S527" s="180"/>
      <c r="T527" s="186"/>
      <c r="U527" s="186"/>
      <c r="V527" s="186"/>
      <c r="W527" s="186"/>
      <c r="X527" s="186"/>
      <c r="Y527" s="186"/>
      <c r="Z527" s="186"/>
    </row>
    <row r="528" spans="1:26" x14ac:dyDescent="0.2">
      <c r="A528" s="186"/>
      <c r="B528" s="186"/>
      <c r="C528" s="186"/>
      <c r="D528" s="186"/>
      <c r="E528" s="186"/>
      <c r="F528" s="186"/>
      <c r="G528" s="186"/>
      <c r="H528" s="186"/>
      <c r="I528" s="186"/>
      <c r="J528" s="186"/>
      <c r="K528" s="186"/>
      <c r="L528" s="186"/>
      <c r="M528" s="186"/>
      <c r="N528" s="180"/>
      <c r="O528" s="180"/>
      <c r="P528" s="180"/>
      <c r="Q528" s="180"/>
      <c r="R528" s="180"/>
      <c r="S528" s="180"/>
      <c r="T528" s="186"/>
      <c r="U528" s="186"/>
      <c r="V528" s="186"/>
      <c r="W528" s="186"/>
      <c r="X528" s="186"/>
      <c r="Y528" s="186"/>
      <c r="Z528" s="186"/>
    </row>
    <row r="529" spans="1:26" x14ac:dyDescent="0.2">
      <c r="A529" s="186"/>
      <c r="B529" s="186"/>
      <c r="C529" s="186"/>
      <c r="D529" s="186"/>
      <c r="E529" s="186"/>
      <c r="F529" s="186"/>
      <c r="G529" s="186"/>
      <c r="H529" s="186"/>
      <c r="I529" s="186"/>
      <c r="J529" s="186"/>
      <c r="K529" s="186"/>
      <c r="L529" s="186"/>
      <c r="M529" s="186"/>
      <c r="N529" s="180"/>
      <c r="O529" s="180"/>
      <c r="P529" s="180"/>
      <c r="Q529" s="180"/>
      <c r="R529" s="180"/>
      <c r="S529" s="180"/>
      <c r="T529" s="186"/>
      <c r="U529" s="186"/>
      <c r="V529" s="186"/>
      <c r="W529" s="186"/>
      <c r="X529" s="186"/>
      <c r="Y529" s="186"/>
      <c r="Z529" s="186"/>
    </row>
    <row r="530" spans="1:26" x14ac:dyDescent="0.2">
      <c r="A530" s="186"/>
      <c r="B530" s="186"/>
      <c r="C530" s="186"/>
      <c r="D530" s="186"/>
      <c r="E530" s="186"/>
      <c r="F530" s="186"/>
      <c r="G530" s="186"/>
      <c r="H530" s="186"/>
      <c r="I530" s="186"/>
      <c r="J530" s="186"/>
      <c r="K530" s="186"/>
      <c r="L530" s="186"/>
      <c r="M530" s="186"/>
      <c r="N530" s="180"/>
      <c r="O530" s="180"/>
      <c r="P530" s="180"/>
      <c r="Q530" s="180"/>
      <c r="R530" s="180"/>
      <c r="S530" s="180"/>
      <c r="T530" s="186"/>
      <c r="U530" s="186"/>
      <c r="V530" s="186"/>
      <c r="W530" s="186"/>
      <c r="X530" s="186"/>
      <c r="Y530" s="186"/>
      <c r="Z530" s="186"/>
    </row>
    <row r="531" spans="1:26" x14ac:dyDescent="0.2">
      <c r="A531" s="186"/>
      <c r="B531" s="186"/>
      <c r="C531" s="186"/>
      <c r="D531" s="186"/>
      <c r="E531" s="186"/>
      <c r="F531" s="186"/>
      <c r="G531" s="186"/>
      <c r="H531" s="186"/>
      <c r="I531" s="186"/>
      <c r="J531" s="186"/>
      <c r="K531" s="186"/>
      <c r="L531" s="186"/>
      <c r="M531" s="186"/>
      <c r="N531" s="180"/>
      <c r="O531" s="180"/>
      <c r="P531" s="180"/>
      <c r="Q531" s="180"/>
      <c r="R531" s="180"/>
      <c r="S531" s="180"/>
      <c r="T531" s="186"/>
      <c r="U531" s="186"/>
      <c r="V531" s="186"/>
      <c r="W531" s="186"/>
      <c r="X531" s="186"/>
      <c r="Y531" s="186"/>
      <c r="Z531" s="186"/>
    </row>
    <row r="532" spans="1:26" x14ac:dyDescent="0.2">
      <c r="A532" s="186"/>
      <c r="B532" s="186"/>
      <c r="C532" s="186"/>
      <c r="D532" s="186"/>
      <c r="E532" s="186"/>
      <c r="F532" s="186"/>
      <c r="G532" s="186"/>
      <c r="H532" s="186"/>
      <c r="I532" s="186"/>
      <c r="J532" s="186"/>
      <c r="K532" s="186"/>
      <c r="L532" s="186"/>
      <c r="M532" s="186"/>
      <c r="N532" s="180"/>
      <c r="O532" s="180"/>
      <c r="P532" s="180"/>
      <c r="Q532" s="180"/>
      <c r="R532" s="180"/>
      <c r="S532" s="180"/>
      <c r="T532" s="186"/>
      <c r="U532" s="186"/>
      <c r="V532" s="186"/>
      <c r="W532" s="186"/>
      <c r="X532" s="186"/>
      <c r="Y532" s="186"/>
      <c r="Z532" s="186"/>
    </row>
    <row r="533" spans="1:26" x14ac:dyDescent="0.2">
      <c r="A533" s="186"/>
      <c r="B533" s="186"/>
      <c r="C533" s="186"/>
      <c r="D533" s="186"/>
      <c r="E533" s="186"/>
      <c r="F533" s="186"/>
      <c r="G533" s="186"/>
      <c r="H533" s="186"/>
      <c r="I533" s="186"/>
      <c r="J533" s="186"/>
      <c r="K533" s="186"/>
      <c r="L533" s="186"/>
      <c r="M533" s="186"/>
      <c r="N533" s="180"/>
      <c r="O533" s="180"/>
      <c r="P533" s="180"/>
      <c r="Q533" s="180"/>
      <c r="R533" s="180"/>
      <c r="S533" s="180"/>
      <c r="T533" s="186"/>
      <c r="U533" s="186"/>
      <c r="V533" s="186"/>
      <c r="W533" s="186"/>
      <c r="X533" s="186"/>
      <c r="Y533" s="186"/>
      <c r="Z533" s="186"/>
    </row>
    <row r="534" spans="1:26" x14ac:dyDescent="0.2">
      <c r="A534" s="186"/>
      <c r="B534" s="186"/>
      <c r="C534" s="186"/>
      <c r="D534" s="186"/>
      <c r="E534" s="186"/>
      <c r="F534" s="186"/>
      <c r="G534" s="186"/>
      <c r="H534" s="186"/>
      <c r="I534" s="186"/>
      <c r="J534" s="186"/>
      <c r="K534" s="186"/>
      <c r="L534" s="186"/>
      <c r="M534" s="186"/>
      <c r="N534" s="180"/>
      <c r="O534" s="180"/>
      <c r="P534" s="180"/>
      <c r="Q534" s="180"/>
      <c r="R534" s="180"/>
      <c r="S534" s="180"/>
      <c r="T534" s="186"/>
      <c r="U534" s="186"/>
      <c r="V534" s="186"/>
      <c r="W534" s="186"/>
      <c r="X534" s="186"/>
      <c r="Y534" s="186"/>
      <c r="Z534" s="186"/>
    </row>
    <row r="535" spans="1:26" x14ac:dyDescent="0.2">
      <c r="A535" s="186"/>
      <c r="B535" s="186"/>
      <c r="C535" s="186"/>
      <c r="D535" s="186"/>
      <c r="E535" s="186"/>
      <c r="F535" s="186"/>
      <c r="G535" s="186"/>
      <c r="H535" s="186"/>
      <c r="I535" s="186"/>
      <c r="J535" s="186"/>
      <c r="K535" s="186"/>
      <c r="L535" s="186"/>
      <c r="M535" s="186"/>
      <c r="N535" s="180"/>
      <c r="O535" s="180"/>
      <c r="P535" s="180"/>
      <c r="Q535" s="180"/>
      <c r="R535" s="180"/>
      <c r="S535" s="180"/>
      <c r="T535" s="186"/>
      <c r="U535" s="186"/>
      <c r="V535" s="186"/>
      <c r="W535" s="186"/>
      <c r="X535" s="186"/>
      <c r="Y535" s="186"/>
      <c r="Z535" s="186"/>
    </row>
    <row r="536" spans="1:26" x14ac:dyDescent="0.2">
      <c r="A536" s="186"/>
      <c r="B536" s="186"/>
      <c r="C536" s="186"/>
      <c r="D536" s="186"/>
      <c r="E536" s="186"/>
      <c r="F536" s="186"/>
      <c r="G536" s="186"/>
      <c r="H536" s="186"/>
      <c r="I536" s="186"/>
      <c r="J536" s="186"/>
      <c r="K536" s="186"/>
      <c r="L536" s="186"/>
      <c r="M536" s="186"/>
      <c r="N536" s="180"/>
      <c r="O536" s="180"/>
      <c r="P536" s="180"/>
      <c r="Q536" s="180"/>
      <c r="R536" s="180"/>
      <c r="S536" s="180"/>
      <c r="T536" s="186"/>
      <c r="U536" s="186"/>
      <c r="V536" s="186"/>
      <c r="W536" s="186"/>
      <c r="X536" s="186"/>
      <c r="Y536" s="186"/>
      <c r="Z536" s="186"/>
    </row>
    <row r="537" spans="1:26" x14ac:dyDescent="0.2">
      <c r="A537" s="186"/>
      <c r="B537" s="186"/>
      <c r="C537" s="186"/>
      <c r="D537" s="186"/>
      <c r="E537" s="186"/>
      <c r="F537" s="186"/>
      <c r="G537" s="186"/>
      <c r="H537" s="186"/>
      <c r="I537" s="186"/>
      <c r="J537" s="186"/>
      <c r="K537" s="186"/>
      <c r="L537" s="186"/>
      <c r="M537" s="186"/>
      <c r="N537" s="180"/>
      <c r="O537" s="180"/>
      <c r="P537" s="180"/>
      <c r="Q537" s="180"/>
      <c r="R537" s="180"/>
      <c r="S537" s="180"/>
      <c r="T537" s="186"/>
      <c r="U537" s="186"/>
      <c r="V537" s="186"/>
      <c r="W537" s="186"/>
      <c r="X537" s="186"/>
      <c r="Y537" s="186"/>
      <c r="Z537" s="186"/>
    </row>
    <row r="538" spans="1:26" x14ac:dyDescent="0.2">
      <c r="A538" s="186"/>
      <c r="B538" s="186"/>
      <c r="C538" s="186"/>
      <c r="D538" s="186"/>
      <c r="E538" s="186"/>
      <c r="F538" s="186"/>
      <c r="G538" s="186"/>
      <c r="H538" s="186"/>
      <c r="I538" s="186"/>
      <c r="J538" s="186"/>
      <c r="K538" s="186"/>
      <c r="L538" s="186"/>
      <c r="M538" s="186"/>
      <c r="N538" s="180"/>
      <c r="O538" s="180"/>
      <c r="P538" s="180"/>
      <c r="Q538" s="180"/>
      <c r="R538" s="180"/>
      <c r="S538" s="180"/>
      <c r="T538" s="186"/>
      <c r="U538" s="186"/>
      <c r="V538" s="186"/>
      <c r="W538" s="186"/>
      <c r="X538" s="186"/>
      <c r="Y538" s="186"/>
      <c r="Z538" s="186"/>
    </row>
    <row r="539" spans="1:26" x14ac:dyDescent="0.2">
      <c r="A539" s="186"/>
      <c r="B539" s="186"/>
      <c r="C539" s="186"/>
      <c r="D539" s="186"/>
      <c r="E539" s="186"/>
      <c r="F539" s="186"/>
      <c r="G539" s="186"/>
      <c r="H539" s="186"/>
      <c r="I539" s="186"/>
      <c r="J539" s="186"/>
      <c r="K539" s="186"/>
      <c r="L539" s="186"/>
      <c r="M539" s="186"/>
      <c r="N539" s="180"/>
      <c r="O539" s="180"/>
      <c r="P539" s="180"/>
      <c r="Q539" s="180"/>
      <c r="R539" s="180"/>
      <c r="S539" s="180"/>
      <c r="T539" s="186"/>
      <c r="U539" s="186"/>
      <c r="V539" s="186"/>
      <c r="W539" s="186"/>
      <c r="X539" s="186"/>
      <c r="Y539" s="186"/>
      <c r="Z539" s="186"/>
    </row>
    <row r="540" spans="1:26" x14ac:dyDescent="0.2">
      <c r="A540" s="186"/>
      <c r="B540" s="186"/>
      <c r="C540" s="186"/>
      <c r="D540" s="186"/>
      <c r="E540" s="186"/>
      <c r="F540" s="186"/>
      <c r="G540" s="186"/>
      <c r="H540" s="186"/>
      <c r="I540" s="186"/>
      <c r="J540" s="186"/>
      <c r="K540" s="186"/>
      <c r="L540" s="186"/>
      <c r="M540" s="186"/>
      <c r="N540" s="180"/>
      <c r="O540" s="180"/>
      <c r="P540" s="180"/>
      <c r="Q540" s="180"/>
      <c r="R540" s="180"/>
      <c r="S540" s="180"/>
      <c r="T540" s="186"/>
      <c r="U540" s="186"/>
      <c r="V540" s="186"/>
      <c r="W540" s="186"/>
      <c r="X540" s="186"/>
      <c r="Y540" s="186"/>
      <c r="Z540" s="186"/>
    </row>
    <row r="541" spans="1:26" x14ac:dyDescent="0.2">
      <c r="A541" s="186"/>
      <c r="B541" s="186"/>
      <c r="C541" s="186"/>
      <c r="D541" s="186"/>
      <c r="E541" s="186"/>
      <c r="F541" s="186"/>
      <c r="G541" s="186"/>
      <c r="H541" s="186"/>
      <c r="I541" s="186"/>
      <c r="J541" s="186"/>
      <c r="K541" s="186"/>
      <c r="L541" s="186"/>
      <c r="M541" s="186"/>
      <c r="N541" s="180"/>
      <c r="O541" s="180"/>
      <c r="P541" s="180"/>
      <c r="Q541" s="180"/>
      <c r="R541" s="180"/>
      <c r="S541" s="180"/>
      <c r="T541" s="186"/>
      <c r="U541" s="186"/>
      <c r="V541" s="186"/>
      <c r="W541" s="186"/>
      <c r="X541" s="186"/>
      <c r="Y541" s="186"/>
      <c r="Z541" s="186"/>
    </row>
    <row r="542" spans="1:26" x14ac:dyDescent="0.2">
      <c r="A542" s="186"/>
      <c r="B542" s="186"/>
      <c r="C542" s="186"/>
      <c r="D542" s="186"/>
      <c r="E542" s="186"/>
      <c r="F542" s="186"/>
      <c r="G542" s="186"/>
      <c r="H542" s="186"/>
      <c r="I542" s="186"/>
      <c r="J542" s="186"/>
      <c r="K542" s="186"/>
      <c r="L542" s="186"/>
      <c r="M542" s="186"/>
      <c r="N542" s="180"/>
      <c r="O542" s="180"/>
      <c r="P542" s="180"/>
      <c r="Q542" s="180"/>
      <c r="R542" s="180"/>
      <c r="S542" s="180"/>
      <c r="T542" s="186"/>
      <c r="U542" s="186"/>
      <c r="V542" s="186"/>
      <c r="W542" s="186"/>
      <c r="X542" s="186"/>
      <c r="Y542" s="186"/>
      <c r="Z542" s="186"/>
    </row>
    <row r="543" spans="1:26" x14ac:dyDescent="0.2">
      <c r="A543" s="186"/>
      <c r="B543" s="186"/>
      <c r="C543" s="186"/>
      <c r="D543" s="186"/>
      <c r="E543" s="186"/>
      <c r="F543" s="186"/>
      <c r="G543" s="186"/>
      <c r="H543" s="186"/>
      <c r="I543" s="186"/>
      <c r="J543" s="186"/>
      <c r="K543" s="186"/>
      <c r="L543" s="186"/>
      <c r="M543" s="186"/>
      <c r="N543" s="180"/>
      <c r="O543" s="180"/>
      <c r="P543" s="180"/>
      <c r="Q543" s="180"/>
      <c r="R543" s="180"/>
      <c r="S543" s="180"/>
      <c r="T543" s="186"/>
      <c r="U543" s="186"/>
      <c r="V543" s="186"/>
      <c r="W543" s="186"/>
      <c r="X543" s="186"/>
      <c r="Y543" s="186"/>
      <c r="Z543" s="186"/>
    </row>
    <row r="544" spans="1:26" x14ac:dyDescent="0.2">
      <c r="A544" s="186"/>
      <c r="B544" s="186"/>
      <c r="C544" s="186"/>
      <c r="D544" s="186"/>
      <c r="E544" s="186"/>
      <c r="F544" s="186"/>
      <c r="G544" s="186"/>
      <c r="H544" s="186"/>
      <c r="I544" s="186"/>
      <c r="J544" s="186"/>
      <c r="K544" s="186"/>
      <c r="L544" s="186"/>
      <c r="M544" s="186"/>
      <c r="N544" s="180"/>
      <c r="O544" s="180"/>
      <c r="P544" s="180"/>
      <c r="Q544" s="180"/>
      <c r="R544" s="180"/>
      <c r="S544" s="180"/>
      <c r="T544" s="186"/>
      <c r="U544" s="186"/>
      <c r="V544" s="186"/>
      <c r="W544" s="186"/>
      <c r="X544" s="186"/>
      <c r="Y544" s="186"/>
      <c r="Z544" s="186"/>
    </row>
    <row r="545" spans="1:26" x14ac:dyDescent="0.2">
      <c r="A545" s="186"/>
      <c r="B545" s="186"/>
      <c r="C545" s="186"/>
      <c r="D545" s="186"/>
      <c r="E545" s="186"/>
      <c r="F545" s="186"/>
      <c r="G545" s="186"/>
      <c r="H545" s="186"/>
      <c r="I545" s="186"/>
      <c r="J545" s="186"/>
      <c r="K545" s="186"/>
      <c r="L545" s="186"/>
      <c r="M545" s="186"/>
      <c r="N545" s="180"/>
      <c r="O545" s="180"/>
      <c r="P545" s="180"/>
      <c r="Q545" s="180"/>
      <c r="R545" s="180"/>
      <c r="S545" s="180"/>
      <c r="T545" s="186"/>
      <c r="U545" s="186"/>
      <c r="V545" s="186"/>
      <c r="W545" s="186"/>
      <c r="X545" s="186"/>
      <c r="Y545" s="186"/>
      <c r="Z545" s="186"/>
    </row>
    <row r="546" spans="1:26" x14ac:dyDescent="0.2">
      <c r="A546" s="186"/>
      <c r="B546" s="186"/>
      <c r="C546" s="186"/>
      <c r="D546" s="186"/>
      <c r="E546" s="186"/>
      <c r="F546" s="186"/>
      <c r="G546" s="186"/>
      <c r="H546" s="186"/>
      <c r="I546" s="186"/>
      <c r="J546" s="186"/>
      <c r="K546" s="186"/>
      <c r="L546" s="186"/>
      <c r="M546" s="186"/>
      <c r="N546" s="180"/>
      <c r="O546" s="180"/>
      <c r="P546" s="180"/>
      <c r="Q546" s="180"/>
      <c r="R546" s="180"/>
      <c r="S546" s="180"/>
      <c r="T546" s="186"/>
      <c r="U546" s="186"/>
      <c r="V546" s="186"/>
      <c r="W546" s="186"/>
      <c r="X546" s="186"/>
      <c r="Y546" s="186"/>
      <c r="Z546" s="186"/>
    </row>
    <row r="547" spans="1:26" x14ac:dyDescent="0.2">
      <c r="A547" s="186"/>
      <c r="B547" s="186"/>
      <c r="C547" s="186"/>
      <c r="D547" s="186"/>
      <c r="E547" s="186"/>
      <c r="F547" s="186"/>
      <c r="G547" s="186"/>
      <c r="H547" s="186"/>
      <c r="I547" s="186"/>
      <c r="J547" s="186"/>
      <c r="K547" s="186"/>
      <c r="L547" s="186"/>
      <c r="M547" s="186"/>
      <c r="N547" s="180"/>
      <c r="O547" s="180"/>
      <c r="P547" s="180"/>
      <c r="Q547" s="180"/>
      <c r="R547" s="180"/>
      <c r="S547" s="180"/>
      <c r="T547" s="186"/>
      <c r="U547" s="186"/>
      <c r="V547" s="186"/>
      <c r="W547" s="186"/>
      <c r="X547" s="186"/>
      <c r="Y547" s="186"/>
      <c r="Z547" s="186"/>
    </row>
    <row r="548" spans="1:26" x14ac:dyDescent="0.2">
      <c r="A548" s="186"/>
      <c r="B548" s="186"/>
      <c r="C548" s="186"/>
      <c r="D548" s="186"/>
      <c r="E548" s="186"/>
      <c r="F548" s="186"/>
      <c r="G548" s="186"/>
      <c r="H548" s="186"/>
      <c r="I548" s="186"/>
      <c r="J548" s="186"/>
      <c r="K548" s="186"/>
      <c r="L548" s="186"/>
      <c r="M548" s="186"/>
      <c r="N548" s="180"/>
      <c r="O548" s="180"/>
      <c r="P548" s="180"/>
      <c r="Q548" s="180"/>
      <c r="R548" s="180"/>
      <c r="S548" s="180"/>
      <c r="T548" s="186"/>
      <c r="U548" s="186"/>
      <c r="V548" s="186"/>
      <c r="W548" s="186"/>
      <c r="X548" s="186"/>
      <c r="Y548" s="186"/>
      <c r="Z548" s="186"/>
    </row>
    <row r="549" spans="1:26" x14ac:dyDescent="0.2">
      <c r="A549" s="186"/>
      <c r="B549" s="186"/>
      <c r="C549" s="186"/>
      <c r="D549" s="186"/>
      <c r="E549" s="186"/>
      <c r="F549" s="186"/>
      <c r="G549" s="186"/>
      <c r="H549" s="186"/>
      <c r="I549" s="186"/>
      <c r="J549" s="186"/>
      <c r="K549" s="186"/>
      <c r="L549" s="186"/>
      <c r="M549" s="186"/>
      <c r="N549" s="180"/>
      <c r="O549" s="180"/>
      <c r="P549" s="180"/>
      <c r="Q549" s="180"/>
      <c r="R549" s="180"/>
      <c r="S549" s="180"/>
      <c r="T549" s="186"/>
      <c r="U549" s="186"/>
      <c r="V549" s="186"/>
      <c r="W549" s="186"/>
      <c r="X549" s="186"/>
      <c r="Y549" s="186"/>
      <c r="Z549" s="186"/>
    </row>
    <row r="550" spans="1:26" x14ac:dyDescent="0.2">
      <c r="A550" s="186"/>
      <c r="B550" s="186"/>
      <c r="C550" s="186"/>
      <c r="D550" s="186"/>
      <c r="E550" s="186"/>
      <c r="F550" s="186"/>
      <c r="G550" s="186"/>
      <c r="H550" s="186"/>
      <c r="I550" s="186"/>
      <c r="J550" s="186"/>
      <c r="K550" s="186"/>
      <c r="L550" s="186"/>
      <c r="M550" s="186"/>
      <c r="N550" s="180"/>
      <c r="O550" s="180"/>
      <c r="P550" s="180"/>
      <c r="Q550" s="180"/>
      <c r="R550" s="180"/>
      <c r="S550" s="180"/>
      <c r="T550" s="186"/>
      <c r="U550" s="186"/>
      <c r="V550" s="186"/>
      <c r="W550" s="186"/>
      <c r="X550" s="186"/>
      <c r="Y550" s="186"/>
      <c r="Z550" s="186"/>
    </row>
    <row r="551" spans="1:26" x14ac:dyDescent="0.2">
      <c r="A551" s="186"/>
      <c r="B551" s="186"/>
      <c r="C551" s="186"/>
      <c r="D551" s="186"/>
      <c r="E551" s="186"/>
      <c r="F551" s="186"/>
      <c r="G551" s="186"/>
      <c r="H551" s="186"/>
      <c r="I551" s="186"/>
      <c r="J551" s="186"/>
      <c r="K551" s="186"/>
      <c r="L551" s="186"/>
      <c r="M551" s="186"/>
      <c r="N551" s="180"/>
      <c r="O551" s="180"/>
      <c r="P551" s="180"/>
      <c r="Q551" s="180"/>
      <c r="R551" s="180"/>
      <c r="S551" s="180"/>
      <c r="T551" s="186"/>
      <c r="U551" s="186"/>
      <c r="V551" s="186"/>
      <c r="W551" s="186"/>
      <c r="X551" s="186"/>
      <c r="Y551" s="186"/>
      <c r="Z551" s="186"/>
    </row>
    <row r="552" spans="1:26" x14ac:dyDescent="0.2">
      <c r="A552" s="186"/>
      <c r="B552" s="186"/>
      <c r="C552" s="186"/>
      <c r="D552" s="186"/>
      <c r="E552" s="186"/>
      <c r="F552" s="186"/>
      <c r="G552" s="186"/>
      <c r="H552" s="186"/>
      <c r="I552" s="186"/>
      <c r="J552" s="186"/>
      <c r="K552" s="186"/>
      <c r="L552" s="186"/>
      <c r="M552" s="186"/>
      <c r="N552" s="180"/>
      <c r="O552" s="180"/>
      <c r="P552" s="180"/>
      <c r="Q552" s="180"/>
      <c r="R552" s="180"/>
      <c r="S552" s="180"/>
      <c r="T552" s="186"/>
      <c r="U552" s="186"/>
      <c r="V552" s="186"/>
      <c r="W552" s="186"/>
      <c r="X552" s="186"/>
      <c r="Y552" s="186"/>
      <c r="Z552" s="186"/>
    </row>
    <row r="553" spans="1:26" x14ac:dyDescent="0.2">
      <c r="A553" s="186"/>
      <c r="B553" s="186"/>
      <c r="C553" s="186"/>
      <c r="D553" s="186"/>
      <c r="E553" s="186"/>
      <c r="F553" s="186"/>
      <c r="G553" s="186"/>
      <c r="H553" s="186"/>
      <c r="I553" s="186"/>
      <c r="J553" s="186"/>
      <c r="K553" s="186"/>
      <c r="L553" s="186"/>
      <c r="M553" s="186"/>
      <c r="N553" s="180"/>
      <c r="O553" s="180"/>
      <c r="P553" s="180"/>
      <c r="Q553" s="180"/>
      <c r="R553" s="180"/>
      <c r="S553" s="180"/>
      <c r="T553" s="186"/>
      <c r="U553" s="186"/>
      <c r="V553" s="186"/>
      <c r="W553" s="186"/>
      <c r="X553" s="186"/>
      <c r="Y553" s="186"/>
      <c r="Z553" s="186"/>
    </row>
    <row r="554" spans="1:26" x14ac:dyDescent="0.2">
      <c r="A554" s="186"/>
      <c r="B554" s="186"/>
      <c r="C554" s="186"/>
      <c r="D554" s="186"/>
      <c r="E554" s="186"/>
      <c r="F554" s="186"/>
      <c r="G554" s="186"/>
      <c r="H554" s="186"/>
      <c r="I554" s="186"/>
      <c r="J554" s="186"/>
      <c r="K554" s="186"/>
      <c r="L554" s="186"/>
      <c r="M554" s="186"/>
      <c r="N554" s="180"/>
      <c r="O554" s="180"/>
      <c r="P554" s="180"/>
      <c r="Q554" s="180"/>
      <c r="R554" s="180"/>
      <c r="S554" s="180"/>
      <c r="T554" s="186"/>
      <c r="U554" s="186"/>
      <c r="V554" s="186"/>
      <c r="W554" s="186"/>
      <c r="X554" s="186"/>
      <c r="Y554" s="186"/>
      <c r="Z554" s="186"/>
    </row>
    <row r="555" spans="1:26" x14ac:dyDescent="0.2">
      <c r="A555" s="186"/>
      <c r="B555" s="186"/>
      <c r="C555" s="186"/>
      <c r="D555" s="186"/>
      <c r="E555" s="186"/>
      <c r="F555" s="186"/>
      <c r="G555" s="186"/>
      <c r="H555" s="186"/>
      <c r="I555" s="186"/>
      <c r="J555" s="186"/>
      <c r="K555" s="186"/>
      <c r="L555" s="186"/>
      <c r="M555" s="186"/>
      <c r="N555" s="180"/>
      <c r="O555" s="180"/>
      <c r="P555" s="180"/>
      <c r="Q555" s="180"/>
      <c r="R555" s="180"/>
      <c r="S555" s="180"/>
      <c r="T555" s="186"/>
      <c r="U555" s="186"/>
      <c r="V555" s="186"/>
      <c r="W555" s="186"/>
      <c r="X555" s="186"/>
      <c r="Y555" s="186"/>
      <c r="Z555" s="186"/>
    </row>
    <row r="556" spans="1:26" x14ac:dyDescent="0.2">
      <c r="A556" s="186"/>
      <c r="B556" s="186"/>
      <c r="C556" s="186"/>
      <c r="D556" s="186"/>
      <c r="E556" s="186"/>
      <c r="F556" s="186"/>
      <c r="G556" s="186"/>
      <c r="H556" s="186"/>
      <c r="I556" s="186"/>
      <c r="J556" s="186"/>
      <c r="K556" s="186"/>
      <c r="L556" s="186"/>
      <c r="M556" s="186"/>
      <c r="N556" s="180"/>
      <c r="O556" s="180"/>
      <c r="P556" s="180"/>
      <c r="Q556" s="180"/>
      <c r="R556" s="180"/>
      <c r="S556" s="180"/>
      <c r="T556" s="186"/>
      <c r="U556" s="186"/>
      <c r="V556" s="186"/>
      <c r="W556" s="186"/>
      <c r="X556" s="186"/>
      <c r="Y556" s="186"/>
      <c r="Z556" s="186"/>
    </row>
    <row r="557" spans="1:26" x14ac:dyDescent="0.2">
      <c r="A557" s="186"/>
      <c r="B557" s="186"/>
      <c r="C557" s="186"/>
      <c r="D557" s="186"/>
      <c r="E557" s="186"/>
      <c r="F557" s="186"/>
      <c r="G557" s="186"/>
      <c r="H557" s="186"/>
      <c r="I557" s="186"/>
      <c r="J557" s="186"/>
      <c r="K557" s="186"/>
      <c r="L557" s="186"/>
      <c r="M557" s="186"/>
      <c r="N557" s="180"/>
      <c r="O557" s="180"/>
      <c r="P557" s="180"/>
      <c r="Q557" s="180"/>
      <c r="R557" s="180"/>
      <c r="S557" s="180"/>
      <c r="T557" s="186"/>
      <c r="U557" s="186"/>
      <c r="V557" s="186"/>
      <c r="W557" s="186"/>
      <c r="X557" s="186"/>
      <c r="Y557" s="186"/>
      <c r="Z557" s="186"/>
    </row>
    <row r="558" spans="1:26" x14ac:dyDescent="0.2">
      <c r="A558" s="186"/>
      <c r="B558" s="186"/>
      <c r="C558" s="186"/>
      <c r="D558" s="186"/>
      <c r="E558" s="186"/>
      <c r="F558" s="186"/>
      <c r="G558" s="186"/>
      <c r="H558" s="186"/>
      <c r="I558" s="186"/>
      <c r="J558" s="186"/>
      <c r="K558" s="186"/>
      <c r="L558" s="186"/>
      <c r="M558" s="186"/>
      <c r="N558" s="180"/>
      <c r="O558" s="180"/>
      <c r="P558" s="180"/>
      <c r="Q558" s="180"/>
      <c r="R558" s="180"/>
      <c r="S558" s="180"/>
      <c r="T558" s="186"/>
      <c r="U558" s="186"/>
      <c r="V558" s="186"/>
      <c r="W558" s="186"/>
      <c r="X558" s="186"/>
      <c r="Y558" s="186"/>
      <c r="Z558" s="186"/>
    </row>
    <row r="559" spans="1:26" x14ac:dyDescent="0.2">
      <c r="A559" s="186"/>
      <c r="B559" s="186"/>
      <c r="C559" s="186"/>
      <c r="D559" s="186"/>
      <c r="E559" s="186"/>
      <c r="F559" s="186"/>
      <c r="G559" s="186"/>
      <c r="H559" s="186"/>
      <c r="I559" s="186"/>
      <c r="J559" s="186"/>
      <c r="K559" s="186"/>
      <c r="L559" s="186"/>
      <c r="M559" s="186"/>
      <c r="N559" s="180"/>
      <c r="O559" s="180"/>
      <c r="P559" s="180"/>
      <c r="Q559" s="180"/>
      <c r="R559" s="180"/>
      <c r="S559" s="180"/>
      <c r="T559" s="186"/>
      <c r="U559" s="186"/>
      <c r="V559" s="186"/>
      <c r="W559" s="186"/>
      <c r="X559" s="186"/>
      <c r="Y559" s="186"/>
      <c r="Z559" s="186"/>
    </row>
    <row r="560" spans="1:26" x14ac:dyDescent="0.2">
      <c r="A560" s="186"/>
      <c r="B560" s="186"/>
      <c r="C560" s="186"/>
      <c r="D560" s="186"/>
      <c r="E560" s="186"/>
      <c r="F560" s="186"/>
      <c r="G560" s="186"/>
      <c r="H560" s="186"/>
      <c r="I560" s="186"/>
      <c r="J560" s="186"/>
      <c r="K560" s="186"/>
      <c r="L560" s="186"/>
      <c r="M560" s="186"/>
      <c r="N560" s="180"/>
      <c r="O560" s="180"/>
      <c r="P560" s="180"/>
      <c r="Q560" s="180"/>
      <c r="R560" s="180"/>
      <c r="S560" s="180"/>
      <c r="T560" s="186"/>
      <c r="U560" s="186"/>
      <c r="V560" s="186"/>
      <c r="W560" s="186"/>
      <c r="X560" s="186"/>
      <c r="Y560" s="186"/>
      <c r="Z560" s="186"/>
    </row>
    <row r="561" spans="1:26" x14ac:dyDescent="0.2">
      <c r="A561" s="186"/>
      <c r="B561" s="186"/>
      <c r="C561" s="186"/>
      <c r="D561" s="186"/>
      <c r="E561" s="186"/>
      <c r="F561" s="186"/>
      <c r="G561" s="186"/>
      <c r="H561" s="186"/>
      <c r="I561" s="186"/>
      <c r="J561" s="186"/>
      <c r="K561" s="186"/>
      <c r="L561" s="186"/>
      <c r="M561" s="186"/>
      <c r="N561" s="180"/>
      <c r="O561" s="180"/>
      <c r="P561" s="180"/>
      <c r="Q561" s="180"/>
      <c r="R561" s="180"/>
      <c r="S561" s="180"/>
      <c r="T561" s="186"/>
      <c r="U561" s="186"/>
      <c r="V561" s="186"/>
      <c r="W561" s="186"/>
      <c r="X561" s="186"/>
      <c r="Y561" s="186"/>
      <c r="Z561" s="186"/>
    </row>
    <row r="562" spans="1:26" x14ac:dyDescent="0.2">
      <c r="A562" s="186"/>
      <c r="B562" s="186"/>
      <c r="C562" s="186"/>
      <c r="D562" s="186"/>
      <c r="E562" s="186"/>
      <c r="F562" s="186"/>
      <c r="G562" s="186"/>
      <c r="H562" s="186"/>
      <c r="I562" s="186"/>
      <c r="J562" s="186"/>
      <c r="K562" s="186"/>
      <c r="L562" s="186"/>
      <c r="M562" s="186"/>
      <c r="N562" s="180"/>
      <c r="O562" s="180"/>
      <c r="P562" s="180"/>
      <c r="Q562" s="180"/>
      <c r="R562" s="180"/>
      <c r="S562" s="180"/>
      <c r="T562" s="186"/>
      <c r="U562" s="186"/>
      <c r="V562" s="186"/>
      <c r="W562" s="186"/>
      <c r="X562" s="186"/>
      <c r="Y562" s="186"/>
      <c r="Z562" s="186"/>
    </row>
    <row r="563" spans="1:26" x14ac:dyDescent="0.2">
      <c r="A563" s="186"/>
      <c r="B563" s="186"/>
      <c r="C563" s="186"/>
      <c r="D563" s="186"/>
      <c r="E563" s="186"/>
      <c r="F563" s="186"/>
      <c r="G563" s="186"/>
      <c r="H563" s="186"/>
      <c r="I563" s="186"/>
      <c r="J563" s="186"/>
      <c r="K563" s="186"/>
      <c r="L563" s="186"/>
      <c r="M563" s="186"/>
      <c r="N563" s="180"/>
      <c r="O563" s="180"/>
      <c r="P563" s="180"/>
      <c r="Q563" s="180"/>
      <c r="R563" s="180"/>
      <c r="S563" s="180"/>
      <c r="T563" s="186"/>
      <c r="U563" s="186"/>
      <c r="V563" s="186"/>
      <c r="W563" s="186"/>
      <c r="X563" s="186"/>
      <c r="Y563" s="186"/>
      <c r="Z563" s="186"/>
    </row>
    <row r="564" spans="1:26" x14ac:dyDescent="0.2">
      <c r="A564" s="186"/>
      <c r="B564" s="186"/>
      <c r="C564" s="186"/>
      <c r="D564" s="186"/>
      <c r="E564" s="186"/>
      <c r="F564" s="186"/>
      <c r="G564" s="186"/>
      <c r="H564" s="186"/>
      <c r="I564" s="186"/>
      <c r="J564" s="186"/>
      <c r="K564" s="186"/>
      <c r="L564" s="186"/>
      <c r="M564" s="186"/>
      <c r="N564" s="180"/>
      <c r="O564" s="180"/>
      <c r="P564" s="180"/>
      <c r="Q564" s="180"/>
      <c r="R564" s="180"/>
      <c r="S564" s="180"/>
      <c r="T564" s="186"/>
      <c r="U564" s="186"/>
      <c r="V564" s="186"/>
      <c r="W564" s="186"/>
      <c r="X564" s="186"/>
      <c r="Y564" s="186"/>
      <c r="Z564" s="186"/>
    </row>
    <row r="565" spans="1:26" x14ac:dyDescent="0.2">
      <c r="A565" s="186"/>
      <c r="B565" s="186"/>
      <c r="C565" s="186"/>
      <c r="D565" s="186"/>
      <c r="E565" s="186"/>
      <c r="F565" s="186"/>
      <c r="G565" s="186"/>
      <c r="H565" s="186"/>
      <c r="I565" s="186"/>
      <c r="J565" s="186"/>
      <c r="K565" s="186"/>
      <c r="L565" s="186"/>
      <c r="M565" s="186"/>
      <c r="N565" s="180"/>
      <c r="O565" s="180"/>
      <c r="P565" s="180"/>
      <c r="Q565" s="180"/>
      <c r="R565" s="180"/>
      <c r="S565" s="180"/>
      <c r="T565" s="186"/>
      <c r="U565" s="186"/>
      <c r="V565" s="186"/>
      <c r="W565" s="186"/>
      <c r="X565" s="186"/>
      <c r="Y565" s="186"/>
      <c r="Z565" s="186"/>
    </row>
    <row r="566" spans="1:26" x14ac:dyDescent="0.2">
      <c r="A566" s="186"/>
      <c r="B566" s="186"/>
      <c r="C566" s="186"/>
      <c r="D566" s="186"/>
      <c r="E566" s="186"/>
      <c r="F566" s="186"/>
      <c r="G566" s="186"/>
      <c r="H566" s="186"/>
      <c r="I566" s="186"/>
      <c r="J566" s="186"/>
      <c r="K566" s="186"/>
      <c r="L566" s="186"/>
      <c r="M566" s="186"/>
      <c r="N566" s="180"/>
      <c r="O566" s="180"/>
      <c r="P566" s="180"/>
      <c r="Q566" s="180"/>
      <c r="R566" s="180"/>
      <c r="S566" s="180"/>
      <c r="T566" s="186"/>
      <c r="U566" s="186"/>
      <c r="V566" s="186"/>
      <c r="W566" s="186"/>
      <c r="X566" s="186"/>
      <c r="Y566" s="186"/>
      <c r="Z566" s="186"/>
    </row>
    <row r="567" spans="1:26" x14ac:dyDescent="0.2">
      <c r="A567" s="186"/>
      <c r="B567" s="186"/>
      <c r="C567" s="186"/>
      <c r="D567" s="186"/>
      <c r="E567" s="186"/>
      <c r="F567" s="186"/>
      <c r="G567" s="186"/>
      <c r="H567" s="186"/>
      <c r="I567" s="186"/>
      <c r="J567" s="186"/>
      <c r="K567" s="186"/>
      <c r="L567" s="186"/>
      <c r="M567" s="186"/>
      <c r="N567" s="180"/>
      <c r="O567" s="180"/>
      <c r="P567" s="180"/>
      <c r="Q567" s="180"/>
      <c r="R567" s="180"/>
      <c r="S567" s="180"/>
      <c r="T567" s="186"/>
      <c r="U567" s="186"/>
      <c r="V567" s="186"/>
      <c r="W567" s="186"/>
      <c r="X567" s="186"/>
      <c r="Y567" s="186"/>
      <c r="Z567" s="186"/>
    </row>
    <row r="568" spans="1:26" x14ac:dyDescent="0.2">
      <c r="A568" s="186"/>
      <c r="B568" s="186"/>
      <c r="C568" s="186"/>
      <c r="D568" s="186"/>
      <c r="E568" s="186"/>
      <c r="F568" s="186"/>
      <c r="G568" s="186"/>
      <c r="H568" s="186"/>
      <c r="I568" s="186"/>
      <c r="J568" s="186"/>
      <c r="K568" s="186"/>
      <c r="L568" s="186"/>
      <c r="M568" s="186"/>
      <c r="N568" s="180"/>
      <c r="O568" s="180"/>
      <c r="P568" s="180"/>
      <c r="Q568" s="180"/>
      <c r="R568" s="180"/>
      <c r="S568" s="180"/>
      <c r="T568" s="186"/>
      <c r="U568" s="186"/>
      <c r="V568" s="186"/>
      <c r="W568" s="186"/>
      <c r="X568" s="186"/>
      <c r="Y568" s="186"/>
      <c r="Z568" s="186"/>
    </row>
    <row r="569" spans="1:26" x14ac:dyDescent="0.2">
      <c r="A569" s="186"/>
      <c r="B569" s="186"/>
      <c r="C569" s="186"/>
      <c r="D569" s="186"/>
      <c r="E569" s="186"/>
      <c r="F569" s="186"/>
      <c r="G569" s="186"/>
      <c r="H569" s="186"/>
      <c r="I569" s="186"/>
      <c r="J569" s="186"/>
      <c r="K569" s="186"/>
      <c r="L569" s="186"/>
      <c r="M569" s="186"/>
      <c r="N569" s="180"/>
      <c r="O569" s="180"/>
      <c r="P569" s="180"/>
      <c r="Q569" s="180"/>
      <c r="R569" s="180"/>
      <c r="S569" s="180"/>
      <c r="T569" s="186"/>
      <c r="U569" s="186"/>
      <c r="V569" s="186"/>
      <c r="W569" s="186"/>
      <c r="X569" s="186"/>
      <c r="Y569" s="186"/>
      <c r="Z569" s="186"/>
    </row>
    <row r="570" spans="1:26" x14ac:dyDescent="0.2">
      <c r="A570" s="186"/>
      <c r="B570" s="186"/>
      <c r="C570" s="186"/>
      <c r="D570" s="186"/>
      <c r="E570" s="186"/>
      <c r="F570" s="186"/>
      <c r="G570" s="186"/>
      <c r="H570" s="186"/>
      <c r="I570" s="186"/>
      <c r="J570" s="186"/>
      <c r="K570" s="186"/>
      <c r="L570" s="186"/>
      <c r="M570" s="186"/>
      <c r="N570" s="180"/>
      <c r="O570" s="180"/>
      <c r="P570" s="180"/>
      <c r="Q570" s="180"/>
      <c r="R570" s="180"/>
      <c r="S570" s="180"/>
      <c r="T570" s="186"/>
      <c r="U570" s="186"/>
      <c r="V570" s="186"/>
      <c r="W570" s="186"/>
      <c r="X570" s="186"/>
      <c r="Y570" s="186"/>
      <c r="Z570" s="186"/>
    </row>
    <row r="571" spans="1:26" x14ac:dyDescent="0.2">
      <c r="A571" s="186"/>
      <c r="B571" s="186"/>
      <c r="C571" s="186"/>
      <c r="D571" s="186"/>
      <c r="E571" s="186"/>
      <c r="F571" s="186"/>
      <c r="G571" s="186"/>
      <c r="H571" s="186"/>
      <c r="I571" s="186"/>
      <c r="J571" s="186"/>
      <c r="K571" s="186"/>
      <c r="L571" s="186"/>
      <c r="M571" s="186"/>
      <c r="N571" s="180"/>
      <c r="O571" s="180"/>
      <c r="P571" s="180"/>
      <c r="Q571" s="180"/>
      <c r="R571" s="180"/>
      <c r="S571" s="180"/>
      <c r="T571" s="186"/>
      <c r="U571" s="186"/>
      <c r="V571" s="186"/>
      <c r="W571" s="186"/>
      <c r="X571" s="186"/>
      <c r="Y571" s="186"/>
      <c r="Z571" s="186"/>
    </row>
    <row r="572" spans="1:26" x14ac:dyDescent="0.2">
      <c r="A572" s="186"/>
      <c r="B572" s="186"/>
      <c r="C572" s="186"/>
      <c r="D572" s="186"/>
      <c r="E572" s="186"/>
      <c r="F572" s="186"/>
      <c r="G572" s="186"/>
      <c r="H572" s="186"/>
      <c r="I572" s="186"/>
      <c r="J572" s="186"/>
      <c r="K572" s="186"/>
      <c r="L572" s="186"/>
      <c r="M572" s="186"/>
      <c r="N572" s="180"/>
      <c r="O572" s="180"/>
      <c r="P572" s="180"/>
      <c r="Q572" s="180"/>
      <c r="R572" s="180"/>
      <c r="S572" s="180"/>
      <c r="T572" s="186"/>
      <c r="U572" s="186"/>
      <c r="V572" s="186"/>
      <c r="W572" s="186"/>
      <c r="X572" s="186"/>
      <c r="Y572" s="186"/>
      <c r="Z572" s="186"/>
    </row>
    <row r="573" spans="1:26" x14ac:dyDescent="0.2">
      <c r="A573" s="186"/>
      <c r="B573" s="186"/>
      <c r="C573" s="186"/>
      <c r="D573" s="186"/>
      <c r="E573" s="186"/>
      <c r="F573" s="186"/>
      <c r="G573" s="186"/>
      <c r="H573" s="186"/>
      <c r="I573" s="186"/>
      <c r="J573" s="186"/>
      <c r="K573" s="186"/>
      <c r="L573" s="186"/>
      <c r="M573" s="186"/>
      <c r="N573" s="180"/>
      <c r="O573" s="180"/>
      <c r="P573" s="180"/>
      <c r="Q573" s="180"/>
      <c r="R573" s="180"/>
      <c r="S573" s="180"/>
      <c r="T573" s="186"/>
      <c r="U573" s="186"/>
      <c r="V573" s="186"/>
      <c r="W573" s="186"/>
      <c r="X573" s="186"/>
      <c r="Y573" s="186"/>
      <c r="Z573" s="186"/>
    </row>
    <row r="574" spans="1:26" x14ac:dyDescent="0.2">
      <c r="A574" s="186"/>
      <c r="B574" s="186"/>
      <c r="C574" s="186"/>
      <c r="D574" s="186"/>
      <c r="E574" s="186"/>
      <c r="F574" s="186"/>
      <c r="G574" s="186"/>
      <c r="H574" s="186"/>
      <c r="I574" s="186"/>
      <c r="J574" s="186"/>
      <c r="K574" s="186"/>
      <c r="L574" s="186"/>
      <c r="M574" s="186"/>
      <c r="N574" s="180"/>
      <c r="O574" s="180"/>
      <c r="P574" s="180"/>
      <c r="Q574" s="180"/>
      <c r="R574" s="180"/>
      <c r="S574" s="180"/>
      <c r="T574" s="186"/>
      <c r="U574" s="186"/>
      <c r="V574" s="186"/>
      <c r="W574" s="186"/>
      <c r="X574" s="186"/>
      <c r="Y574" s="186"/>
      <c r="Z574" s="186"/>
    </row>
    <row r="575" spans="1:26" x14ac:dyDescent="0.2">
      <c r="A575" s="186"/>
      <c r="B575" s="186"/>
      <c r="C575" s="186"/>
      <c r="D575" s="186"/>
      <c r="E575" s="186"/>
      <c r="F575" s="186"/>
      <c r="G575" s="186"/>
      <c r="H575" s="186"/>
      <c r="I575" s="186"/>
      <c r="J575" s="186"/>
      <c r="K575" s="186"/>
      <c r="L575" s="186"/>
      <c r="M575" s="186"/>
      <c r="N575" s="180"/>
      <c r="O575" s="180"/>
      <c r="P575" s="180"/>
      <c r="Q575" s="180"/>
      <c r="R575" s="180"/>
      <c r="S575" s="180"/>
      <c r="T575" s="186"/>
      <c r="U575" s="186"/>
      <c r="V575" s="186"/>
      <c r="W575" s="186"/>
      <c r="X575" s="186"/>
      <c r="Y575" s="186"/>
      <c r="Z575" s="186"/>
    </row>
    <row r="576" spans="1:26" x14ac:dyDescent="0.2">
      <c r="A576" s="186"/>
      <c r="B576" s="186"/>
      <c r="C576" s="186"/>
      <c r="D576" s="186"/>
      <c r="E576" s="186"/>
      <c r="F576" s="186"/>
      <c r="G576" s="186"/>
      <c r="H576" s="186"/>
      <c r="I576" s="186"/>
      <c r="J576" s="186"/>
      <c r="K576" s="186"/>
      <c r="L576" s="186"/>
      <c r="M576" s="186"/>
      <c r="N576" s="180"/>
      <c r="O576" s="180"/>
      <c r="P576" s="180"/>
      <c r="Q576" s="180"/>
      <c r="R576" s="180"/>
      <c r="S576" s="180"/>
      <c r="T576" s="186"/>
      <c r="U576" s="186"/>
      <c r="V576" s="186"/>
      <c r="W576" s="186"/>
      <c r="X576" s="186"/>
      <c r="Y576" s="186"/>
      <c r="Z576" s="186"/>
    </row>
    <row r="577" spans="1:26" x14ac:dyDescent="0.2">
      <c r="A577" s="186"/>
      <c r="B577" s="186"/>
      <c r="C577" s="186"/>
      <c r="D577" s="186"/>
      <c r="E577" s="186"/>
      <c r="F577" s="186"/>
      <c r="G577" s="186"/>
      <c r="H577" s="186"/>
      <c r="I577" s="186"/>
      <c r="J577" s="186"/>
      <c r="K577" s="186"/>
      <c r="L577" s="186"/>
      <c r="M577" s="186"/>
      <c r="N577" s="180"/>
      <c r="O577" s="180"/>
      <c r="P577" s="180"/>
      <c r="Q577" s="180"/>
      <c r="R577" s="180"/>
      <c r="S577" s="180"/>
      <c r="T577" s="186"/>
      <c r="U577" s="186"/>
      <c r="V577" s="186"/>
      <c r="W577" s="186"/>
      <c r="X577" s="186"/>
      <c r="Y577" s="186"/>
      <c r="Z577" s="186"/>
    </row>
    <row r="578" spans="1:26" x14ac:dyDescent="0.2">
      <c r="A578" s="186"/>
      <c r="B578" s="186"/>
      <c r="C578" s="186"/>
      <c r="D578" s="186"/>
      <c r="E578" s="186"/>
      <c r="F578" s="186"/>
      <c r="G578" s="186"/>
      <c r="H578" s="186"/>
      <c r="I578" s="186"/>
      <c r="J578" s="186"/>
      <c r="K578" s="186"/>
      <c r="L578" s="186"/>
      <c r="M578" s="186"/>
      <c r="N578" s="180"/>
      <c r="O578" s="180"/>
      <c r="P578" s="180"/>
      <c r="Q578" s="180"/>
      <c r="R578" s="180"/>
      <c r="S578" s="180"/>
      <c r="T578" s="186"/>
      <c r="U578" s="186"/>
      <c r="V578" s="186"/>
      <c r="W578" s="186"/>
      <c r="X578" s="186"/>
      <c r="Y578" s="186"/>
      <c r="Z578" s="186"/>
    </row>
    <row r="579" spans="1:26" x14ac:dyDescent="0.2">
      <c r="A579" s="186"/>
      <c r="B579" s="186"/>
      <c r="C579" s="186"/>
      <c r="D579" s="186"/>
      <c r="E579" s="186"/>
      <c r="F579" s="186"/>
      <c r="G579" s="186"/>
      <c r="H579" s="186"/>
      <c r="I579" s="186"/>
      <c r="J579" s="186"/>
      <c r="K579" s="186"/>
      <c r="L579" s="186"/>
      <c r="M579" s="186"/>
      <c r="N579" s="180"/>
      <c r="O579" s="180"/>
      <c r="P579" s="180"/>
      <c r="Q579" s="180"/>
      <c r="R579" s="180"/>
      <c r="S579" s="180"/>
      <c r="T579" s="186"/>
      <c r="U579" s="186"/>
      <c r="V579" s="186"/>
      <c r="W579" s="186"/>
      <c r="X579" s="186"/>
      <c r="Y579" s="186"/>
      <c r="Z579" s="186"/>
    </row>
    <row r="580" spans="1:26" x14ac:dyDescent="0.2">
      <c r="A580" s="186"/>
      <c r="B580" s="186"/>
      <c r="C580" s="186"/>
      <c r="D580" s="186"/>
      <c r="E580" s="186"/>
      <c r="F580" s="186"/>
      <c r="G580" s="186"/>
      <c r="H580" s="186"/>
      <c r="I580" s="186"/>
      <c r="J580" s="186"/>
      <c r="K580" s="186"/>
      <c r="L580" s="186"/>
      <c r="M580" s="186"/>
      <c r="N580" s="180"/>
      <c r="O580" s="180"/>
      <c r="P580" s="180"/>
      <c r="Q580" s="180"/>
      <c r="R580" s="180"/>
      <c r="S580" s="180"/>
      <c r="T580" s="186"/>
      <c r="U580" s="186"/>
      <c r="V580" s="186"/>
      <c r="W580" s="186"/>
      <c r="X580" s="186"/>
      <c r="Y580" s="186"/>
      <c r="Z580" s="186"/>
    </row>
    <row r="581" spans="1:26" x14ac:dyDescent="0.2">
      <c r="A581" s="186"/>
      <c r="B581" s="186"/>
      <c r="C581" s="186"/>
      <c r="D581" s="186"/>
      <c r="E581" s="186"/>
      <c r="F581" s="186"/>
      <c r="G581" s="186"/>
      <c r="H581" s="186"/>
      <c r="I581" s="186"/>
      <c r="J581" s="186"/>
      <c r="K581" s="186"/>
      <c r="L581" s="186"/>
      <c r="M581" s="186"/>
      <c r="N581" s="180"/>
      <c r="O581" s="180"/>
      <c r="P581" s="180"/>
      <c r="Q581" s="180"/>
      <c r="R581" s="180"/>
      <c r="S581" s="180"/>
      <c r="T581" s="186"/>
      <c r="U581" s="186"/>
      <c r="V581" s="186"/>
      <c r="W581" s="186"/>
      <c r="X581" s="186"/>
      <c r="Y581" s="186"/>
      <c r="Z581" s="186"/>
    </row>
    <row r="582" spans="1:26" x14ac:dyDescent="0.2">
      <c r="A582" s="186"/>
      <c r="B582" s="186"/>
      <c r="C582" s="186"/>
      <c r="D582" s="186"/>
      <c r="E582" s="186"/>
      <c r="F582" s="186"/>
      <c r="G582" s="186"/>
      <c r="H582" s="186"/>
      <c r="I582" s="186"/>
      <c r="J582" s="186"/>
      <c r="K582" s="186"/>
      <c r="L582" s="186"/>
      <c r="M582" s="186"/>
      <c r="N582" s="180"/>
      <c r="O582" s="180"/>
      <c r="P582" s="180"/>
      <c r="Q582" s="180"/>
      <c r="R582" s="180"/>
      <c r="S582" s="180"/>
      <c r="T582" s="186"/>
      <c r="U582" s="186"/>
      <c r="V582" s="186"/>
      <c r="W582" s="186"/>
      <c r="X582" s="186"/>
      <c r="Y582" s="186"/>
      <c r="Z582" s="186"/>
    </row>
    <row r="583" spans="1:26" x14ac:dyDescent="0.2">
      <c r="A583" s="186"/>
      <c r="B583" s="186"/>
      <c r="C583" s="186"/>
      <c r="D583" s="186"/>
      <c r="E583" s="186"/>
      <c r="F583" s="186"/>
      <c r="G583" s="186"/>
      <c r="H583" s="186"/>
      <c r="I583" s="186"/>
      <c r="J583" s="186"/>
      <c r="K583" s="186"/>
      <c r="L583" s="186"/>
      <c r="M583" s="186"/>
      <c r="N583" s="180"/>
      <c r="O583" s="180"/>
      <c r="P583" s="180"/>
      <c r="Q583" s="180"/>
      <c r="R583" s="180"/>
      <c r="S583" s="180"/>
      <c r="T583" s="186"/>
      <c r="U583" s="186"/>
      <c r="V583" s="186"/>
      <c r="W583" s="186"/>
      <c r="X583" s="186"/>
      <c r="Y583" s="186"/>
      <c r="Z583" s="186"/>
    </row>
    <row r="584" spans="1:26" x14ac:dyDescent="0.2">
      <c r="A584" s="186"/>
      <c r="B584" s="186"/>
      <c r="C584" s="186"/>
      <c r="D584" s="186"/>
      <c r="E584" s="186"/>
      <c r="F584" s="186"/>
      <c r="G584" s="186"/>
      <c r="H584" s="186"/>
      <c r="I584" s="186"/>
      <c r="J584" s="186"/>
      <c r="K584" s="186"/>
      <c r="L584" s="186"/>
      <c r="M584" s="186"/>
      <c r="N584" s="180"/>
      <c r="O584" s="180"/>
      <c r="P584" s="180"/>
      <c r="Q584" s="180"/>
      <c r="R584" s="180"/>
      <c r="S584" s="180"/>
      <c r="T584" s="186"/>
      <c r="U584" s="186"/>
      <c r="V584" s="186"/>
      <c r="W584" s="186"/>
      <c r="X584" s="186"/>
      <c r="Y584" s="186"/>
      <c r="Z584" s="186"/>
    </row>
    <row r="585" spans="1:26" x14ac:dyDescent="0.2">
      <c r="A585" s="186"/>
      <c r="B585" s="186"/>
      <c r="C585" s="186"/>
      <c r="D585" s="186"/>
      <c r="E585" s="186"/>
      <c r="F585" s="186"/>
      <c r="G585" s="186"/>
      <c r="H585" s="186"/>
      <c r="I585" s="186"/>
      <c r="J585" s="186"/>
      <c r="K585" s="186"/>
      <c r="L585" s="186"/>
      <c r="M585" s="186"/>
      <c r="N585" s="180"/>
      <c r="O585" s="180"/>
      <c r="P585" s="180"/>
      <c r="Q585" s="180"/>
      <c r="R585" s="180"/>
      <c r="S585" s="180"/>
      <c r="T585" s="186"/>
      <c r="U585" s="186"/>
      <c r="V585" s="186"/>
      <c r="W585" s="186"/>
      <c r="X585" s="186"/>
      <c r="Y585" s="186"/>
      <c r="Z585" s="186"/>
    </row>
    <row r="586" spans="1:26" x14ac:dyDescent="0.2">
      <c r="A586" s="186"/>
      <c r="B586" s="186"/>
      <c r="C586" s="186"/>
      <c r="D586" s="186"/>
      <c r="E586" s="186"/>
      <c r="F586" s="186"/>
      <c r="G586" s="186"/>
      <c r="H586" s="186"/>
      <c r="I586" s="186"/>
      <c r="J586" s="186"/>
      <c r="K586" s="186"/>
      <c r="L586" s="186"/>
      <c r="M586" s="186"/>
      <c r="N586" s="180"/>
      <c r="O586" s="180"/>
      <c r="P586" s="180"/>
      <c r="Q586" s="180"/>
      <c r="R586" s="180"/>
      <c r="S586" s="180"/>
      <c r="T586" s="186"/>
      <c r="U586" s="186"/>
      <c r="V586" s="186"/>
      <c r="W586" s="186"/>
      <c r="X586" s="186"/>
      <c r="Y586" s="186"/>
      <c r="Z586" s="186"/>
    </row>
    <row r="587" spans="1:26" x14ac:dyDescent="0.2">
      <c r="A587" s="186"/>
      <c r="B587" s="186"/>
      <c r="C587" s="186"/>
      <c r="D587" s="186"/>
      <c r="E587" s="186"/>
      <c r="F587" s="186"/>
      <c r="G587" s="186"/>
      <c r="H587" s="186"/>
      <c r="I587" s="186"/>
      <c r="J587" s="186"/>
      <c r="K587" s="186"/>
      <c r="L587" s="186"/>
      <c r="M587" s="186"/>
      <c r="N587" s="180"/>
      <c r="O587" s="180"/>
      <c r="P587" s="180"/>
      <c r="Q587" s="180"/>
      <c r="R587" s="180"/>
      <c r="S587" s="180"/>
      <c r="T587" s="186"/>
      <c r="U587" s="186"/>
      <c r="V587" s="186"/>
      <c r="W587" s="186"/>
      <c r="X587" s="186"/>
      <c r="Y587" s="186"/>
      <c r="Z587" s="186"/>
    </row>
    <row r="588" spans="1:26" x14ac:dyDescent="0.2">
      <c r="A588" s="186"/>
      <c r="B588" s="186"/>
      <c r="C588" s="186"/>
      <c r="D588" s="186"/>
      <c r="E588" s="186"/>
      <c r="F588" s="186"/>
      <c r="G588" s="186"/>
      <c r="H588" s="186"/>
      <c r="I588" s="186"/>
      <c r="J588" s="186"/>
      <c r="K588" s="186"/>
      <c r="L588" s="186"/>
      <c r="M588" s="186"/>
      <c r="N588" s="180"/>
      <c r="O588" s="180"/>
      <c r="P588" s="180"/>
      <c r="Q588" s="180"/>
      <c r="R588" s="180"/>
      <c r="S588" s="180"/>
      <c r="T588" s="186"/>
      <c r="U588" s="186"/>
      <c r="V588" s="186"/>
      <c r="W588" s="186"/>
      <c r="X588" s="186"/>
      <c r="Y588" s="186"/>
      <c r="Z588" s="186"/>
    </row>
    <row r="589" spans="1:26" x14ac:dyDescent="0.2">
      <c r="A589" s="186"/>
      <c r="B589" s="186"/>
      <c r="C589" s="186"/>
      <c r="D589" s="186"/>
      <c r="E589" s="186"/>
      <c r="F589" s="186"/>
      <c r="G589" s="186"/>
      <c r="H589" s="186"/>
      <c r="I589" s="186"/>
      <c r="J589" s="186"/>
      <c r="K589" s="186"/>
      <c r="L589" s="186"/>
      <c r="M589" s="186"/>
      <c r="N589" s="180"/>
      <c r="O589" s="180"/>
      <c r="P589" s="180"/>
      <c r="Q589" s="180"/>
      <c r="R589" s="180"/>
      <c r="S589" s="180"/>
      <c r="T589" s="186"/>
      <c r="U589" s="186"/>
      <c r="V589" s="186"/>
      <c r="W589" s="186"/>
      <c r="X589" s="186"/>
      <c r="Y589" s="186"/>
      <c r="Z589" s="186"/>
    </row>
    <row r="590" spans="1:26" x14ac:dyDescent="0.2">
      <c r="A590" s="186"/>
      <c r="B590" s="186"/>
      <c r="C590" s="186"/>
      <c r="D590" s="186"/>
      <c r="E590" s="186"/>
      <c r="F590" s="186"/>
      <c r="G590" s="186"/>
      <c r="H590" s="186"/>
      <c r="I590" s="186"/>
      <c r="J590" s="186"/>
      <c r="K590" s="186"/>
      <c r="L590" s="186"/>
      <c r="M590" s="186"/>
      <c r="N590" s="180"/>
      <c r="O590" s="180"/>
      <c r="P590" s="180"/>
      <c r="Q590" s="180"/>
      <c r="R590" s="180"/>
      <c r="S590" s="180"/>
      <c r="T590" s="186"/>
      <c r="U590" s="186"/>
      <c r="V590" s="186"/>
      <c r="W590" s="186"/>
      <c r="X590" s="186"/>
      <c r="Y590" s="186"/>
      <c r="Z590" s="186"/>
    </row>
    <row r="591" spans="1:26" x14ac:dyDescent="0.2">
      <c r="A591" s="186"/>
      <c r="B591" s="186"/>
      <c r="C591" s="186"/>
      <c r="D591" s="186"/>
      <c r="E591" s="186"/>
      <c r="F591" s="186"/>
      <c r="G591" s="186"/>
      <c r="H591" s="186"/>
      <c r="I591" s="186"/>
      <c r="J591" s="186"/>
      <c r="K591" s="186"/>
      <c r="L591" s="186"/>
      <c r="M591" s="186"/>
      <c r="N591" s="180"/>
      <c r="O591" s="180"/>
      <c r="P591" s="180"/>
      <c r="Q591" s="180"/>
      <c r="R591" s="180"/>
      <c r="S591" s="180"/>
      <c r="T591" s="186"/>
      <c r="U591" s="186"/>
      <c r="V591" s="186"/>
      <c r="W591" s="186"/>
      <c r="X591" s="186"/>
      <c r="Y591" s="186"/>
      <c r="Z591" s="186"/>
    </row>
    <row r="592" spans="1:26" x14ac:dyDescent="0.2">
      <c r="A592" s="186"/>
      <c r="B592" s="186"/>
      <c r="C592" s="186"/>
      <c r="D592" s="186"/>
      <c r="E592" s="186"/>
      <c r="F592" s="186"/>
      <c r="G592" s="186"/>
      <c r="H592" s="186"/>
      <c r="I592" s="186"/>
      <c r="J592" s="186"/>
      <c r="K592" s="186"/>
      <c r="L592" s="186"/>
      <c r="M592" s="186"/>
      <c r="N592" s="180"/>
      <c r="O592" s="180"/>
      <c r="P592" s="180"/>
      <c r="Q592" s="180"/>
      <c r="R592" s="180"/>
      <c r="S592" s="180"/>
      <c r="T592" s="186"/>
      <c r="U592" s="186"/>
      <c r="V592" s="186"/>
      <c r="W592" s="186"/>
      <c r="X592" s="186"/>
      <c r="Y592" s="186"/>
      <c r="Z592" s="186"/>
    </row>
    <row r="593" spans="1:26" x14ac:dyDescent="0.2">
      <c r="A593" s="186"/>
      <c r="B593" s="186"/>
      <c r="C593" s="186"/>
      <c r="D593" s="186"/>
      <c r="E593" s="186"/>
      <c r="F593" s="186"/>
      <c r="G593" s="186"/>
      <c r="H593" s="186"/>
      <c r="I593" s="186"/>
      <c r="J593" s="186"/>
      <c r="K593" s="186"/>
      <c r="L593" s="186"/>
      <c r="M593" s="186"/>
      <c r="N593" s="180"/>
      <c r="O593" s="180"/>
      <c r="P593" s="180"/>
      <c r="Q593" s="180"/>
      <c r="R593" s="180"/>
      <c r="S593" s="180"/>
      <c r="T593" s="186"/>
      <c r="U593" s="186"/>
      <c r="V593" s="186"/>
      <c r="W593" s="186"/>
      <c r="X593" s="186"/>
      <c r="Y593" s="186"/>
      <c r="Z593" s="186"/>
    </row>
    <row r="594" spans="1:26" x14ac:dyDescent="0.2">
      <c r="A594" s="186"/>
      <c r="B594" s="186"/>
      <c r="C594" s="186"/>
      <c r="D594" s="186"/>
      <c r="E594" s="186"/>
      <c r="F594" s="186"/>
      <c r="G594" s="186"/>
      <c r="H594" s="186"/>
      <c r="I594" s="186"/>
      <c r="J594" s="186"/>
      <c r="K594" s="186"/>
      <c r="L594" s="186"/>
      <c r="M594" s="186"/>
      <c r="N594" s="180"/>
      <c r="O594" s="180"/>
      <c r="P594" s="180"/>
      <c r="Q594" s="180"/>
      <c r="R594" s="180"/>
      <c r="S594" s="180"/>
      <c r="T594" s="186"/>
      <c r="U594" s="186"/>
      <c r="V594" s="186"/>
      <c r="W594" s="186"/>
      <c r="X594" s="186"/>
      <c r="Y594" s="186"/>
      <c r="Z594" s="186"/>
    </row>
    <row r="595" spans="1:26" x14ac:dyDescent="0.2">
      <c r="A595" s="186"/>
      <c r="B595" s="186"/>
      <c r="C595" s="186"/>
      <c r="D595" s="186"/>
      <c r="E595" s="186"/>
      <c r="F595" s="186"/>
      <c r="G595" s="186"/>
      <c r="H595" s="186"/>
      <c r="I595" s="186"/>
      <c r="J595" s="186"/>
      <c r="K595" s="186"/>
      <c r="L595" s="186"/>
      <c r="M595" s="186"/>
      <c r="N595" s="180"/>
      <c r="O595" s="180"/>
      <c r="P595" s="180"/>
      <c r="Q595" s="180"/>
      <c r="R595" s="180"/>
      <c r="S595" s="180"/>
      <c r="T595" s="186"/>
      <c r="U595" s="186"/>
      <c r="V595" s="186"/>
      <c r="W595" s="186"/>
      <c r="X595" s="186"/>
      <c r="Y595" s="186"/>
      <c r="Z595" s="186"/>
    </row>
    <row r="596" spans="1:26" x14ac:dyDescent="0.2">
      <c r="A596" s="186"/>
      <c r="B596" s="186"/>
      <c r="C596" s="186"/>
      <c r="D596" s="186"/>
      <c r="E596" s="186"/>
      <c r="F596" s="186"/>
      <c r="G596" s="186"/>
      <c r="H596" s="186"/>
      <c r="I596" s="186"/>
      <c r="J596" s="186"/>
      <c r="K596" s="186"/>
      <c r="L596" s="186"/>
      <c r="M596" s="186"/>
      <c r="N596" s="180"/>
      <c r="O596" s="180"/>
      <c r="P596" s="180"/>
      <c r="Q596" s="180"/>
      <c r="R596" s="180"/>
      <c r="S596" s="180"/>
      <c r="T596" s="186"/>
      <c r="U596" s="186"/>
      <c r="V596" s="186"/>
      <c r="W596" s="186"/>
      <c r="X596" s="186"/>
      <c r="Y596" s="186"/>
      <c r="Z596" s="186"/>
    </row>
    <row r="597" spans="1:26" x14ac:dyDescent="0.2">
      <c r="A597" s="186"/>
      <c r="B597" s="186"/>
      <c r="C597" s="186"/>
      <c r="D597" s="186"/>
      <c r="E597" s="186"/>
      <c r="F597" s="186"/>
      <c r="G597" s="186"/>
      <c r="H597" s="186"/>
      <c r="I597" s="186"/>
      <c r="J597" s="186"/>
      <c r="K597" s="186"/>
      <c r="L597" s="186"/>
      <c r="M597" s="186"/>
      <c r="N597" s="180"/>
      <c r="O597" s="180"/>
      <c r="P597" s="180"/>
      <c r="Q597" s="180"/>
      <c r="R597" s="180"/>
      <c r="S597" s="180"/>
      <c r="T597" s="186"/>
      <c r="U597" s="186"/>
      <c r="V597" s="186"/>
      <c r="W597" s="186"/>
      <c r="X597" s="186"/>
      <c r="Y597" s="186"/>
      <c r="Z597" s="186"/>
    </row>
    <row r="598" spans="1:26" x14ac:dyDescent="0.2">
      <c r="A598" s="186"/>
      <c r="B598" s="186"/>
      <c r="C598" s="186"/>
      <c r="D598" s="186"/>
      <c r="E598" s="186"/>
      <c r="F598" s="186"/>
      <c r="G598" s="186"/>
      <c r="H598" s="186"/>
      <c r="I598" s="186"/>
      <c r="J598" s="186"/>
      <c r="K598" s="186"/>
      <c r="L598" s="186"/>
      <c r="M598" s="186"/>
      <c r="N598" s="180"/>
      <c r="O598" s="180"/>
      <c r="P598" s="180"/>
      <c r="Q598" s="180"/>
      <c r="R598" s="180"/>
      <c r="S598" s="180"/>
      <c r="T598" s="186"/>
      <c r="U598" s="186"/>
      <c r="V598" s="186"/>
      <c r="W598" s="186"/>
      <c r="X598" s="186"/>
      <c r="Y598" s="186"/>
      <c r="Z598" s="186"/>
    </row>
    <row r="599" spans="1:26" x14ac:dyDescent="0.2">
      <c r="A599" s="186"/>
      <c r="B599" s="186"/>
      <c r="C599" s="186"/>
      <c r="D599" s="186"/>
      <c r="E599" s="186"/>
      <c r="F599" s="186"/>
      <c r="G599" s="186"/>
      <c r="H599" s="186"/>
      <c r="I599" s="186"/>
      <c r="J599" s="186"/>
      <c r="K599" s="186"/>
      <c r="L599" s="186"/>
      <c r="M599" s="186"/>
      <c r="N599" s="180"/>
      <c r="O599" s="180"/>
      <c r="P599" s="180"/>
      <c r="Q599" s="180"/>
      <c r="R599" s="180"/>
      <c r="S599" s="180"/>
      <c r="T599" s="186"/>
      <c r="U599" s="186"/>
      <c r="V599" s="186"/>
      <c r="W599" s="186"/>
      <c r="X599" s="186"/>
      <c r="Y599" s="186"/>
      <c r="Z599" s="186"/>
    </row>
    <row r="600" spans="1:26" x14ac:dyDescent="0.2">
      <c r="A600" s="186"/>
      <c r="B600" s="186"/>
      <c r="C600" s="186"/>
      <c r="D600" s="186"/>
      <c r="E600" s="186"/>
      <c r="F600" s="186"/>
      <c r="G600" s="186"/>
      <c r="H600" s="186"/>
      <c r="I600" s="186"/>
      <c r="J600" s="186"/>
      <c r="K600" s="186"/>
      <c r="L600" s="186"/>
      <c r="M600" s="186"/>
      <c r="N600" s="180"/>
      <c r="O600" s="180"/>
      <c r="P600" s="180"/>
      <c r="Q600" s="180"/>
      <c r="R600" s="180"/>
      <c r="S600" s="180"/>
      <c r="T600" s="186"/>
      <c r="U600" s="186"/>
      <c r="V600" s="186"/>
      <c r="W600" s="186"/>
      <c r="X600" s="186"/>
      <c r="Y600" s="186"/>
      <c r="Z600" s="186"/>
    </row>
    <row r="601" spans="1:26" x14ac:dyDescent="0.2">
      <c r="A601" s="186"/>
      <c r="B601" s="186"/>
      <c r="C601" s="186"/>
      <c r="D601" s="186"/>
      <c r="E601" s="186"/>
      <c r="F601" s="186"/>
      <c r="G601" s="186"/>
      <c r="H601" s="186"/>
      <c r="I601" s="186"/>
      <c r="J601" s="186"/>
      <c r="K601" s="186"/>
      <c r="L601" s="186"/>
      <c r="M601" s="186"/>
      <c r="N601" s="180"/>
      <c r="O601" s="180"/>
      <c r="P601" s="180"/>
      <c r="Q601" s="180"/>
      <c r="R601" s="180"/>
      <c r="S601" s="180"/>
      <c r="T601" s="186"/>
      <c r="U601" s="186"/>
      <c r="V601" s="186"/>
      <c r="W601" s="186"/>
      <c r="X601" s="186"/>
      <c r="Y601" s="186"/>
      <c r="Z601" s="186"/>
    </row>
    <row r="602" spans="1:26" x14ac:dyDescent="0.2">
      <c r="A602" s="186"/>
      <c r="B602" s="186"/>
      <c r="C602" s="186"/>
      <c r="D602" s="186"/>
      <c r="E602" s="186"/>
      <c r="F602" s="186"/>
      <c r="G602" s="186"/>
      <c r="H602" s="186"/>
      <c r="I602" s="186"/>
      <c r="J602" s="186"/>
      <c r="K602" s="186"/>
      <c r="L602" s="186"/>
      <c r="M602" s="186"/>
      <c r="N602" s="180"/>
      <c r="O602" s="180"/>
      <c r="P602" s="180"/>
      <c r="Q602" s="180"/>
      <c r="R602" s="180"/>
      <c r="S602" s="180"/>
      <c r="T602" s="186"/>
      <c r="U602" s="186"/>
      <c r="V602" s="186"/>
      <c r="W602" s="186"/>
      <c r="X602" s="186"/>
      <c r="Y602" s="186"/>
      <c r="Z602" s="186"/>
    </row>
    <row r="603" spans="1:26" x14ac:dyDescent="0.2">
      <c r="A603" s="186"/>
      <c r="B603" s="186"/>
      <c r="C603" s="186"/>
      <c r="D603" s="186"/>
      <c r="E603" s="186"/>
      <c r="F603" s="186"/>
      <c r="G603" s="186"/>
      <c r="H603" s="186"/>
      <c r="I603" s="186"/>
      <c r="J603" s="186"/>
      <c r="K603" s="186"/>
      <c r="L603" s="186"/>
      <c r="M603" s="186"/>
      <c r="N603" s="180"/>
      <c r="O603" s="180"/>
      <c r="P603" s="180"/>
      <c r="Q603" s="180"/>
      <c r="R603" s="180"/>
      <c r="S603" s="180"/>
      <c r="T603" s="186"/>
      <c r="U603" s="186"/>
      <c r="V603" s="186"/>
      <c r="W603" s="186"/>
      <c r="X603" s="186"/>
      <c r="Y603" s="186"/>
      <c r="Z603" s="186"/>
    </row>
    <row r="604" spans="1:26" x14ac:dyDescent="0.2">
      <c r="A604" s="186"/>
      <c r="B604" s="186"/>
      <c r="C604" s="186"/>
      <c r="D604" s="186"/>
      <c r="E604" s="186"/>
      <c r="F604" s="186"/>
      <c r="G604" s="186"/>
      <c r="H604" s="186"/>
      <c r="I604" s="186"/>
      <c r="J604" s="186"/>
      <c r="K604" s="186"/>
      <c r="L604" s="186"/>
      <c r="M604" s="186"/>
      <c r="N604" s="180"/>
      <c r="O604" s="180"/>
      <c r="P604" s="180"/>
      <c r="Q604" s="180"/>
      <c r="R604" s="180"/>
      <c r="S604" s="180"/>
      <c r="T604" s="186"/>
      <c r="U604" s="186"/>
      <c r="V604" s="186"/>
      <c r="W604" s="186"/>
      <c r="X604" s="186"/>
      <c r="Y604" s="186"/>
      <c r="Z604" s="186"/>
    </row>
    <row r="605" spans="1:26" x14ac:dyDescent="0.2">
      <c r="A605" s="186"/>
      <c r="B605" s="186"/>
      <c r="C605" s="186"/>
      <c r="D605" s="186"/>
      <c r="E605" s="186"/>
      <c r="F605" s="186"/>
      <c r="G605" s="186"/>
      <c r="H605" s="186"/>
      <c r="I605" s="186"/>
      <c r="J605" s="186"/>
      <c r="K605" s="186"/>
      <c r="L605" s="186"/>
      <c r="M605" s="186"/>
      <c r="N605" s="180"/>
      <c r="O605" s="180"/>
      <c r="P605" s="180"/>
      <c r="Q605" s="180"/>
      <c r="R605" s="180"/>
      <c r="S605" s="180"/>
      <c r="T605" s="186"/>
      <c r="U605" s="186"/>
      <c r="V605" s="186"/>
      <c r="W605" s="186"/>
      <c r="X605" s="186"/>
      <c r="Y605" s="186"/>
      <c r="Z605" s="186"/>
    </row>
    <row r="606" spans="1:26" x14ac:dyDescent="0.2">
      <c r="A606" s="186"/>
      <c r="B606" s="186"/>
      <c r="C606" s="186"/>
      <c r="D606" s="186"/>
      <c r="E606" s="186"/>
      <c r="F606" s="186"/>
      <c r="G606" s="186"/>
      <c r="H606" s="186"/>
      <c r="I606" s="186"/>
      <c r="J606" s="186"/>
      <c r="K606" s="186"/>
      <c r="L606" s="186"/>
      <c r="M606" s="186"/>
      <c r="N606" s="180"/>
      <c r="O606" s="180"/>
      <c r="P606" s="180"/>
      <c r="Q606" s="180"/>
      <c r="R606" s="180"/>
      <c r="S606" s="180"/>
      <c r="T606" s="186"/>
      <c r="U606" s="186"/>
      <c r="V606" s="186"/>
      <c r="W606" s="186"/>
      <c r="X606" s="186"/>
      <c r="Y606" s="186"/>
      <c r="Z606" s="186"/>
    </row>
    <row r="607" spans="1:26" x14ac:dyDescent="0.2">
      <c r="A607" s="186"/>
      <c r="B607" s="186"/>
      <c r="C607" s="186"/>
      <c r="D607" s="186"/>
      <c r="E607" s="186"/>
      <c r="F607" s="186"/>
      <c r="G607" s="186"/>
      <c r="H607" s="186"/>
      <c r="I607" s="186"/>
      <c r="J607" s="186"/>
      <c r="K607" s="186"/>
      <c r="L607" s="186"/>
      <c r="M607" s="186"/>
      <c r="N607" s="180"/>
      <c r="O607" s="180"/>
      <c r="P607" s="180"/>
      <c r="Q607" s="180"/>
      <c r="R607" s="180"/>
      <c r="S607" s="180"/>
      <c r="T607" s="186"/>
      <c r="U607" s="186"/>
      <c r="V607" s="186"/>
      <c r="W607" s="186"/>
      <c r="X607" s="186"/>
      <c r="Y607" s="186"/>
      <c r="Z607" s="186"/>
    </row>
    <row r="608" spans="1:26" x14ac:dyDescent="0.2">
      <c r="A608" s="186"/>
      <c r="B608" s="186"/>
      <c r="C608" s="186"/>
      <c r="D608" s="186"/>
      <c r="E608" s="186"/>
      <c r="F608" s="186"/>
      <c r="G608" s="186"/>
      <c r="H608" s="186"/>
      <c r="I608" s="186"/>
      <c r="J608" s="186"/>
      <c r="K608" s="186"/>
      <c r="L608" s="186"/>
      <c r="M608" s="186"/>
      <c r="N608" s="180"/>
      <c r="O608" s="180"/>
      <c r="P608" s="180"/>
      <c r="Q608" s="180"/>
      <c r="R608" s="180"/>
      <c r="S608" s="180"/>
      <c r="T608" s="186"/>
      <c r="U608" s="186"/>
      <c r="V608" s="186"/>
      <c r="W608" s="186"/>
      <c r="X608" s="186"/>
      <c r="Y608" s="186"/>
      <c r="Z608" s="186"/>
    </row>
    <row r="609" spans="1:26" x14ac:dyDescent="0.2">
      <c r="A609" s="186"/>
      <c r="B609" s="186"/>
      <c r="C609" s="186"/>
      <c r="D609" s="186"/>
      <c r="E609" s="186"/>
      <c r="F609" s="186"/>
      <c r="G609" s="186"/>
      <c r="H609" s="186"/>
      <c r="I609" s="186"/>
      <c r="J609" s="186"/>
      <c r="K609" s="186"/>
      <c r="L609" s="186"/>
      <c r="M609" s="186"/>
      <c r="N609" s="180"/>
      <c r="O609" s="180"/>
      <c r="P609" s="180"/>
      <c r="Q609" s="180"/>
      <c r="R609" s="180"/>
      <c r="S609" s="180"/>
      <c r="T609" s="186"/>
      <c r="U609" s="186"/>
      <c r="V609" s="186"/>
      <c r="W609" s="186"/>
      <c r="X609" s="186"/>
      <c r="Y609" s="186"/>
      <c r="Z609" s="186"/>
    </row>
    <row r="610" spans="1:26" x14ac:dyDescent="0.2">
      <c r="A610" s="186"/>
      <c r="B610" s="186"/>
      <c r="C610" s="186"/>
      <c r="D610" s="186"/>
      <c r="E610" s="186"/>
      <c r="F610" s="186"/>
      <c r="G610" s="186"/>
      <c r="H610" s="186"/>
      <c r="I610" s="186"/>
      <c r="J610" s="186"/>
      <c r="K610" s="186"/>
      <c r="L610" s="186"/>
      <c r="M610" s="186"/>
      <c r="N610" s="180"/>
      <c r="O610" s="180"/>
      <c r="P610" s="180"/>
      <c r="Q610" s="180"/>
      <c r="R610" s="180"/>
      <c r="S610" s="180"/>
      <c r="T610" s="186"/>
      <c r="U610" s="186"/>
      <c r="V610" s="186"/>
      <c r="W610" s="186"/>
      <c r="X610" s="186"/>
      <c r="Y610" s="186"/>
      <c r="Z610" s="186"/>
    </row>
    <row r="611" spans="1:26" x14ac:dyDescent="0.2">
      <c r="A611" s="186"/>
      <c r="B611" s="186"/>
      <c r="C611" s="186"/>
      <c r="D611" s="186"/>
      <c r="E611" s="186"/>
      <c r="F611" s="186"/>
      <c r="G611" s="186"/>
      <c r="H611" s="186"/>
      <c r="I611" s="186"/>
      <c r="J611" s="186"/>
      <c r="K611" s="186"/>
      <c r="L611" s="186"/>
      <c r="M611" s="186"/>
      <c r="N611" s="180"/>
      <c r="O611" s="180"/>
      <c r="P611" s="180"/>
      <c r="Q611" s="180"/>
      <c r="R611" s="180"/>
      <c r="S611" s="180"/>
      <c r="T611" s="186"/>
      <c r="U611" s="186"/>
      <c r="V611" s="186"/>
      <c r="W611" s="186"/>
      <c r="X611" s="186"/>
      <c r="Y611" s="186"/>
      <c r="Z611" s="186"/>
    </row>
    <row r="612" spans="1:26" x14ac:dyDescent="0.2">
      <c r="A612" s="186"/>
      <c r="B612" s="186"/>
      <c r="C612" s="186"/>
      <c r="D612" s="186"/>
      <c r="E612" s="186"/>
      <c r="F612" s="186"/>
      <c r="G612" s="186"/>
      <c r="H612" s="186"/>
      <c r="I612" s="186"/>
      <c r="J612" s="186"/>
      <c r="K612" s="186"/>
      <c r="L612" s="186"/>
      <c r="M612" s="186"/>
      <c r="N612" s="180"/>
      <c r="O612" s="180"/>
      <c r="P612" s="180"/>
      <c r="Q612" s="180"/>
      <c r="R612" s="180"/>
      <c r="S612" s="180"/>
      <c r="T612" s="186"/>
      <c r="U612" s="186"/>
      <c r="V612" s="186"/>
      <c r="W612" s="186"/>
      <c r="X612" s="186"/>
      <c r="Y612" s="186"/>
      <c r="Z612" s="186"/>
    </row>
    <row r="613" spans="1:26" x14ac:dyDescent="0.2">
      <c r="A613" s="186"/>
      <c r="B613" s="186"/>
      <c r="C613" s="186"/>
      <c r="D613" s="186"/>
      <c r="E613" s="186"/>
      <c r="F613" s="186"/>
      <c r="G613" s="186"/>
      <c r="H613" s="186"/>
      <c r="I613" s="186"/>
      <c r="J613" s="186"/>
      <c r="K613" s="186"/>
      <c r="L613" s="186"/>
      <c r="M613" s="186"/>
      <c r="N613" s="180"/>
      <c r="O613" s="180"/>
      <c r="P613" s="180"/>
      <c r="Q613" s="180"/>
      <c r="R613" s="180"/>
      <c r="S613" s="180"/>
      <c r="T613" s="186"/>
      <c r="U613" s="186"/>
      <c r="V613" s="186"/>
      <c r="W613" s="186"/>
      <c r="X613" s="186"/>
      <c r="Y613" s="186"/>
      <c r="Z613" s="186"/>
    </row>
    <row r="614" spans="1:26" x14ac:dyDescent="0.2">
      <c r="A614" s="186"/>
      <c r="B614" s="186"/>
      <c r="C614" s="186"/>
      <c r="D614" s="186"/>
      <c r="E614" s="186"/>
      <c r="F614" s="186"/>
      <c r="G614" s="186"/>
      <c r="H614" s="186"/>
      <c r="I614" s="186"/>
      <c r="J614" s="186"/>
      <c r="K614" s="186"/>
      <c r="L614" s="186"/>
      <c r="M614" s="186"/>
      <c r="N614" s="180"/>
      <c r="O614" s="180"/>
      <c r="P614" s="180"/>
      <c r="Q614" s="180"/>
      <c r="R614" s="180"/>
      <c r="S614" s="180"/>
      <c r="T614" s="186"/>
      <c r="U614" s="186"/>
      <c r="V614" s="186"/>
      <c r="W614" s="186"/>
      <c r="X614" s="186"/>
      <c r="Y614" s="186"/>
      <c r="Z614" s="186"/>
    </row>
    <row r="615" spans="1:26" x14ac:dyDescent="0.2">
      <c r="A615" s="186"/>
      <c r="B615" s="186"/>
      <c r="C615" s="186"/>
      <c r="D615" s="186"/>
      <c r="E615" s="186"/>
      <c r="F615" s="186"/>
      <c r="G615" s="186"/>
      <c r="H615" s="186"/>
      <c r="I615" s="186"/>
      <c r="J615" s="186"/>
      <c r="K615" s="186"/>
      <c r="L615" s="186"/>
      <c r="M615" s="186"/>
      <c r="N615" s="180"/>
      <c r="O615" s="180"/>
      <c r="P615" s="180"/>
      <c r="Q615" s="180"/>
      <c r="R615" s="180"/>
      <c r="S615" s="180"/>
      <c r="T615" s="186"/>
      <c r="U615" s="186"/>
      <c r="V615" s="186"/>
      <c r="W615" s="186"/>
      <c r="X615" s="186"/>
      <c r="Y615" s="186"/>
      <c r="Z615" s="186"/>
    </row>
    <row r="616" spans="1:26" x14ac:dyDescent="0.2">
      <c r="A616" s="186"/>
      <c r="B616" s="186"/>
      <c r="C616" s="186"/>
      <c r="D616" s="186"/>
      <c r="E616" s="186"/>
      <c r="F616" s="186"/>
      <c r="G616" s="186"/>
      <c r="H616" s="186"/>
      <c r="I616" s="186"/>
      <c r="J616" s="186"/>
      <c r="K616" s="186"/>
      <c r="L616" s="186"/>
      <c r="M616" s="186"/>
      <c r="N616" s="180"/>
      <c r="O616" s="180"/>
      <c r="P616" s="180"/>
      <c r="Q616" s="180"/>
      <c r="R616" s="180"/>
      <c r="S616" s="180"/>
      <c r="T616" s="186"/>
      <c r="U616" s="186"/>
      <c r="V616" s="186"/>
      <c r="W616" s="186"/>
      <c r="X616" s="186"/>
      <c r="Y616" s="186"/>
      <c r="Z616" s="186"/>
    </row>
    <row r="617" spans="1:26" x14ac:dyDescent="0.2">
      <c r="A617" s="186"/>
      <c r="B617" s="186"/>
      <c r="C617" s="186"/>
      <c r="D617" s="186"/>
      <c r="E617" s="186"/>
      <c r="F617" s="186"/>
      <c r="G617" s="186"/>
      <c r="H617" s="186"/>
      <c r="I617" s="186"/>
      <c r="J617" s="186"/>
      <c r="K617" s="186"/>
      <c r="L617" s="186"/>
      <c r="M617" s="186"/>
      <c r="N617" s="180"/>
      <c r="O617" s="180"/>
      <c r="P617" s="180"/>
      <c r="Q617" s="180"/>
      <c r="R617" s="180"/>
      <c r="S617" s="180"/>
      <c r="T617" s="186"/>
      <c r="U617" s="186"/>
      <c r="V617" s="186"/>
      <c r="W617" s="186"/>
      <c r="X617" s="186"/>
      <c r="Y617" s="186"/>
      <c r="Z617" s="186"/>
    </row>
    <row r="618" spans="1:26" x14ac:dyDescent="0.2">
      <c r="A618" s="186"/>
      <c r="B618" s="186"/>
      <c r="C618" s="186"/>
      <c r="D618" s="186"/>
      <c r="E618" s="186"/>
      <c r="F618" s="186"/>
      <c r="G618" s="186"/>
      <c r="H618" s="186"/>
      <c r="I618" s="186"/>
      <c r="J618" s="186"/>
      <c r="K618" s="186"/>
      <c r="L618" s="186"/>
      <c r="M618" s="186"/>
      <c r="N618" s="180"/>
      <c r="O618" s="180"/>
      <c r="P618" s="180"/>
      <c r="Q618" s="180"/>
      <c r="R618" s="180"/>
      <c r="S618" s="180"/>
      <c r="T618" s="186"/>
      <c r="U618" s="186"/>
      <c r="V618" s="186"/>
      <c r="W618" s="186"/>
      <c r="X618" s="186"/>
      <c r="Y618" s="186"/>
      <c r="Z618" s="186"/>
    </row>
    <row r="619" spans="1:26" x14ac:dyDescent="0.2">
      <c r="A619" s="186"/>
      <c r="B619" s="186"/>
      <c r="C619" s="186"/>
      <c r="D619" s="186"/>
      <c r="E619" s="186"/>
      <c r="F619" s="186"/>
      <c r="G619" s="186"/>
      <c r="H619" s="186"/>
      <c r="I619" s="186"/>
      <c r="J619" s="186"/>
      <c r="K619" s="186"/>
      <c r="L619" s="186"/>
      <c r="M619" s="186"/>
      <c r="N619" s="180"/>
      <c r="O619" s="180"/>
      <c r="P619" s="180"/>
      <c r="Q619" s="180"/>
      <c r="R619" s="180"/>
      <c r="S619" s="180"/>
      <c r="T619" s="186"/>
      <c r="U619" s="186"/>
      <c r="V619" s="186"/>
      <c r="W619" s="186"/>
      <c r="X619" s="186"/>
      <c r="Y619" s="186"/>
      <c r="Z619" s="186"/>
    </row>
    <row r="620" spans="1:26" x14ac:dyDescent="0.2">
      <c r="A620" s="186"/>
      <c r="B620" s="186"/>
      <c r="C620" s="186"/>
      <c r="D620" s="186"/>
      <c r="E620" s="186"/>
      <c r="F620" s="186"/>
      <c r="G620" s="186"/>
      <c r="H620" s="186"/>
      <c r="I620" s="186"/>
      <c r="J620" s="186"/>
      <c r="K620" s="186"/>
      <c r="L620" s="186"/>
      <c r="M620" s="186"/>
      <c r="N620" s="180"/>
      <c r="O620" s="180"/>
      <c r="P620" s="180"/>
      <c r="Q620" s="180"/>
      <c r="R620" s="180"/>
      <c r="S620" s="180"/>
      <c r="T620" s="186"/>
      <c r="U620" s="186"/>
      <c r="V620" s="186"/>
      <c r="W620" s="186"/>
      <c r="X620" s="186"/>
      <c r="Y620" s="186"/>
      <c r="Z620" s="186"/>
    </row>
    <row r="621" spans="1:26" x14ac:dyDescent="0.2">
      <c r="A621" s="186"/>
      <c r="B621" s="186"/>
      <c r="C621" s="186"/>
      <c r="D621" s="186"/>
      <c r="E621" s="186"/>
      <c r="F621" s="186"/>
      <c r="G621" s="186"/>
      <c r="H621" s="186"/>
      <c r="I621" s="186"/>
      <c r="J621" s="186"/>
      <c r="K621" s="186"/>
      <c r="L621" s="186"/>
      <c r="M621" s="186"/>
      <c r="N621" s="180"/>
      <c r="O621" s="180"/>
      <c r="P621" s="180"/>
      <c r="Q621" s="180"/>
      <c r="R621" s="180"/>
      <c r="S621" s="180"/>
      <c r="T621" s="186"/>
      <c r="U621" s="186"/>
      <c r="V621" s="186"/>
      <c r="W621" s="186"/>
      <c r="X621" s="186"/>
      <c r="Y621" s="186"/>
      <c r="Z621" s="186"/>
    </row>
    <row r="622" spans="1:26" x14ac:dyDescent="0.2">
      <c r="A622" s="186"/>
      <c r="B622" s="186"/>
      <c r="C622" s="186"/>
      <c r="D622" s="186"/>
      <c r="E622" s="186"/>
      <c r="F622" s="186"/>
      <c r="G622" s="186"/>
      <c r="H622" s="186"/>
      <c r="I622" s="186"/>
      <c r="J622" s="186"/>
      <c r="K622" s="186"/>
      <c r="L622" s="186"/>
      <c r="M622" s="186"/>
      <c r="N622" s="180"/>
      <c r="O622" s="180"/>
      <c r="P622" s="180"/>
      <c r="Q622" s="180"/>
      <c r="R622" s="180"/>
      <c r="S622" s="180"/>
      <c r="T622" s="186"/>
      <c r="U622" s="186"/>
      <c r="V622" s="186"/>
      <c r="W622" s="186"/>
      <c r="X622" s="186"/>
      <c r="Y622" s="186"/>
      <c r="Z622" s="186"/>
    </row>
    <row r="623" spans="1:26" x14ac:dyDescent="0.2">
      <c r="A623" s="186"/>
      <c r="B623" s="186"/>
      <c r="C623" s="186"/>
      <c r="D623" s="186"/>
      <c r="E623" s="186"/>
      <c r="F623" s="186"/>
      <c r="G623" s="186"/>
      <c r="H623" s="186"/>
      <c r="I623" s="186"/>
      <c r="J623" s="186"/>
      <c r="K623" s="186"/>
      <c r="L623" s="186"/>
      <c r="M623" s="186"/>
      <c r="N623" s="180"/>
      <c r="O623" s="180"/>
      <c r="P623" s="180"/>
      <c r="Q623" s="180"/>
      <c r="R623" s="180"/>
      <c r="S623" s="180"/>
      <c r="T623" s="186"/>
      <c r="U623" s="186"/>
      <c r="V623" s="186"/>
      <c r="W623" s="186"/>
      <c r="X623" s="186"/>
      <c r="Y623" s="186"/>
      <c r="Z623" s="186"/>
    </row>
    <row r="624" spans="1:26" x14ac:dyDescent="0.2">
      <c r="A624" s="186"/>
      <c r="B624" s="186"/>
      <c r="C624" s="186"/>
      <c r="D624" s="186"/>
      <c r="E624" s="186"/>
      <c r="F624" s="186"/>
      <c r="G624" s="186"/>
      <c r="H624" s="186"/>
      <c r="I624" s="186"/>
      <c r="J624" s="186"/>
      <c r="K624" s="186"/>
      <c r="L624" s="186"/>
      <c r="M624" s="186"/>
      <c r="N624" s="180"/>
      <c r="O624" s="180"/>
      <c r="P624" s="180"/>
      <c r="Q624" s="180"/>
      <c r="R624" s="180"/>
      <c r="S624" s="180"/>
      <c r="T624" s="186"/>
      <c r="U624" s="186"/>
      <c r="V624" s="186"/>
      <c r="W624" s="186"/>
      <c r="X624" s="186"/>
      <c r="Y624" s="186"/>
      <c r="Z624" s="186"/>
    </row>
    <row r="625" spans="1:26" x14ac:dyDescent="0.2">
      <c r="A625" s="186"/>
      <c r="B625" s="186"/>
      <c r="C625" s="186"/>
      <c r="D625" s="186"/>
      <c r="E625" s="186"/>
      <c r="F625" s="186"/>
      <c r="G625" s="186"/>
      <c r="H625" s="186"/>
      <c r="I625" s="186"/>
      <c r="J625" s="186"/>
      <c r="K625" s="186"/>
      <c r="L625" s="186"/>
      <c r="M625" s="186"/>
      <c r="N625" s="180"/>
      <c r="O625" s="180"/>
      <c r="P625" s="180"/>
      <c r="Q625" s="180"/>
      <c r="R625" s="180"/>
      <c r="S625" s="180"/>
      <c r="T625" s="186"/>
      <c r="U625" s="186"/>
      <c r="V625" s="186"/>
      <c r="W625" s="186"/>
      <c r="X625" s="186"/>
      <c r="Y625" s="186"/>
      <c r="Z625" s="186"/>
    </row>
    <row r="626" spans="1:26" x14ac:dyDescent="0.2">
      <c r="A626" s="186"/>
      <c r="B626" s="186"/>
      <c r="C626" s="186"/>
      <c r="D626" s="186"/>
      <c r="E626" s="186"/>
      <c r="F626" s="186"/>
      <c r="G626" s="186"/>
      <c r="H626" s="186"/>
      <c r="I626" s="186"/>
      <c r="J626" s="186"/>
      <c r="K626" s="186"/>
      <c r="L626" s="186"/>
      <c r="M626" s="186"/>
      <c r="N626" s="180"/>
      <c r="O626" s="180"/>
      <c r="P626" s="180"/>
      <c r="Q626" s="180"/>
      <c r="R626" s="180"/>
      <c r="S626" s="180"/>
      <c r="T626" s="186"/>
      <c r="U626" s="186"/>
      <c r="V626" s="186"/>
      <c r="W626" s="186"/>
      <c r="X626" s="186"/>
      <c r="Y626" s="186"/>
      <c r="Z626" s="186"/>
    </row>
    <row r="627" spans="1:26" x14ac:dyDescent="0.2">
      <c r="A627" s="186"/>
      <c r="B627" s="186"/>
      <c r="C627" s="186"/>
      <c r="D627" s="186"/>
      <c r="E627" s="186"/>
      <c r="F627" s="186"/>
      <c r="G627" s="186"/>
      <c r="H627" s="186"/>
      <c r="I627" s="186"/>
      <c r="J627" s="186"/>
      <c r="K627" s="186"/>
      <c r="L627" s="186"/>
      <c r="M627" s="186"/>
      <c r="N627" s="180"/>
      <c r="O627" s="180"/>
      <c r="P627" s="180"/>
      <c r="Q627" s="180"/>
      <c r="R627" s="180"/>
      <c r="S627" s="180"/>
      <c r="T627" s="186"/>
      <c r="U627" s="186"/>
      <c r="V627" s="186"/>
      <c r="W627" s="186"/>
      <c r="X627" s="186"/>
      <c r="Y627" s="186"/>
      <c r="Z627" s="186"/>
    </row>
    <row r="628" spans="1:26" x14ac:dyDescent="0.2">
      <c r="A628" s="186"/>
      <c r="B628" s="186"/>
      <c r="C628" s="186"/>
      <c r="D628" s="186"/>
      <c r="E628" s="186"/>
      <c r="F628" s="186"/>
      <c r="G628" s="186"/>
      <c r="H628" s="186"/>
      <c r="I628" s="186"/>
      <c r="J628" s="186"/>
      <c r="K628" s="186"/>
      <c r="L628" s="186"/>
      <c r="M628" s="186"/>
      <c r="N628" s="180"/>
      <c r="O628" s="180"/>
      <c r="P628" s="180"/>
      <c r="Q628" s="180"/>
      <c r="R628" s="180"/>
      <c r="S628" s="180"/>
      <c r="T628" s="186"/>
      <c r="U628" s="186"/>
      <c r="V628" s="186"/>
      <c r="W628" s="186"/>
      <c r="X628" s="186"/>
      <c r="Y628" s="186"/>
      <c r="Z628" s="186"/>
    </row>
    <row r="629" spans="1:26" x14ac:dyDescent="0.2">
      <c r="A629" s="186"/>
      <c r="B629" s="186"/>
      <c r="C629" s="186"/>
      <c r="D629" s="186"/>
      <c r="E629" s="186"/>
      <c r="F629" s="186"/>
      <c r="G629" s="186"/>
      <c r="H629" s="186"/>
      <c r="I629" s="186"/>
      <c r="J629" s="186"/>
      <c r="K629" s="186"/>
      <c r="L629" s="186"/>
      <c r="M629" s="186"/>
      <c r="N629" s="180"/>
      <c r="O629" s="180"/>
      <c r="P629" s="180"/>
      <c r="Q629" s="180"/>
      <c r="R629" s="180"/>
      <c r="S629" s="180"/>
      <c r="T629" s="186"/>
      <c r="U629" s="186"/>
      <c r="V629" s="186"/>
      <c r="W629" s="186"/>
      <c r="X629" s="186"/>
      <c r="Y629" s="186"/>
      <c r="Z629" s="186"/>
    </row>
    <row r="630" spans="1:26" x14ac:dyDescent="0.2">
      <c r="A630" s="186"/>
      <c r="B630" s="186"/>
      <c r="C630" s="186"/>
      <c r="D630" s="186"/>
      <c r="E630" s="186"/>
      <c r="F630" s="186"/>
      <c r="G630" s="186"/>
      <c r="H630" s="186"/>
      <c r="I630" s="186"/>
      <c r="J630" s="186"/>
      <c r="K630" s="186"/>
      <c r="L630" s="186"/>
      <c r="M630" s="186"/>
      <c r="N630" s="180"/>
      <c r="O630" s="180"/>
      <c r="P630" s="180"/>
      <c r="Q630" s="180"/>
      <c r="R630" s="180"/>
      <c r="S630" s="180"/>
      <c r="T630" s="186"/>
      <c r="U630" s="186"/>
      <c r="V630" s="186"/>
      <c r="W630" s="186"/>
      <c r="X630" s="186"/>
      <c r="Y630" s="186"/>
      <c r="Z630" s="186"/>
    </row>
    <row r="631" spans="1:26" x14ac:dyDescent="0.2">
      <c r="A631" s="186"/>
      <c r="B631" s="186"/>
      <c r="C631" s="186"/>
      <c r="D631" s="186"/>
      <c r="E631" s="186"/>
      <c r="F631" s="186"/>
      <c r="G631" s="186"/>
      <c r="H631" s="186"/>
      <c r="I631" s="186"/>
      <c r="J631" s="186"/>
      <c r="K631" s="186"/>
      <c r="L631" s="186"/>
      <c r="M631" s="186"/>
      <c r="N631" s="180"/>
      <c r="O631" s="180"/>
      <c r="P631" s="180"/>
      <c r="Q631" s="180"/>
      <c r="R631" s="180"/>
      <c r="S631" s="180"/>
      <c r="T631" s="186"/>
      <c r="U631" s="186"/>
      <c r="V631" s="186"/>
      <c r="W631" s="186"/>
      <c r="X631" s="186"/>
      <c r="Y631" s="186"/>
      <c r="Z631" s="186"/>
    </row>
    <row r="632" spans="1:26" x14ac:dyDescent="0.2">
      <c r="A632" s="186"/>
      <c r="B632" s="186"/>
      <c r="C632" s="186"/>
      <c r="D632" s="186"/>
      <c r="E632" s="186"/>
      <c r="F632" s="186"/>
      <c r="G632" s="186"/>
      <c r="H632" s="186"/>
      <c r="I632" s="186"/>
      <c r="J632" s="186"/>
      <c r="K632" s="186"/>
      <c r="L632" s="186"/>
      <c r="M632" s="186"/>
      <c r="N632" s="180"/>
      <c r="O632" s="180"/>
      <c r="P632" s="180"/>
      <c r="Q632" s="180"/>
      <c r="R632" s="180"/>
      <c r="S632" s="180"/>
      <c r="T632" s="186"/>
      <c r="U632" s="186"/>
      <c r="V632" s="186"/>
      <c r="W632" s="186"/>
      <c r="X632" s="186"/>
      <c r="Y632" s="186"/>
      <c r="Z632" s="186"/>
    </row>
    <row r="633" spans="1:26" x14ac:dyDescent="0.2">
      <c r="A633" s="186"/>
      <c r="B633" s="186"/>
      <c r="C633" s="186"/>
      <c r="D633" s="186"/>
      <c r="E633" s="186"/>
      <c r="F633" s="186"/>
      <c r="G633" s="186"/>
      <c r="H633" s="186"/>
      <c r="I633" s="186"/>
      <c r="J633" s="186"/>
      <c r="K633" s="186"/>
      <c r="L633" s="186"/>
      <c r="M633" s="186"/>
      <c r="N633" s="180"/>
      <c r="O633" s="180"/>
      <c r="P633" s="180"/>
      <c r="Q633" s="180"/>
      <c r="R633" s="180"/>
      <c r="S633" s="180"/>
      <c r="T633" s="186"/>
      <c r="U633" s="186"/>
      <c r="V633" s="186"/>
      <c r="W633" s="186"/>
      <c r="X633" s="186"/>
      <c r="Y633" s="186"/>
      <c r="Z633" s="186"/>
    </row>
    <row r="634" spans="1:26" x14ac:dyDescent="0.2">
      <c r="A634" s="186"/>
      <c r="B634" s="186"/>
      <c r="C634" s="186"/>
      <c r="D634" s="186"/>
      <c r="E634" s="186"/>
      <c r="F634" s="186"/>
      <c r="G634" s="186"/>
      <c r="H634" s="186"/>
      <c r="I634" s="186"/>
      <c r="J634" s="186"/>
      <c r="K634" s="186"/>
      <c r="L634" s="186"/>
      <c r="M634" s="186"/>
      <c r="N634" s="180"/>
      <c r="O634" s="180"/>
      <c r="P634" s="180"/>
      <c r="Q634" s="180"/>
      <c r="R634" s="180"/>
      <c r="S634" s="180"/>
      <c r="T634" s="186"/>
      <c r="U634" s="186"/>
      <c r="V634" s="186"/>
      <c r="W634" s="186"/>
      <c r="X634" s="186"/>
      <c r="Y634" s="186"/>
      <c r="Z634" s="186"/>
    </row>
    <row r="635" spans="1:26" x14ac:dyDescent="0.2">
      <c r="A635" s="186"/>
      <c r="B635" s="186"/>
      <c r="C635" s="186"/>
      <c r="D635" s="186"/>
      <c r="E635" s="186"/>
      <c r="F635" s="186"/>
      <c r="G635" s="186"/>
      <c r="H635" s="186"/>
      <c r="I635" s="186"/>
      <c r="J635" s="186"/>
      <c r="K635" s="186"/>
      <c r="L635" s="186"/>
      <c r="M635" s="186"/>
      <c r="N635" s="180"/>
      <c r="O635" s="180"/>
      <c r="P635" s="180"/>
      <c r="Q635" s="180"/>
      <c r="R635" s="180"/>
      <c r="S635" s="180"/>
      <c r="T635" s="186"/>
      <c r="U635" s="186"/>
      <c r="V635" s="186"/>
      <c r="W635" s="186"/>
      <c r="X635" s="186"/>
      <c r="Y635" s="186"/>
      <c r="Z635" s="186"/>
    </row>
    <row r="636" spans="1:26" x14ac:dyDescent="0.2">
      <c r="A636" s="186"/>
      <c r="B636" s="186"/>
      <c r="C636" s="186"/>
      <c r="D636" s="186"/>
      <c r="E636" s="186"/>
      <c r="F636" s="186"/>
      <c r="G636" s="186"/>
      <c r="H636" s="186"/>
      <c r="I636" s="186"/>
      <c r="J636" s="186"/>
      <c r="K636" s="186"/>
      <c r="L636" s="186"/>
      <c r="M636" s="186"/>
      <c r="N636" s="180"/>
      <c r="O636" s="180"/>
      <c r="P636" s="180"/>
      <c r="Q636" s="180"/>
      <c r="R636" s="180"/>
      <c r="S636" s="180"/>
      <c r="T636" s="186"/>
      <c r="U636" s="186"/>
      <c r="V636" s="186"/>
      <c r="W636" s="186"/>
      <c r="X636" s="186"/>
      <c r="Y636" s="186"/>
      <c r="Z636" s="186"/>
    </row>
    <row r="637" spans="1:26" x14ac:dyDescent="0.2">
      <c r="A637" s="186"/>
      <c r="B637" s="186"/>
      <c r="C637" s="186"/>
      <c r="D637" s="186"/>
      <c r="E637" s="186"/>
      <c r="F637" s="186"/>
      <c r="G637" s="186"/>
      <c r="H637" s="186"/>
      <c r="I637" s="186"/>
      <c r="J637" s="186"/>
      <c r="K637" s="186"/>
      <c r="L637" s="186"/>
      <c r="M637" s="186"/>
      <c r="N637" s="180"/>
      <c r="O637" s="180"/>
      <c r="P637" s="180"/>
      <c r="Q637" s="180"/>
      <c r="R637" s="180"/>
      <c r="S637" s="180"/>
      <c r="T637" s="186"/>
      <c r="U637" s="186"/>
      <c r="V637" s="186"/>
      <c r="W637" s="186"/>
      <c r="X637" s="186"/>
      <c r="Y637" s="186"/>
      <c r="Z637" s="186"/>
    </row>
    <row r="638" spans="1:26" x14ac:dyDescent="0.2">
      <c r="A638" s="186"/>
      <c r="B638" s="186"/>
      <c r="C638" s="186"/>
      <c r="D638" s="186"/>
      <c r="E638" s="186"/>
      <c r="F638" s="186"/>
      <c r="G638" s="186"/>
      <c r="H638" s="186"/>
      <c r="I638" s="186"/>
      <c r="J638" s="186"/>
      <c r="K638" s="186"/>
      <c r="L638" s="186"/>
      <c r="M638" s="186"/>
      <c r="N638" s="180"/>
      <c r="O638" s="180"/>
      <c r="P638" s="180"/>
      <c r="Q638" s="180"/>
      <c r="R638" s="180"/>
      <c r="S638" s="180"/>
      <c r="T638" s="186"/>
      <c r="U638" s="186"/>
      <c r="V638" s="186"/>
      <c r="W638" s="186"/>
      <c r="X638" s="186"/>
      <c r="Y638" s="186"/>
      <c r="Z638" s="186"/>
    </row>
    <row r="639" spans="1:26" x14ac:dyDescent="0.2">
      <c r="A639" s="186"/>
      <c r="B639" s="186"/>
      <c r="C639" s="186"/>
      <c r="D639" s="186"/>
      <c r="E639" s="186"/>
      <c r="F639" s="186"/>
      <c r="G639" s="186"/>
      <c r="H639" s="186"/>
      <c r="I639" s="186"/>
      <c r="J639" s="186"/>
      <c r="K639" s="186"/>
      <c r="L639" s="186"/>
      <c r="M639" s="186"/>
      <c r="N639" s="180"/>
      <c r="O639" s="180"/>
      <c r="P639" s="180"/>
      <c r="Q639" s="180"/>
      <c r="R639" s="180"/>
      <c r="S639" s="180"/>
      <c r="T639" s="186"/>
      <c r="U639" s="186"/>
      <c r="V639" s="186"/>
      <c r="W639" s="186"/>
      <c r="X639" s="186"/>
      <c r="Y639" s="186"/>
      <c r="Z639" s="186"/>
    </row>
    <row r="640" spans="1:26" x14ac:dyDescent="0.2">
      <c r="A640" s="186"/>
      <c r="B640" s="186"/>
      <c r="C640" s="186"/>
      <c r="D640" s="186"/>
      <c r="E640" s="186"/>
      <c r="F640" s="186"/>
      <c r="G640" s="186"/>
      <c r="H640" s="186"/>
      <c r="I640" s="186"/>
      <c r="J640" s="186"/>
      <c r="K640" s="186"/>
      <c r="L640" s="186"/>
      <c r="M640" s="186"/>
      <c r="N640" s="180"/>
      <c r="O640" s="180"/>
      <c r="P640" s="180"/>
      <c r="Q640" s="180"/>
      <c r="R640" s="180"/>
      <c r="S640" s="180"/>
      <c r="T640" s="186"/>
      <c r="U640" s="186"/>
      <c r="V640" s="186"/>
      <c r="W640" s="186"/>
      <c r="X640" s="186"/>
      <c r="Y640" s="186"/>
      <c r="Z640" s="186"/>
    </row>
    <row r="641" spans="1:26" x14ac:dyDescent="0.2">
      <c r="A641" s="186"/>
      <c r="B641" s="186"/>
      <c r="C641" s="186"/>
      <c r="D641" s="186"/>
      <c r="E641" s="186"/>
      <c r="F641" s="186"/>
      <c r="G641" s="186"/>
      <c r="H641" s="186"/>
      <c r="I641" s="186"/>
      <c r="J641" s="186"/>
      <c r="K641" s="186"/>
      <c r="L641" s="186"/>
      <c r="M641" s="186"/>
      <c r="N641" s="180"/>
      <c r="O641" s="180"/>
      <c r="P641" s="180"/>
      <c r="Q641" s="180"/>
      <c r="R641" s="180"/>
      <c r="S641" s="180"/>
      <c r="T641" s="186"/>
      <c r="U641" s="186"/>
      <c r="V641" s="186"/>
      <c r="W641" s="186"/>
      <c r="X641" s="186"/>
      <c r="Y641" s="186"/>
      <c r="Z641" s="186"/>
    </row>
    <row r="642" spans="1:26" x14ac:dyDescent="0.2">
      <c r="A642" s="186"/>
      <c r="B642" s="186"/>
      <c r="C642" s="186"/>
      <c r="D642" s="186"/>
      <c r="E642" s="186"/>
      <c r="F642" s="186"/>
      <c r="G642" s="186"/>
      <c r="H642" s="186"/>
      <c r="I642" s="186"/>
      <c r="J642" s="186"/>
      <c r="K642" s="186"/>
      <c r="L642" s="186"/>
      <c r="M642" s="186"/>
      <c r="N642" s="180"/>
      <c r="O642" s="180"/>
      <c r="P642" s="180"/>
      <c r="Q642" s="180"/>
      <c r="R642" s="180"/>
      <c r="S642" s="180"/>
      <c r="T642" s="186"/>
      <c r="U642" s="186"/>
      <c r="V642" s="186"/>
      <c r="W642" s="186"/>
      <c r="X642" s="186"/>
      <c r="Y642" s="186"/>
      <c r="Z642" s="186"/>
    </row>
    <row r="643" spans="1:26" x14ac:dyDescent="0.2">
      <c r="A643" s="186"/>
      <c r="B643" s="186"/>
      <c r="C643" s="186"/>
      <c r="D643" s="186"/>
      <c r="E643" s="186"/>
      <c r="F643" s="186"/>
      <c r="G643" s="186"/>
      <c r="H643" s="186"/>
      <c r="I643" s="186"/>
      <c r="J643" s="186"/>
      <c r="K643" s="186"/>
      <c r="L643" s="186"/>
      <c r="M643" s="186"/>
      <c r="N643" s="180"/>
      <c r="O643" s="180"/>
      <c r="P643" s="180"/>
      <c r="Q643" s="180"/>
      <c r="R643" s="180"/>
      <c r="S643" s="180"/>
      <c r="T643" s="186"/>
      <c r="U643" s="186"/>
      <c r="V643" s="186"/>
      <c r="W643" s="186"/>
      <c r="X643" s="186"/>
      <c r="Y643" s="186"/>
      <c r="Z643" s="186"/>
    </row>
    <row r="644" spans="1:26" x14ac:dyDescent="0.2">
      <c r="A644" s="186"/>
      <c r="B644" s="186"/>
      <c r="C644" s="186"/>
      <c r="D644" s="186"/>
      <c r="E644" s="186"/>
      <c r="F644" s="186"/>
      <c r="G644" s="186"/>
      <c r="H644" s="186"/>
      <c r="I644" s="186"/>
      <c r="J644" s="186"/>
      <c r="K644" s="186"/>
      <c r="L644" s="186"/>
      <c r="M644" s="186"/>
      <c r="N644" s="180"/>
      <c r="O644" s="180"/>
      <c r="P644" s="180"/>
      <c r="Q644" s="180"/>
      <c r="R644" s="180"/>
      <c r="S644" s="180"/>
      <c r="T644" s="186"/>
      <c r="U644" s="186"/>
      <c r="V644" s="186"/>
      <c r="W644" s="186"/>
      <c r="X644" s="186"/>
      <c r="Y644" s="186"/>
      <c r="Z644" s="186"/>
    </row>
    <row r="645" spans="1:26" x14ac:dyDescent="0.2">
      <c r="A645" s="186"/>
      <c r="B645" s="186"/>
      <c r="C645" s="186"/>
      <c r="D645" s="186"/>
      <c r="E645" s="186"/>
      <c r="F645" s="186"/>
      <c r="G645" s="186"/>
      <c r="H645" s="186"/>
      <c r="I645" s="186"/>
      <c r="J645" s="186"/>
      <c r="K645" s="186"/>
      <c r="L645" s="186"/>
      <c r="M645" s="186"/>
      <c r="N645" s="180"/>
      <c r="O645" s="180"/>
      <c r="P645" s="180"/>
      <c r="Q645" s="180"/>
      <c r="R645" s="180"/>
      <c r="S645" s="180"/>
      <c r="T645" s="186"/>
      <c r="U645" s="186"/>
      <c r="V645" s="186"/>
      <c r="W645" s="186"/>
      <c r="X645" s="186"/>
      <c r="Y645" s="186"/>
      <c r="Z645" s="186"/>
    </row>
    <row r="646" spans="1:26" x14ac:dyDescent="0.2">
      <c r="A646" s="186"/>
      <c r="B646" s="186"/>
      <c r="C646" s="186"/>
      <c r="D646" s="186"/>
      <c r="E646" s="186"/>
      <c r="F646" s="186"/>
      <c r="G646" s="186"/>
      <c r="H646" s="186"/>
      <c r="I646" s="186"/>
      <c r="J646" s="186"/>
      <c r="K646" s="186"/>
      <c r="L646" s="186"/>
      <c r="M646" s="186"/>
      <c r="N646" s="180"/>
      <c r="O646" s="180"/>
      <c r="P646" s="180"/>
      <c r="Q646" s="180"/>
      <c r="R646" s="180"/>
      <c r="S646" s="180"/>
      <c r="T646" s="186"/>
      <c r="U646" s="186"/>
      <c r="V646" s="186"/>
      <c r="W646" s="186"/>
      <c r="X646" s="186"/>
      <c r="Y646" s="186"/>
      <c r="Z646" s="186"/>
    </row>
    <row r="647" spans="1:26" x14ac:dyDescent="0.2">
      <c r="A647" s="186"/>
      <c r="B647" s="186"/>
      <c r="C647" s="186"/>
      <c r="D647" s="186"/>
      <c r="E647" s="186"/>
      <c r="F647" s="186"/>
      <c r="G647" s="186"/>
      <c r="H647" s="186"/>
      <c r="I647" s="186"/>
      <c r="J647" s="186"/>
      <c r="K647" s="186"/>
      <c r="L647" s="186"/>
      <c r="M647" s="186"/>
      <c r="N647" s="180"/>
      <c r="O647" s="180"/>
      <c r="P647" s="180"/>
      <c r="Q647" s="180"/>
      <c r="R647" s="180"/>
      <c r="S647" s="180"/>
      <c r="T647" s="186"/>
      <c r="U647" s="186"/>
      <c r="V647" s="186"/>
      <c r="W647" s="186"/>
      <c r="X647" s="186"/>
      <c r="Y647" s="186"/>
      <c r="Z647" s="186"/>
    </row>
    <row r="648" spans="1:26" x14ac:dyDescent="0.2">
      <c r="A648" s="186"/>
      <c r="B648" s="186"/>
      <c r="C648" s="186"/>
      <c r="D648" s="186"/>
      <c r="E648" s="186"/>
      <c r="F648" s="186"/>
      <c r="G648" s="186"/>
      <c r="H648" s="186"/>
      <c r="I648" s="186"/>
      <c r="J648" s="186"/>
      <c r="K648" s="186"/>
      <c r="L648" s="186"/>
      <c r="M648" s="186"/>
      <c r="N648" s="180"/>
      <c r="O648" s="180"/>
      <c r="P648" s="180"/>
      <c r="Q648" s="180"/>
      <c r="R648" s="180"/>
      <c r="S648" s="180"/>
      <c r="T648" s="186"/>
      <c r="U648" s="186"/>
      <c r="V648" s="186"/>
      <c r="W648" s="186"/>
      <c r="X648" s="186"/>
      <c r="Y648" s="186"/>
      <c r="Z648" s="186"/>
    </row>
    <row r="649" spans="1:26" x14ac:dyDescent="0.2">
      <c r="A649" s="186"/>
      <c r="B649" s="186"/>
      <c r="C649" s="186"/>
      <c r="D649" s="186"/>
      <c r="E649" s="186"/>
      <c r="F649" s="186"/>
      <c r="G649" s="186"/>
      <c r="H649" s="186"/>
      <c r="I649" s="186"/>
      <c r="J649" s="186"/>
      <c r="K649" s="186"/>
      <c r="L649" s="186"/>
      <c r="M649" s="186"/>
      <c r="N649" s="180"/>
      <c r="O649" s="180"/>
      <c r="P649" s="180"/>
      <c r="Q649" s="180"/>
      <c r="R649" s="180"/>
      <c r="S649" s="180"/>
      <c r="T649" s="186"/>
      <c r="U649" s="186"/>
      <c r="V649" s="186"/>
      <c r="W649" s="186"/>
      <c r="X649" s="186"/>
      <c r="Y649" s="186"/>
      <c r="Z649" s="186"/>
    </row>
    <row r="650" spans="1:26" x14ac:dyDescent="0.2">
      <c r="A650" s="186"/>
      <c r="B650" s="186"/>
      <c r="C650" s="186"/>
      <c r="D650" s="186"/>
      <c r="E650" s="186"/>
      <c r="F650" s="186"/>
      <c r="G650" s="186"/>
      <c r="H650" s="186"/>
      <c r="I650" s="186"/>
      <c r="J650" s="186"/>
      <c r="K650" s="186"/>
      <c r="L650" s="186"/>
      <c r="M650" s="186"/>
      <c r="N650" s="180"/>
      <c r="O650" s="180"/>
      <c r="P650" s="180"/>
      <c r="Q650" s="180"/>
      <c r="R650" s="180"/>
      <c r="S650" s="180"/>
      <c r="T650" s="186"/>
      <c r="U650" s="186"/>
      <c r="V650" s="186"/>
      <c r="W650" s="186"/>
      <c r="X650" s="186"/>
      <c r="Y650" s="186"/>
      <c r="Z650" s="186"/>
    </row>
    <row r="651" spans="1:26" x14ac:dyDescent="0.2">
      <c r="A651" s="186"/>
      <c r="B651" s="186"/>
      <c r="C651" s="186"/>
      <c r="D651" s="186"/>
      <c r="E651" s="186"/>
      <c r="F651" s="186"/>
      <c r="G651" s="186"/>
      <c r="H651" s="186"/>
      <c r="I651" s="186"/>
      <c r="J651" s="186"/>
      <c r="K651" s="186"/>
      <c r="L651" s="186"/>
      <c r="M651" s="186"/>
      <c r="N651" s="180"/>
      <c r="O651" s="180"/>
      <c r="P651" s="180"/>
      <c r="Q651" s="180"/>
      <c r="R651" s="180"/>
      <c r="S651" s="180"/>
      <c r="T651" s="186"/>
      <c r="U651" s="186"/>
      <c r="V651" s="186"/>
      <c r="W651" s="186"/>
      <c r="X651" s="186"/>
      <c r="Y651" s="186"/>
      <c r="Z651" s="186"/>
    </row>
    <row r="652" spans="1:26" x14ac:dyDescent="0.2">
      <c r="A652" s="186"/>
      <c r="B652" s="186"/>
      <c r="C652" s="186"/>
      <c r="D652" s="186"/>
      <c r="E652" s="186"/>
      <c r="F652" s="186"/>
      <c r="G652" s="186"/>
      <c r="H652" s="186"/>
      <c r="I652" s="186"/>
      <c r="J652" s="186"/>
      <c r="K652" s="186"/>
      <c r="L652" s="186"/>
      <c r="M652" s="186"/>
      <c r="N652" s="180"/>
      <c r="O652" s="180"/>
      <c r="P652" s="180"/>
      <c r="Q652" s="180"/>
      <c r="R652" s="180"/>
      <c r="S652" s="180"/>
      <c r="T652" s="186"/>
      <c r="U652" s="186"/>
      <c r="V652" s="186"/>
      <c r="W652" s="186"/>
      <c r="X652" s="186"/>
      <c r="Y652" s="186"/>
      <c r="Z652" s="186"/>
    </row>
    <row r="653" spans="1:26" x14ac:dyDescent="0.2">
      <c r="A653" s="186"/>
      <c r="B653" s="186"/>
      <c r="C653" s="186"/>
      <c r="D653" s="186"/>
      <c r="E653" s="186"/>
      <c r="F653" s="186"/>
      <c r="G653" s="186"/>
      <c r="H653" s="186"/>
      <c r="I653" s="186"/>
      <c r="J653" s="186"/>
      <c r="K653" s="186"/>
      <c r="L653" s="186"/>
      <c r="M653" s="186"/>
      <c r="N653" s="180"/>
      <c r="O653" s="180"/>
      <c r="P653" s="180"/>
      <c r="Q653" s="180"/>
      <c r="R653" s="180"/>
      <c r="S653" s="180"/>
      <c r="T653" s="186"/>
      <c r="U653" s="186"/>
      <c r="V653" s="186"/>
      <c r="W653" s="186"/>
      <c r="X653" s="186"/>
      <c r="Y653" s="186"/>
      <c r="Z653" s="186"/>
    </row>
    <row r="654" spans="1:26" x14ac:dyDescent="0.2">
      <c r="A654" s="186"/>
      <c r="B654" s="186"/>
      <c r="C654" s="186"/>
      <c r="D654" s="186"/>
      <c r="E654" s="186"/>
      <c r="F654" s="186"/>
      <c r="G654" s="186"/>
      <c r="H654" s="186"/>
      <c r="I654" s="186"/>
      <c r="J654" s="186"/>
      <c r="K654" s="186"/>
      <c r="L654" s="186"/>
      <c r="M654" s="186"/>
      <c r="N654" s="180"/>
      <c r="O654" s="180"/>
      <c r="P654" s="180"/>
      <c r="Q654" s="180"/>
      <c r="R654" s="180"/>
      <c r="S654" s="180"/>
      <c r="T654" s="186"/>
      <c r="U654" s="186"/>
      <c r="V654" s="186"/>
      <c r="W654" s="186"/>
      <c r="X654" s="186"/>
      <c r="Y654" s="186"/>
      <c r="Z654" s="186"/>
    </row>
    <row r="655" spans="1:26" x14ac:dyDescent="0.2">
      <c r="A655" s="186"/>
      <c r="B655" s="186"/>
      <c r="C655" s="186"/>
      <c r="D655" s="186"/>
      <c r="E655" s="186"/>
      <c r="F655" s="186"/>
      <c r="G655" s="186"/>
      <c r="H655" s="186"/>
      <c r="I655" s="186"/>
      <c r="J655" s="186"/>
      <c r="K655" s="186"/>
      <c r="L655" s="186"/>
      <c r="M655" s="186"/>
      <c r="N655" s="180"/>
      <c r="O655" s="180"/>
      <c r="P655" s="180"/>
      <c r="Q655" s="180"/>
      <c r="R655" s="180"/>
      <c r="S655" s="180"/>
      <c r="T655" s="186"/>
      <c r="U655" s="186"/>
      <c r="V655" s="186"/>
      <c r="W655" s="186"/>
      <c r="X655" s="186"/>
      <c r="Y655" s="186"/>
      <c r="Z655" s="186"/>
    </row>
    <row r="656" spans="1:26" x14ac:dyDescent="0.2">
      <c r="A656" s="186"/>
      <c r="B656" s="186"/>
      <c r="C656" s="186"/>
      <c r="D656" s="186"/>
      <c r="E656" s="186"/>
      <c r="F656" s="186"/>
      <c r="G656" s="186"/>
      <c r="H656" s="186"/>
      <c r="I656" s="186"/>
      <c r="J656" s="186"/>
      <c r="K656" s="186"/>
      <c r="L656" s="186"/>
      <c r="M656" s="186"/>
      <c r="N656" s="180"/>
      <c r="O656" s="180"/>
      <c r="P656" s="180"/>
      <c r="Q656" s="180"/>
      <c r="R656" s="180"/>
      <c r="S656" s="180"/>
      <c r="T656" s="186"/>
      <c r="U656" s="186"/>
      <c r="V656" s="186"/>
      <c r="W656" s="186"/>
      <c r="X656" s="186"/>
      <c r="Y656" s="186"/>
      <c r="Z656" s="186"/>
    </row>
    <row r="657" spans="1:26" x14ac:dyDescent="0.2">
      <c r="A657" s="186"/>
      <c r="B657" s="186"/>
      <c r="C657" s="186"/>
      <c r="D657" s="186"/>
      <c r="E657" s="186"/>
      <c r="F657" s="186"/>
      <c r="G657" s="186"/>
      <c r="H657" s="186"/>
      <c r="I657" s="186"/>
      <c r="J657" s="186"/>
      <c r="K657" s="186"/>
      <c r="L657" s="186"/>
      <c r="M657" s="186"/>
      <c r="N657" s="180"/>
      <c r="O657" s="180"/>
      <c r="P657" s="180"/>
      <c r="Q657" s="180"/>
      <c r="R657" s="180"/>
      <c r="S657" s="180"/>
      <c r="T657" s="186"/>
      <c r="U657" s="186"/>
      <c r="V657" s="186"/>
      <c r="W657" s="186"/>
      <c r="X657" s="186"/>
      <c r="Y657" s="186"/>
      <c r="Z657" s="186"/>
    </row>
    <row r="658" spans="1:26" x14ac:dyDescent="0.2">
      <c r="A658" s="186"/>
      <c r="B658" s="186"/>
      <c r="C658" s="186"/>
      <c r="D658" s="186"/>
      <c r="E658" s="186"/>
      <c r="F658" s="186"/>
      <c r="G658" s="186"/>
      <c r="H658" s="186"/>
      <c r="I658" s="186"/>
      <c r="J658" s="186"/>
      <c r="K658" s="186"/>
      <c r="L658" s="186"/>
      <c r="M658" s="186"/>
      <c r="N658" s="180"/>
      <c r="O658" s="180"/>
      <c r="P658" s="180"/>
      <c r="Q658" s="180"/>
      <c r="R658" s="180"/>
      <c r="S658" s="180"/>
      <c r="T658" s="186"/>
      <c r="U658" s="186"/>
      <c r="V658" s="186"/>
      <c r="W658" s="186"/>
      <c r="X658" s="186"/>
      <c r="Y658" s="186"/>
      <c r="Z658" s="186"/>
    </row>
    <row r="659" spans="1:26" x14ac:dyDescent="0.2">
      <c r="A659" s="186"/>
      <c r="B659" s="186"/>
      <c r="C659" s="186"/>
      <c r="D659" s="186"/>
      <c r="E659" s="186"/>
      <c r="F659" s="186"/>
      <c r="G659" s="186"/>
      <c r="H659" s="186"/>
      <c r="I659" s="186"/>
      <c r="J659" s="186"/>
      <c r="K659" s="186"/>
      <c r="L659" s="186"/>
      <c r="M659" s="186"/>
      <c r="N659" s="180"/>
      <c r="O659" s="180"/>
      <c r="P659" s="180"/>
      <c r="Q659" s="180"/>
      <c r="R659" s="180"/>
      <c r="S659" s="180"/>
      <c r="T659" s="186"/>
      <c r="U659" s="186"/>
      <c r="V659" s="186"/>
      <c r="W659" s="186"/>
      <c r="X659" s="186"/>
      <c r="Y659" s="186"/>
      <c r="Z659" s="186"/>
    </row>
    <row r="660" spans="1:26" x14ac:dyDescent="0.2">
      <c r="A660" s="186"/>
      <c r="B660" s="186"/>
      <c r="C660" s="186"/>
      <c r="D660" s="186"/>
      <c r="E660" s="186"/>
      <c r="F660" s="186"/>
      <c r="G660" s="186"/>
      <c r="H660" s="186"/>
      <c r="I660" s="186"/>
      <c r="J660" s="186"/>
      <c r="K660" s="186"/>
      <c r="L660" s="186"/>
      <c r="M660" s="186"/>
      <c r="N660" s="180"/>
      <c r="O660" s="180"/>
      <c r="P660" s="180"/>
      <c r="Q660" s="180"/>
      <c r="R660" s="180"/>
      <c r="S660" s="180"/>
      <c r="T660" s="186"/>
      <c r="U660" s="186"/>
      <c r="V660" s="186"/>
      <c r="W660" s="186"/>
      <c r="X660" s="186"/>
      <c r="Y660" s="186"/>
      <c r="Z660" s="186"/>
    </row>
    <row r="661" spans="1:26" x14ac:dyDescent="0.2">
      <c r="A661" s="186"/>
      <c r="B661" s="186"/>
      <c r="C661" s="186"/>
      <c r="D661" s="186"/>
      <c r="E661" s="186"/>
      <c r="F661" s="186"/>
      <c r="G661" s="186"/>
      <c r="H661" s="186"/>
      <c r="I661" s="186"/>
      <c r="J661" s="186"/>
      <c r="K661" s="186"/>
      <c r="L661" s="186"/>
      <c r="M661" s="186"/>
      <c r="N661" s="180"/>
      <c r="O661" s="180"/>
      <c r="P661" s="180"/>
      <c r="Q661" s="180"/>
      <c r="R661" s="180"/>
      <c r="S661" s="180"/>
      <c r="T661" s="186"/>
      <c r="U661" s="186"/>
      <c r="V661" s="186"/>
      <c r="W661" s="186"/>
      <c r="X661" s="186"/>
      <c r="Y661" s="186"/>
      <c r="Z661" s="186"/>
    </row>
    <row r="662" spans="1:26" x14ac:dyDescent="0.2">
      <c r="A662" s="186"/>
      <c r="B662" s="186"/>
      <c r="C662" s="186"/>
      <c r="D662" s="186"/>
      <c r="E662" s="186"/>
      <c r="F662" s="186"/>
      <c r="G662" s="186"/>
      <c r="H662" s="186"/>
      <c r="I662" s="186"/>
      <c r="J662" s="186"/>
      <c r="K662" s="186"/>
      <c r="L662" s="186"/>
      <c r="M662" s="186"/>
      <c r="N662" s="180"/>
      <c r="O662" s="180"/>
      <c r="P662" s="180"/>
      <c r="Q662" s="180"/>
      <c r="R662" s="180"/>
      <c r="S662" s="180"/>
      <c r="T662" s="186"/>
      <c r="U662" s="186"/>
      <c r="V662" s="186"/>
      <c r="W662" s="186"/>
      <c r="X662" s="186"/>
      <c r="Y662" s="186"/>
      <c r="Z662" s="186"/>
    </row>
    <row r="663" spans="1:26" x14ac:dyDescent="0.2">
      <c r="A663" s="186"/>
      <c r="B663" s="186"/>
      <c r="C663" s="186"/>
      <c r="D663" s="186"/>
      <c r="E663" s="186"/>
      <c r="F663" s="186"/>
      <c r="G663" s="186"/>
      <c r="H663" s="186"/>
      <c r="I663" s="186"/>
      <c r="J663" s="186"/>
      <c r="K663" s="186"/>
      <c r="L663" s="186"/>
      <c r="M663" s="186"/>
      <c r="N663" s="180"/>
      <c r="O663" s="180"/>
      <c r="P663" s="180"/>
      <c r="Q663" s="180"/>
      <c r="R663" s="180"/>
      <c r="S663" s="180"/>
      <c r="T663" s="186"/>
      <c r="U663" s="186"/>
      <c r="V663" s="186"/>
      <c r="W663" s="186"/>
      <c r="X663" s="186"/>
      <c r="Y663" s="186"/>
      <c r="Z663" s="186"/>
    </row>
    <row r="664" spans="1:26" x14ac:dyDescent="0.2">
      <c r="A664" s="186"/>
      <c r="B664" s="186"/>
      <c r="C664" s="186"/>
      <c r="D664" s="186"/>
      <c r="E664" s="186"/>
      <c r="F664" s="186"/>
      <c r="G664" s="186"/>
      <c r="H664" s="186"/>
      <c r="I664" s="186"/>
      <c r="J664" s="186"/>
      <c r="K664" s="186"/>
      <c r="L664" s="186"/>
      <c r="M664" s="186"/>
      <c r="N664" s="180"/>
      <c r="O664" s="180"/>
      <c r="P664" s="180"/>
      <c r="Q664" s="180"/>
      <c r="R664" s="180"/>
      <c r="S664" s="180"/>
      <c r="T664" s="186"/>
      <c r="U664" s="186"/>
      <c r="V664" s="186"/>
      <c r="W664" s="186"/>
      <c r="X664" s="186"/>
      <c r="Y664" s="186"/>
      <c r="Z664" s="186"/>
    </row>
    <row r="665" spans="1:26" x14ac:dyDescent="0.2">
      <c r="A665" s="186"/>
      <c r="B665" s="186"/>
      <c r="C665" s="186"/>
      <c r="D665" s="186"/>
      <c r="E665" s="186"/>
      <c r="F665" s="186"/>
      <c r="G665" s="186"/>
      <c r="H665" s="186"/>
      <c r="I665" s="186"/>
      <c r="J665" s="186"/>
      <c r="K665" s="186"/>
      <c r="L665" s="186"/>
      <c r="M665" s="186"/>
      <c r="N665" s="180"/>
      <c r="O665" s="180"/>
      <c r="P665" s="180"/>
      <c r="Q665" s="180"/>
      <c r="R665" s="180"/>
      <c r="S665" s="180"/>
      <c r="T665" s="186"/>
      <c r="U665" s="186"/>
      <c r="V665" s="186"/>
      <c r="W665" s="186"/>
      <c r="X665" s="186"/>
      <c r="Y665" s="186"/>
      <c r="Z665" s="186"/>
    </row>
    <row r="666" spans="1:26" x14ac:dyDescent="0.2">
      <c r="A666" s="186"/>
      <c r="B666" s="186"/>
      <c r="C666" s="186"/>
      <c r="D666" s="186"/>
      <c r="E666" s="186"/>
      <c r="F666" s="186"/>
      <c r="G666" s="186"/>
      <c r="H666" s="186"/>
      <c r="I666" s="186"/>
      <c r="J666" s="186"/>
      <c r="K666" s="186"/>
      <c r="L666" s="186"/>
      <c r="M666" s="186"/>
      <c r="N666" s="180"/>
      <c r="O666" s="180"/>
      <c r="P666" s="180"/>
      <c r="Q666" s="180"/>
      <c r="R666" s="180"/>
      <c r="S666" s="180"/>
      <c r="T666" s="186"/>
      <c r="U666" s="186"/>
      <c r="V666" s="186"/>
      <c r="W666" s="186"/>
      <c r="X666" s="186"/>
      <c r="Y666" s="186"/>
      <c r="Z666" s="186"/>
    </row>
    <row r="667" spans="1:26" x14ac:dyDescent="0.2">
      <c r="A667" s="186"/>
      <c r="B667" s="186"/>
      <c r="C667" s="186"/>
      <c r="D667" s="186"/>
      <c r="E667" s="186"/>
      <c r="F667" s="186"/>
      <c r="G667" s="186"/>
      <c r="H667" s="186"/>
      <c r="I667" s="186"/>
      <c r="J667" s="186"/>
      <c r="K667" s="186"/>
      <c r="L667" s="186"/>
      <c r="M667" s="186"/>
      <c r="N667" s="180"/>
      <c r="O667" s="180"/>
      <c r="P667" s="180"/>
      <c r="Q667" s="180"/>
      <c r="R667" s="180"/>
      <c r="S667" s="180"/>
      <c r="T667" s="186"/>
      <c r="U667" s="186"/>
      <c r="V667" s="186"/>
      <c r="W667" s="186"/>
      <c r="X667" s="186"/>
      <c r="Y667" s="186"/>
      <c r="Z667" s="186"/>
    </row>
    <row r="668" spans="1:26" x14ac:dyDescent="0.2">
      <c r="A668" s="186"/>
      <c r="B668" s="186"/>
      <c r="C668" s="186"/>
      <c r="D668" s="186"/>
      <c r="E668" s="186"/>
      <c r="F668" s="186"/>
      <c r="G668" s="186"/>
      <c r="H668" s="186"/>
      <c r="I668" s="186"/>
      <c r="J668" s="186"/>
      <c r="K668" s="186"/>
      <c r="L668" s="186"/>
      <c r="M668" s="186"/>
      <c r="N668" s="180"/>
      <c r="O668" s="180"/>
      <c r="P668" s="180"/>
      <c r="Q668" s="180"/>
      <c r="R668" s="180"/>
      <c r="S668" s="180"/>
      <c r="T668" s="186"/>
      <c r="U668" s="186"/>
      <c r="V668" s="186"/>
      <c r="W668" s="186"/>
      <c r="X668" s="186"/>
      <c r="Y668" s="186"/>
      <c r="Z668" s="186"/>
    </row>
    <row r="669" spans="1:26" x14ac:dyDescent="0.2">
      <c r="A669" s="186"/>
      <c r="B669" s="186"/>
      <c r="C669" s="186"/>
      <c r="D669" s="186"/>
      <c r="E669" s="186"/>
      <c r="F669" s="186"/>
      <c r="G669" s="186"/>
      <c r="H669" s="186"/>
      <c r="I669" s="186"/>
      <c r="J669" s="186"/>
      <c r="K669" s="186"/>
      <c r="L669" s="186"/>
      <c r="M669" s="186"/>
      <c r="N669" s="180"/>
      <c r="O669" s="180"/>
      <c r="P669" s="180"/>
      <c r="Q669" s="180"/>
      <c r="R669" s="180"/>
      <c r="S669" s="180"/>
      <c r="T669" s="186"/>
      <c r="U669" s="186"/>
      <c r="V669" s="186"/>
      <c r="W669" s="186"/>
      <c r="X669" s="186"/>
      <c r="Y669" s="186"/>
      <c r="Z669" s="186"/>
    </row>
    <row r="670" spans="1:26" x14ac:dyDescent="0.2">
      <c r="A670" s="186"/>
      <c r="B670" s="186"/>
      <c r="C670" s="186"/>
      <c r="D670" s="186"/>
      <c r="E670" s="186"/>
      <c r="F670" s="186"/>
      <c r="G670" s="186"/>
      <c r="H670" s="186"/>
      <c r="I670" s="186"/>
      <c r="J670" s="186"/>
      <c r="K670" s="186"/>
      <c r="L670" s="186"/>
      <c r="M670" s="186"/>
      <c r="N670" s="180"/>
      <c r="O670" s="180"/>
      <c r="P670" s="180"/>
      <c r="Q670" s="180"/>
      <c r="R670" s="180"/>
      <c r="S670" s="180"/>
      <c r="T670" s="186"/>
      <c r="U670" s="186"/>
      <c r="V670" s="186"/>
      <c r="W670" s="186"/>
      <c r="X670" s="186"/>
      <c r="Y670" s="186"/>
      <c r="Z670" s="186"/>
    </row>
    <row r="671" spans="1:26" x14ac:dyDescent="0.2">
      <c r="A671" s="186"/>
      <c r="B671" s="186"/>
      <c r="C671" s="186"/>
      <c r="D671" s="186"/>
      <c r="E671" s="186"/>
      <c r="F671" s="186"/>
      <c r="G671" s="186"/>
      <c r="H671" s="186"/>
      <c r="I671" s="186"/>
      <c r="J671" s="186"/>
      <c r="K671" s="186"/>
      <c r="L671" s="186"/>
      <c r="M671" s="186"/>
      <c r="N671" s="180"/>
      <c r="O671" s="180"/>
      <c r="P671" s="180"/>
      <c r="Q671" s="180"/>
      <c r="R671" s="180"/>
      <c r="S671" s="180"/>
      <c r="T671" s="186"/>
      <c r="U671" s="186"/>
      <c r="V671" s="186"/>
      <c r="W671" s="186"/>
      <c r="X671" s="186"/>
      <c r="Y671" s="186"/>
      <c r="Z671" s="186"/>
    </row>
    <row r="672" spans="1:26" x14ac:dyDescent="0.2">
      <c r="A672" s="186"/>
      <c r="B672" s="186"/>
      <c r="C672" s="186"/>
      <c r="D672" s="186"/>
      <c r="E672" s="186"/>
      <c r="F672" s="186"/>
      <c r="G672" s="186"/>
      <c r="H672" s="186"/>
      <c r="I672" s="186"/>
      <c r="J672" s="186"/>
      <c r="K672" s="186"/>
      <c r="L672" s="186"/>
      <c r="M672" s="186"/>
      <c r="N672" s="180"/>
      <c r="O672" s="180"/>
      <c r="P672" s="180"/>
      <c r="Q672" s="180"/>
      <c r="R672" s="180"/>
      <c r="S672" s="180"/>
      <c r="T672" s="186"/>
      <c r="U672" s="186"/>
      <c r="V672" s="186"/>
      <c r="W672" s="186"/>
      <c r="X672" s="186"/>
      <c r="Y672" s="186"/>
      <c r="Z672" s="186"/>
    </row>
    <row r="673" spans="1:26" x14ac:dyDescent="0.2">
      <c r="A673" s="186"/>
      <c r="B673" s="186"/>
      <c r="C673" s="186"/>
      <c r="D673" s="186"/>
      <c r="E673" s="186"/>
      <c r="F673" s="186"/>
      <c r="G673" s="186"/>
      <c r="H673" s="186"/>
      <c r="I673" s="186"/>
      <c r="J673" s="186"/>
      <c r="K673" s="186"/>
      <c r="L673" s="186"/>
      <c r="M673" s="186"/>
      <c r="N673" s="180"/>
      <c r="O673" s="180"/>
      <c r="P673" s="180"/>
      <c r="Q673" s="180"/>
      <c r="R673" s="180"/>
      <c r="S673" s="180"/>
      <c r="T673" s="186"/>
      <c r="U673" s="186"/>
      <c r="V673" s="186"/>
      <c r="W673" s="186"/>
      <c r="X673" s="186"/>
      <c r="Y673" s="186"/>
      <c r="Z673" s="186"/>
    </row>
    <row r="674" spans="1:26" x14ac:dyDescent="0.2">
      <c r="A674" s="186"/>
      <c r="B674" s="186"/>
      <c r="C674" s="186"/>
      <c r="D674" s="186"/>
      <c r="E674" s="186"/>
      <c r="F674" s="186"/>
      <c r="G674" s="186"/>
      <c r="H674" s="186"/>
      <c r="I674" s="186"/>
      <c r="J674" s="186"/>
      <c r="K674" s="186"/>
      <c r="L674" s="186"/>
      <c r="M674" s="186"/>
      <c r="N674" s="180"/>
      <c r="O674" s="180"/>
      <c r="P674" s="180"/>
      <c r="Q674" s="180"/>
      <c r="R674" s="180"/>
      <c r="S674" s="180"/>
      <c r="T674" s="186"/>
      <c r="U674" s="186"/>
      <c r="V674" s="186"/>
      <c r="W674" s="186"/>
      <c r="X674" s="186"/>
      <c r="Y674" s="186"/>
      <c r="Z674" s="186"/>
    </row>
    <row r="675" spans="1:26" x14ac:dyDescent="0.2">
      <c r="A675" s="186"/>
      <c r="B675" s="186"/>
      <c r="C675" s="186"/>
      <c r="D675" s="186"/>
      <c r="E675" s="186"/>
      <c r="F675" s="186"/>
      <c r="G675" s="186"/>
      <c r="H675" s="186"/>
      <c r="I675" s="186"/>
      <c r="J675" s="186"/>
      <c r="K675" s="186"/>
      <c r="L675" s="186"/>
      <c r="M675" s="186"/>
      <c r="N675" s="180"/>
      <c r="O675" s="180"/>
      <c r="P675" s="180"/>
      <c r="Q675" s="180"/>
      <c r="R675" s="180"/>
      <c r="S675" s="180"/>
      <c r="T675" s="186"/>
      <c r="U675" s="186"/>
      <c r="V675" s="186"/>
      <c r="W675" s="186"/>
      <c r="X675" s="186"/>
      <c r="Y675" s="186"/>
      <c r="Z675" s="186"/>
    </row>
    <row r="676" spans="1:26" x14ac:dyDescent="0.2">
      <c r="A676" s="186"/>
      <c r="B676" s="186"/>
      <c r="C676" s="186"/>
      <c r="D676" s="186"/>
      <c r="E676" s="186"/>
      <c r="F676" s="186"/>
      <c r="G676" s="186"/>
      <c r="H676" s="186"/>
      <c r="I676" s="186"/>
      <c r="J676" s="186"/>
      <c r="K676" s="186"/>
      <c r="L676" s="186"/>
      <c r="M676" s="186"/>
      <c r="N676" s="180"/>
      <c r="O676" s="180"/>
      <c r="P676" s="180"/>
      <c r="Q676" s="180"/>
      <c r="R676" s="180"/>
      <c r="S676" s="180"/>
      <c r="T676" s="186"/>
      <c r="U676" s="186"/>
      <c r="V676" s="186"/>
      <c r="W676" s="186"/>
      <c r="X676" s="186"/>
      <c r="Y676" s="186"/>
      <c r="Z676" s="186"/>
    </row>
    <row r="677" spans="1:26" x14ac:dyDescent="0.2">
      <c r="A677" s="186"/>
      <c r="B677" s="186"/>
      <c r="C677" s="186"/>
      <c r="D677" s="186"/>
      <c r="E677" s="186"/>
      <c r="F677" s="186"/>
      <c r="G677" s="186"/>
      <c r="H677" s="186"/>
      <c r="I677" s="186"/>
      <c r="J677" s="186"/>
      <c r="K677" s="186"/>
      <c r="L677" s="186"/>
      <c r="M677" s="186"/>
      <c r="N677" s="180"/>
      <c r="O677" s="180"/>
      <c r="P677" s="180"/>
      <c r="Q677" s="180"/>
      <c r="R677" s="180"/>
      <c r="S677" s="180"/>
      <c r="T677" s="186"/>
      <c r="U677" s="186"/>
      <c r="V677" s="186"/>
      <c r="W677" s="186"/>
      <c r="X677" s="186"/>
      <c r="Y677" s="186"/>
      <c r="Z677" s="186"/>
    </row>
    <row r="678" spans="1:26" x14ac:dyDescent="0.2">
      <c r="A678" s="186"/>
      <c r="B678" s="186"/>
      <c r="C678" s="186"/>
      <c r="D678" s="186"/>
      <c r="E678" s="186"/>
      <c r="F678" s="186"/>
      <c r="G678" s="186"/>
      <c r="H678" s="186"/>
      <c r="I678" s="186"/>
      <c r="J678" s="186"/>
      <c r="K678" s="186"/>
      <c r="L678" s="186"/>
      <c r="M678" s="186"/>
      <c r="N678" s="180"/>
      <c r="O678" s="180"/>
      <c r="P678" s="180"/>
      <c r="Q678" s="180"/>
      <c r="R678" s="180"/>
      <c r="S678" s="180"/>
      <c r="T678" s="186"/>
      <c r="U678" s="186"/>
      <c r="V678" s="186"/>
      <c r="W678" s="186"/>
      <c r="X678" s="186"/>
      <c r="Y678" s="186"/>
      <c r="Z678" s="186"/>
    </row>
    <row r="679" spans="1:26" x14ac:dyDescent="0.2">
      <c r="A679" s="186"/>
      <c r="B679" s="186"/>
      <c r="C679" s="186"/>
      <c r="D679" s="186"/>
      <c r="E679" s="186"/>
      <c r="F679" s="186"/>
      <c r="G679" s="186"/>
      <c r="H679" s="186"/>
      <c r="I679" s="186"/>
      <c r="J679" s="186"/>
      <c r="K679" s="186"/>
      <c r="L679" s="186"/>
      <c r="M679" s="186"/>
      <c r="N679" s="180"/>
      <c r="O679" s="180"/>
      <c r="P679" s="180"/>
      <c r="Q679" s="180"/>
      <c r="R679" s="180"/>
      <c r="S679" s="180"/>
      <c r="T679" s="186"/>
      <c r="U679" s="186"/>
      <c r="V679" s="186"/>
      <c r="W679" s="186"/>
      <c r="X679" s="186"/>
      <c r="Y679" s="186"/>
      <c r="Z679" s="186"/>
    </row>
    <row r="680" spans="1:26" x14ac:dyDescent="0.2">
      <c r="A680" s="186"/>
      <c r="B680" s="186"/>
      <c r="C680" s="186"/>
      <c r="D680" s="186"/>
      <c r="E680" s="186"/>
      <c r="F680" s="186"/>
      <c r="G680" s="186"/>
      <c r="H680" s="186"/>
      <c r="I680" s="186"/>
      <c r="J680" s="186"/>
      <c r="K680" s="186"/>
      <c r="L680" s="186"/>
      <c r="M680" s="186"/>
      <c r="N680" s="180"/>
      <c r="O680" s="180"/>
      <c r="P680" s="180"/>
      <c r="Q680" s="180"/>
      <c r="R680" s="180"/>
      <c r="S680" s="180"/>
      <c r="T680" s="186"/>
      <c r="U680" s="186"/>
      <c r="V680" s="186"/>
      <c r="W680" s="186"/>
      <c r="X680" s="186"/>
      <c r="Y680" s="186"/>
      <c r="Z680" s="186"/>
    </row>
    <row r="681" spans="1:26" x14ac:dyDescent="0.2">
      <c r="A681" s="186"/>
      <c r="B681" s="186"/>
      <c r="C681" s="186"/>
      <c r="D681" s="186"/>
      <c r="E681" s="186"/>
      <c r="F681" s="186"/>
      <c r="G681" s="186"/>
      <c r="H681" s="186"/>
      <c r="I681" s="186"/>
      <c r="J681" s="186"/>
      <c r="K681" s="186"/>
      <c r="L681" s="186"/>
      <c r="M681" s="186"/>
      <c r="N681" s="180"/>
      <c r="O681" s="180"/>
      <c r="P681" s="180"/>
      <c r="Q681" s="180"/>
      <c r="R681" s="180"/>
      <c r="S681" s="180"/>
      <c r="T681" s="186"/>
      <c r="U681" s="186"/>
      <c r="V681" s="186"/>
      <c r="W681" s="186"/>
      <c r="X681" s="186"/>
      <c r="Y681" s="186"/>
      <c r="Z681" s="186"/>
    </row>
    <row r="682" spans="1:26" x14ac:dyDescent="0.2">
      <c r="A682" s="186"/>
      <c r="B682" s="186"/>
      <c r="C682" s="186"/>
      <c r="D682" s="186"/>
      <c r="E682" s="186"/>
      <c r="F682" s="186"/>
      <c r="G682" s="186"/>
      <c r="H682" s="186"/>
      <c r="I682" s="186"/>
      <c r="J682" s="186"/>
      <c r="K682" s="186"/>
      <c r="L682" s="186"/>
      <c r="M682" s="186"/>
      <c r="N682" s="180"/>
      <c r="O682" s="180"/>
      <c r="P682" s="180"/>
      <c r="Q682" s="180"/>
      <c r="R682" s="180"/>
      <c r="S682" s="180"/>
      <c r="T682" s="186"/>
      <c r="U682" s="186"/>
      <c r="V682" s="186"/>
      <c r="W682" s="186"/>
      <c r="X682" s="186"/>
      <c r="Y682" s="186"/>
      <c r="Z682" s="186"/>
    </row>
    <row r="683" spans="1:26" x14ac:dyDescent="0.2">
      <c r="A683" s="186"/>
      <c r="B683" s="186"/>
      <c r="C683" s="186"/>
      <c r="D683" s="186"/>
      <c r="E683" s="186"/>
      <c r="F683" s="186"/>
      <c r="G683" s="186"/>
      <c r="H683" s="186"/>
      <c r="I683" s="186"/>
      <c r="J683" s="186"/>
      <c r="K683" s="186"/>
      <c r="L683" s="186"/>
      <c r="M683" s="186"/>
      <c r="N683" s="180"/>
      <c r="O683" s="180"/>
      <c r="P683" s="180"/>
      <c r="Q683" s="180"/>
      <c r="R683" s="180"/>
      <c r="S683" s="180"/>
      <c r="T683" s="186"/>
      <c r="U683" s="186"/>
      <c r="V683" s="186"/>
      <c r="W683" s="186"/>
      <c r="X683" s="186"/>
      <c r="Y683" s="186"/>
      <c r="Z683" s="186"/>
    </row>
    <row r="684" spans="1:26" x14ac:dyDescent="0.2">
      <c r="A684" s="186"/>
      <c r="B684" s="186"/>
      <c r="C684" s="186"/>
      <c r="D684" s="186"/>
      <c r="E684" s="186"/>
      <c r="F684" s="186"/>
      <c r="G684" s="186"/>
      <c r="H684" s="186"/>
      <c r="I684" s="186"/>
      <c r="J684" s="186"/>
      <c r="K684" s="186"/>
      <c r="L684" s="186"/>
      <c r="M684" s="186"/>
      <c r="N684" s="180"/>
      <c r="O684" s="180"/>
      <c r="P684" s="180"/>
      <c r="Q684" s="180"/>
      <c r="R684" s="180"/>
      <c r="S684" s="180"/>
      <c r="T684" s="186"/>
      <c r="U684" s="186"/>
      <c r="V684" s="186"/>
      <c r="W684" s="186"/>
      <c r="X684" s="186"/>
      <c r="Y684" s="186"/>
      <c r="Z684" s="186"/>
    </row>
    <row r="685" spans="1:26" x14ac:dyDescent="0.2">
      <c r="A685" s="186"/>
      <c r="B685" s="186"/>
      <c r="C685" s="186"/>
      <c r="D685" s="186"/>
      <c r="E685" s="186"/>
      <c r="F685" s="186"/>
      <c r="G685" s="186"/>
      <c r="H685" s="186"/>
      <c r="I685" s="186"/>
      <c r="J685" s="186"/>
      <c r="K685" s="186"/>
      <c r="L685" s="186"/>
      <c r="M685" s="186"/>
      <c r="N685" s="180"/>
      <c r="O685" s="180"/>
      <c r="P685" s="180"/>
      <c r="Q685" s="180"/>
      <c r="R685" s="180"/>
      <c r="S685" s="180"/>
      <c r="T685" s="186"/>
      <c r="U685" s="186"/>
      <c r="V685" s="186"/>
      <c r="W685" s="186"/>
      <c r="X685" s="186"/>
      <c r="Y685" s="186"/>
      <c r="Z685" s="186"/>
    </row>
    <row r="686" spans="1:26" x14ac:dyDescent="0.2">
      <c r="A686" s="186"/>
      <c r="B686" s="186"/>
      <c r="C686" s="186"/>
      <c r="D686" s="186"/>
      <c r="E686" s="186"/>
      <c r="F686" s="186"/>
      <c r="G686" s="186"/>
      <c r="H686" s="186"/>
      <c r="I686" s="186"/>
      <c r="J686" s="186"/>
      <c r="K686" s="186"/>
      <c r="L686" s="186"/>
      <c r="M686" s="186"/>
      <c r="N686" s="180"/>
      <c r="O686" s="180"/>
      <c r="P686" s="180"/>
      <c r="Q686" s="180"/>
      <c r="R686" s="180"/>
      <c r="S686" s="180"/>
      <c r="T686" s="186"/>
      <c r="U686" s="186"/>
      <c r="V686" s="186"/>
      <c r="W686" s="186"/>
      <c r="X686" s="186"/>
      <c r="Y686" s="186"/>
      <c r="Z686" s="186"/>
    </row>
    <row r="687" spans="1:26" x14ac:dyDescent="0.2">
      <c r="A687" s="186"/>
      <c r="B687" s="186"/>
      <c r="C687" s="186"/>
      <c r="D687" s="186"/>
      <c r="E687" s="186"/>
      <c r="F687" s="186"/>
      <c r="G687" s="186"/>
      <c r="H687" s="186"/>
      <c r="I687" s="186"/>
      <c r="J687" s="186"/>
      <c r="K687" s="186"/>
      <c r="L687" s="186"/>
      <c r="M687" s="186"/>
      <c r="N687" s="180"/>
      <c r="O687" s="180"/>
      <c r="P687" s="180"/>
      <c r="Q687" s="180"/>
      <c r="R687" s="180"/>
      <c r="S687" s="180"/>
      <c r="T687" s="186"/>
      <c r="U687" s="186"/>
      <c r="V687" s="186"/>
      <c r="W687" s="186"/>
      <c r="X687" s="186"/>
      <c r="Y687" s="186"/>
      <c r="Z687" s="186"/>
    </row>
    <row r="688" spans="1:26" x14ac:dyDescent="0.2">
      <c r="A688" s="186"/>
      <c r="B688" s="186"/>
      <c r="C688" s="186"/>
      <c r="D688" s="186"/>
      <c r="E688" s="186"/>
      <c r="F688" s="186"/>
      <c r="G688" s="186"/>
      <c r="H688" s="186"/>
      <c r="I688" s="186"/>
      <c r="J688" s="186"/>
      <c r="K688" s="186"/>
      <c r="L688" s="186"/>
      <c r="M688" s="186"/>
      <c r="N688" s="180"/>
      <c r="O688" s="180"/>
      <c r="P688" s="180"/>
      <c r="Q688" s="180"/>
      <c r="R688" s="180"/>
      <c r="S688" s="180"/>
      <c r="T688" s="186"/>
      <c r="U688" s="186"/>
      <c r="V688" s="186"/>
      <c r="W688" s="186"/>
      <c r="X688" s="186"/>
      <c r="Y688" s="186"/>
      <c r="Z688" s="186"/>
    </row>
    <row r="689" spans="1:26" x14ac:dyDescent="0.2">
      <c r="A689" s="186"/>
      <c r="B689" s="186"/>
      <c r="C689" s="186"/>
      <c r="D689" s="186"/>
      <c r="E689" s="186"/>
      <c r="F689" s="186"/>
      <c r="G689" s="186"/>
      <c r="H689" s="186"/>
      <c r="I689" s="186"/>
      <c r="J689" s="186"/>
      <c r="K689" s="186"/>
      <c r="L689" s="186"/>
      <c r="M689" s="186"/>
      <c r="N689" s="180"/>
      <c r="O689" s="180"/>
      <c r="P689" s="180"/>
      <c r="Q689" s="180"/>
      <c r="R689" s="180"/>
      <c r="S689" s="180"/>
      <c r="T689" s="186"/>
      <c r="U689" s="186"/>
      <c r="V689" s="186"/>
      <c r="W689" s="186"/>
      <c r="X689" s="186"/>
      <c r="Y689" s="186"/>
      <c r="Z689" s="186"/>
    </row>
    <row r="690" spans="1:26" x14ac:dyDescent="0.2">
      <c r="A690" s="186"/>
      <c r="B690" s="186"/>
      <c r="C690" s="186"/>
      <c r="D690" s="186"/>
      <c r="E690" s="186"/>
      <c r="F690" s="186"/>
      <c r="G690" s="186"/>
      <c r="H690" s="186"/>
      <c r="I690" s="186"/>
      <c r="J690" s="186"/>
      <c r="K690" s="186"/>
      <c r="L690" s="186"/>
      <c r="M690" s="186"/>
      <c r="N690" s="180"/>
      <c r="O690" s="180"/>
      <c r="P690" s="180"/>
      <c r="Q690" s="180"/>
      <c r="R690" s="180"/>
      <c r="S690" s="180"/>
      <c r="T690" s="186"/>
      <c r="U690" s="186"/>
      <c r="V690" s="186"/>
      <c r="W690" s="186"/>
      <c r="X690" s="186"/>
      <c r="Y690" s="186"/>
      <c r="Z690" s="186"/>
    </row>
    <row r="691" spans="1:26" x14ac:dyDescent="0.2">
      <c r="A691" s="186"/>
      <c r="B691" s="186"/>
      <c r="C691" s="186"/>
      <c r="D691" s="186"/>
      <c r="E691" s="186"/>
      <c r="F691" s="186"/>
      <c r="G691" s="186"/>
      <c r="H691" s="186"/>
      <c r="I691" s="186"/>
      <c r="J691" s="186"/>
      <c r="K691" s="186"/>
      <c r="L691" s="186"/>
      <c r="M691" s="186"/>
      <c r="N691" s="180"/>
      <c r="O691" s="180"/>
      <c r="P691" s="180"/>
      <c r="Q691" s="180"/>
      <c r="R691" s="180"/>
      <c r="S691" s="180"/>
      <c r="T691" s="186"/>
      <c r="U691" s="186"/>
      <c r="V691" s="186"/>
      <c r="W691" s="186"/>
      <c r="X691" s="186"/>
      <c r="Y691" s="186"/>
      <c r="Z691" s="186"/>
    </row>
    <row r="692" spans="1:26" x14ac:dyDescent="0.2">
      <c r="A692" s="186"/>
      <c r="B692" s="186"/>
      <c r="C692" s="186"/>
      <c r="D692" s="186"/>
      <c r="E692" s="186"/>
      <c r="F692" s="186"/>
      <c r="G692" s="186"/>
      <c r="H692" s="186"/>
      <c r="I692" s="186"/>
      <c r="J692" s="186"/>
      <c r="K692" s="186"/>
      <c r="L692" s="186"/>
      <c r="M692" s="186"/>
      <c r="N692" s="180"/>
      <c r="O692" s="180"/>
      <c r="P692" s="180"/>
      <c r="Q692" s="180"/>
      <c r="R692" s="180"/>
      <c r="S692" s="180"/>
      <c r="T692" s="186"/>
      <c r="U692" s="186"/>
      <c r="V692" s="186"/>
      <c r="W692" s="186"/>
      <c r="X692" s="186"/>
      <c r="Y692" s="186"/>
      <c r="Z692" s="186"/>
    </row>
    <row r="693" spans="1:26" x14ac:dyDescent="0.2">
      <c r="A693" s="186"/>
      <c r="B693" s="186"/>
      <c r="C693" s="186"/>
      <c r="D693" s="186"/>
      <c r="E693" s="186"/>
      <c r="F693" s="186"/>
      <c r="G693" s="186"/>
      <c r="H693" s="186"/>
      <c r="I693" s="186"/>
      <c r="J693" s="186"/>
      <c r="K693" s="186"/>
      <c r="L693" s="186"/>
      <c r="M693" s="186"/>
      <c r="N693" s="180"/>
      <c r="O693" s="180"/>
      <c r="P693" s="180"/>
      <c r="Q693" s="180"/>
      <c r="R693" s="180"/>
      <c r="S693" s="180"/>
      <c r="T693" s="186"/>
      <c r="U693" s="186"/>
      <c r="V693" s="186"/>
      <c r="W693" s="186"/>
      <c r="X693" s="186"/>
      <c r="Y693" s="186"/>
      <c r="Z693" s="186"/>
    </row>
    <row r="694" spans="1:26" x14ac:dyDescent="0.2">
      <c r="A694" s="186"/>
      <c r="B694" s="186"/>
      <c r="C694" s="186"/>
      <c r="D694" s="186"/>
      <c r="E694" s="186"/>
      <c r="F694" s="186"/>
      <c r="G694" s="186"/>
      <c r="H694" s="186"/>
      <c r="I694" s="186"/>
      <c r="J694" s="186"/>
      <c r="K694" s="186"/>
      <c r="L694" s="186"/>
      <c r="M694" s="186"/>
      <c r="N694" s="180"/>
      <c r="O694" s="180"/>
      <c r="P694" s="180"/>
      <c r="Q694" s="180"/>
      <c r="R694" s="180"/>
      <c r="S694" s="180"/>
      <c r="T694" s="186"/>
      <c r="U694" s="186"/>
      <c r="V694" s="186"/>
      <c r="W694" s="186"/>
      <c r="X694" s="186"/>
      <c r="Y694" s="186"/>
      <c r="Z694" s="186"/>
    </row>
    <row r="695" spans="1:26" x14ac:dyDescent="0.2">
      <c r="A695" s="186"/>
      <c r="B695" s="186"/>
      <c r="C695" s="186"/>
      <c r="D695" s="186"/>
      <c r="E695" s="186"/>
      <c r="F695" s="186"/>
      <c r="G695" s="186"/>
      <c r="H695" s="186"/>
      <c r="I695" s="186"/>
      <c r="J695" s="186"/>
      <c r="K695" s="186"/>
      <c r="L695" s="186"/>
      <c r="M695" s="186"/>
      <c r="N695" s="180"/>
      <c r="O695" s="180"/>
      <c r="P695" s="180"/>
      <c r="Q695" s="180"/>
      <c r="R695" s="180"/>
      <c r="S695" s="180"/>
      <c r="T695" s="186"/>
      <c r="U695" s="186"/>
      <c r="V695" s="186"/>
      <c r="W695" s="186"/>
      <c r="X695" s="186"/>
      <c r="Y695" s="186"/>
      <c r="Z695" s="186"/>
    </row>
    <row r="696" spans="1:26" x14ac:dyDescent="0.2">
      <c r="A696" s="186"/>
      <c r="B696" s="186"/>
      <c r="C696" s="186"/>
      <c r="D696" s="186"/>
      <c r="E696" s="186"/>
      <c r="F696" s="186"/>
      <c r="G696" s="186"/>
      <c r="H696" s="186"/>
      <c r="I696" s="186"/>
      <c r="J696" s="186"/>
      <c r="K696" s="186"/>
      <c r="L696" s="186"/>
      <c r="M696" s="186"/>
      <c r="N696" s="180"/>
      <c r="O696" s="180"/>
      <c r="P696" s="180"/>
      <c r="Q696" s="180"/>
      <c r="R696" s="180"/>
      <c r="S696" s="180"/>
      <c r="T696" s="186"/>
      <c r="U696" s="186"/>
      <c r="V696" s="186"/>
      <c r="W696" s="186"/>
      <c r="X696" s="186"/>
      <c r="Y696" s="186"/>
      <c r="Z696" s="186"/>
    </row>
    <row r="697" spans="1:26" x14ac:dyDescent="0.2">
      <c r="A697" s="186"/>
      <c r="B697" s="186"/>
      <c r="C697" s="186"/>
      <c r="D697" s="186"/>
      <c r="E697" s="186"/>
      <c r="F697" s="186"/>
      <c r="G697" s="186"/>
      <c r="H697" s="186"/>
      <c r="I697" s="186"/>
      <c r="J697" s="186"/>
      <c r="K697" s="186"/>
      <c r="L697" s="186"/>
      <c r="M697" s="186"/>
      <c r="N697" s="180"/>
      <c r="O697" s="180"/>
      <c r="P697" s="180"/>
      <c r="Q697" s="180"/>
      <c r="R697" s="180"/>
      <c r="S697" s="180"/>
      <c r="T697" s="186"/>
      <c r="U697" s="186"/>
      <c r="V697" s="186"/>
      <c r="W697" s="186"/>
      <c r="X697" s="186"/>
      <c r="Y697" s="186"/>
      <c r="Z697" s="186"/>
    </row>
    <row r="698" spans="1:26" x14ac:dyDescent="0.2">
      <c r="A698" s="186"/>
      <c r="B698" s="186"/>
      <c r="C698" s="186"/>
      <c r="D698" s="186"/>
      <c r="E698" s="186"/>
      <c r="F698" s="186"/>
      <c r="G698" s="186"/>
      <c r="H698" s="186"/>
      <c r="I698" s="186"/>
      <c r="J698" s="186"/>
      <c r="K698" s="186"/>
      <c r="L698" s="186"/>
      <c r="M698" s="186"/>
      <c r="N698" s="180"/>
      <c r="O698" s="180"/>
      <c r="P698" s="180"/>
      <c r="Q698" s="180"/>
      <c r="R698" s="180"/>
      <c r="S698" s="180"/>
      <c r="T698" s="186"/>
      <c r="U698" s="186"/>
      <c r="V698" s="186"/>
      <c r="W698" s="186"/>
      <c r="X698" s="186"/>
      <c r="Y698" s="186"/>
      <c r="Z698" s="186"/>
    </row>
    <row r="699" spans="1:26" x14ac:dyDescent="0.2">
      <c r="A699" s="186"/>
      <c r="B699" s="186"/>
      <c r="C699" s="186"/>
      <c r="D699" s="186"/>
      <c r="E699" s="186"/>
      <c r="F699" s="186"/>
      <c r="G699" s="186"/>
      <c r="H699" s="186"/>
      <c r="I699" s="186"/>
      <c r="J699" s="186"/>
      <c r="K699" s="186"/>
      <c r="L699" s="186"/>
      <c r="M699" s="186"/>
      <c r="N699" s="180"/>
      <c r="O699" s="180"/>
      <c r="P699" s="180"/>
      <c r="Q699" s="180"/>
      <c r="R699" s="180"/>
      <c r="S699" s="180"/>
      <c r="T699" s="186"/>
      <c r="U699" s="186"/>
      <c r="V699" s="186"/>
      <c r="W699" s="186"/>
      <c r="X699" s="186"/>
      <c r="Y699" s="186"/>
      <c r="Z699" s="186"/>
    </row>
    <row r="700" spans="1:26" x14ac:dyDescent="0.2">
      <c r="A700" s="186"/>
      <c r="B700" s="186"/>
      <c r="C700" s="186"/>
      <c r="D700" s="186"/>
      <c r="E700" s="186"/>
      <c r="F700" s="186"/>
      <c r="G700" s="186"/>
      <c r="H700" s="186"/>
      <c r="I700" s="186"/>
      <c r="J700" s="186"/>
      <c r="K700" s="186"/>
      <c r="L700" s="186"/>
      <c r="M700" s="186"/>
      <c r="N700" s="180"/>
      <c r="O700" s="180"/>
      <c r="P700" s="180"/>
      <c r="Q700" s="180"/>
      <c r="R700" s="180"/>
      <c r="S700" s="180"/>
      <c r="T700" s="186"/>
      <c r="U700" s="186"/>
      <c r="V700" s="186"/>
      <c r="W700" s="186"/>
      <c r="X700" s="186"/>
      <c r="Y700" s="186"/>
      <c r="Z700" s="186"/>
    </row>
    <row r="701" spans="1:26" x14ac:dyDescent="0.2">
      <c r="A701" s="186"/>
      <c r="B701" s="186"/>
      <c r="C701" s="186"/>
      <c r="D701" s="186"/>
      <c r="E701" s="186"/>
      <c r="F701" s="186"/>
      <c r="G701" s="186"/>
      <c r="H701" s="186"/>
      <c r="I701" s="186"/>
      <c r="J701" s="186"/>
      <c r="K701" s="186"/>
      <c r="L701" s="186"/>
      <c r="M701" s="186"/>
      <c r="N701" s="180"/>
      <c r="O701" s="180"/>
      <c r="P701" s="180"/>
      <c r="Q701" s="180"/>
      <c r="R701" s="180"/>
      <c r="S701" s="180"/>
      <c r="T701" s="186"/>
      <c r="U701" s="186"/>
      <c r="V701" s="186"/>
      <c r="W701" s="186"/>
      <c r="X701" s="186"/>
      <c r="Y701" s="186"/>
      <c r="Z701" s="186"/>
    </row>
    <row r="702" spans="1:26" x14ac:dyDescent="0.2">
      <c r="A702" s="186"/>
      <c r="B702" s="186"/>
      <c r="C702" s="186"/>
      <c r="D702" s="186"/>
      <c r="E702" s="186"/>
      <c r="F702" s="186"/>
      <c r="G702" s="186"/>
      <c r="H702" s="186"/>
      <c r="I702" s="186"/>
      <c r="J702" s="186"/>
      <c r="K702" s="186"/>
      <c r="L702" s="186"/>
      <c r="M702" s="186"/>
      <c r="N702" s="180"/>
      <c r="O702" s="180"/>
      <c r="P702" s="180"/>
      <c r="Q702" s="180"/>
      <c r="R702" s="180"/>
      <c r="S702" s="180"/>
      <c r="T702" s="186"/>
      <c r="U702" s="186"/>
      <c r="V702" s="186"/>
      <c r="W702" s="186"/>
      <c r="X702" s="186"/>
      <c r="Y702" s="186"/>
      <c r="Z702" s="186"/>
    </row>
    <row r="703" spans="1:26" x14ac:dyDescent="0.2">
      <c r="A703" s="186"/>
      <c r="B703" s="186"/>
      <c r="C703" s="186"/>
      <c r="D703" s="186"/>
      <c r="E703" s="186"/>
      <c r="F703" s="186"/>
      <c r="G703" s="186"/>
      <c r="H703" s="186"/>
      <c r="I703" s="186"/>
      <c r="J703" s="186"/>
      <c r="K703" s="186"/>
      <c r="L703" s="186"/>
      <c r="M703" s="186"/>
      <c r="N703" s="180"/>
      <c r="O703" s="180"/>
      <c r="P703" s="180"/>
      <c r="Q703" s="180"/>
      <c r="R703" s="180"/>
      <c r="S703" s="180"/>
      <c r="T703" s="186"/>
      <c r="U703" s="186"/>
      <c r="V703" s="186"/>
      <c r="W703" s="186"/>
      <c r="X703" s="186"/>
      <c r="Y703" s="186"/>
      <c r="Z703" s="186"/>
    </row>
    <row r="704" spans="1:26" x14ac:dyDescent="0.2">
      <c r="A704" s="186"/>
      <c r="B704" s="186"/>
      <c r="C704" s="186"/>
      <c r="D704" s="186"/>
      <c r="E704" s="186"/>
      <c r="F704" s="186"/>
      <c r="G704" s="186"/>
      <c r="H704" s="186"/>
      <c r="I704" s="186"/>
      <c r="J704" s="186"/>
      <c r="K704" s="186"/>
      <c r="L704" s="186"/>
      <c r="M704" s="186"/>
      <c r="N704" s="180"/>
      <c r="O704" s="180"/>
      <c r="P704" s="180"/>
      <c r="Q704" s="180"/>
      <c r="R704" s="180"/>
      <c r="S704" s="180"/>
      <c r="T704" s="186"/>
      <c r="U704" s="186"/>
      <c r="V704" s="186"/>
      <c r="W704" s="186"/>
      <c r="X704" s="186"/>
      <c r="Y704" s="186"/>
      <c r="Z704" s="186"/>
    </row>
    <row r="705" spans="1:26" x14ac:dyDescent="0.2">
      <c r="A705" s="186"/>
      <c r="B705" s="186"/>
      <c r="C705" s="186"/>
      <c r="D705" s="186"/>
      <c r="E705" s="186"/>
      <c r="F705" s="186"/>
      <c r="G705" s="186"/>
      <c r="H705" s="186"/>
      <c r="I705" s="186"/>
      <c r="J705" s="186"/>
      <c r="K705" s="186"/>
      <c r="L705" s="186"/>
      <c r="M705" s="186"/>
      <c r="N705" s="180"/>
      <c r="O705" s="180"/>
      <c r="P705" s="180"/>
      <c r="Q705" s="180"/>
      <c r="R705" s="180"/>
      <c r="S705" s="180"/>
      <c r="T705" s="186"/>
      <c r="U705" s="186"/>
      <c r="V705" s="186"/>
      <c r="W705" s="186"/>
      <c r="X705" s="186"/>
      <c r="Y705" s="186"/>
      <c r="Z705" s="186"/>
    </row>
    <row r="706" spans="1:26" x14ac:dyDescent="0.2">
      <c r="A706" s="186"/>
      <c r="B706" s="186"/>
      <c r="C706" s="186"/>
      <c r="D706" s="186"/>
      <c r="E706" s="186"/>
      <c r="F706" s="186"/>
      <c r="G706" s="186"/>
      <c r="H706" s="186"/>
      <c r="I706" s="186"/>
      <c r="J706" s="186"/>
      <c r="K706" s="186"/>
      <c r="L706" s="186"/>
      <c r="M706" s="186"/>
      <c r="N706" s="180"/>
      <c r="O706" s="180"/>
      <c r="P706" s="180"/>
      <c r="Q706" s="180"/>
      <c r="R706" s="180"/>
      <c r="S706" s="180"/>
      <c r="T706" s="186"/>
      <c r="U706" s="186"/>
      <c r="V706" s="186"/>
      <c r="W706" s="186"/>
      <c r="X706" s="186"/>
      <c r="Y706" s="186"/>
      <c r="Z706" s="186"/>
    </row>
    <row r="707" spans="1:26" x14ac:dyDescent="0.2">
      <c r="A707" s="186"/>
      <c r="B707" s="186"/>
      <c r="C707" s="186"/>
      <c r="D707" s="186"/>
      <c r="E707" s="186"/>
      <c r="F707" s="186"/>
      <c r="G707" s="186"/>
      <c r="H707" s="186"/>
      <c r="I707" s="186"/>
      <c r="J707" s="186"/>
      <c r="K707" s="186"/>
      <c r="L707" s="186"/>
      <c r="M707" s="186"/>
      <c r="N707" s="180"/>
      <c r="O707" s="180"/>
      <c r="P707" s="180"/>
      <c r="Q707" s="180"/>
      <c r="R707" s="180"/>
      <c r="S707" s="180"/>
      <c r="T707" s="186"/>
      <c r="U707" s="186"/>
      <c r="V707" s="186"/>
      <c r="W707" s="186"/>
      <c r="X707" s="186"/>
      <c r="Y707" s="186"/>
      <c r="Z707" s="186"/>
    </row>
    <row r="708" spans="1:26" x14ac:dyDescent="0.2">
      <c r="A708" s="186"/>
      <c r="B708" s="186"/>
      <c r="C708" s="186"/>
      <c r="D708" s="186"/>
      <c r="E708" s="186"/>
      <c r="F708" s="186"/>
      <c r="G708" s="186"/>
      <c r="H708" s="186"/>
      <c r="I708" s="186"/>
      <c r="J708" s="186"/>
      <c r="K708" s="186"/>
      <c r="L708" s="186"/>
      <c r="M708" s="186"/>
      <c r="N708" s="180"/>
      <c r="O708" s="180"/>
      <c r="P708" s="180"/>
      <c r="Q708" s="180"/>
      <c r="R708" s="180"/>
      <c r="S708" s="180"/>
      <c r="T708" s="186"/>
      <c r="U708" s="186"/>
      <c r="V708" s="186"/>
      <c r="W708" s="186"/>
      <c r="X708" s="186"/>
      <c r="Y708" s="186"/>
      <c r="Z708" s="186"/>
    </row>
    <row r="709" spans="1:26" x14ac:dyDescent="0.2">
      <c r="A709" s="186"/>
      <c r="B709" s="186"/>
      <c r="C709" s="186"/>
      <c r="D709" s="186"/>
      <c r="E709" s="186"/>
      <c r="F709" s="186"/>
      <c r="G709" s="186"/>
      <c r="H709" s="186"/>
      <c r="I709" s="186"/>
      <c r="J709" s="186"/>
      <c r="K709" s="186"/>
      <c r="L709" s="186"/>
      <c r="M709" s="186"/>
      <c r="N709" s="180"/>
      <c r="O709" s="180"/>
      <c r="P709" s="180"/>
      <c r="Q709" s="180"/>
      <c r="R709" s="180"/>
      <c r="S709" s="180"/>
      <c r="T709" s="186"/>
      <c r="U709" s="186"/>
      <c r="V709" s="186"/>
      <c r="W709" s="186"/>
      <c r="X709" s="186"/>
      <c r="Y709" s="186"/>
      <c r="Z709" s="186"/>
    </row>
    <row r="710" spans="1:26" x14ac:dyDescent="0.2">
      <c r="A710" s="186"/>
      <c r="B710" s="186"/>
      <c r="C710" s="186"/>
      <c r="D710" s="186"/>
      <c r="E710" s="186"/>
      <c r="F710" s="186"/>
      <c r="G710" s="186"/>
      <c r="H710" s="186"/>
      <c r="I710" s="186"/>
      <c r="J710" s="186"/>
      <c r="K710" s="186"/>
      <c r="L710" s="186"/>
      <c r="M710" s="186"/>
      <c r="N710" s="180"/>
      <c r="O710" s="180"/>
      <c r="P710" s="180"/>
      <c r="Q710" s="180"/>
      <c r="R710" s="180"/>
      <c r="S710" s="180"/>
      <c r="T710" s="186"/>
      <c r="U710" s="186"/>
      <c r="V710" s="186"/>
      <c r="W710" s="186"/>
      <c r="X710" s="186"/>
      <c r="Y710" s="186"/>
      <c r="Z710" s="186"/>
    </row>
    <row r="711" spans="1:26" x14ac:dyDescent="0.2">
      <c r="A711" s="186"/>
      <c r="B711" s="186"/>
      <c r="C711" s="186"/>
      <c r="D711" s="186"/>
      <c r="E711" s="186"/>
      <c r="F711" s="186"/>
      <c r="G711" s="186"/>
      <c r="H711" s="186"/>
      <c r="I711" s="186"/>
      <c r="J711" s="186"/>
      <c r="K711" s="186"/>
      <c r="L711" s="186"/>
      <c r="M711" s="186"/>
      <c r="N711" s="180"/>
      <c r="O711" s="180"/>
      <c r="P711" s="180"/>
      <c r="Q711" s="180"/>
      <c r="R711" s="180"/>
      <c r="S711" s="180"/>
      <c r="T711" s="186"/>
      <c r="U711" s="186"/>
      <c r="V711" s="186"/>
      <c r="W711" s="186"/>
      <c r="X711" s="186"/>
      <c r="Y711" s="186"/>
      <c r="Z711" s="186"/>
    </row>
    <row r="712" spans="1:26" x14ac:dyDescent="0.2">
      <c r="A712" s="186"/>
      <c r="B712" s="186"/>
      <c r="C712" s="186"/>
      <c r="D712" s="186"/>
      <c r="E712" s="186"/>
      <c r="F712" s="186"/>
      <c r="G712" s="186"/>
      <c r="H712" s="186"/>
      <c r="I712" s="186"/>
      <c r="J712" s="186"/>
      <c r="K712" s="186"/>
      <c r="L712" s="186"/>
      <c r="M712" s="186"/>
      <c r="N712" s="180"/>
      <c r="O712" s="180"/>
      <c r="P712" s="180"/>
      <c r="Q712" s="180"/>
      <c r="R712" s="180"/>
      <c r="S712" s="180"/>
      <c r="T712" s="186"/>
      <c r="U712" s="186"/>
      <c r="V712" s="186"/>
      <c r="W712" s="186"/>
      <c r="X712" s="186"/>
      <c r="Y712" s="186"/>
      <c r="Z712" s="186"/>
    </row>
    <row r="713" spans="1:26" x14ac:dyDescent="0.2">
      <c r="A713" s="186"/>
      <c r="B713" s="186"/>
      <c r="C713" s="186"/>
      <c r="D713" s="186"/>
      <c r="E713" s="186"/>
      <c r="F713" s="186"/>
      <c r="G713" s="186"/>
      <c r="H713" s="186"/>
      <c r="I713" s="186"/>
      <c r="J713" s="186"/>
      <c r="K713" s="186"/>
      <c r="L713" s="186"/>
      <c r="M713" s="186"/>
      <c r="N713" s="180"/>
      <c r="O713" s="180"/>
      <c r="P713" s="180"/>
      <c r="Q713" s="180"/>
      <c r="R713" s="180"/>
      <c r="S713" s="180"/>
      <c r="T713" s="186"/>
      <c r="U713" s="186"/>
      <c r="V713" s="186"/>
      <c r="W713" s="186"/>
      <c r="X713" s="186"/>
      <c r="Y713" s="186"/>
      <c r="Z713" s="186"/>
    </row>
    <row r="714" spans="1:26" x14ac:dyDescent="0.2">
      <c r="A714" s="186"/>
      <c r="B714" s="186"/>
      <c r="C714" s="186"/>
      <c r="D714" s="186"/>
      <c r="E714" s="186"/>
      <c r="F714" s="186"/>
      <c r="G714" s="186"/>
      <c r="H714" s="186"/>
      <c r="I714" s="186"/>
      <c r="J714" s="186"/>
      <c r="K714" s="186"/>
      <c r="L714" s="186"/>
      <c r="M714" s="186"/>
      <c r="N714" s="180"/>
      <c r="O714" s="180"/>
      <c r="P714" s="180"/>
      <c r="Q714" s="180"/>
      <c r="R714" s="180"/>
      <c r="S714" s="180"/>
      <c r="T714" s="186"/>
      <c r="U714" s="186"/>
      <c r="V714" s="186"/>
      <c r="W714" s="186"/>
      <c r="X714" s="186"/>
      <c r="Y714" s="186"/>
      <c r="Z714" s="186"/>
    </row>
    <row r="715" spans="1:26" x14ac:dyDescent="0.2">
      <c r="A715" s="186"/>
      <c r="B715" s="186"/>
      <c r="C715" s="186"/>
      <c r="D715" s="186"/>
      <c r="E715" s="186"/>
      <c r="F715" s="186"/>
      <c r="G715" s="186"/>
      <c r="H715" s="186"/>
      <c r="I715" s="186"/>
      <c r="J715" s="186"/>
      <c r="K715" s="186"/>
      <c r="L715" s="186"/>
      <c r="M715" s="186"/>
      <c r="N715" s="180"/>
      <c r="O715" s="180"/>
      <c r="P715" s="180"/>
      <c r="Q715" s="180"/>
      <c r="R715" s="180"/>
      <c r="S715" s="180"/>
      <c r="T715" s="186"/>
      <c r="U715" s="186"/>
      <c r="V715" s="186"/>
      <c r="W715" s="186"/>
      <c r="X715" s="186"/>
      <c r="Y715" s="186"/>
      <c r="Z715" s="186"/>
    </row>
    <row r="716" spans="1:26" x14ac:dyDescent="0.2">
      <c r="A716" s="186"/>
      <c r="B716" s="186"/>
      <c r="C716" s="186"/>
      <c r="D716" s="186"/>
      <c r="E716" s="186"/>
      <c r="F716" s="186"/>
      <c r="G716" s="186"/>
      <c r="H716" s="186"/>
      <c r="I716" s="186"/>
      <c r="J716" s="186"/>
      <c r="K716" s="186"/>
      <c r="L716" s="186"/>
      <c r="M716" s="186"/>
      <c r="N716" s="180"/>
      <c r="O716" s="180"/>
      <c r="P716" s="180"/>
      <c r="Q716" s="180"/>
      <c r="R716" s="180"/>
      <c r="S716" s="180"/>
      <c r="T716" s="186"/>
      <c r="U716" s="186"/>
      <c r="V716" s="186"/>
      <c r="W716" s="186"/>
      <c r="X716" s="186"/>
      <c r="Y716" s="186"/>
      <c r="Z716" s="186"/>
    </row>
    <row r="717" spans="1:26" x14ac:dyDescent="0.2">
      <c r="A717" s="186"/>
      <c r="B717" s="186"/>
      <c r="C717" s="186"/>
      <c r="D717" s="186"/>
      <c r="E717" s="186"/>
      <c r="F717" s="186"/>
      <c r="G717" s="186"/>
      <c r="H717" s="186"/>
      <c r="I717" s="186"/>
      <c r="J717" s="186"/>
      <c r="K717" s="186"/>
      <c r="L717" s="186"/>
      <c r="M717" s="186"/>
      <c r="N717" s="180"/>
      <c r="O717" s="180"/>
      <c r="P717" s="180"/>
      <c r="Q717" s="180"/>
      <c r="R717" s="180"/>
      <c r="S717" s="180"/>
      <c r="T717" s="186"/>
      <c r="U717" s="186"/>
      <c r="V717" s="186"/>
      <c r="W717" s="186"/>
      <c r="X717" s="186"/>
      <c r="Y717" s="186"/>
      <c r="Z717" s="186"/>
    </row>
    <row r="718" spans="1:26" x14ac:dyDescent="0.2">
      <c r="A718" s="186"/>
      <c r="B718" s="186"/>
      <c r="C718" s="186"/>
      <c r="D718" s="186"/>
      <c r="E718" s="186"/>
      <c r="F718" s="186"/>
      <c r="G718" s="186"/>
      <c r="H718" s="186"/>
      <c r="I718" s="186"/>
      <c r="J718" s="186"/>
      <c r="K718" s="186"/>
      <c r="L718" s="186"/>
      <c r="M718" s="186"/>
      <c r="N718" s="180"/>
      <c r="O718" s="180"/>
      <c r="P718" s="180"/>
      <c r="Q718" s="180"/>
      <c r="R718" s="180"/>
      <c r="S718" s="180"/>
      <c r="T718" s="186"/>
      <c r="U718" s="186"/>
      <c r="V718" s="186"/>
      <c r="W718" s="186"/>
      <c r="X718" s="186"/>
      <c r="Y718" s="186"/>
      <c r="Z718" s="186"/>
    </row>
    <row r="719" spans="1:26" x14ac:dyDescent="0.2">
      <c r="A719" s="186"/>
      <c r="B719" s="186"/>
      <c r="C719" s="186"/>
      <c r="D719" s="186"/>
      <c r="E719" s="186"/>
      <c r="F719" s="186"/>
      <c r="G719" s="186"/>
      <c r="H719" s="186"/>
      <c r="I719" s="186"/>
      <c r="J719" s="186"/>
      <c r="K719" s="186"/>
      <c r="L719" s="186"/>
      <c r="M719" s="186"/>
      <c r="N719" s="180"/>
      <c r="O719" s="180"/>
      <c r="P719" s="180"/>
      <c r="Q719" s="180"/>
      <c r="R719" s="180"/>
      <c r="S719" s="180"/>
      <c r="T719" s="186"/>
      <c r="U719" s="186"/>
      <c r="V719" s="186"/>
      <c r="W719" s="186"/>
      <c r="X719" s="186"/>
      <c r="Y719" s="186"/>
      <c r="Z719" s="186"/>
    </row>
    <row r="720" spans="1:26" x14ac:dyDescent="0.2">
      <c r="A720" s="186"/>
      <c r="B720" s="186"/>
      <c r="C720" s="186"/>
      <c r="D720" s="186"/>
      <c r="E720" s="186"/>
      <c r="F720" s="186"/>
      <c r="G720" s="186"/>
      <c r="H720" s="186"/>
      <c r="I720" s="186"/>
      <c r="J720" s="186"/>
      <c r="K720" s="186"/>
      <c r="L720" s="186"/>
      <c r="M720" s="186"/>
      <c r="N720" s="180"/>
      <c r="O720" s="180"/>
      <c r="P720" s="180"/>
      <c r="Q720" s="180"/>
      <c r="R720" s="180"/>
      <c r="S720" s="180"/>
      <c r="T720" s="186"/>
      <c r="U720" s="186"/>
      <c r="V720" s="186"/>
      <c r="W720" s="186"/>
      <c r="X720" s="186"/>
      <c r="Y720" s="186"/>
      <c r="Z720" s="186"/>
    </row>
    <row r="721" spans="1:26" x14ac:dyDescent="0.2">
      <c r="A721" s="186"/>
      <c r="B721" s="186"/>
      <c r="C721" s="186"/>
      <c r="D721" s="186"/>
      <c r="E721" s="186"/>
      <c r="F721" s="186"/>
      <c r="G721" s="186"/>
      <c r="H721" s="186"/>
      <c r="I721" s="186"/>
      <c r="J721" s="186"/>
      <c r="K721" s="186"/>
      <c r="L721" s="186"/>
      <c r="M721" s="186"/>
      <c r="N721" s="180"/>
      <c r="O721" s="180"/>
      <c r="P721" s="180"/>
      <c r="Q721" s="180"/>
      <c r="R721" s="180"/>
      <c r="S721" s="180"/>
      <c r="T721" s="186"/>
      <c r="U721" s="186"/>
      <c r="V721" s="186"/>
      <c r="W721" s="186"/>
      <c r="X721" s="186"/>
      <c r="Y721" s="186"/>
      <c r="Z721" s="186"/>
    </row>
    <row r="722" spans="1:26" x14ac:dyDescent="0.2">
      <c r="A722" s="186"/>
      <c r="B722" s="186"/>
      <c r="C722" s="186"/>
      <c r="D722" s="186"/>
      <c r="E722" s="186"/>
      <c r="F722" s="186"/>
      <c r="G722" s="186"/>
      <c r="H722" s="186"/>
      <c r="I722" s="186"/>
      <c r="J722" s="186"/>
      <c r="K722" s="186"/>
      <c r="L722" s="186"/>
      <c r="M722" s="186"/>
      <c r="N722" s="180"/>
      <c r="O722" s="180"/>
      <c r="P722" s="180"/>
      <c r="Q722" s="180"/>
      <c r="R722" s="180"/>
      <c r="S722" s="180"/>
      <c r="T722" s="186"/>
      <c r="U722" s="186"/>
      <c r="V722" s="186"/>
      <c r="W722" s="186"/>
      <c r="X722" s="186"/>
      <c r="Y722" s="186"/>
      <c r="Z722" s="186"/>
    </row>
    <row r="723" spans="1:26" x14ac:dyDescent="0.2">
      <c r="A723" s="186"/>
      <c r="B723" s="186"/>
      <c r="C723" s="186"/>
      <c r="D723" s="186"/>
      <c r="E723" s="186"/>
      <c r="F723" s="186"/>
      <c r="G723" s="186"/>
      <c r="H723" s="186"/>
      <c r="I723" s="186"/>
      <c r="J723" s="186"/>
      <c r="K723" s="186"/>
      <c r="L723" s="186"/>
      <c r="M723" s="186"/>
      <c r="N723" s="180"/>
      <c r="O723" s="180"/>
      <c r="P723" s="180"/>
      <c r="Q723" s="180"/>
      <c r="R723" s="180"/>
      <c r="S723" s="180"/>
      <c r="T723" s="186"/>
      <c r="U723" s="186"/>
      <c r="V723" s="186"/>
      <c r="W723" s="186"/>
      <c r="X723" s="186"/>
      <c r="Y723" s="186"/>
      <c r="Z723" s="186"/>
    </row>
    <row r="724" spans="1:26" x14ac:dyDescent="0.2">
      <c r="A724" s="186"/>
      <c r="B724" s="186"/>
      <c r="C724" s="186"/>
      <c r="D724" s="186"/>
      <c r="E724" s="186"/>
      <c r="F724" s="186"/>
      <c r="G724" s="186"/>
      <c r="H724" s="186"/>
      <c r="I724" s="186"/>
      <c r="J724" s="186"/>
      <c r="K724" s="186"/>
      <c r="L724" s="186"/>
      <c r="M724" s="186"/>
      <c r="N724" s="180"/>
      <c r="O724" s="180"/>
      <c r="P724" s="180"/>
      <c r="Q724" s="180"/>
      <c r="R724" s="180"/>
      <c r="S724" s="180"/>
      <c r="T724" s="186"/>
      <c r="U724" s="186"/>
      <c r="V724" s="186"/>
      <c r="W724" s="186"/>
      <c r="X724" s="186"/>
      <c r="Y724" s="186"/>
      <c r="Z724" s="186"/>
    </row>
    <row r="725" spans="1:26" x14ac:dyDescent="0.2">
      <c r="A725" s="186"/>
      <c r="B725" s="186"/>
      <c r="C725" s="186"/>
      <c r="D725" s="186"/>
      <c r="E725" s="186"/>
      <c r="F725" s="186"/>
      <c r="G725" s="186"/>
      <c r="H725" s="186"/>
      <c r="I725" s="186"/>
      <c r="J725" s="186"/>
      <c r="K725" s="186"/>
      <c r="L725" s="186"/>
      <c r="M725" s="186"/>
      <c r="N725" s="180"/>
      <c r="O725" s="180"/>
      <c r="P725" s="180"/>
      <c r="Q725" s="180"/>
      <c r="R725" s="180"/>
      <c r="S725" s="180"/>
      <c r="T725" s="186"/>
      <c r="U725" s="186"/>
      <c r="V725" s="186"/>
      <c r="W725" s="186"/>
      <c r="X725" s="186"/>
      <c r="Y725" s="186"/>
      <c r="Z725" s="186"/>
    </row>
    <row r="726" spans="1:26" x14ac:dyDescent="0.2">
      <c r="A726" s="186"/>
      <c r="B726" s="186"/>
      <c r="C726" s="186"/>
      <c r="D726" s="186"/>
      <c r="E726" s="186"/>
      <c r="F726" s="186"/>
      <c r="G726" s="186"/>
      <c r="H726" s="186"/>
      <c r="I726" s="186"/>
      <c r="J726" s="186"/>
      <c r="K726" s="186"/>
      <c r="L726" s="186"/>
      <c r="M726" s="186"/>
      <c r="N726" s="180"/>
      <c r="O726" s="180"/>
      <c r="P726" s="180"/>
      <c r="Q726" s="180"/>
      <c r="R726" s="180"/>
      <c r="S726" s="180"/>
      <c r="T726" s="186"/>
      <c r="U726" s="186"/>
      <c r="V726" s="186"/>
      <c r="W726" s="186"/>
      <c r="X726" s="186"/>
      <c r="Y726" s="186"/>
      <c r="Z726" s="186"/>
    </row>
    <row r="727" spans="1:26" x14ac:dyDescent="0.2">
      <c r="A727" s="186"/>
      <c r="B727" s="186"/>
      <c r="C727" s="186"/>
      <c r="D727" s="186"/>
      <c r="E727" s="186"/>
      <c r="F727" s="186"/>
      <c r="G727" s="186"/>
      <c r="H727" s="186"/>
      <c r="I727" s="186"/>
      <c r="J727" s="186"/>
      <c r="K727" s="186"/>
      <c r="L727" s="186"/>
      <c r="M727" s="186"/>
      <c r="N727" s="180"/>
      <c r="O727" s="180"/>
      <c r="P727" s="180"/>
      <c r="Q727" s="180"/>
      <c r="R727" s="180"/>
      <c r="S727" s="180"/>
      <c r="T727" s="186"/>
      <c r="U727" s="186"/>
      <c r="V727" s="186"/>
      <c r="W727" s="186"/>
      <c r="X727" s="186"/>
      <c r="Y727" s="186"/>
      <c r="Z727" s="186"/>
    </row>
    <row r="728" spans="1:26" x14ac:dyDescent="0.2">
      <c r="A728" s="186"/>
      <c r="B728" s="186"/>
      <c r="C728" s="186"/>
      <c r="D728" s="186"/>
      <c r="E728" s="186"/>
      <c r="F728" s="186"/>
      <c r="G728" s="186"/>
      <c r="H728" s="186"/>
      <c r="I728" s="186"/>
      <c r="J728" s="186"/>
      <c r="K728" s="186"/>
      <c r="L728" s="186"/>
      <c r="M728" s="186"/>
      <c r="N728" s="180"/>
      <c r="O728" s="180"/>
      <c r="P728" s="180"/>
      <c r="Q728" s="180"/>
      <c r="R728" s="180"/>
      <c r="S728" s="180"/>
      <c r="T728" s="186"/>
      <c r="U728" s="186"/>
      <c r="V728" s="186"/>
      <c r="W728" s="186"/>
      <c r="X728" s="186"/>
      <c r="Y728" s="186"/>
      <c r="Z728" s="186"/>
    </row>
    <row r="729" spans="1:26" x14ac:dyDescent="0.2">
      <c r="A729" s="186"/>
      <c r="B729" s="186"/>
      <c r="C729" s="186"/>
      <c r="D729" s="186"/>
      <c r="E729" s="186"/>
      <c r="F729" s="186"/>
      <c r="G729" s="186"/>
      <c r="H729" s="186"/>
      <c r="I729" s="186"/>
      <c r="J729" s="186"/>
      <c r="K729" s="186"/>
      <c r="L729" s="186"/>
      <c r="M729" s="186"/>
      <c r="N729" s="180"/>
      <c r="O729" s="180"/>
      <c r="P729" s="180"/>
      <c r="Q729" s="180"/>
      <c r="R729" s="180"/>
      <c r="S729" s="180"/>
      <c r="T729" s="186"/>
      <c r="U729" s="186"/>
      <c r="V729" s="186"/>
      <c r="W729" s="186"/>
      <c r="X729" s="186"/>
      <c r="Y729" s="186"/>
      <c r="Z729" s="186"/>
    </row>
    <row r="730" spans="1:26" x14ac:dyDescent="0.2">
      <c r="A730" s="186"/>
      <c r="B730" s="186"/>
      <c r="C730" s="186"/>
      <c r="D730" s="186"/>
      <c r="E730" s="186"/>
      <c r="F730" s="186"/>
      <c r="G730" s="186"/>
      <c r="H730" s="186"/>
      <c r="I730" s="186"/>
      <c r="J730" s="186"/>
      <c r="K730" s="186"/>
      <c r="L730" s="186"/>
      <c r="M730" s="186"/>
      <c r="N730" s="180"/>
      <c r="O730" s="180"/>
      <c r="P730" s="180"/>
      <c r="Q730" s="180"/>
      <c r="R730" s="180"/>
      <c r="S730" s="180"/>
      <c r="T730" s="186"/>
      <c r="U730" s="186"/>
      <c r="V730" s="186"/>
      <c r="W730" s="186"/>
      <c r="X730" s="186"/>
      <c r="Y730" s="186"/>
      <c r="Z730" s="186"/>
    </row>
    <row r="731" spans="1:26" x14ac:dyDescent="0.2">
      <c r="A731" s="186"/>
      <c r="B731" s="186"/>
      <c r="C731" s="186"/>
      <c r="D731" s="186"/>
      <c r="E731" s="186"/>
      <c r="F731" s="186"/>
      <c r="G731" s="186"/>
      <c r="H731" s="186"/>
      <c r="I731" s="186"/>
      <c r="J731" s="186"/>
      <c r="K731" s="186"/>
      <c r="L731" s="186"/>
      <c r="M731" s="186"/>
      <c r="N731" s="180"/>
      <c r="O731" s="180"/>
      <c r="P731" s="180"/>
      <c r="Q731" s="180"/>
      <c r="R731" s="180"/>
      <c r="S731" s="180"/>
      <c r="T731" s="186"/>
      <c r="U731" s="186"/>
      <c r="V731" s="186"/>
      <c r="W731" s="186"/>
      <c r="X731" s="186"/>
      <c r="Y731" s="186"/>
      <c r="Z731" s="186"/>
    </row>
    <row r="732" spans="1:26" x14ac:dyDescent="0.2">
      <c r="A732" s="186"/>
      <c r="B732" s="186"/>
      <c r="C732" s="186"/>
      <c r="D732" s="186"/>
      <c r="E732" s="186"/>
      <c r="F732" s="186"/>
      <c r="G732" s="186"/>
      <c r="H732" s="186"/>
      <c r="I732" s="186"/>
      <c r="J732" s="186"/>
      <c r="K732" s="186"/>
      <c r="L732" s="186"/>
      <c r="M732" s="186"/>
      <c r="N732" s="180"/>
      <c r="O732" s="180"/>
      <c r="P732" s="180"/>
      <c r="Q732" s="180"/>
      <c r="R732" s="180"/>
      <c r="S732" s="180"/>
      <c r="T732" s="186"/>
      <c r="U732" s="186"/>
      <c r="V732" s="186"/>
      <c r="W732" s="186"/>
      <c r="X732" s="186"/>
      <c r="Y732" s="186"/>
      <c r="Z732" s="186"/>
    </row>
    <row r="733" spans="1:26" x14ac:dyDescent="0.2">
      <c r="A733" s="186"/>
      <c r="B733" s="186"/>
      <c r="C733" s="186"/>
      <c r="D733" s="186"/>
      <c r="E733" s="186"/>
      <c r="F733" s="186"/>
      <c r="G733" s="186"/>
      <c r="H733" s="186"/>
      <c r="I733" s="186"/>
      <c r="J733" s="186"/>
      <c r="K733" s="186"/>
      <c r="L733" s="186"/>
      <c r="M733" s="186"/>
      <c r="N733" s="180"/>
      <c r="O733" s="180"/>
      <c r="P733" s="180"/>
      <c r="Q733" s="180"/>
      <c r="R733" s="180"/>
      <c r="S733" s="180"/>
      <c r="T733" s="186"/>
      <c r="U733" s="186"/>
      <c r="V733" s="186"/>
      <c r="W733" s="186"/>
      <c r="X733" s="186"/>
      <c r="Y733" s="186"/>
      <c r="Z733" s="186"/>
    </row>
    <row r="734" spans="1:26" x14ac:dyDescent="0.2">
      <c r="A734" s="186"/>
      <c r="B734" s="186"/>
      <c r="C734" s="186"/>
      <c r="D734" s="186"/>
      <c r="E734" s="186"/>
      <c r="F734" s="186"/>
      <c r="G734" s="186"/>
      <c r="H734" s="186"/>
      <c r="I734" s="186"/>
      <c r="J734" s="186"/>
      <c r="K734" s="186"/>
      <c r="L734" s="186"/>
      <c r="M734" s="186"/>
      <c r="N734" s="180"/>
      <c r="O734" s="180"/>
      <c r="P734" s="180"/>
      <c r="Q734" s="180"/>
      <c r="R734" s="180"/>
      <c r="S734" s="180"/>
      <c r="T734" s="186"/>
      <c r="U734" s="186"/>
      <c r="V734" s="186"/>
      <c r="W734" s="186"/>
      <c r="X734" s="186"/>
      <c r="Y734" s="186"/>
      <c r="Z734" s="186"/>
    </row>
    <row r="735" spans="1:26" x14ac:dyDescent="0.2">
      <c r="A735" s="186"/>
      <c r="B735" s="186"/>
      <c r="C735" s="186"/>
      <c r="D735" s="186"/>
      <c r="E735" s="186"/>
      <c r="F735" s="186"/>
      <c r="G735" s="186"/>
      <c r="H735" s="186"/>
      <c r="I735" s="186"/>
      <c r="J735" s="186"/>
      <c r="K735" s="186"/>
      <c r="L735" s="186"/>
      <c r="M735" s="186"/>
      <c r="N735" s="180"/>
      <c r="O735" s="180"/>
      <c r="P735" s="180"/>
      <c r="Q735" s="180"/>
      <c r="R735" s="180"/>
      <c r="S735" s="180"/>
      <c r="T735" s="186"/>
      <c r="U735" s="186"/>
      <c r="V735" s="186"/>
      <c r="W735" s="186"/>
      <c r="X735" s="186"/>
      <c r="Y735" s="186"/>
      <c r="Z735" s="186"/>
    </row>
    <row r="736" spans="1:26" x14ac:dyDescent="0.2">
      <c r="A736" s="186"/>
      <c r="B736" s="186"/>
      <c r="C736" s="186"/>
      <c r="D736" s="186"/>
      <c r="E736" s="186"/>
      <c r="F736" s="186"/>
      <c r="G736" s="186"/>
      <c r="H736" s="186"/>
      <c r="I736" s="186"/>
      <c r="J736" s="186"/>
      <c r="K736" s="186"/>
      <c r="L736" s="186"/>
      <c r="M736" s="186"/>
      <c r="N736" s="180"/>
      <c r="O736" s="180"/>
      <c r="P736" s="180"/>
      <c r="Q736" s="180"/>
      <c r="R736" s="180"/>
      <c r="S736" s="180"/>
      <c r="T736" s="186"/>
      <c r="U736" s="186"/>
      <c r="V736" s="186"/>
      <c r="W736" s="186"/>
      <c r="X736" s="186"/>
      <c r="Y736" s="186"/>
      <c r="Z736" s="186"/>
    </row>
    <row r="737" spans="1:26" x14ac:dyDescent="0.2">
      <c r="A737" s="186"/>
      <c r="B737" s="186"/>
      <c r="C737" s="186"/>
      <c r="D737" s="186"/>
      <c r="E737" s="186"/>
      <c r="F737" s="186"/>
      <c r="G737" s="186"/>
      <c r="H737" s="186"/>
      <c r="I737" s="186"/>
      <c r="J737" s="186"/>
      <c r="K737" s="186"/>
      <c r="L737" s="186"/>
      <c r="M737" s="186"/>
      <c r="N737" s="180"/>
      <c r="O737" s="180"/>
      <c r="P737" s="180"/>
      <c r="Q737" s="180"/>
      <c r="R737" s="180"/>
      <c r="S737" s="180"/>
      <c r="T737" s="186"/>
      <c r="U737" s="186"/>
      <c r="V737" s="186"/>
      <c r="W737" s="186"/>
      <c r="X737" s="186"/>
      <c r="Y737" s="186"/>
      <c r="Z737" s="186"/>
    </row>
    <row r="738" spans="1:26" x14ac:dyDescent="0.2">
      <c r="A738" s="186"/>
      <c r="B738" s="186"/>
      <c r="C738" s="186"/>
      <c r="D738" s="186"/>
      <c r="E738" s="186"/>
      <c r="F738" s="186"/>
      <c r="G738" s="186"/>
      <c r="H738" s="186"/>
      <c r="I738" s="186"/>
      <c r="J738" s="186"/>
      <c r="K738" s="186"/>
      <c r="L738" s="186"/>
      <c r="M738" s="186"/>
      <c r="N738" s="180"/>
      <c r="O738" s="180"/>
      <c r="P738" s="180"/>
      <c r="Q738" s="180"/>
      <c r="R738" s="180"/>
      <c r="S738" s="180"/>
      <c r="T738" s="186"/>
      <c r="U738" s="186"/>
      <c r="V738" s="186"/>
      <c r="W738" s="186"/>
      <c r="X738" s="186"/>
      <c r="Y738" s="186"/>
      <c r="Z738" s="186"/>
    </row>
    <row r="739" spans="1:26" x14ac:dyDescent="0.2">
      <c r="A739" s="186"/>
      <c r="B739" s="186"/>
      <c r="C739" s="186"/>
      <c r="D739" s="186"/>
      <c r="E739" s="186"/>
      <c r="F739" s="186"/>
      <c r="G739" s="186"/>
      <c r="H739" s="186"/>
      <c r="I739" s="186"/>
      <c r="J739" s="186"/>
      <c r="K739" s="186"/>
      <c r="L739" s="186"/>
      <c r="M739" s="186"/>
      <c r="N739" s="180"/>
      <c r="O739" s="180"/>
      <c r="P739" s="180"/>
      <c r="Q739" s="180"/>
      <c r="R739" s="180"/>
      <c r="S739" s="180"/>
      <c r="T739" s="186"/>
      <c r="U739" s="186"/>
      <c r="V739" s="186"/>
      <c r="W739" s="186"/>
      <c r="X739" s="186"/>
      <c r="Y739" s="186"/>
      <c r="Z739" s="186"/>
    </row>
    <row r="740" spans="1:26" x14ac:dyDescent="0.2">
      <c r="A740" s="186"/>
      <c r="B740" s="186"/>
      <c r="C740" s="186"/>
      <c r="D740" s="186"/>
      <c r="E740" s="186"/>
      <c r="F740" s="186"/>
      <c r="G740" s="186"/>
      <c r="H740" s="186"/>
      <c r="I740" s="186"/>
      <c r="J740" s="186"/>
      <c r="K740" s="186"/>
      <c r="L740" s="186"/>
      <c r="M740" s="186"/>
      <c r="N740" s="180"/>
      <c r="O740" s="180"/>
      <c r="P740" s="180"/>
      <c r="Q740" s="180"/>
      <c r="R740" s="180"/>
      <c r="S740" s="180"/>
      <c r="T740" s="186"/>
      <c r="U740" s="186"/>
      <c r="V740" s="186"/>
      <c r="W740" s="186"/>
      <c r="X740" s="186"/>
      <c r="Y740" s="186"/>
      <c r="Z740" s="186"/>
    </row>
    <row r="741" spans="1:26" x14ac:dyDescent="0.2">
      <c r="A741" s="186"/>
      <c r="B741" s="186"/>
      <c r="C741" s="186"/>
      <c r="D741" s="186"/>
      <c r="E741" s="186"/>
      <c r="F741" s="186"/>
      <c r="G741" s="186"/>
      <c r="H741" s="186"/>
      <c r="I741" s="186"/>
      <c r="J741" s="186"/>
      <c r="K741" s="186"/>
      <c r="L741" s="186"/>
      <c r="M741" s="186"/>
      <c r="N741" s="180"/>
      <c r="O741" s="180"/>
      <c r="P741" s="180"/>
      <c r="Q741" s="180"/>
      <c r="R741" s="180"/>
      <c r="S741" s="180"/>
      <c r="T741" s="186"/>
      <c r="U741" s="186"/>
      <c r="V741" s="186"/>
      <c r="W741" s="186"/>
      <c r="X741" s="186"/>
      <c r="Y741" s="186"/>
      <c r="Z741" s="186"/>
    </row>
    <row r="742" spans="1:26" x14ac:dyDescent="0.2">
      <c r="A742" s="186"/>
      <c r="B742" s="186"/>
      <c r="C742" s="186"/>
      <c r="D742" s="186"/>
      <c r="E742" s="186"/>
      <c r="F742" s="186"/>
      <c r="G742" s="186"/>
      <c r="H742" s="186"/>
      <c r="I742" s="186"/>
      <c r="J742" s="186"/>
      <c r="K742" s="186"/>
      <c r="L742" s="186"/>
      <c r="M742" s="186"/>
      <c r="N742" s="180"/>
      <c r="O742" s="180"/>
      <c r="P742" s="180"/>
      <c r="Q742" s="180"/>
      <c r="R742" s="180"/>
      <c r="S742" s="180"/>
      <c r="T742" s="186"/>
      <c r="U742" s="186"/>
      <c r="V742" s="186"/>
      <c r="W742" s="186"/>
      <c r="X742" s="186"/>
      <c r="Y742" s="186"/>
      <c r="Z742" s="186"/>
    </row>
    <row r="743" spans="1:26" x14ac:dyDescent="0.2">
      <c r="A743" s="186"/>
      <c r="B743" s="186"/>
      <c r="C743" s="186"/>
      <c r="D743" s="186"/>
      <c r="E743" s="186"/>
      <c r="F743" s="186"/>
      <c r="G743" s="186"/>
      <c r="H743" s="186"/>
      <c r="I743" s="186"/>
      <c r="J743" s="186"/>
      <c r="K743" s="186"/>
      <c r="L743" s="186"/>
      <c r="M743" s="186"/>
      <c r="N743" s="180"/>
      <c r="O743" s="180"/>
      <c r="P743" s="180"/>
      <c r="Q743" s="180"/>
      <c r="R743" s="180"/>
      <c r="S743" s="180"/>
      <c r="T743" s="186"/>
      <c r="U743" s="186"/>
      <c r="V743" s="186"/>
      <c r="W743" s="186"/>
      <c r="X743" s="186"/>
      <c r="Y743" s="186"/>
      <c r="Z743" s="186"/>
    </row>
    <row r="744" spans="1:26" x14ac:dyDescent="0.2">
      <c r="A744" s="186"/>
      <c r="B744" s="186"/>
      <c r="C744" s="186"/>
      <c r="D744" s="186"/>
      <c r="E744" s="186"/>
      <c r="F744" s="186"/>
      <c r="G744" s="186"/>
      <c r="H744" s="186"/>
      <c r="I744" s="186"/>
      <c r="J744" s="186"/>
      <c r="K744" s="186"/>
      <c r="L744" s="186"/>
      <c r="M744" s="186"/>
      <c r="N744" s="180"/>
      <c r="O744" s="180"/>
      <c r="P744" s="180"/>
      <c r="Q744" s="180"/>
      <c r="R744" s="180"/>
      <c r="S744" s="180"/>
      <c r="T744" s="186"/>
      <c r="U744" s="186"/>
      <c r="V744" s="186"/>
      <c r="W744" s="186"/>
      <c r="X744" s="186"/>
      <c r="Y744" s="186"/>
      <c r="Z744" s="186"/>
    </row>
    <row r="745" spans="1:26" x14ac:dyDescent="0.2">
      <c r="A745" s="186"/>
      <c r="B745" s="186"/>
      <c r="C745" s="186"/>
      <c r="D745" s="186"/>
      <c r="E745" s="186"/>
      <c r="F745" s="186"/>
      <c r="G745" s="186"/>
      <c r="H745" s="186"/>
      <c r="I745" s="186"/>
      <c r="J745" s="186"/>
      <c r="K745" s="186"/>
      <c r="L745" s="186"/>
      <c r="M745" s="186"/>
      <c r="N745" s="180"/>
      <c r="O745" s="180"/>
      <c r="P745" s="180"/>
      <c r="Q745" s="180"/>
      <c r="R745" s="180"/>
      <c r="S745" s="180"/>
      <c r="T745" s="186"/>
      <c r="U745" s="186"/>
      <c r="V745" s="186"/>
      <c r="W745" s="186"/>
      <c r="X745" s="186"/>
      <c r="Y745" s="186"/>
      <c r="Z745" s="186"/>
    </row>
    <row r="746" spans="1:26" x14ac:dyDescent="0.2">
      <c r="A746" s="186"/>
      <c r="B746" s="186"/>
      <c r="C746" s="186"/>
      <c r="D746" s="186"/>
      <c r="E746" s="186"/>
      <c r="F746" s="186"/>
      <c r="G746" s="186"/>
      <c r="H746" s="186"/>
      <c r="I746" s="186"/>
      <c r="J746" s="186"/>
      <c r="K746" s="186"/>
      <c r="L746" s="186"/>
      <c r="M746" s="186"/>
      <c r="N746" s="180"/>
      <c r="O746" s="180"/>
      <c r="P746" s="180"/>
      <c r="Q746" s="180"/>
      <c r="R746" s="180"/>
      <c r="S746" s="180"/>
      <c r="T746" s="186"/>
      <c r="U746" s="186"/>
      <c r="V746" s="186"/>
      <c r="W746" s="186"/>
      <c r="X746" s="186"/>
      <c r="Y746" s="186"/>
      <c r="Z746" s="186"/>
    </row>
    <row r="747" spans="1:26" x14ac:dyDescent="0.2">
      <c r="A747" s="186"/>
      <c r="B747" s="186"/>
      <c r="C747" s="186"/>
      <c r="D747" s="186"/>
      <c r="E747" s="186"/>
      <c r="F747" s="186"/>
      <c r="G747" s="186"/>
      <c r="H747" s="186"/>
      <c r="I747" s="186"/>
      <c r="J747" s="186"/>
      <c r="K747" s="186"/>
      <c r="L747" s="186"/>
      <c r="M747" s="186"/>
      <c r="N747" s="180"/>
      <c r="O747" s="180"/>
      <c r="P747" s="180"/>
      <c r="Q747" s="180"/>
      <c r="R747" s="180"/>
      <c r="S747" s="180"/>
      <c r="T747" s="186"/>
      <c r="U747" s="186"/>
      <c r="V747" s="186"/>
      <c r="W747" s="186"/>
      <c r="X747" s="186"/>
      <c r="Y747" s="186"/>
      <c r="Z747" s="186"/>
    </row>
    <row r="748" spans="1:26" x14ac:dyDescent="0.2">
      <c r="A748" s="186"/>
      <c r="B748" s="186"/>
      <c r="C748" s="186"/>
      <c r="D748" s="186"/>
      <c r="E748" s="186"/>
      <c r="F748" s="186"/>
      <c r="G748" s="186"/>
      <c r="H748" s="186"/>
      <c r="I748" s="186"/>
      <c r="J748" s="186"/>
      <c r="K748" s="186"/>
      <c r="L748" s="186"/>
      <c r="M748" s="186"/>
      <c r="N748" s="180"/>
      <c r="O748" s="180"/>
      <c r="P748" s="180"/>
      <c r="Q748" s="180"/>
      <c r="R748" s="180"/>
      <c r="S748" s="180"/>
      <c r="T748" s="186"/>
      <c r="U748" s="186"/>
      <c r="V748" s="186"/>
      <c r="W748" s="186"/>
      <c r="X748" s="186"/>
      <c r="Y748" s="186"/>
      <c r="Z748" s="186"/>
    </row>
    <row r="749" spans="1:26" x14ac:dyDescent="0.2">
      <c r="A749" s="186"/>
      <c r="B749" s="186"/>
      <c r="C749" s="186"/>
      <c r="D749" s="186"/>
      <c r="E749" s="186"/>
      <c r="F749" s="186"/>
      <c r="G749" s="186"/>
      <c r="H749" s="186"/>
      <c r="I749" s="186"/>
      <c r="J749" s="186"/>
      <c r="K749" s="186"/>
      <c r="L749" s="186"/>
      <c r="M749" s="186"/>
      <c r="N749" s="180"/>
      <c r="O749" s="180"/>
      <c r="P749" s="180"/>
      <c r="Q749" s="180"/>
      <c r="R749" s="180"/>
      <c r="S749" s="180"/>
      <c r="T749" s="186"/>
      <c r="U749" s="186"/>
      <c r="V749" s="186"/>
      <c r="W749" s="186"/>
      <c r="X749" s="186"/>
      <c r="Y749" s="186"/>
      <c r="Z749" s="186"/>
    </row>
    <row r="750" spans="1:26" x14ac:dyDescent="0.2">
      <c r="A750" s="186"/>
      <c r="B750" s="186"/>
      <c r="C750" s="186"/>
      <c r="D750" s="186"/>
      <c r="E750" s="186"/>
      <c r="F750" s="186"/>
      <c r="G750" s="186"/>
      <c r="H750" s="186"/>
      <c r="I750" s="186"/>
      <c r="J750" s="186"/>
      <c r="K750" s="186"/>
      <c r="L750" s="186"/>
      <c r="M750" s="186"/>
      <c r="N750" s="180"/>
      <c r="O750" s="180"/>
      <c r="P750" s="180"/>
      <c r="Q750" s="180"/>
      <c r="R750" s="180"/>
      <c r="S750" s="180"/>
      <c r="T750" s="186"/>
      <c r="U750" s="186"/>
      <c r="V750" s="186"/>
      <c r="W750" s="186"/>
      <c r="X750" s="186"/>
      <c r="Y750" s="186"/>
      <c r="Z750" s="186"/>
    </row>
    <row r="751" spans="1:26" x14ac:dyDescent="0.2">
      <c r="A751" s="186"/>
      <c r="B751" s="186"/>
      <c r="C751" s="186"/>
      <c r="D751" s="186"/>
      <c r="E751" s="186"/>
      <c r="F751" s="186"/>
      <c r="G751" s="186"/>
      <c r="H751" s="186"/>
      <c r="I751" s="186"/>
      <c r="J751" s="186"/>
      <c r="K751" s="186"/>
      <c r="L751" s="186"/>
      <c r="M751" s="186"/>
      <c r="N751" s="180"/>
      <c r="O751" s="180"/>
      <c r="P751" s="180"/>
      <c r="Q751" s="180"/>
      <c r="R751" s="180"/>
      <c r="S751" s="180"/>
      <c r="T751" s="186"/>
      <c r="U751" s="186"/>
      <c r="V751" s="186"/>
      <c r="W751" s="186"/>
      <c r="X751" s="186"/>
      <c r="Y751" s="186"/>
      <c r="Z751" s="186"/>
    </row>
    <row r="752" spans="1:26" x14ac:dyDescent="0.2">
      <c r="A752" s="186"/>
      <c r="B752" s="186"/>
      <c r="C752" s="186"/>
      <c r="D752" s="186"/>
      <c r="E752" s="186"/>
      <c r="F752" s="186"/>
      <c r="G752" s="186"/>
      <c r="H752" s="186"/>
      <c r="I752" s="186"/>
      <c r="J752" s="186"/>
      <c r="K752" s="186"/>
      <c r="L752" s="186"/>
      <c r="M752" s="186"/>
      <c r="N752" s="180"/>
      <c r="O752" s="180"/>
      <c r="P752" s="180"/>
      <c r="Q752" s="180"/>
      <c r="R752" s="180"/>
      <c r="S752" s="180"/>
      <c r="T752" s="186"/>
      <c r="U752" s="186"/>
      <c r="V752" s="186"/>
      <c r="W752" s="186"/>
      <c r="X752" s="186"/>
      <c r="Y752" s="186"/>
      <c r="Z752" s="186"/>
    </row>
    <row r="753" spans="1:26" x14ac:dyDescent="0.2">
      <c r="A753" s="186"/>
      <c r="B753" s="186"/>
      <c r="C753" s="186"/>
      <c r="D753" s="186"/>
      <c r="E753" s="186"/>
      <c r="F753" s="186"/>
      <c r="G753" s="186"/>
      <c r="H753" s="186"/>
      <c r="I753" s="186"/>
      <c r="J753" s="186"/>
      <c r="K753" s="186"/>
      <c r="L753" s="186"/>
      <c r="M753" s="186"/>
      <c r="N753" s="180"/>
      <c r="O753" s="180"/>
      <c r="P753" s="180"/>
      <c r="Q753" s="180"/>
      <c r="R753" s="180"/>
      <c r="S753" s="180"/>
      <c r="T753" s="186"/>
      <c r="U753" s="186"/>
      <c r="V753" s="186"/>
      <c r="W753" s="186"/>
      <c r="X753" s="186"/>
      <c r="Y753" s="186"/>
      <c r="Z753" s="186"/>
    </row>
    <row r="754" spans="1:26" x14ac:dyDescent="0.2">
      <c r="A754" s="186"/>
      <c r="B754" s="186"/>
      <c r="C754" s="186"/>
      <c r="D754" s="186"/>
      <c r="E754" s="186"/>
      <c r="F754" s="186"/>
      <c r="G754" s="186"/>
      <c r="H754" s="186"/>
      <c r="I754" s="186"/>
      <c r="J754" s="186"/>
      <c r="K754" s="186"/>
      <c r="L754" s="186"/>
      <c r="M754" s="186"/>
      <c r="N754" s="180"/>
      <c r="O754" s="180"/>
      <c r="P754" s="180"/>
      <c r="Q754" s="180"/>
      <c r="R754" s="180"/>
      <c r="S754" s="180"/>
      <c r="T754" s="186"/>
      <c r="U754" s="186"/>
      <c r="V754" s="186"/>
      <c r="W754" s="186"/>
      <c r="X754" s="186"/>
      <c r="Y754" s="186"/>
      <c r="Z754" s="186"/>
    </row>
    <row r="755" spans="1:26" x14ac:dyDescent="0.2">
      <c r="A755" s="186"/>
      <c r="B755" s="186"/>
      <c r="C755" s="186"/>
      <c r="D755" s="186"/>
      <c r="E755" s="186"/>
      <c r="F755" s="186"/>
      <c r="G755" s="186"/>
      <c r="H755" s="186"/>
      <c r="I755" s="186"/>
      <c r="J755" s="186"/>
      <c r="K755" s="186"/>
      <c r="L755" s="186"/>
      <c r="M755" s="186"/>
      <c r="N755" s="180"/>
      <c r="O755" s="180"/>
      <c r="P755" s="180"/>
      <c r="Q755" s="180"/>
      <c r="R755" s="180"/>
      <c r="S755" s="180"/>
      <c r="T755" s="186"/>
      <c r="U755" s="186"/>
      <c r="V755" s="186"/>
      <c r="W755" s="186"/>
      <c r="X755" s="186"/>
      <c r="Y755" s="186"/>
      <c r="Z755" s="186"/>
    </row>
    <row r="756" spans="1:26" x14ac:dyDescent="0.2">
      <c r="A756" s="186"/>
      <c r="B756" s="186"/>
      <c r="C756" s="186"/>
      <c r="D756" s="186"/>
      <c r="E756" s="186"/>
      <c r="F756" s="186"/>
      <c r="G756" s="186"/>
      <c r="H756" s="186"/>
      <c r="I756" s="186"/>
      <c r="J756" s="186"/>
      <c r="K756" s="186"/>
      <c r="L756" s="186"/>
      <c r="M756" s="186"/>
      <c r="N756" s="180"/>
      <c r="O756" s="180"/>
      <c r="P756" s="180"/>
      <c r="Q756" s="180"/>
      <c r="R756" s="180"/>
      <c r="S756" s="180"/>
      <c r="T756" s="186"/>
      <c r="U756" s="186"/>
      <c r="V756" s="186"/>
      <c r="W756" s="186"/>
      <c r="X756" s="186"/>
      <c r="Y756" s="186"/>
      <c r="Z756" s="186"/>
    </row>
    <row r="757" spans="1:26" x14ac:dyDescent="0.2">
      <c r="A757" s="186"/>
      <c r="B757" s="186"/>
      <c r="C757" s="186"/>
      <c r="D757" s="186"/>
      <c r="E757" s="186"/>
      <c r="F757" s="186"/>
      <c r="G757" s="186"/>
      <c r="H757" s="186"/>
      <c r="I757" s="186"/>
      <c r="J757" s="186"/>
      <c r="K757" s="186"/>
      <c r="L757" s="186"/>
      <c r="M757" s="186"/>
      <c r="N757" s="180"/>
      <c r="O757" s="180"/>
      <c r="P757" s="180"/>
      <c r="Q757" s="180"/>
      <c r="R757" s="180"/>
      <c r="S757" s="180"/>
      <c r="T757" s="186"/>
      <c r="U757" s="186"/>
      <c r="V757" s="186"/>
      <c r="W757" s="186"/>
      <c r="X757" s="186"/>
      <c r="Y757" s="186"/>
      <c r="Z757" s="186"/>
    </row>
    <row r="758" spans="1:26" x14ac:dyDescent="0.2">
      <c r="A758" s="186"/>
      <c r="B758" s="186"/>
      <c r="C758" s="186"/>
      <c r="D758" s="186"/>
      <c r="E758" s="186"/>
      <c r="F758" s="186"/>
      <c r="G758" s="186"/>
      <c r="H758" s="186"/>
      <c r="I758" s="186"/>
      <c r="J758" s="186"/>
      <c r="K758" s="186"/>
      <c r="L758" s="186"/>
      <c r="M758" s="186"/>
      <c r="N758" s="180"/>
      <c r="O758" s="180"/>
      <c r="P758" s="180"/>
      <c r="Q758" s="180"/>
      <c r="R758" s="180"/>
      <c r="S758" s="180"/>
      <c r="T758" s="186"/>
      <c r="U758" s="186"/>
      <c r="V758" s="186"/>
      <c r="W758" s="186"/>
      <c r="X758" s="186"/>
      <c r="Y758" s="186"/>
      <c r="Z758" s="186"/>
    </row>
    <row r="759" spans="1:26" x14ac:dyDescent="0.2">
      <c r="A759" s="186"/>
      <c r="B759" s="186"/>
      <c r="C759" s="186"/>
      <c r="D759" s="186"/>
      <c r="E759" s="186"/>
      <c r="F759" s="186"/>
      <c r="G759" s="186"/>
      <c r="H759" s="186"/>
      <c r="I759" s="186"/>
      <c r="J759" s="186"/>
      <c r="K759" s="186"/>
      <c r="L759" s="186"/>
      <c r="M759" s="186"/>
      <c r="N759" s="180"/>
      <c r="O759" s="180"/>
      <c r="P759" s="180"/>
      <c r="Q759" s="180"/>
      <c r="R759" s="180"/>
      <c r="S759" s="180"/>
      <c r="T759" s="186"/>
      <c r="U759" s="186"/>
      <c r="V759" s="186"/>
      <c r="W759" s="186"/>
      <c r="X759" s="186"/>
      <c r="Y759" s="186"/>
      <c r="Z759" s="186"/>
    </row>
    <row r="760" spans="1:26" x14ac:dyDescent="0.2">
      <c r="A760" s="186"/>
      <c r="B760" s="186"/>
      <c r="C760" s="186"/>
      <c r="D760" s="186"/>
      <c r="E760" s="186"/>
      <c r="F760" s="186"/>
      <c r="G760" s="186"/>
      <c r="H760" s="186"/>
      <c r="I760" s="186"/>
      <c r="J760" s="186"/>
      <c r="K760" s="186"/>
      <c r="L760" s="186"/>
      <c r="M760" s="186"/>
      <c r="N760" s="180"/>
      <c r="O760" s="180"/>
      <c r="P760" s="180"/>
      <c r="Q760" s="180"/>
      <c r="R760" s="180"/>
      <c r="S760" s="180"/>
      <c r="T760" s="186"/>
      <c r="U760" s="186"/>
      <c r="V760" s="186"/>
      <c r="W760" s="186"/>
      <c r="X760" s="186"/>
      <c r="Y760" s="186"/>
      <c r="Z760" s="186"/>
    </row>
    <row r="761" spans="1:26" x14ac:dyDescent="0.2">
      <c r="A761" s="186"/>
      <c r="B761" s="186"/>
      <c r="C761" s="186"/>
      <c r="D761" s="186"/>
      <c r="E761" s="186"/>
      <c r="F761" s="186"/>
      <c r="G761" s="186"/>
      <c r="H761" s="186"/>
      <c r="I761" s="186"/>
      <c r="J761" s="186"/>
      <c r="K761" s="186"/>
      <c r="L761" s="186"/>
      <c r="M761" s="186"/>
      <c r="N761" s="180"/>
      <c r="O761" s="180"/>
      <c r="P761" s="180"/>
      <c r="Q761" s="180"/>
      <c r="R761" s="180"/>
      <c r="S761" s="180"/>
      <c r="T761" s="186"/>
      <c r="U761" s="186"/>
      <c r="V761" s="186"/>
      <c r="W761" s="186"/>
      <c r="X761" s="186"/>
      <c r="Y761" s="186"/>
      <c r="Z761" s="186"/>
    </row>
    <row r="762" spans="1:26" x14ac:dyDescent="0.2">
      <c r="A762" s="186"/>
      <c r="B762" s="186"/>
      <c r="C762" s="186"/>
      <c r="D762" s="186"/>
      <c r="E762" s="186"/>
      <c r="F762" s="186"/>
      <c r="G762" s="186"/>
      <c r="H762" s="186"/>
      <c r="I762" s="186"/>
      <c r="J762" s="186"/>
      <c r="K762" s="186"/>
      <c r="L762" s="186"/>
      <c r="M762" s="186"/>
      <c r="N762" s="180"/>
      <c r="O762" s="180"/>
      <c r="P762" s="180"/>
      <c r="Q762" s="180"/>
      <c r="R762" s="180"/>
      <c r="S762" s="180"/>
      <c r="T762" s="186"/>
      <c r="U762" s="186"/>
      <c r="V762" s="186"/>
      <c r="W762" s="186"/>
      <c r="X762" s="186"/>
      <c r="Y762" s="186"/>
      <c r="Z762" s="186"/>
    </row>
    <row r="763" spans="1:26" x14ac:dyDescent="0.2">
      <c r="A763" s="186"/>
      <c r="B763" s="186"/>
      <c r="C763" s="186"/>
      <c r="D763" s="186"/>
      <c r="E763" s="186"/>
      <c r="F763" s="186"/>
      <c r="G763" s="186"/>
      <c r="H763" s="186"/>
      <c r="I763" s="186"/>
      <c r="J763" s="186"/>
      <c r="K763" s="186"/>
      <c r="L763" s="186"/>
      <c r="M763" s="186"/>
      <c r="N763" s="180"/>
      <c r="O763" s="180"/>
      <c r="P763" s="180"/>
      <c r="Q763" s="180"/>
      <c r="R763" s="180"/>
      <c r="S763" s="180"/>
      <c r="T763" s="186"/>
      <c r="U763" s="186"/>
      <c r="V763" s="186"/>
      <c r="W763" s="186"/>
      <c r="X763" s="186"/>
      <c r="Y763" s="186"/>
      <c r="Z763" s="186"/>
    </row>
    <row r="764" spans="1:26" x14ac:dyDescent="0.2">
      <c r="A764" s="186"/>
      <c r="B764" s="186"/>
      <c r="C764" s="186"/>
      <c r="D764" s="186"/>
      <c r="E764" s="186"/>
      <c r="F764" s="186"/>
      <c r="G764" s="186"/>
      <c r="H764" s="186"/>
      <c r="I764" s="186"/>
      <c r="J764" s="186"/>
      <c r="K764" s="186"/>
      <c r="L764" s="186"/>
      <c r="M764" s="186"/>
      <c r="N764" s="180"/>
      <c r="O764" s="180"/>
      <c r="P764" s="180"/>
      <c r="Q764" s="180"/>
      <c r="R764" s="180"/>
      <c r="S764" s="180"/>
      <c r="T764" s="186"/>
      <c r="U764" s="186"/>
      <c r="V764" s="186"/>
      <c r="W764" s="186"/>
      <c r="X764" s="186"/>
      <c r="Y764" s="186"/>
      <c r="Z764" s="186"/>
    </row>
    <row r="765" spans="1:26" x14ac:dyDescent="0.2">
      <c r="A765" s="186"/>
      <c r="B765" s="186"/>
      <c r="C765" s="186"/>
      <c r="D765" s="186"/>
      <c r="E765" s="186"/>
      <c r="F765" s="186"/>
      <c r="G765" s="186"/>
      <c r="H765" s="186"/>
      <c r="I765" s="186"/>
      <c r="J765" s="186"/>
      <c r="K765" s="186"/>
      <c r="L765" s="186"/>
      <c r="M765" s="186"/>
      <c r="N765" s="180"/>
      <c r="O765" s="180"/>
      <c r="P765" s="180"/>
      <c r="Q765" s="180"/>
      <c r="R765" s="180"/>
      <c r="S765" s="180"/>
      <c r="T765" s="186"/>
      <c r="U765" s="186"/>
      <c r="V765" s="186"/>
      <c r="W765" s="186"/>
      <c r="X765" s="186"/>
      <c r="Y765" s="186"/>
      <c r="Z765" s="186"/>
    </row>
    <row r="766" spans="1:26" x14ac:dyDescent="0.2">
      <c r="A766" s="186"/>
      <c r="B766" s="186"/>
      <c r="C766" s="186"/>
      <c r="D766" s="186"/>
      <c r="E766" s="186"/>
      <c r="F766" s="186"/>
      <c r="G766" s="186"/>
      <c r="H766" s="186"/>
      <c r="I766" s="186"/>
      <c r="J766" s="186"/>
      <c r="K766" s="186"/>
      <c r="L766" s="186"/>
      <c r="M766" s="186"/>
      <c r="N766" s="180"/>
      <c r="O766" s="180"/>
      <c r="P766" s="180"/>
      <c r="Q766" s="180"/>
      <c r="R766" s="180"/>
      <c r="S766" s="180"/>
      <c r="T766" s="186"/>
      <c r="U766" s="186"/>
      <c r="V766" s="186"/>
      <c r="W766" s="186"/>
      <c r="X766" s="186"/>
      <c r="Y766" s="186"/>
      <c r="Z766" s="186"/>
    </row>
    <row r="767" spans="1:26" x14ac:dyDescent="0.2">
      <c r="A767" s="186"/>
      <c r="B767" s="186"/>
      <c r="C767" s="186"/>
      <c r="D767" s="186"/>
      <c r="E767" s="186"/>
      <c r="F767" s="186"/>
      <c r="G767" s="186"/>
      <c r="H767" s="186"/>
      <c r="I767" s="186"/>
      <c r="J767" s="186"/>
      <c r="K767" s="186"/>
      <c r="L767" s="186"/>
      <c r="M767" s="186"/>
      <c r="N767" s="180"/>
      <c r="O767" s="180"/>
      <c r="P767" s="180"/>
      <c r="Q767" s="180"/>
      <c r="R767" s="180"/>
      <c r="S767" s="180"/>
      <c r="T767" s="186"/>
      <c r="U767" s="186"/>
      <c r="V767" s="186"/>
      <c r="W767" s="186"/>
      <c r="X767" s="186"/>
      <c r="Y767" s="186"/>
      <c r="Z767" s="186"/>
    </row>
    <row r="768" spans="1:26" x14ac:dyDescent="0.2">
      <c r="A768" s="186"/>
      <c r="B768" s="186"/>
      <c r="C768" s="186"/>
      <c r="D768" s="186"/>
      <c r="E768" s="186"/>
      <c r="F768" s="186"/>
      <c r="G768" s="186"/>
      <c r="H768" s="186"/>
      <c r="I768" s="186"/>
      <c r="J768" s="186"/>
      <c r="K768" s="186"/>
      <c r="L768" s="186"/>
      <c r="M768" s="186"/>
      <c r="N768" s="180"/>
      <c r="O768" s="180"/>
      <c r="P768" s="180"/>
      <c r="Q768" s="180"/>
      <c r="R768" s="180"/>
      <c r="S768" s="180"/>
      <c r="T768" s="186"/>
      <c r="U768" s="186"/>
      <c r="V768" s="186"/>
      <c r="W768" s="186"/>
      <c r="X768" s="186"/>
      <c r="Y768" s="186"/>
      <c r="Z768" s="186"/>
    </row>
    <row r="769" spans="1:26" x14ac:dyDescent="0.2">
      <c r="A769" s="186"/>
      <c r="B769" s="186"/>
      <c r="C769" s="186"/>
      <c r="D769" s="186"/>
      <c r="E769" s="186"/>
      <c r="F769" s="186"/>
      <c r="G769" s="186"/>
      <c r="H769" s="186"/>
      <c r="I769" s="186"/>
      <c r="J769" s="186"/>
      <c r="K769" s="186"/>
      <c r="L769" s="186"/>
      <c r="M769" s="186"/>
      <c r="N769" s="180"/>
      <c r="O769" s="180"/>
      <c r="P769" s="180"/>
      <c r="Q769" s="180"/>
      <c r="R769" s="180"/>
      <c r="S769" s="180"/>
      <c r="T769" s="186"/>
      <c r="U769" s="186"/>
      <c r="V769" s="186"/>
      <c r="W769" s="186"/>
      <c r="X769" s="186"/>
      <c r="Y769" s="186"/>
      <c r="Z769" s="186"/>
    </row>
    <row r="770" spans="1:26" x14ac:dyDescent="0.2">
      <c r="A770" s="186"/>
      <c r="B770" s="186"/>
      <c r="C770" s="186"/>
      <c r="D770" s="186"/>
      <c r="E770" s="186"/>
      <c r="F770" s="186"/>
      <c r="G770" s="186"/>
      <c r="H770" s="186"/>
      <c r="I770" s="186"/>
      <c r="J770" s="186"/>
      <c r="K770" s="186"/>
      <c r="L770" s="186"/>
      <c r="M770" s="186"/>
      <c r="N770" s="180"/>
      <c r="O770" s="180"/>
      <c r="P770" s="180"/>
      <c r="Q770" s="180"/>
      <c r="R770" s="180"/>
      <c r="S770" s="180"/>
      <c r="T770" s="186"/>
      <c r="U770" s="186"/>
      <c r="V770" s="186"/>
      <c r="W770" s="186"/>
      <c r="X770" s="186"/>
      <c r="Y770" s="186"/>
      <c r="Z770" s="186"/>
    </row>
    <row r="771" spans="1:26" x14ac:dyDescent="0.2">
      <c r="A771" s="186"/>
      <c r="B771" s="186"/>
      <c r="C771" s="186"/>
      <c r="D771" s="186"/>
      <c r="E771" s="186"/>
      <c r="F771" s="186"/>
      <c r="G771" s="186"/>
      <c r="H771" s="186"/>
      <c r="I771" s="186"/>
      <c r="J771" s="186"/>
      <c r="K771" s="186"/>
      <c r="L771" s="186"/>
      <c r="M771" s="186"/>
      <c r="N771" s="180"/>
      <c r="O771" s="180"/>
      <c r="P771" s="180"/>
      <c r="Q771" s="180"/>
      <c r="R771" s="180"/>
      <c r="S771" s="180"/>
      <c r="T771" s="186"/>
      <c r="U771" s="186"/>
      <c r="V771" s="186"/>
      <c r="W771" s="186"/>
      <c r="X771" s="186"/>
      <c r="Y771" s="186"/>
      <c r="Z771" s="186"/>
    </row>
    <row r="772" spans="1:26" x14ac:dyDescent="0.2">
      <c r="A772" s="186"/>
      <c r="B772" s="186"/>
      <c r="C772" s="186"/>
      <c r="D772" s="186"/>
      <c r="E772" s="186"/>
      <c r="F772" s="186"/>
      <c r="G772" s="186"/>
      <c r="H772" s="186"/>
      <c r="I772" s="186"/>
      <c r="J772" s="186"/>
      <c r="K772" s="186"/>
      <c r="L772" s="186"/>
      <c r="M772" s="186"/>
      <c r="N772" s="180"/>
      <c r="O772" s="180"/>
      <c r="P772" s="180"/>
      <c r="Q772" s="180"/>
      <c r="R772" s="180"/>
      <c r="S772" s="180"/>
      <c r="T772" s="186"/>
      <c r="U772" s="186"/>
      <c r="V772" s="186"/>
      <c r="W772" s="186"/>
      <c r="X772" s="186"/>
      <c r="Y772" s="186"/>
      <c r="Z772" s="186"/>
    </row>
    <row r="773" spans="1:26" x14ac:dyDescent="0.2">
      <c r="A773" s="186"/>
      <c r="B773" s="186"/>
      <c r="C773" s="186"/>
      <c r="D773" s="186"/>
      <c r="E773" s="186"/>
      <c r="F773" s="186"/>
      <c r="G773" s="186"/>
      <c r="H773" s="186"/>
      <c r="I773" s="186"/>
      <c r="J773" s="186"/>
      <c r="K773" s="186"/>
      <c r="L773" s="186"/>
      <c r="M773" s="186"/>
      <c r="N773" s="180"/>
      <c r="O773" s="180"/>
      <c r="P773" s="180"/>
      <c r="Q773" s="180"/>
      <c r="R773" s="180"/>
      <c r="S773" s="180"/>
      <c r="T773" s="186"/>
      <c r="U773" s="186"/>
      <c r="V773" s="186"/>
      <c r="W773" s="186"/>
      <c r="X773" s="186"/>
      <c r="Y773" s="186"/>
      <c r="Z773" s="186"/>
    </row>
    <row r="774" spans="1:26" x14ac:dyDescent="0.2">
      <c r="A774" s="186"/>
      <c r="B774" s="186"/>
      <c r="C774" s="186"/>
      <c r="D774" s="186"/>
      <c r="E774" s="186"/>
      <c r="F774" s="186"/>
      <c r="G774" s="186"/>
      <c r="H774" s="186"/>
      <c r="I774" s="186"/>
      <c r="J774" s="186"/>
      <c r="K774" s="186"/>
      <c r="L774" s="186"/>
      <c r="M774" s="186"/>
      <c r="N774" s="180"/>
      <c r="O774" s="180"/>
      <c r="P774" s="180"/>
      <c r="Q774" s="180"/>
      <c r="R774" s="180"/>
      <c r="S774" s="180"/>
      <c r="T774" s="186"/>
      <c r="U774" s="186"/>
      <c r="V774" s="186"/>
      <c r="W774" s="186"/>
      <c r="X774" s="186"/>
      <c r="Y774" s="186"/>
      <c r="Z774" s="186"/>
    </row>
    <row r="775" spans="1:26" x14ac:dyDescent="0.2">
      <c r="A775" s="186"/>
      <c r="B775" s="186"/>
      <c r="C775" s="186"/>
      <c r="D775" s="186"/>
      <c r="E775" s="186"/>
      <c r="F775" s="186"/>
      <c r="G775" s="186"/>
      <c r="H775" s="186"/>
      <c r="I775" s="186"/>
      <c r="J775" s="186"/>
      <c r="K775" s="186"/>
      <c r="L775" s="186"/>
      <c r="M775" s="186"/>
      <c r="N775" s="180"/>
      <c r="O775" s="180"/>
      <c r="P775" s="180"/>
      <c r="Q775" s="180"/>
      <c r="R775" s="180"/>
      <c r="S775" s="180"/>
      <c r="T775" s="186"/>
      <c r="U775" s="186"/>
      <c r="V775" s="186"/>
      <c r="W775" s="186"/>
      <c r="X775" s="186"/>
      <c r="Y775" s="186"/>
      <c r="Z775" s="186"/>
    </row>
    <row r="776" spans="1:26" x14ac:dyDescent="0.2">
      <c r="A776" s="186"/>
      <c r="B776" s="186"/>
      <c r="C776" s="186"/>
      <c r="D776" s="186"/>
      <c r="E776" s="186"/>
      <c r="F776" s="186"/>
      <c r="G776" s="186"/>
      <c r="H776" s="186"/>
      <c r="I776" s="186"/>
      <c r="J776" s="186"/>
      <c r="K776" s="186"/>
      <c r="L776" s="186"/>
      <c r="M776" s="186"/>
      <c r="N776" s="180"/>
      <c r="O776" s="180"/>
      <c r="P776" s="180"/>
      <c r="Q776" s="180"/>
      <c r="R776" s="180"/>
      <c r="S776" s="180"/>
      <c r="T776" s="186"/>
      <c r="U776" s="186"/>
      <c r="V776" s="186"/>
      <c r="W776" s="186"/>
      <c r="X776" s="186"/>
      <c r="Y776" s="186"/>
      <c r="Z776" s="186"/>
    </row>
    <row r="777" spans="1:26" x14ac:dyDescent="0.2">
      <c r="A777" s="186"/>
      <c r="B777" s="186"/>
      <c r="C777" s="186"/>
      <c r="D777" s="186"/>
      <c r="E777" s="186"/>
      <c r="F777" s="186"/>
      <c r="G777" s="186"/>
      <c r="H777" s="186"/>
      <c r="I777" s="186"/>
      <c r="J777" s="186"/>
      <c r="K777" s="186"/>
      <c r="L777" s="186"/>
      <c r="M777" s="186"/>
      <c r="N777" s="180"/>
      <c r="O777" s="180"/>
      <c r="P777" s="180"/>
      <c r="Q777" s="180"/>
      <c r="R777" s="180"/>
      <c r="S777" s="180"/>
      <c r="T777" s="186"/>
      <c r="U777" s="186"/>
      <c r="V777" s="186"/>
      <c r="W777" s="186"/>
      <c r="X777" s="186"/>
      <c r="Y777" s="186"/>
      <c r="Z777" s="186"/>
    </row>
    <row r="778" spans="1:26" x14ac:dyDescent="0.2">
      <c r="A778" s="186"/>
      <c r="B778" s="186"/>
      <c r="C778" s="186"/>
      <c r="D778" s="186"/>
      <c r="E778" s="186"/>
      <c r="F778" s="186"/>
      <c r="G778" s="186"/>
      <c r="H778" s="186"/>
      <c r="I778" s="186"/>
      <c r="J778" s="186"/>
      <c r="K778" s="186"/>
      <c r="L778" s="186"/>
      <c r="M778" s="186"/>
      <c r="N778" s="180"/>
      <c r="O778" s="180"/>
      <c r="P778" s="180"/>
      <c r="Q778" s="180"/>
      <c r="R778" s="180"/>
      <c r="S778" s="180"/>
      <c r="T778" s="186"/>
      <c r="U778" s="186"/>
      <c r="V778" s="186"/>
      <c r="W778" s="186"/>
      <c r="X778" s="186"/>
      <c r="Y778" s="186"/>
      <c r="Z778" s="186"/>
    </row>
    <row r="779" spans="1:26" x14ac:dyDescent="0.2">
      <c r="A779" s="186"/>
      <c r="B779" s="186"/>
      <c r="C779" s="186"/>
      <c r="D779" s="186"/>
      <c r="E779" s="186"/>
      <c r="F779" s="186"/>
      <c r="G779" s="186"/>
      <c r="H779" s="186"/>
      <c r="I779" s="186"/>
      <c r="J779" s="186"/>
      <c r="K779" s="186"/>
      <c r="L779" s="186"/>
      <c r="M779" s="186"/>
      <c r="N779" s="180"/>
      <c r="O779" s="180"/>
      <c r="P779" s="180"/>
      <c r="Q779" s="180"/>
      <c r="R779" s="180"/>
      <c r="S779" s="180"/>
      <c r="T779" s="186"/>
      <c r="U779" s="186"/>
      <c r="V779" s="186"/>
      <c r="W779" s="186"/>
      <c r="X779" s="186"/>
      <c r="Y779" s="186"/>
      <c r="Z779" s="186"/>
    </row>
    <row r="780" spans="1:26" x14ac:dyDescent="0.2">
      <c r="A780" s="186"/>
      <c r="B780" s="186"/>
      <c r="C780" s="186"/>
      <c r="D780" s="186"/>
      <c r="E780" s="186"/>
      <c r="F780" s="186"/>
      <c r="G780" s="186"/>
      <c r="H780" s="186"/>
      <c r="I780" s="186"/>
      <c r="J780" s="186"/>
      <c r="K780" s="186"/>
      <c r="L780" s="186"/>
      <c r="M780" s="186"/>
      <c r="N780" s="180"/>
      <c r="O780" s="180"/>
      <c r="P780" s="180"/>
      <c r="Q780" s="180"/>
      <c r="R780" s="180"/>
      <c r="S780" s="180"/>
      <c r="T780" s="186"/>
      <c r="U780" s="186"/>
      <c r="V780" s="186"/>
      <c r="W780" s="186"/>
      <c r="X780" s="186"/>
      <c r="Y780" s="186"/>
      <c r="Z780" s="186"/>
    </row>
    <row r="781" spans="1:26" x14ac:dyDescent="0.2">
      <c r="A781" s="186"/>
      <c r="B781" s="186"/>
      <c r="C781" s="186"/>
      <c r="D781" s="186"/>
      <c r="E781" s="186"/>
      <c r="F781" s="186"/>
      <c r="G781" s="186"/>
      <c r="H781" s="186"/>
      <c r="I781" s="186"/>
      <c r="J781" s="186"/>
      <c r="K781" s="186"/>
      <c r="L781" s="186"/>
      <c r="M781" s="186"/>
      <c r="N781" s="180"/>
      <c r="O781" s="180"/>
      <c r="P781" s="180"/>
      <c r="Q781" s="180"/>
      <c r="R781" s="180"/>
      <c r="S781" s="180"/>
      <c r="T781" s="186"/>
      <c r="U781" s="186"/>
      <c r="V781" s="186"/>
      <c r="W781" s="186"/>
      <c r="X781" s="186"/>
      <c r="Y781" s="186"/>
      <c r="Z781" s="186"/>
    </row>
    <row r="782" spans="1:26" x14ac:dyDescent="0.2">
      <c r="A782" s="186"/>
      <c r="B782" s="186"/>
      <c r="C782" s="186"/>
      <c r="D782" s="186"/>
      <c r="E782" s="186"/>
      <c r="F782" s="186"/>
      <c r="G782" s="186"/>
      <c r="H782" s="186"/>
      <c r="I782" s="186"/>
      <c r="J782" s="186"/>
      <c r="K782" s="186"/>
      <c r="L782" s="186"/>
      <c r="M782" s="186"/>
      <c r="N782" s="180"/>
      <c r="O782" s="180"/>
      <c r="P782" s="180"/>
      <c r="Q782" s="180"/>
      <c r="R782" s="180"/>
      <c r="S782" s="180"/>
      <c r="T782" s="186"/>
      <c r="U782" s="186"/>
      <c r="V782" s="186"/>
      <c r="W782" s="186"/>
      <c r="X782" s="186"/>
      <c r="Y782" s="186"/>
      <c r="Z782" s="186"/>
    </row>
    <row r="783" spans="1:26" x14ac:dyDescent="0.2">
      <c r="A783" s="186"/>
      <c r="B783" s="186"/>
      <c r="C783" s="186"/>
      <c r="D783" s="186"/>
      <c r="E783" s="186"/>
      <c r="F783" s="186"/>
      <c r="G783" s="186"/>
      <c r="H783" s="186"/>
      <c r="I783" s="186"/>
      <c r="J783" s="186"/>
      <c r="K783" s="186"/>
      <c r="L783" s="186"/>
      <c r="M783" s="186"/>
      <c r="N783" s="180"/>
      <c r="O783" s="180"/>
      <c r="P783" s="180"/>
      <c r="Q783" s="180"/>
      <c r="R783" s="180"/>
      <c r="S783" s="180"/>
      <c r="T783" s="186"/>
      <c r="U783" s="186"/>
      <c r="V783" s="186"/>
      <c r="W783" s="186"/>
      <c r="X783" s="186"/>
      <c r="Y783" s="186"/>
      <c r="Z783" s="186"/>
    </row>
    <row r="784" spans="1:26" x14ac:dyDescent="0.2">
      <c r="A784" s="186"/>
      <c r="B784" s="186"/>
      <c r="C784" s="186"/>
      <c r="D784" s="186"/>
      <c r="E784" s="186"/>
      <c r="F784" s="186"/>
      <c r="G784" s="186"/>
      <c r="H784" s="186"/>
      <c r="I784" s="186"/>
      <c r="J784" s="186"/>
      <c r="K784" s="186"/>
      <c r="L784" s="186"/>
      <c r="M784" s="186"/>
      <c r="N784" s="180"/>
      <c r="O784" s="180"/>
      <c r="P784" s="180"/>
      <c r="Q784" s="180"/>
      <c r="R784" s="180"/>
      <c r="S784" s="180"/>
      <c r="T784" s="186"/>
      <c r="U784" s="186"/>
      <c r="V784" s="186"/>
      <c r="W784" s="186"/>
      <c r="X784" s="186"/>
      <c r="Y784" s="186"/>
      <c r="Z784" s="186"/>
    </row>
    <row r="785" spans="1:26" x14ac:dyDescent="0.2">
      <c r="A785" s="186"/>
      <c r="B785" s="186"/>
      <c r="C785" s="186"/>
      <c r="D785" s="186"/>
      <c r="E785" s="186"/>
      <c r="F785" s="186"/>
      <c r="G785" s="186"/>
      <c r="H785" s="186"/>
      <c r="I785" s="186"/>
      <c r="J785" s="186"/>
      <c r="K785" s="186"/>
      <c r="L785" s="186"/>
      <c r="M785" s="186"/>
      <c r="N785" s="180"/>
      <c r="O785" s="180"/>
      <c r="P785" s="180"/>
      <c r="Q785" s="180"/>
      <c r="R785" s="180"/>
      <c r="S785" s="180"/>
      <c r="T785" s="186"/>
      <c r="U785" s="186"/>
      <c r="V785" s="186"/>
      <c r="W785" s="186"/>
      <c r="X785" s="186"/>
      <c r="Y785" s="186"/>
      <c r="Z785" s="186"/>
    </row>
    <row r="786" spans="1:26" x14ac:dyDescent="0.2">
      <c r="A786" s="186"/>
      <c r="B786" s="186"/>
      <c r="C786" s="186"/>
      <c r="D786" s="186"/>
      <c r="E786" s="186"/>
      <c r="F786" s="186"/>
      <c r="G786" s="186"/>
      <c r="H786" s="186"/>
      <c r="I786" s="186"/>
      <c r="J786" s="186"/>
      <c r="K786" s="186"/>
      <c r="L786" s="186"/>
      <c r="M786" s="186"/>
      <c r="N786" s="180"/>
      <c r="O786" s="180"/>
      <c r="P786" s="180"/>
      <c r="Q786" s="180"/>
      <c r="R786" s="180"/>
      <c r="S786" s="180"/>
      <c r="T786" s="186"/>
      <c r="U786" s="186"/>
      <c r="V786" s="186"/>
      <c r="W786" s="186"/>
      <c r="X786" s="186"/>
      <c r="Y786" s="186"/>
      <c r="Z786" s="186"/>
    </row>
    <row r="787" spans="1:26" x14ac:dyDescent="0.2">
      <c r="A787" s="186"/>
      <c r="B787" s="186"/>
      <c r="C787" s="186"/>
      <c r="D787" s="186"/>
      <c r="E787" s="186"/>
      <c r="F787" s="186"/>
      <c r="G787" s="186"/>
      <c r="H787" s="186"/>
      <c r="I787" s="186"/>
      <c r="J787" s="186"/>
      <c r="K787" s="186"/>
      <c r="L787" s="186"/>
      <c r="M787" s="186"/>
      <c r="N787" s="180"/>
      <c r="O787" s="180"/>
      <c r="P787" s="180"/>
      <c r="Q787" s="180"/>
      <c r="R787" s="180"/>
      <c r="S787" s="180"/>
      <c r="T787" s="186"/>
      <c r="U787" s="186"/>
      <c r="V787" s="186"/>
      <c r="W787" s="186"/>
      <c r="X787" s="186"/>
      <c r="Y787" s="186"/>
      <c r="Z787" s="186"/>
    </row>
    <row r="788" spans="1:26" x14ac:dyDescent="0.2">
      <c r="A788" s="186"/>
      <c r="B788" s="186"/>
      <c r="C788" s="186"/>
      <c r="D788" s="186"/>
      <c r="E788" s="186"/>
      <c r="F788" s="186"/>
      <c r="G788" s="186"/>
      <c r="H788" s="186"/>
      <c r="I788" s="186"/>
      <c r="J788" s="186"/>
      <c r="K788" s="186"/>
      <c r="L788" s="186"/>
      <c r="M788" s="186"/>
      <c r="N788" s="180"/>
      <c r="O788" s="180"/>
      <c r="P788" s="180"/>
      <c r="Q788" s="180"/>
      <c r="R788" s="180"/>
      <c r="S788" s="180"/>
      <c r="T788" s="186"/>
      <c r="U788" s="186"/>
      <c r="V788" s="186"/>
      <c r="W788" s="186"/>
      <c r="X788" s="186"/>
      <c r="Y788" s="186"/>
      <c r="Z788" s="186"/>
    </row>
    <row r="789" spans="1:26" x14ac:dyDescent="0.2">
      <c r="A789" s="186"/>
      <c r="B789" s="186"/>
      <c r="C789" s="186"/>
      <c r="D789" s="186"/>
      <c r="E789" s="186"/>
      <c r="F789" s="186"/>
      <c r="G789" s="186"/>
      <c r="H789" s="186"/>
      <c r="I789" s="186"/>
      <c r="J789" s="186"/>
      <c r="K789" s="186"/>
      <c r="L789" s="186"/>
      <c r="M789" s="186"/>
      <c r="N789" s="180"/>
      <c r="O789" s="180"/>
      <c r="P789" s="180"/>
      <c r="Q789" s="180"/>
      <c r="R789" s="180"/>
      <c r="S789" s="180"/>
      <c r="T789" s="186"/>
      <c r="U789" s="186"/>
      <c r="V789" s="186"/>
      <c r="W789" s="186"/>
      <c r="X789" s="186"/>
      <c r="Y789" s="186"/>
      <c r="Z789" s="186"/>
    </row>
    <row r="790" spans="1:26" x14ac:dyDescent="0.2">
      <c r="A790" s="186"/>
      <c r="B790" s="186"/>
      <c r="C790" s="186"/>
      <c r="D790" s="186"/>
      <c r="E790" s="186"/>
      <c r="F790" s="186"/>
      <c r="G790" s="186"/>
      <c r="H790" s="186"/>
      <c r="I790" s="186"/>
      <c r="J790" s="186"/>
      <c r="K790" s="186"/>
      <c r="L790" s="186"/>
      <c r="M790" s="186"/>
      <c r="N790" s="180"/>
      <c r="O790" s="180"/>
      <c r="P790" s="180"/>
      <c r="Q790" s="180"/>
      <c r="R790" s="180"/>
      <c r="S790" s="180"/>
      <c r="T790" s="186"/>
      <c r="U790" s="186"/>
      <c r="V790" s="186"/>
      <c r="W790" s="186"/>
      <c r="X790" s="186"/>
      <c r="Y790" s="186"/>
      <c r="Z790" s="186"/>
    </row>
    <row r="791" spans="1:26" x14ac:dyDescent="0.2">
      <c r="A791" s="186"/>
      <c r="B791" s="186"/>
      <c r="C791" s="186"/>
      <c r="D791" s="186"/>
      <c r="E791" s="186"/>
      <c r="F791" s="186"/>
      <c r="G791" s="186"/>
      <c r="H791" s="186"/>
      <c r="I791" s="186"/>
      <c r="J791" s="186"/>
      <c r="K791" s="186"/>
      <c r="L791" s="186"/>
      <c r="M791" s="186"/>
      <c r="N791" s="180"/>
      <c r="O791" s="180"/>
      <c r="P791" s="180"/>
      <c r="Q791" s="180"/>
      <c r="R791" s="180"/>
      <c r="S791" s="180"/>
      <c r="T791" s="186"/>
      <c r="U791" s="186"/>
      <c r="V791" s="186"/>
      <c r="W791" s="186"/>
      <c r="X791" s="186"/>
      <c r="Y791" s="186"/>
      <c r="Z791" s="186"/>
    </row>
    <row r="792" spans="1:26" x14ac:dyDescent="0.2">
      <c r="A792" s="186"/>
      <c r="B792" s="186"/>
      <c r="C792" s="186"/>
      <c r="D792" s="186"/>
      <c r="E792" s="186"/>
      <c r="F792" s="186"/>
      <c r="G792" s="186"/>
      <c r="H792" s="186"/>
      <c r="I792" s="186"/>
      <c r="J792" s="186"/>
      <c r="K792" s="186"/>
      <c r="L792" s="186"/>
      <c r="M792" s="186"/>
      <c r="N792" s="180"/>
      <c r="O792" s="180"/>
      <c r="P792" s="180"/>
      <c r="Q792" s="180"/>
      <c r="R792" s="180"/>
      <c r="S792" s="180"/>
      <c r="T792" s="186"/>
      <c r="U792" s="186"/>
      <c r="V792" s="186"/>
      <c r="W792" s="186"/>
      <c r="X792" s="186"/>
      <c r="Y792" s="186"/>
      <c r="Z792" s="186"/>
    </row>
    <row r="793" spans="1:26" x14ac:dyDescent="0.2">
      <c r="A793" s="186"/>
      <c r="B793" s="186"/>
      <c r="C793" s="186"/>
      <c r="D793" s="186"/>
      <c r="E793" s="186"/>
      <c r="F793" s="186"/>
      <c r="G793" s="186"/>
      <c r="H793" s="186"/>
      <c r="I793" s="186"/>
      <c r="J793" s="186"/>
      <c r="K793" s="186"/>
      <c r="L793" s="186"/>
      <c r="M793" s="186"/>
      <c r="N793" s="180"/>
      <c r="O793" s="180"/>
      <c r="P793" s="180"/>
      <c r="Q793" s="180"/>
      <c r="R793" s="180"/>
      <c r="S793" s="180"/>
      <c r="T793" s="186"/>
      <c r="U793" s="186"/>
      <c r="V793" s="186"/>
      <c r="W793" s="186"/>
      <c r="X793" s="186"/>
      <c r="Y793" s="186"/>
      <c r="Z793" s="186"/>
    </row>
    <row r="794" spans="1:26" x14ac:dyDescent="0.2">
      <c r="A794" s="186"/>
      <c r="B794" s="186"/>
      <c r="C794" s="186"/>
      <c r="D794" s="186"/>
      <c r="E794" s="186"/>
      <c r="F794" s="186"/>
      <c r="G794" s="186"/>
      <c r="H794" s="186"/>
      <c r="I794" s="186"/>
      <c r="J794" s="186"/>
      <c r="K794" s="186"/>
      <c r="L794" s="186"/>
      <c r="M794" s="186"/>
      <c r="N794" s="180"/>
      <c r="O794" s="180"/>
      <c r="P794" s="180"/>
      <c r="Q794" s="180"/>
      <c r="R794" s="180"/>
      <c r="S794" s="180"/>
      <c r="T794" s="186"/>
      <c r="U794" s="186"/>
      <c r="V794" s="186"/>
      <c r="W794" s="186"/>
      <c r="X794" s="186"/>
      <c r="Y794" s="186"/>
      <c r="Z794" s="186"/>
    </row>
    <row r="795" spans="1:26" x14ac:dyDescent="0.2">
      <c r="A795" s="186"/>
      <c r="B795" s="186"/>
      <c r="C795" s="186"/>
      <c r="D795" s="186"/>
      <c r="E795" s="186"/>
      <c r="F795" s="186"/>
      <c r="G795" s="186"/>
      <c r="H795" s="186"/>
      <c r="I795" s="186"/>
      <c r="J795" s="186"/>
      <c r="K795" s="186"/>
      <c r="L795" s="186"/>
      <c r="M795" s="186"/>
      <c r="N795" s="180"/>
      <c r="O795" s="180"/>
      <c r="P795" s="180"/>
      <c r="Q795" s="180"/>
      <c r="R795" s="180"/>
      <c r="S795" s="180"/>
      <c r="T795" s="186"/>
      <c r="U795" s="186"/>
      <c r="V795" s="186"/>
      <c r="W795" s="186"/>
      <c r="X795" s="186"/>
      <c r="Y795" s="186"/>
      <c r="Z795" s="186"/>
    </row>
    <row r="796" spans="1:26" x14ac:dyDescent="0.2">
      <c r="A796" s="186"/>
      <c r="B796" s="186"/>
      <c r="C796" s="186"/>
      <c r="D796" s="186"/>
      <c r="E796" s="186"/>
      <c r="F796" s="186"/>
      <c r="G796" s="186"/>
      <c r="H796" s="186"/>
      <c r="I796" s="186"/>
      <c r="J796" s="186"/>
      <c r="K796" s="186"/>
      <c r="L796" s="186"/>
      <c r="M796" s="186"/>
      <c r="N796" s="180"/>
      <c r="O796" s="180"/>
      <c r="P796" s="180"/>
      <c r="Q796" s="180"/>
      <c r="R796" s="180"/>
      <c r="S796" s="180"/>
      <c r="T796" s="186"/>
      <c r="U796" s="186"/>
      <c r="V796" s="186"/>
      <c r="W796" s="186"/>
      <c r="X796" s="186"/>
      <c r="Y796" s="186"/>
      <c r="Z796" s="186"/>
    </row>
    <row r="797" spans="1:26" x14ac:dyDescent="0.2">
      <c r="A797" s="186"/>
      <c r="B797" s="186"/>
      <c r="C797" s="186"/>
      <c r="D797" s="186"/>
      <c r="E797" s="186"/>
      <c r="F797" s="186"/>
      <c r="G797" s="186"/>
      <c r="H797" s="186"/>
      <c r="I797" s="186"/>
      <c r="J797" s="186"/>
      <c r="K797" s="186"/>
      <c r="L797" s="186"/>
      <c r="M797" s="186"/>
      <c r="N797" s="180"/>
      <c r="O797" s="180"/>
      <c r="P797" s="180"/>
      <c r="Q797" s="180"/>
      <c r="R797" s="180"/>
      <c r="S797" s="180"/>
      <c r="T797" s="186"/>
      <c r="U797" s="186"/>
      <c r="V797" s="186"/>
      <c r="W797" s="186"/>
      <c r="X797" s="186"/>
      <c r="Y797" s="186"/>
      <c r="Z797" s="186"/>
    </row>
    <row r="798" spans="1:26" x14ac:dyDescent="0.2">
      <c r="A798" s="186"/>
      <c r="B798" s="186"/>
      <c r="C798" s="186"/>
      <c r="D798" s="186"/>
      <c r="E798" s="186"/>
      <c r="F798" s="186"/>
      <c r="G798" s="186"/>
      <c r="H798" s="186"/>
      <c r="I798" s="186"/>
      <c r="J798" s="186"/>
      <c r="K798" s="186"/>
      <c r="L798" s="186"/>
      <c r="M798" s="186"/>
      <c r="N798" s="180"/>
      <c r="O798" s="180"/>
      <c r="P798" s="180"/>
      <c r="Q798" s="180"/>
      <c r="R798" s="180"/>
      <c r="S798" s="180"/>
      <c r="T798" s="186"/>
      <c r="U798" s="186"/>
      <c r="V798" s="186"/>
      <c r="W798" s="186"/>
      <c r="X798" s="186"/>
      <c r="Y798" s="186"/>
      <c r="Z798" s="186"/>
    </row>
    <row r="799" spans="1:26" x14ac:dyDescent="0.2">
      <c r="A799" s="186"/>
      <c r="B799" s="186"/>
      <c r="C799" s="186"/>
      <c r="D799" s="186"/>
      <c r="E799" s="186"/>
      <c r="F799" s="186"/>
      <c r="G799" s="186"/>
      <c r="H799" s="186"/>
      <c r="I799" s="186"/>
      <c r="J799" s="186"/>
      <c r="K799" s="186"/>
      <c r="L799" s="186"/>
      <c r="M799" s="186"/>
      <c r="N799" s="180"/>
      <c r="O799" s="180"/>
      <c r="P799" s="180"/>
      <c r="Q799" s="180"/>
      <c r="R799" s="180"/>
      <c r="S799" s="180"/>
      <c r="T799" s="186"/>
      <c r="U799" s="186"/>
      <c r="V799" s="186"/>
      <c r="W799" s="186"/>
      <c r="X799" s="186"/>
      <c r="Y799" s="186"/>
      <c r="Z799" s="186"/>
    </row>
    <row r="800" spans="1:26" x14ac:dyDescent="0.2">
      <c r="A800" s="186"/>
      <c r="B800" s="186"/>
      <c r="C800" s="186"/>
      <c r="D800" s="186"/>
      <c r="E800" s="186"/>
      <c r="F800" s="186"/>
      <c r="G800" s="186"/>
      <c r="H800" s="186"/>
      <c r="I800" s="186"/>
      <c r="J800" s="186"/>
      <c r="K800" s="186"/>
      <c r="L800" s="186"/>
      <c r="M800" s="186"/>
      <c r="N800" s="180"/>
      <c r="O800" s="180"/>
      <c r="P800" s="180"/>
      <c r="Q800" s="180"/>
      <c r="R800" s="180"/>
      <c r="S800" s="180"/>
      <c r="T800" s="186"/>
      <c r="U800" s="186"/>
      <c r="V800" s="186"/>
      <c r="W800" s="186"/>
      <c r="X800" s="186"/>
      <c r="Y800" s="186"/>
      <c r="Z800" s="186"/>
    </row>
    <row r="801" spans="1:26" x14ac:dyDescent="0.2">
      <c r="A801" s="186"/>
      <c r="B801" s="186"/>
      <c r="C801" s="186"/>
      <c r="D801" s="186"/>
      <c r="E801" s="186"/>
      <c r="F801" s="186"/>
      <c r="G801" s="186"/>
      <c r="H801" s="186"/>
      <c r="I801" s="186"/>
      <c r="J801" s="186"/>
      <c r="K801" s="186"/>
      <c r="L801" s="186"/>
      <c r="M801" s="186"/>
      <c r="N801" s="180"/>
      <c r="O801" s="180"/>
      <c r="P801" s="180"/>
      <c r="Q801" s="180"/>
      <c r="R801" s="180"/>
      <c r="S801" s="180"/>
      <c r="T801" s="186"/>
      <c r="U801" s="186"/>
      <c r="V801" s="186"/>
      <c r="W801" s="186"/>
      <c r="X801" s="186"/>
      <c r="Y801" s="186"/>
      <c r="Z801" s="186"/>
    </row>
    <row r="802" spans="1:26" x14ac:dyDescent="0.2">
      <c r="A802" s="186"/>
      <c r="B802" s="186"/>
      <c r="C802" s="186"/>
      <c r="D802" s="186"/>
      <c r="E802" s="186"/>
      <c r="F802" s="186"/>
      <c r="G802" s="186"/>
      <c r="H802" s="186"/>
      <c r="I802" s="186"/>
      <c r="J802" s="186"/>
      <c r="K802" s="186"/>
      <c r="L802" s="186"/>
      <c r="M802" s="186"/>
      <c r="N802" s="180"/>
      <c r="O802" s="180"/>
      <c r="P802" s="180"/>
      <c r="Q802" s="180"/>
      <c r="R802" s="180"/>
      <c r="S802" s="180"/>
      <c r="T802" s="186"/>
      <c r="U802" s="186"/>
      <c r="V802" s="186"/>
      <c r="W802" s="186"/>
      <c r="X802" s="186"/>
      <c r="Y802" s="186"/>
      <c r="Z802" s="186"/>
    </row>
    <row r="803" spans="1:26" x14ac:dyDescent="0.2">
      <c r="A803" s="186"/>
      <c r="B803" s="186"/>
      <c r="C803" s="186"/>
      <c r="D803" s="186"/>
      <c r="E803" s="186"/>
      <c r="F803" s="186"/>
      <c r="G803" s="186"/>
      <c r="H803" s="186"/>
      <c r="I803" s="186"/>
      <c r="J803" s="186"/>
      <c r="K803" s="186"/>
      <c r="L803" s="186"/>
      <c r="M803" s="186"/>
      <c r="N803" s="180"/>
      <c r="O803" s="180"/>
      <c r="P803" s="180"/>
      <c r="Q803" s="180"/>
      <c r="R803" s="180"/>
      <c r="S803" s="180"/>
      <c r="T803" s="186"/>
      <c r="U803" s="186"/>
      <c r="V803" s="186"/>
      <c r="W803" s="186"/>
      <c r="X803" s="186"/>
      <c r="Y803" s="186"/>
      <c r="Z803" s="186"/>
    </row>
    <row r="804" spans="1:26" x14ac:dyDescent="0.2">
      <c r="A804" s="186"/>
      <c r="B804" s="186"/>
      <c r="C804" s="186"/>
      <c r="D804" s="186"/>
      <c r="E804" s="186"/>
      <c r="F804" s="186"/>
      <c r="G804" s="186"/>
      <c r="H804" s="186"/>
      <c r="I804" s="186"/>
      <c r="J804" s="186"/>
      <c r="K804" s="186"/>
      <c r="L804" s="186"/>
      <c r="M804" s="186"/>
      <c r="N804" s="180"/>
      <c r="O804" s="180"/>
      <c r="P804" s="180"/>
      <c r="Q804" s="180"/>
      <c r="R804" s="180"/>
      <c r="S804" s="180"/>
      <c r="T804" s="186"/>
      <c r="U804" s="186"/>
      <c r="V804" s="186"/>
      <c r="W804" s="186"/>
      <c r="X804" s="186"/>
      <c r="Y804" s="186"/>
      <c r="Z804" s="186"/>
    </row>
    <row r="805" spans="1:26" x14ac:dyDescent="0.2">
      <c r="A805" s="186"/>
      <c r="B805" s="186"/>
      <c r="C805" s="186"/>
      <c r="D805" s="186"/>
      <c r="E805" s="186"/>
      <c r="F805" s="186"/>
      <c r="G805" s="186"/>
      <c r="H805" s="186"/>
      <c r="I805" s="186"/>
      <c r="J805" s="186"/>
      <c r="K805" s="186"/>
      <c r="L805" s="186"/>
      <c r="M805" s="186"/>
      <c r="N805" s="180"/>
      <c r="O805" s="180"/>
      <c r="P805" s="180"/>
      <c r="Q805" s="180"/>
      <c r="R805" s="180"/>
      <c r="S805" s="180"/>
      <c r="T805" s="186"/>
      <c r="U805" s="186"/>
      <c r="V805" s="186"/>
      <c r="W805" s="186"/>
      <c r="X805" s="186"/>
      <c r="Y805" s="186"/>
      <c r="Z805" s="186"/>
    </row>
    <row r="806" spans="1:26" x14ac:dyDescent="0.2">
      <c r="A806" s="186"/>
      <c r="B806" s="186"/>
      <c r="C806" s="186"/>
      <c r="D806" s="186"/>
      <c r="E806" s="186"/>
      <c r="F806" s="186"/>
      <c r="G806" s="186"/>
      <c r="H806" s="186"/>
      <c r="I806" s="186"/>
      <c r="J806" s="186"/>
      <c r="K806" s="186"/>
      <c r="L806" s="186"/>
      <c r="M806" s="186"/>
      <c r="N806" s="180"/>
      <c r="O806" s="180"/>
      <c r="P806" s="180"/>
      <c r="Q806" s="180"/>
      <c r="R806" s="180"/>
      <c r="S806" s="180"/>
      <c r="T806" s="186"/>
      <c r="U806" s="186"/>
      <c r="V806" s="186"/>
      <c r="W806" s="186"/>
      <c r="X806" s="186"/>
      <c r="Y806" s="186"/>
      <c r="Z806" s="186"/>
    </row>
    <row r="807" spans="1:26" x14ac:dyDescent="0.2">
      <c r="A807" s="186"/>
      <c r="B807" s="186"/>
      <c r="C807" s="186"/>
      <c r="D807" s="186"/>
      <c r="E807" s="186"/>
      <c r="F807" s="186"/>
      <c r="G807" s="186"/>
      <c r="H807" s="186"/>
      <c r="I807" s="186"/>
      <c r="J807" s="186"/>
      <c r="K807" s="186"/>
      <c r="L807" s="186"/>
      <c r="M807" s="186"/>
      <c r="N807" s="180"/>
      <c r="O807" s="180"/>
      <c r="P807" s="180"/>
      <c r="Q807" s="180"/>
      <c r="R807" s="180"/>
      <c r="S807" s="180"/>
      <c r="T807" s="186"/>
      <c r="U807" s="186"/>
      <c r="V807" s="186"/>
      <c r="W807" s="186"/>
      <c r="X807" s="186"/>
      <c r="Y807" s="186"/>
      <c r="Z807" s="186"/>
    </row>
    <row r="808" spans="1:26" x14ac:dyDescent="0.2">
      <c r="A808" s="186"/>
      <c r="B808" s="186"/>
      <c r="C808" s="186"/>
      <c r="D808" s="186"/>
      <c r="E808" s="186"/>
      <c r="F808" s="186"/>
      <c r="G808" s="186"/>
      <c r="H808" s="186"/>
      <c r="I808" s="186"/>
      <c r="J808" s="186"/>
      <c r="K808" s="186"/>
      <c r="L808" s="186"/>
      <c r="M808" s="186"/>
      <c r="N808" s="180"/>
      <c r="O808" s="180"/>
      <c r="P808" s="180"/>
      <c r="Q808" s="180"/>
      <c r="R808" s="180"/>
      <c r="S808" s="180"/>
      <c r="T808" s="186"/>
      <c r="U808" s="186"/>
      <c r="V808" s="186"/>
      <c r="W808" s="186"/>
      <c r="X808" s="186"/>
      <c r="Y808" s="186"/>
      <c r="Z808" s="186"/>
    </row>
    <row r="809" spans="1:26" x14ac:dyDescent="0.2">
      <c r="A809" s="186"/>
      <c r="B809" s="186"/>
      <c r="C809" s="186"/>
      <c r="D809" s="186"/>
      <c r="E809" s="186"/>
      <c r="F809" s="186"/>
      <c r="G809" s="186"/>
      <c r="H809" s="186"/>
      <c r="I809" s="186"/>
      <c r="J809" s="186"/>
      <c r="K809" s="186"/>
      <c r="L809" s="186"/>
      <c r="M809" s="186"/>
      <c r="N809" s="180"/>
      <c r="O809" s="180"/>
      <c r="P809" s="180"/>
      <c r="Q809" s="180"/>
      <c r="R809" s="180"/>
      <c r="S809" s="180"/>
      <c r="T809" s="186"/>
      <c r="U809" s="186"/>
      <c r="V809" s="186"/>
      <c r="W809" s="186"/>
      <c r="X809" s="186"/>
      <c r="Y809" s="186"/>
      <c r="Z809" s="186"/>
    </row>
    <row r="810" spans="1:26" x14ac:dyDescent="0.2">
      <c r="A810" s="186"/>
      <c r="B810" s="186"/>
      <c r="C810" s="186"/>
      <c r="D810" s="186"/>
      <c r="E810" s="186"/>
      <c r="F810" s="186"/>
      <c r="G810" s="186"/>
      <c r="H810" s="186"/>
      <c r="I810" s="186"/>
      <c r="J810" s="186"/>
      <c r="K810" s="186"/>
      <c r="L810" s="186"/>
      <c r="M810" s="186"/>
      <c r="N810" s="180"/>
      <c r="O810" s="180"/>
      <c r="P810" s="180"/>
      <c r="Q810" s="180"/>
      <c r="R810" s="180"/>
      <c r="S810" s="180"/>
      <c r="T810" s="186"/>
      <c r="U810" s="186"/>
      <c r="V810" s="186"/>
      <c r="W810" s="186"/>
      <c r="X810" s="186"/>
      <c r="Y810" s="186"/>
      <c r="Z810" s="186"/>
    </row>
    <row r="811" spans="1:26" x14ac:dyDescent="0.2">
      <c r="A811" s="186"/>
      <c r="B811" s="186"/>
      <c r="C811" s="186"/>
      <c r="D811" s="186"/>
      <c r="E811" s="186"/>
      <c r="F811" s="186"/>
      <c r="G811" s="186"/>
      <c r="H811" s="186"/>
      <c r="I811" s="186"/>
      <c r="J811" s="186"/>
      <c r="K811" s="186"/>
      <c r="L811" s="186"/>
      <c r="M811" s="186"/>
      <c r="N811" s="180"/>
      <c r="O811" s="180"/>
      <c r="P811" s="180"/>
      <c r="Q811" s="180"/>
      <c r="R811" s="180"/>
      <c r="S811" s="180"/>
      <c r="T811" s="186"/>
      <c r="U811" s="186"/>
      <c r="V811" s="186"/>
      <c r="W811" s="186"/>
      <c r="X811" s="186"/>
      <c r="Y811" s="186"/>
      <c r="Z811" s="186"/>
    </row>
    <row r="812" spans="1:26" x14ac:dyDescent="0.2">
      <c r="A812" s="186"/>
      <c r="B812" s="186"/>
      <c r="C812" s="186"/>
      <c r="D812" s="186"/>
      <c r="E812" s="186"/>
      <c r="F812" s="186"/>
      <c r="G812" s="186"/>
      <c r="H812" s="186"/>
      <c r="I812" s="186"/>
      <c r="J812" s="186"/>
      <c r="K812" s="186"/>
      <c r="L812" s="186"/>
      <c r="M812" s="186"/>
      <c r="N812" s="180"/>
      <c r="O812" s="180"/>
      <c r="P812" s="180"/>
      <c r="Q812" s="180"/>
      <c r="R812" s="180"/>
      <c r="S812" s="180"/>
      <c r="T812" s="186"/>
      <c r="U812" s="186"/>
      <c r="V812" s="186"/>
      <c r="W812" s="186"/>
      <c r="X812" s="186"/>
      <c r="Y812" s="186"/>
      <c r="Z812" s="186"/>
    </row>
    <row r="813" spans="1:26" x14ac:dyDescent="0.2">
      <c r="A813" s="186"/>
      <c r="B813" s="186"/>
      <c r="C813" s="186"/>
      <c r="D813" s="186"/>
      <c r="E813" s="186"/>
      <c r="F813" s="186"/>
      <c r="G813" s="186"/>
      <c r="H813" s="186"/>
      <c r="I813" s="186"/>
      <c r="J813" s="186"/>
      <c r="K813" s="186"/>
      <c r="L813" s="186"/>
      <c r="M813" s="186"/>
      <c r="N813" s="180"/>
      <c r="O813" s="180"/>
      <c r="P813" s="180"/>
      <c r="Q813" s="180"/>
      <c r="R813" s="180"/>
      <c r="S813" s="180"/>
      <c r="T813" s="186"/>
      <c r="U813" s="186"/>
      <c r="V813" s="186"/>
      <c r="W813" s="186"/>
      <c r="X813" s="186"/>
      <c r="Y813" s="186"/>
      <c r="Z813" s="186"/>
    </row>
    <row r="814" spans="1:26" x14ac:dyDescent="0.2">
      <c r="A814" s="186"/>
      <c r="B814" s="186"/>
      <c r="C814" s="186"/>
      <c r="D814" s="186"/>
      <c r="E814" s="186"/>
      <c r="F814" s="186"/>
      <c r="G814" s="186"/>
      <c r="H814" s="186"/>
      <c r="I814" s="186"/>
      <c r="J814" s="186"/>
      <c r="K814" s="186"/>
      <c r="L814" s="186"/>
      <c r="M814" s="186"/>
      <c r="N814" s="180"/>
      <c r="O814" s="180"/>
      <c r="P814" s="180"/>
      <c r="Q814" s="180"/>
      <c r="R814" s="180"/>
      <c r="S814" s="180"/>
      <c r="T814" s="186"/>
      <c r="U814" s="186"/>
      <c r="V814" s="186"/>
      <c r="W814" s="186"/>
      <c r="X814" s="186"/>
      <c r="Y814" s="186"/>
      <c r="Z814" s="186"/>
    </row>
    <row r="815" spans="1:26" x14ac:dyDescent="0.2">
      <c r="A815" s="186"/>
      <c r="B815" s="186"/>
      <c r="C815" s="186"/>
      <c r="D815" s="186"/>
      <c r="E815" s="186"/>
      <c r="F815" s="186"/>
      <c r="G815" s="186"/>
      <c r="H815" s="186"/>
      <c r="I815" s="186"/>
      <c r="J815" s="186"/>
      <c r="K815" s="186"/>
      <c r="L815" s="186"/>
      <c r="M815" s="186"/>
      <c r="N815" s="180"/>
      <c r="O815" s="180"/>
      <c r="P815" s="180"/>
      <c r="Q815" s="180"/>
      <c r="R815" s="180"/>
      <c r="S815" s="180"/>
      <c r="T815" s="186"/>
      <c r="U815" s="186"/>
      <c r="V815" s="186"/>
      <c r="W815" s="186"/>
      <c r="X815" s="186"/>
      <c r="Y815" s="186"/>
      <c r="Z815" s="186"/>
    </row>
    <row r="816" spans="1:26" x14ac:dyDescent="0.2">
      <c r="A816" s="186"/>
      <c r="B816" s="186"/>
      <c r="C816" s="186"/>
      <c r="D816" s="186"/>
      <c r="E816" s="186"/>
      <c r="F816" s="186"/>
      <c r="G816" s="186"/>
      <c r="H816" s="186"/>
      <c r="I816" s="186"/>
      <c r="J816" s="186"/>
      <c r="K816" s="186"/>
      <c r="L816" s="186"/>
      <c r="M816" s="186"/>
      <c r="N816" s="180"/>
      <c r="O816" s="180"/>
      <c r="P816" s="180"/>
      <c r="Q816" s="180"/>
      <c r="R816" s="180"/>
      <c r="S816" s="180"/>
      <c r="T816" s="186"/>
      <c r="U816" s="186"/>
      <c r="V816" s="186"/>
      <c r="W816" s="186"/>
      <c r="X816" s="186"/>
      <c r="Y816" s="186"/>
      <c r="Z816" s="186"/>
    </row>
    <row r="817" spans="1:26" x14ac:dyDescent="0.2">
      <c r="A817" s="186"/>
      <c r="B817" s="186"/>
      <c r="C817" s="186"/>
      <c r="D817" s="186"/>
      <c r="E817" s="186"/>
      <c r="F817" s="186"/>
      <c r="G817" s="186"/>
      <c r="H817" s="186"/>
      <c r="I817" s="186"/>
      <c r="J817" s="186"/>
      <c r="K817" s="186"/>
      <c r="L817" s="186"/>
      <c r="M817" s="186"/>
      <c r="N817" s="180"/>
      <c r="O817" s="180"/>
      <c r="P817" s="180"/>
      <c r="Q817" s="180"/>
      <c r="R817" s="180"/>
      <c r="S817" s="180"/>
      <c r="T817" s="186"/>
      <c r="U817" s="186"/>
      <c r="V817" s="186"/>
      <c r="W817" s="186"/>
      <c r="X817" s="186"/>
      <c r="Y817" s="186"/>
      <c r="Z817" s="186"/>
    </row>
    <row r="818" spans="1:26" x14ac:dyDescent="0.2">
      <c r="A818" s="186"/>
      <c r="B818" s="186"/>
      <c r="C818" s="186"/>
      <c r="D818" s="186"/>
      <c r="E818" s="186"/>
      <c r="F818" s="186"/>
      <c r="G818" s="186"/>
      <c r="H818" s="186"/>
      <c r="I818" s="186"/>
      <c r="J818" s="186"/>
      <c r="K818" s="186"/>
      <c r="L818" s="186"/>
      <c r="M818" s="186"/>
      <c r="N818" s="180"/>
      <c r="O818" s="180"/>
      <c r="P818" s="180"/>
      <c r="Q818" s="180"/>
      <c r="R818" s="180"/>
      <c r="S818" s="180"/>
      <c r="T818" s="186"/>
      <c r="U818" s="186"/>
      <c r="V818" s="186"/>
      <c r="W818" s="186"/>
      <c r="X818" s="186"/>
      <c r="Y818" s="186"/>
      <c r="Z818" s="186"/>
    </row>
    <row r="819" spans="1:26" x14ac:dyDescent="0.2">
      <c r="A819" s="186"/>
      <c r="B819" s="186"/>
      <c r="C819" s="186"/>
      <c r="D819" s="186"/>
      <c r="E819" s="186"/>
      <c r="F819" s="186"/>
      <c r="G819" s="186"/>
      <c r="H819" s="186"/>
      <c r="I819" s="186"/>
      <c r="J819" s="186"/>
      <c r="K819" s="186"/>
      <c r="L819" s="186"/>
      <c r="M819" s="186"/>
      <c r="N819" s="180"/>
      <c r="O819" s="180"/>
      <c r="P819" s="180"/>
      <c r="Q819" s="180"/>
      <c r="R819" s="180"/>
      <c r="S819" s="180"/>
      <c r="T819" s="186"/>
      <c r="U819" s="186"/>
      <c r="V819" s="186"/>
      <c r="W819" s="186"/>
      <c r="X819" s="186"/>
      <c r="Y819" s="186"/>
      <c r="Z819" s="186"/>
    </row>
    <row r="820" spans="1:26" x14ac:dyDescent="0.2">
      <c r="A820" s="186"/>
      <c r="B820" s="186"/>
      <c r="C820" s="186"/>
      <c r="D820" s="186"/>
      <c r="E820" s="186"/>
      <c r="F820" s="186"/>
      <c r="G820" s="186"/>
      <c r="H820" s="186"/>
      <c r="I820" s="186"/>
      <c r="J820" s="186"/>
      <c r="K820" s="186"/>
      <c r="L820" s="186"/>
      <c r="M820" s="186"/>
      <c r="N820" s="180"/>
      <c r="O820" s="180"/>
      <c r="P820" s="180"/>
      <c r="Q820" s="180"/>
      <c r="R820" s="180"/>
      <c r="S820" s="180"/>
      <c r="T820" s="186"/>
      <c r="U820" s="186"/>
      <c r="V820" s="186"/>
      <c r="W820" s="186"/>
      <c r="X820" s="186"/>
      <c r="Y820" s="186"/>
      <c r="Z820" s="186"/>
    </row>
    <row r="821" spans="1:26" x14ac:dyDescent="0.2">
      <c r="A821" s="186"/>
      <c r="B821" s="186"/>
      <c r="C821" s="186"/>
      <c r="D821" s="186"/>
      <c r="E821" s="186"/>
      <c r="F821" s="186"/>
      <c r="G821" s="186"/>
      <c r="H821" s="186"/>
      <c r="I821" s="186"/>
      <c r="J821" s="186"/>
      <c r="K821" s="186"/>
      <c r="L821" s="186"/>
      <c r="M821" s="186"/>
      <c r="N821" s="180"/>
      <c r="O821" s="180"/>
      <c r="P821" s="180"/>
      <c r="Q821" s="180"/>
      <c r="R821" s="180"/>
      <c r="S821" s="180"/>
      <c r="T821" s="186"/>
      <c r="U821" s="186"/>
      <c r="V821" s="186"/>
      <c r="W821" s="186"/>
      <c r="X821" s="186"/>
      <c r="Y821" s="186"/>
      <c r="Z821" s="186"/>
    </row>
    <row r="822" spans="1:26" x14ac:dyDescent="0.2">
      <c r="A822" s="186"/>
      <c r="B822" s="186"/>
      <c r="C822" s="186"/>
      <c r="D822" s="186"/>
      <c r="E822" s="186"/>
      <c r="F822" s="186"/>
      <c r="G822" s="186"/>
      <c r="H822" s="186"/>
      <c r="I822" s="186"/>
      <c r="J822" s="186"/>
      <c r="K822" s="186"/>
      <c r="L822" s="186"/>
      <c r="M822" s="186"/>
      <c r="N822" s="180"/>
      <c r="O822" s="180"/>
      <c r="P822" s="180"/>
      <c r="Q822" s="180"/>
      <c r="R822" s="180"/>
      <c r="S822" s="180"/>
      <c r="T822" s="186"/>
      <c r="U822" s="186"/>
      <c r="V822" s="186"/>
      <c r="W822" s="186"/>
      <c r="X822" s="186"/>
      <c r="Y822" s="186"/>
      <c r="Z822" s="186"/>
    </row>
    <row r="823" spans="1:26" x14ac:dyDescent="0.2">
      <c r="A823" s="186"/>
      <c r="B823" s="186"/>
      <c r="C823" s="186"/>
      <c r="D823" s="186"/>
      <c r="E823" s="186"/>
      <c r="F823" s="186"/>
      <c r="G823" s="186"/>
      <c r="H823" s="186"/>
      <c r="I823" s="186"/>
      <c r="J823" s="186"/>
      <c r="K823" s="186"/>
      <c r="L823" s="186"/>
      <c r="M823" s="186"/>
      <c r="N823" s="180"/>
      <c r="O823" s="180"/>
      <c r="P823" s="180"/>
      <c r="Q823" s="180"/>
      <c r="R823" s="180"/>
      <c r="S823" s="180"/>
      <c r="T823" s="186"/>
      <c r="U823" s="186"/>
      <c r="V823" s="186"/>
      <c r="W823" s="186"/>
      <c r="X823" s="186"/>
      <c r="Y823" s="186"/>
      <c r="Z823" s="186"/>
    </row>
    <row r="824" spans="1:26" x14ac:dyDescent="0.2">
      <c r="A824" s="186"/>
      <c r="B824" s="186"/>
      <c r="C824" s="186"/>
      <c r="D824" s="186"/>
      <c r="E824" s="186"/>
      <c r="F824" s="186"/>
      <c r="G824" s="186"/>
      <c r="H824" s="186"/>
      <c r="I824" s="186"/>
      <c r="J824" s="186"/>
      <c r="K824" s="186"/>
      <c r="L824" s="186"/>
      <c r="M824" s="186"/>
      <c r="N824" s="180"/>
      <c r="O824" s="180"/>
      <c r="P824" s="180"/>
      <c r="Q824" s="180"/>
      <c r="R824" s="180"/>
      <c r="S824" s="180"/>
      <c r="T824" s="186"/>
      <c r="U824" s="186"/>
      <c r="V824" s="186"/>
      <c r="W824" s="186"/>
      <c r="X824" s="186"/>
      <c r="Y824" s="186"/>
      <c r="Z824" s="186"/>
    </row>
    <row r="825" spans="1:26" x14ac:dyDescent="0.2">
      <c r="A825" s="186"/>
      <c r="B825" s="186"/>
      <c r="C825" s="186"/>
      <c r="D825" s="186"/>
      <c r="E825" s="186"/>
      <c r="F825" s="186"/>
      <c r="G825" s="186"/>
      <c r="H825" s="186"/>
      <c r="I825" s="186"/>
      <c r="J825" s="186"/>
      <c r="K825" s="186"/>
      <c r="L825" s="186"/>
      <c r="M825" s="186"/>
      <c r="N825" s="180"/>
      <c r="O825" s="180"/>
      <c r="P825" s="180"/>
      <c r="Q825" s="180"/>
      <c r="R825" s="180"/>
      <c r="S825" s="180"/>
      <c r="T825" s="186"/>
      <c r="U825" s="186"/>
      <c r="V825" s="186"/>
      <c r="W825" s="186"/>
      <c r="X825" s="186"/>
      <c r="Y825" s="186"/>
      <c r="Z825" s="186"/>
    </row>
    <row r="826" spans="1:26" x14ac:dyDescent="0.2">
      <c r="A826" s="186"/>
      <c r="B826" s="186"/>
      <c r="C826" s="186"/>
      <c r="D826" s="186"/>
      <c r="E826" s="186"/>
      <c r="F826" s="186"/>
      <c r="G826" s="186"/>
      <c r="H826" s="186"/>
      <c r="I826" s="186"/>
      <c r="J826" s="186"/>
      <c r="K826" s="186"/>
      <c r="L826" s="186"/>
      <c r="M826" s="186"/>
      <c r="N826" s="180"/>
      <c r="O826" s="180"/>
      <c r="P826" s="180"/>
      <c r="Q826" s="180"/>
      <c r="R826" s="180"/>
      <c r="S826" s="180"/>
      <c r="T826" s="186"/>
      <c r="U826" s="186"/>
      <c r="V826" s="186"/>
      <c r="W826" s="186"/>
      <c r="X826" s="186"/>
      <c r="Y826" s="186"/>
      <c r="Z826" s="186"/>
    </row>
    <row r="827" spans="1:26" x14ac:dyDescent="0.2">
      <c r="A827" s="186"/>
      <c r="B827" s="186"/>
      <c r="C827" s="186"/>
      <c r="D827" s="186"/>
      <c r="E827" s="186"/>
      <c r="F827" s="186"/>
      <c r="G827" s="186"/>
      <c r="H827" s="186"/>
      <c r="I827" s="186"/>
      <c r="J827" s="186"/>
      <c r="K827" s="186"/>
      <c r="L827" s="186"/>
      <c r="M827" s="186"/>
      <c r="N827" s="180"/>
      <c r="O827" s="180"/>
      <c r="P827" s="180"/>
      <c r="Q827" s="180"/>
      <c r="R827" s="180"/>
      <c r="S827" s="180"/>
      <c r="T827" s="186"/>
      <c r="U827" s="186"/>
      <c r="V827" s="186"/>
      <c r="W827" s="186"/>
      <c r="X827" s="186"/>
      <c r="Y827" s="186"/>
      <c r="Z827" s="186"/>
    </row>
    <row r="828" spans="1:26" x14ac:dyDescent="0.2">
      <c r="A828" s="186"/>
      <c r="B828" s="186"/>
      <c r="C828" s="186"/>
      <c r="D828" s="186"/>
      <c r="E828" s="186"/>
      <c r="F828" s="186"/>
      <c r="G828" s="186"/>
      <c r="H828" s="186"/>
      <c r="I828" s="186"/>
      <c r="J828" s="186"/>
      <c r="K828" s="186"/>
      <c r="L828" s="186"/>
      <c r="M828" s="186"/>
      <c r="N828" s="180"/>
      <c r="O828" s="180"/>
      <c r="P828" s="180"/>
      <c r="Q828" s="180"/>
      <c r="R828" s="180"/>
      <c r="S828" s="180"/>
      <c r="T828" s="186"/>
      <c r="U828" s="186"/>
      <c r="V828" s="186"/>
      <c r="W828" s="186"/>
      <c r="X828" s="186"/>
      <c r="Y828" s="186"/>
      <c r="Z828" s="186"/>
    </row>
    <row r="829" spans="1:26" x14ac:dyDescent="0.2">
      <c r="A829" s="186"/>
      <c r="B829" s="186"/>
      <c r="C829" s="186"/>
      <c r="D829" s="186"/>
      <c r="E829" s="186"/>
      <c r="F829" s="186"/>
      <c r="G829" s="186"/>
      <c r="H829" s="186"/>
      <c r="I829" s="186"/>
      <c r="J829" s="186"/>
      <c r="K829" s="186"/>
      <c r="L829" s="186"/>
      <c r="M829" s="186"/>
      <c r="N829" s="180"/>
      <c r="O829" s="180"/>
      <c r="P829" s="180"/>
      <c r="Q829" s="180"/>
      <c r="R829" s="180"/>
      <c r="S829" s="180"/>
      <c r="T829" s="186"/>
      <c r="U829" s="186"/>
      <c r="V829" s="186"/>
      <c r="W829" s="186"/>
      <c r="X829" s="186"/>
      <c r="Y829" s="186"/>
      <c r="Z829" s="186"/>
    </row>
    <row r="830" spans="1:26" x14ac:dyDescent="0.2">
      <c r="A830" s="186"/>
      <c r="B830" s="186"/>
      <c r="C830" s="186"/>
      <c r="D830" s="186"/>
      <c r="E830" s="186"/>
      <c r="F830" s="186"/>
      <c r="G830" s="186"/>
      <c r="H830" s="186"/>
      <c r="I830" s="186"/>
      <c r="J830" s="186"/>
      <c r="K830" s="186"/>
      <c r="L830" s="186"/>
      <c r="M830" s="186"/>
      <c r="N830" s="180"/>
      <c r="O830" s="180"/>
      <c r="P830" s="180"/>
      <c r="Q830" s="180"/>
      <c r="R830" s="180"/>
      <c r="S830" s="180"/>
      <c r="T830" s="186"/>
      <c r="U830" s="186"/>
      <c r="V830" s="186"/>
      <c r="W830" s="186"/>
      <c r="X830" s="186"/>
      <c r="Y830" s="186"/>
      <c r="Z830" s="186"/>
    </row>
    <row r="831" spans="1:26" x14ac:dyDescent="0.2">
      <c r="A831" s="186"/>
      <c r="B831" s="186"/>
      <c r="C831" s="186"/>
      <c r="D831" s="186"/>
      <c r="E831" s="186"/>
      <c r="F831" s="186"/>
      <c r="G831" s="186"/>
      <c r="H831" s="186"/>
      <c r="I831" s="186"/>
      <c r="J831" s="186"/>
      <c r="K831" s="186"/>
      <c r="L831" s="186"/>
      <c r="M831" s="186"/>
      <c r="N831" s="180"/>
      <c r="O831" s="180"/>
      <c r="P831" s="180"/>
      <c r="Q831" s="180"/>
      <c r="R831" s="180"/>
      <c r="S831" s="180"/>
      <c r="T831" s="186"/>
      <c r="U831" s="186"/>
      <c r="V831" s="186"/>
      <c r="W831" s="186"/>
      <c r="X831" s="186"/>
      <c r="Y831" s="186"/>
      <c r="Z831" s="186"/>
    </row>
    <row r="832" spans="1:26" x14ac:dyDescent="0.2">
      <c r="A832" s="186"/>
      <c r="B832" s="186"/>
      <c r="C832" s="186"/>
      <c r="D832" s="186"/>
      <c r="E832" s="186"/>
      <c r="F832" s="186"/>
      <c r="G832" s="186"/>
      <c r="H832" s="186"/>
      <c r="I832" s="186"/>
      <c r="J832" s="186"/>
      <c r="K832" s="186"/>
      <c r="L832" s="186"/>
      <c r="M832" s="186"/>
      <c r="N832" s="180"/>
      <c r="O832" s="180"/>
      <c r="P832" s="180"/>
      <c r="Q832" s="180"/>
      <c r="R832" s="180"/>
      <c r="S832" s="180"/>
      <c r="T832" s="186"/>
      <c r="U832" s="186"/>
      <c r="V832" s="186"/>
      <c r="W832" s="186"/>
      <c r="X832" s="186"/>
      <c r="Y832" s="186"/>
      <c r="Z832" s="186"/>
    </row>
    <row r="833" spans="1:26" x14ac:dyDescent="0.2">
      <c r="A833" s="186"/>
      <c r="B833" s="186"/>
      <c r="C833" s="186"/>
      <c r="D833" s="186"/>
      <c r="E833" s="186"/>
      <c r="F833" s="186"/>
      <c r="G833" s="186"/>
      <c r="H833" s="186"/>
      <c r="I833" s="186"/>
      <c r="J833" s="186"/>
      <c r="K833" s="186"/>
      <c r="L833" s="186"/>
      <c r="M833" s="186"/>
      <c r="N833" s="180"/>
      <c r="O833" s="180"/>
      <c r="P833" s="180"/>
      <c r="Q833" s="180"/>
      <c r="R833" s="180"/>
      <c r="S833" s="180"/>
      <c r="T833" s="186"/>
      <c r="U833" s="186"/>
      <c r="V833" s="186"/>
      <c r="W833" s="186"/>
      <c r="X833" s="186"/>
      <c r="Y833" s="186"/>
      <c r="Z833" s="186"/>
    </row>
    <row r="834" spans="1:26" x14ac:dyDescent="0.2">
      <c r="A834" s="186"/>
      <c r="B834" s="186"/>
      <c r="C834" s="186"/>
      <c r="D834" s="186"/>
      <c r="E834" s="186"/>
      <c r="F834" s="186"/>
      <c r="G834" s="186"/>
      <c r="H834" s="186"/>
      <c r="I834" s="186"/>
      <c r="J834" s="186"/>
      <c r="K834" s="186"/>
      <c r="L834" s="186"/>
      <c r="M834" s="186"/>
      <c r="N834" s="180"/>
      <c r="O834" s="180"/>
      <c r="P834" s="180"/>
      <c r="Q834" s="180"/>
      <c r="R834" s="180"/>
      <c r="S834" s="180"/>
      <c r="T834" s="186"/>
      <c r="U834" s="186"/>
      <c r="V834" s="186"/>
      <c r="W834" s="186"/>
      <c r="X834" s="186"/>
      <c r="Y834" s="186"/>
      <c r="Z834" s="186"/>
    </row>
    <row r="835" spans="1:26" x14ac:dyDescent="0.2">
      <c r="A835" s="186"/>
      <c r="B835" s="186"/>
      <c r="C835" s="186"/>
      <c r="D835" s="186"/>
      <c r="E835" s="186"/>
      <c r="F835" s="186"/>
      <c r="G835" s="186"/>
      <c r="H835" s="186"/>
      <c r="I835" s="186"/>
      <c r="J835" s="186"/>
      <c r="K835" s="186"/>
      <c r="L835" s="186"/>
      <c r="M835" s="186"/>
      <c r="N835" s="180"/>
      <c r="O835" s="180"/>
      <c r="P835" s="180"/>
      <c r="Q835" s="180"/>
      <c r="R835" s="180"/>
      <c r="S835" s="180"/>
      <c r="T835" s="186"/>
      <c r="U835" s="186"/>
      <c r="V835" s="186"/>
      <c r="W835" s="186"/>
      <c r="X835" s="186"/>
      <c r="Y835" s="186"/>
      <c r="Z835" s="186"/>
    </row>
    <row r="836" spans="1:26" x14ac:dyDescent="0.2">
      <c r="A836" s="186"/>
      <c r="B836" s="186"/>
      <c r="C836" s="186"/>
      <c r="D836" s="186"/>
      <c r="E836" s="186"/>
      <c r="F836" s="186"/>
      <c r="G836" s="186"/>
      <c r="H836" s="186"/>
      <c r="I836" s="186"/>
      <c r="J836" s="186"/>
      <c r="K836" s="186"/>
      <c r="L836" s="186"/>
      <c r="M836" s="186"/>
      <c r="N836" s="180"/>
      <c r="O836" s="180"/>
      <c r="P836" s="180"/>
      <c r="Q836" s="180"/>
      <c r="R836" s="180"/>
      <c r="S836" s="180"/>
      <c r="T836" s="186"/>
      <c r="U836" s="186"/>
      <c r="V836" s="186"/>
      <c r="W836" s="186"/>
      <c r="X836" s="186"/>
      <c r="Y836" s="186"/>
      <c r="Z836" s="186"/>
    </row>
    <row r="837" spans="1:26" x14ac:dyDescent="0.2">
      <c r="A837" s="186"/>
      <c r="B837" s="186"/>
      <c r="C837" s="186"/>
      <c r="D837" s="186"/>
      <c r="E837" s="186"/>
      <c r="F837" s="186"/>
      <c r="G837" s="186"/>
      <c r="H837" s="186"/>
      <c r="I837" s="186"/>
      <c r="J837" s="186"/>
      <c r="K837" s="186"/>
      <c r="L837" s="186"/>
      <c r="M837" s="186"/>
      <c r="N837" s="180"/>
      <c r="O837" s="180"/>
      <c r="P837" s="180"/>
      <c r="Q837" s="180"/>
      <c r="R837" s="180"/>
      <c r="S837" s="180"/>
      <c r="T837" s="186"/>
      <c r="U837" s="186"/>
      <c r="V837" s="186"/>
      <c r="W837" s="186"/>
      <c r="X837" s="186"/>
      <c r="Y837" s="186"/>
      <c r="Z837" s="186"/>
    </row>
    <row r="838" spans="1:26" x14ac:dyDescent="0.2">
      <c r="A838" s="186"/>
      <c r="B838" s="186"/>
      <c r="C838" s="186"/>
      <c r="D838" s="186"/>
      <c r="E838" s="186"/>
      <c r="F838" s="186"/>
      <c r="G838" s="186"/>
      <c r="H838" s="186"/>
      <c r="I838" s="186"/>
      <c r="J838" s="186"/>
      <c r="K838" s="186"/>
      <c r="L838" s="186"/>
      <c r="M838" s="186"/>
      <c r="N838" s="180"/>
      <c r="O838" s="180"/>
      <c r="P838" s="180"/>
      <c r="Q838" s="180"/>
      <c r="R838" s="180"/>
      <c r="S838" s="180"/>
      <c r="T838" s="186"/>
      <c r="U838" s="186"/>
      <c r="V838" s="186"/>
      <c r="W838" s="186"/>
      <c r="X838" s="186"/>
      <c r="Y838" s="186"/>
      <c r="Z838" s="186"/>
    </row>
    <row r="839" spans="1:26" x14ac:dyDescent="0.2">
      <c r="A839" s="186"/>
      <c r="B839" s="186"/>
      <c r="C839" s="186"/>
      <c r="D839" s="186"/>
      <c r="E839" s="186"/>
      <c r="F839" s="186"/>
      <c r="G839" s="186"/>
      <c r="H839" s="186"/>
      <c r="I839" s="186"/>
      <c r="J839" s="186"/>
      <c r="K839" s="186"/>
      <c r="L839" s="186"/>
      <c r="M839" s="186"/>
      <c r="N839" s="180"/>
      <c r="O839" s="180"/>
      <c r="P839" s="180"/>
      <c r="Q839" s="180"/>
      <c r="R839" s="180"/>
      <c r="S839" s="180"/>
      <c r="T839" s="186"/>
      <c r="U839" s="186"/>
      <c r="V839" s="186"/>
      <c r="W839" s="186"/>
      <c r="X839" s="186"/>
      <c r="Y839" s="186"/>
      <c r="Z839" s="186"/>
    </row>
    <row r="840" spans="1:26" x14ac:dyDescent="0.2">
      <c r="A840" s="186"/>
      <c r="B840" s="186"/>
      <c r="C840" s="186"/>
      <c r="D840" s="186"/>
      <c r="E840" s="186"/>
      <c r="F840" s="186"/>
      <c r="G840" s="186"/>
      <c r="H840" s="186"/>
      <c r="I840" s="186"/>
      <c r="J840" s="186"/>
      <c r="K840" s="186"/>
      <c r="L840" s="186"/>
      <c r="M840" s="186"/>
      <c r="N840" s="180"/>
      <c r="O840" s="180"/>
      <c r="P840" s="180"/>
      <c r="Q840" s="180"/>
      <c r="R840" s="180"/>
      <c r="S840" s="180"/>
      <c r="T840" s="186"/>
      <c r="U840" s="186"/>
      <c r="V840" s="186"/>
      <c r="W840" s="186"/>
      <c r="X840" s="186"/>
      <c r="Y840" s="186"/>
      <c r="Z840" s="186"/>
    </row>
    <row r="841" spans="1:26" x14ac:dyDescent="0.2">
      <c r="A841" s="186"/>
      <c r="B841" s="186"/>
      <c r="C841" s="186"/>
      <c r="D841" s="186"/>
      <c r="E841" s="186"/>
      <c r="F841" s="186"/>
      <c r="G841" s="186"/>
      <c r="H841" s="186"/>
      <c r="I841" s="186"/>
      <c r="J841" s="186"/>
      <c r="K841" s="186"/>
      <c r="L841" s="186"/>
      <c r="M841" s="186"/>
      <c r="N841" s="180"/>
      <c r="O841" s="180"/>
      <c r="P841" s="180"/>
      <c r="Q841" s="180"/>
      <c r="R841" s="180"/>
      <c r="S841" s="180"/>
      <c r="T841" s="186"/>
      <c r="U841" s="186"/>
      <c r="V841" s="186"/>
      <c r="W841" s="186"/>
      <c r="X841" s="186"/>
      <c r="Y841" s="186"/>
      <c r="Z841" s="186"/>
    </row>
    <row r="842" spans="1:26" x14ac:dyDescent="0.2">
      <c r="A842" s="186"/>
      <c r="B842" s="186"/>
      <c r="C842" s="186"/>
      <c r="D842" s="186"/>
      <c r="E842" s="186"/>
      <c r="F842" s="186"/>
      <c r="G842" s="186"/>
      <c r="H842" s="186"/>
      <c r="I842" s="186"/>
      <c r="J842" s="186"/>
      <c r="K842" s="186"/>
      <c r="L842" s="186"/>
      <c r="M842" s="186"/>
      <c r="N842" s="180"/>
      <c r="O842" s="180"/>
      <c r="P842" s="180"/>
      <c r="Q842" s="180"/>
      <c r="R842" s="180"/>
      <c r="S842" s="180"/>
      <c r="T842" s="186"/>
      <c r="U842" s="186"/>
      <c r="V842" s="186"/>
      <c r="W842" s="186"/>
      <c r="X842" s="186"/>
      <c r="Y842" s="186"/>
      <c r="Z842" s="186"/>
    </row>
    <row r="843" spans="1:26" x14ac:dyDescent="0.2">
      <c r="A843" s="186"/>
      <c r="B843" s="186"/>
      <c r="C843" s="186"/>
      <c r="D843" s="186"/>
      <c r="E843" s="186"/>
      <c r="F843" s="186"/>
      <c r="G843" s="186"/>
      <c r="H843" s="186"/>
      <c r="I843" s="186"/>
      <c r="J843" s="186"/>
      <c r="K843" s="186"/>
      <c r="L843" s="186"/>
      <c r="M843" s="186"/>
      <c r="N843" s="180"/>
      <c r="O843" s="180"/>
      <c r="P843" s="180"/>
      <c r="Q843" s="180"/>
      <c r="R843" s="180"/>
      <c r="S843" s="180"/>
      <c r="T843" s="186"/>
      <c r="U843" s="186"/>
      <c r="V843" s="186"/>
      <c r="W843" s="186"/>
      <c r="X843" s="186"/>
      <c r="Y843" s="186"/>
      <c r="Z843" s="186"/>
    </row>
    <row r="844" spans="1:26" x14ac:dyDescent="0.2">
      <c r="A844" s="186"/>
      <c r="B844" s="186"/>
      <c r="C844" s="186"/>
      <c r="D844" s="186"/>
      <c r="E844" s="186"/>
      <c r="F844" s="186"/>
      <c r="G844" s="186"/>
      <c r="H844" s="186"/>
      <c r="I844" s="186"/>
      <c r="J844" s="186"/>
      <c r="K844" s="186"/>
      <c r="L844" s="186"/>
      <c r="M844" s="186"/>
      <c r="N844" s="180"/>
      <c r="O844" s="180"/>
      <c r="P844" s="180"/>
      <c r="Q844" s="180"/>
      <c r="R844" s="180"/>
      <c r="S844" s="180"/>
      <c r="T844" s="186"/>
      <c r="U844" s="186"/>
      <c r="V844" s="186"/>
      <c r="W844" s="186"/>
      <c r="X844" s="186"/>
      <c r="Y844" s="186"/>
      <c r="Z844" s="186"/>
    </row>
    <row r="845" spans="1:26" x14ac:dyDescent="0.2">
      <c r="A845" s="186"/>
      <c r="B845" s="186"/>
      <c r="C845" s="186"/>
      <c r="D845" s="186"/>
      <c r="E845" s="186"/>
      <c r="F845" s="186"/>
      <c r="G845" s="186"/>
      <c r="H845" s="186"/>
      <c r="I845" s="186"/>
      <c r="J845" s="186"/>
      <c r="K845" s="186"/>
      <c r="L845" s="186"/>
      <c r="M845" s="186"/>
      <c r="N845" s="180"/>
      <c r="O845" s="180"/>
      <c r="P845" s="180"/>
      <c r="Q845" s="180"/>
      <c r="R845" s="180"/>
      <c r="S845" s="180"/>
      <c r="T845" s="186"/>
      <c r="U845" s="186"/>
      <c r="V845" s="186"/>
      <c r="W845" s="186"/>
      <c r="X845" s="186"/>
      <c r="Y845" s="186"/>
      <c r="Z845" s="186"/>
    </row>
    <row r="846" spans="1:26" x14ac:dyDescent="0.2">
      <c r="A846" s="186"/>
      <c r="B846" s="186"/>
      <c r="C846" s="186"/>
      <c r="D846" s="186"/>
      <c r="E846" s="186"/>
      <c r="F846" s="186"/>
      <c r="G846" s="186"/>
      <c r="H846" s="186"/>
      <c r="I846" s="186"/>
      <c r="J846" s="186"/>
      <c r="K846" s="186"/>
      <c r="L846" s="186"/>
      <c r="M846" s="186"/>
      <c r="N846" s="180"/>
      <c r="O846" s="180"/>
      <c r="P846" s="180"/>
      <c r="Q846" s="180"/>
      <c r="R846" s="180"/>
      <c r="S846" s="180"/>
      <c r="T846" s="186"/>
      <c r="U846" s="186"/>
      <c r="V846" s="186"/>
      <c r="W846" s="186"/>
      <c r="X846" s="186"/>
      <c r="Y846" s="186"/>
      <c r="Z846" s="186"/>
    </row>
    <row r="847" spans="1:26" x14ac:dyDescent="0.2">
      <c r="A847" s="186"/>
      <c r="B847" s="186"/>
      <c r="C847" s="186"/>
      <c r="D847" s="186"/>
      <c r="E847" s="186"/>
      <c r="F847" s="186"/>
      <c r="G847" s="186"/>
      <c r="H847" s="186"/>
      <c r="I847" s="186"/>
      <c r="J847" s="186"/>
      <c r="K847" s="186"/>
      <c r="L847" s="186"/>
      <c r="M847" s="186"/>
      <c r="N847" s="180"/>
      <c r="O847" s="180"/>
      <c r="P847" s="180"/>
      <c r="Q847" s="180"/>
      <c r="R847" s="180"/>
      <c r="S847" s="180"/>
      <c r="T847" s="186"/>
      <c r="U847" s="186"/>
      <c r="V847" s="186"/>
      <c r="W847" s="186"/>
      <c r="X847" s="186"/>
      <c r="Y847" s="186"/>
      <c r="Z847" s="186"/>
    </row>
    <row r="848" spans="1:26" x14ac:dyDescent="0.2">
      <c r="A848" s="186"/>
      <c r="B848" s="186"/>
      <c r="C848" s="186"/>
      <c r="D848" s="186"/>
      <c r="E848" s="186"/>
      <c r="F848" s="186"/>
      <c r="G848" s="186"/>
      <c r="H848" s="186"/>
      <c r="I848" s="186"/>
      <c r="J848" s="186"/>
      <c r="K848" s="186"/>
      <c r="L848" s="186"/>
      <c r="M848" s="186"/>
      <c r="N848" s="180"/>
      <c r="O848" s="180"/>
      <c r="P848" s="180"/>
      <c r="Q848" s="180"/>
      <c r="R848" s="180"/>
      <c r="S848" s="180"/>
      <c r="T848" s="186"/>
      <c r="U848" s="186"/>
      <c r="V848" s="186"/>
      <c r="W848" s="186"/>
      <c r="X848" s="186"/>
      <c r="Y848" s="186"/>
      <c r="Z848" s="186"/>
    </row>
    <row r="849" spans="1:26" x14ac:dyDescent="0.2">
      <c r="A849" s="186"/>
      <c r="B849" s="186"/>
      <c r="C849" s="186"/>
      <c r="D849" s="186"/>
      <c r="E849" s="186"/>
      <c r="F849" s="186"/>
      <c r="G849" s="186"/>
      <c r="H849" s="186"/>
      <c r="I849" s="186"/>
      <c r="J849" s="186"/>
      <c r="K849" s="186"/>
      <c r="L849" s="186"/>
      <c r="M849" s="186"/>
      <c r="N849" s="180"/>
      <c r="O849" s="180"/>
      <c r="P849" s="180"/>
      <c r="Q849" s="180"/>
      <c r="R849" s="180"/>
      <c r="S849" s="180"/>
      <c r="T849" s="186"/>
      <c r="U849" s="186"/>
      <c r="V849" s="186"/>
      <c r="W849" s="186"/>
      <c r="X849" s="186"/>
      <c r="Y849" s="186"/>
      <c r="Z849" s="186"/>
    </row>
    <row r="850" spans="1:26" x14ac:dyDescent="0.2">
      <c r="A850" s="186"/>
      <c r="B850" s="186"/>
      <c r="C850" s="186"/>
      <c r="D850" s="186"/>
      <c r="E850" s="186"/>
      <c r="F850" s="186"/>
      <c r="G850" s="186"/>
      <c r="H850" s="186"/>
      <c r="I850" s="186"/>
      <c r="J850" s="186"/>
      <c r="K850" s="186"/>
      <c r="L850" s="186"/>
      <c r="M850" s="186"/>
      <c r="N850" s="180"/>
      <c r="O850" s="180"/>
      <c r="P850" s="180"/>
      <c r="Q850" s="180"/>
      <c r="R850" s="180"/>
      <c r="S850" s="180"/>
      <c r="T850" s="186"/>
      <c r="U850" s="186"/>
      <c r="V850" s="186"/>
      <c r="W850" s="186"/>
      <c r="X850" s="186"/>
      <c r="Y850" s="186"/>
      <c r="Z850" s="186"/>
    </row>
    <row r="851" spans="1:26" x14ac:dyDescent="0.2">
      <c r="A851" s="186"/>
      <c r="B851" s="186"/>
      <c r="C851" s="186"/>
      <c r="D851" s="186"/>
      <c r="E851" s="186"/>
      <c r="F851" s="186"/>
      <c r="G851" s="186"/>
      <c r="H851" s="186"/>
      <c r="I851" s="186"/>
      <c r="J851" s="186"/>
      <c r="K851" s="186"/>
      <c r="L851" s="186"/>
      <c r="M851" s="186"/>
      <c r="N851" s="180"/>
      <c r="O851" s="180"/>
      <c r="P851" s="180"/>
      <c r="Q851" s="180"/>
      <c r="R851" s="180"/>
      <c r="S851" s="180"/>
      <c r="T851" s="186"/>
      <c r="U851" s="186"/>
      <c r="V851" s="186"/>
      <c r="W851" s="186"/>
      <c r="X851" s="186"/>
      <c r="Y851" s="186"/>
      <c r="Z851" s="186"/>
    </row>
    <row r="852" spans="1:26" x14ac:dyDescent="0.2">
      <c r="A852" s="186"/>
      <c r="B852" s="186"/>
      <c r="C852" s="186"/>
      <c r="D852" s="186"/>
      <c r="E852" s="186"/>
      <c r="F852" s="186"/>
      <c r="G852" s="186"/>
      <c r="H852" s="186"/>
      <c r="I852" s="186"/>
      <c r="J852" s="186"/>
      <c r="K852" s="186"/>
      <c r="L852" s="186"/>
      <c r="M852" s="186"/>
      <c r="N852" s="180"/>
      <c r="O852" s="180"/>
      <c r="P852" s="180"/>
      <c r="Q852" s="180"/>
      <c r="R852" s="180"/>
      <c r="S852" s="180"/>
      <c r="T852" s="186"/>
      <c r="U852" s="186"/>
      <c r="V852" s="186"/>
      <c r="W852" s="186"/>
      <c r="X852" s="186"/>
      <c r="Y852" s="186"/>
      <c r="Z852" s="186"/>
    </row>
    <row r="853" spans="1:26" x14ac:dyDescent="0.2">
      <c r="A853" s="186"/>
      <c r="B853" s="186"/>
      <c r="C853" s="186"/>
      <c r="D853" s="186"/>
      <c r="E853" s="186"/>
      <c r="F853" s="186"/>
      <c r="G853" s="186"/>
      <c r="H853" s="186"/>
      <c r="I853" s="186"/>
      <c r="J853" s="186"/>
      <c r="K853" s="186"/>
      <c r="L853" s="186"/>
      <c r="M853" s="186"/>
      <c r="N853" s="180"/>
      <c r="O853" s="180"/>
      <c r="P853" s="180"/>
      <c r="Q853" s="180"/>
      <c r="R853" s="180"/>
      <c r="S853" s="180"/>
      <c r="T853" s="186"/>
      <c r="U853" s="186"/>
      <c r="V853" s="186"/>
      <c r="W853" s="186"/>
      <c r="X853" s="186"/>
      <c r="Y853" s="186"/>
      <c r="Z853" s="186"/>
    </row>
    <row r="854" spans="1:26" x14ac:dyDescent="0.2">
      <c r="A854" s="186"/>
      <c r="B854" s="186"/>
      <c r="C854" s="186"/>
      <c r="D854" s="186"/>
      <c r="E854" s="186"/>
      <c r="F854" s="186"/>
      <c r="G854" s="186"/>
      <c r="H854" s="186"/>
      <c r="I854" s="186"/>
      <c r="J854" s="186"/>
      <c r="K854" s="186"/>
      <c r="L854" s="186"/>
      <c r="M854" s="186"/>
      <c r="N854" s="180"/>
      <c r="O854" s="180"/>
      <c r="P854" s="180"/>
      <c r="Q854" s="180"/>
      <c r="R854" s="180"/>
      <c r="S854" s="180"/>
      <c r="T854" s="186"/>
      <c r="U854" s="186"/>
      <c r="V854" s="186"/>
      <c r="W854" s="186"/>
      <c r="X854" s="186"/>
      <c r="Y854" s="186"/>
      <c r="Z854" s="186"/>
    </row>
    <row r="855" spans="1:26" x14ac:dyDescent="0.2">
      <c r="A855" s="186"/>
      <c r="B855" s="186"/>
      <c r="C855" s="186"/>
      <c r="D855" s="186"/>
      <c r="E855" s="186"/>
      <c r="F855" s="186"/>
      <c r="G855" s="186"/>
      <c r="H855" s="186"/>
      <c r="I855" s="186"/>
      <c r="J855" s="186"/>
      <c r="K855" s="186"/>
      <c r="L855" s="186"/>
      <c r="M855" s="186"/>
      <c r="N855" s="180"/>
      <c r="O855" s="180"/>
      <c r="P855" s="180"/>
      <c r="Q855" s="180"/>
      <c r="R855" s="180"/>
      <c r="S855" s="180"/>
      <c r="T855" s="186"/>
      <c r="U855" s="186"/>
      <c r="V855" s="186"/>
      <c r="W855" s="186"/>
      <c r="X855" s="186"/>
      <c r="Y855" s="186"/>
      <c r="Z855" s="186"/>
    </row>
    <row r="856" spans="1:26" x14ac:dyDescent="0.2">
      <c r="A856" s="186"/>
      <c r="B856" s="186"/>
      <c r="C856" s="186"/>
      <c r="D856" s="186"/>
      <c r="E856" s="186"/>
      <c r="F856" s="186"/>
      <c r="G856" s="186"/>
      <c r="H856" s="186"/>
      <c r="I856" s="186"/>
      <c r="J856" s="186"/>
      <c r="K856" s="186"/>
      <c r="L856" s="186"/>
      <c r="M856" s="186"/>
      <c r="N856" s="180"/>
      <c r="O856" s="180"/>
      <c r="P856" s="180"/>
      <c r="Q856" s="180"/>
      <c r="R856" s="180"/>
      <c r="S856" s="180"/>
      <c r="T856" s="186"/>
      <c r="U856" s="186"/>
      <c r="V856" s="186"/>
      <c r="W856" s="186"/>
      <c r="X856" s="186"/>
      <c r="Y856" s="186"/>
      <c r="Z856" s="186"/>
    </row>
    <row r="857" spans="1:26" x14ac:dyDescent="0.2">
      <c r="A857" s="186"/>
      <c r="B857" s="186"/>
      <c r="C857" s="186"/>
      <c r="D857" s="186"/>
      <c r="E857" s="186"/>
      <c r="F857" s="186"/>
      <c r="G857" s="186"/>
      <c r="H857" s="186"/>
      <c r="I857" s="186"/>
      <c r="J857" s="186"/>
      <c r="K857" s="186"/>
      <c r="L857" s="186"/>
      <c r="M857" s="186"/>
      <c r="N857" s="180"/>
      <c r="O857" s="180"/>
      <c r="P857" s="180"/>
      <c r="Q857" s="180"/>
      <c r="R857" s="180"/>
      <c r="S857" s="180"/>
      <c r="T857" s="186"/>
      <c r="U857" s="186"/>
      <c r="V857" s="186"/>
      <c r="W857" s="186"/>
      <c r="X857" s="186"/>
      <c r="Y857" s="186"/>
      <c r="Z857" s="186"/>
    </row>
    <row r="858" spans="1:26" x14ac:dyDescent="0.2">
      <c r="A858" s="186"/>
      <c r="B858" s="186"/>
      <c r="C858" s="186"/>
      <c r="D858" s="186"/>
      <c r="E858" s="186"/>
      <c r="F858" s="186"/>
      <c r="G858" s="186"/>
      <c r="H858" s="186"/>
      <c r="I858" s="186"/>
      <c r="J858" s="186"/>
      <c r="K858" s="186"/>
      <c r="L858" s="186"/>
      <c r="M858" s="186"/>
      <c r="N858" s="180"/>
      <c r="O858" s="180"/>
      <c r="P858" s="180"/>
      <c r="Q858" s="180"/>
      <c r="R858" s="180"/>
      <c r="S858" s="180"/>
      <c r="T858" s="186"/>
      <c r="U858" s="186"/>
      <c r="V858" s="186"/>
      <c r="W858" s="186"/>
      <c r="X858" s="186"/>
      <c r="Y858" s="186"/>
      <c r="Z858" s="186"/>
    </row>
    <row r="859" spans="1:26" x14ac:dyDescent="0.2">
      <c r="A859" s="186"/>
      <c r="B859" s="186"/>
      <c r="C859" s="186"/>
      <c r="D859" s="186"/>
      <c r="E859" s="186"/>
      <c r="F859" s="186"/>
      <c r="G859" s="186"/>
      <c r="H859" s="186"/>
      <c r="I859" s="186"/>
      <c r="J859" s="186"/>
      <c r="K859" s="186"/>
      <c r="L859" s="186"/>
      <c r="M859" s="186"/>
      <c r="N859" s="180"/>
      <c r="O859" s="180"/>
      <c r="P859" s="180"/>
      <c r="Q859" s="180"/>
      <c r="R859" s="180"/>
      <c r="S859" s="180"/>
      <c r="T859" s="186"/>
      <c r="U859" s="186"/>
      <c r="V859" s="186"/>
      <c r="W859" s="186"/>
      <c r="X859" s="186"/>
      <c r="Y859" s="186"/>
      <c r="Z859" s="186"/>
    </row>
    <row r="860" spans="1:26" x14ac:dyDescent="0.2">
      <c r="A860" s="186"/>
      <c r="B860" s="186"/>
      <c r="C860" s="186"/>
      <c r="D860" s="186"/>
      <c r="E860" s="186"/>
      <c r="F860" s="186"/>
      <c r="G860" s="186"/>
      <c r="H860" s="186"/>
      <c r="I860" s="186"/>
      <c r="J860" s="186"/>
      <c r="K860" s="186"/>
      <c r="L860" s="186"/>
      <c r="M860" s="186"/>
      <c r="N860" s="180"/>
      <c r="O860" s="180"/>
      <c r="P860" s="180"/>
      <c r="Q860" s="180"/>
      <c r="R860" s="180"/>
      <c r="S860" s="180"/>
      <c r="T860" s="186"/>
      <c r="U860" s="186"/>
      <c r="V860" s="186"/>
      <c r="W860" s="186"/>
      <c r="X860" s="186"/>
      <c r="Y860" s="186"/>
      <c r="Z860" s="186"/>
    </row>
    <row r="861" spans="1:26" x14ac:dyDescent="0.2">
      <c r="A861" s="186"/>
      <c r="B861" s="186"/>
      <c r="C861" s="186"/>
      <c r="D861" s="186"/>
      <c r="E861" s="186"/>
      <c r="F861" s="186"/>
      <c r="G861" s="186"/>
      <c r="H861" s="186"/>
      <c r="I861" s="186"/>
      <c r="J861" s="186"/>
      <c r="K861" s="186"/>
      <c r="L861" s="186"/>
      <c r="M861" s="186"/>
      <c r="N861" s="180"/>
      <c r="O861" s="180"/>
      <c r="P861" s="180"/>
      <c r="Q861" s="180"/>
      <c r="R861" s="180"/>
      <c r="S861" s="180"/>
      <c r="T861" s="186"/>
      <c r="U861" s="186"/>
      <c r="V861" s="186"/>
      <c r="W861" s="186"/>
      <c r="X861" s="186"/>
      <c r="Y861" s="186"/>
      <c r="Z861" s="186"/>
    </row>
    <row r="862" spans="1:26" x14ac:dyDescent="0.2">
      <c r="A862" s="186"/>
      <c r="B862" s="186"/>
      <c r="C862" s="186"/>
      <c r="D862" s="186"/>
      <c r="E862" s="186"/>
      <c r="F862" s="186"/>
      <c r="G862" s="186"/>
      <c r="H862" s="186"/>
      <c r="I862" s="186"/>
      <c r="J862" s="186"/>
      <c r="K862" s="186"/>
      <c r="L862" s="186"/>
      <c r="M862" s="186"/>
      <c r="N862" s="180"/>
      <c r="O862" s="180"/>
      <c r="P862" s="180"/>
      <c r="Q862" s="180"/>
      <c r="R862" s="180"/>
      <c r="S862" s="180"/>
      <c r="T862" s="186"/>
      <c r="U862" s="186"/>
      <c r="V862" s="186"/>
      <c r="W862" s="186"/>
      <c r="X862" s="186"/>
      <c r="Y862" s="186"/>
      <c r="Z862" s="186"/>
    </row>
    <row r="863" spans="1:26" x14ac:dyDescent="0.2">
      <c r="A863" s="186"/>
      <c r="B863" s="186"/>
      <c r="C863" s="186"/>
      <c r="D863" s="186"/>
      <c r="E863" s="186"/>
      <c r="F863" s="186"/>
      <c r="G863" s="186"/>
      <c r="H863" s="186"/>
      <c r="I863" s="186"/>
      <c r="J863" s="186"/>
      <c r="K863" s="186"/>
      <c r="L863" s="186"/>
      <c r="M863" s="186"/>
      <c r="N863" s="180"/>
      <c r="O863" s="180"/>
      <c r="P863" s="180"/>
      <c r="Q863" s="180"/>
      <c r="R863" s="180"/>
      <c r="S863" s="180"/>
      <c r="T863" s="186"/>
      <c r="U863" s="186"/>
      <c r="V863" s="186"/>
      <c r="W863" s="186"/>
      <c r="X863" s="186"/>
      <c r="Y863" s="186"/>
      <c r="Z863" s="186"/>
    </row>
    <row r="864" spans="1:26" x14ac:dyDescent="0.2">
      <c r="A864" s="186"/>
      <c r="B864" s="186"/>
      <c r="C864" s="186"/>
      <c r="D864" s="186"/>
      <c r="E864" s="186"/>
      <c r="F864" s="186"/>
      <c r="G864" s="186"/>
      <c r="H864" s="186"/>
      <c r="I864" s="186"/>
      <c r="J864" s="186"/>
      <c r="K864" s="186"/>
      <c r="L864" s="186"/>
      <c r="M864" s="186"/>
      <c r="N864" s="180"/>
      <c r="O864" s="180"/>
      <c r="P864" s="180"/>
      <c r="Q864" s="180"/>
      <c r="R864" s="180"/>
      <c r="S864" s="180"/>
      <c r="T864" s="186"/>
      <c r="U864" s="186"/>
      <c r="V864" s="186"/>
      <c r="W864" s="186"/>
      <c r="X864" s="186"/>
      <c r="Y864" s="186"/>
      <c r="Z864" s="186"/>
    </row>
    <row r="865" spans="1:26" x14ac:dyDescent="0.2">
      <c r="A865" s="186"/>
      <c r="B865" s="186"/>
      <c r="C865" s="186"/>
      <c r="D865" s="186"/>
      <c r="E865" s="186"/>
      <c r="F865" s="186"/>
      <c r="G865" s="186"/>
      <c r="H865" s="186"/>
      <c r="I865" s="186"/>
      <c r="J865" s="186"/>
      <c r="K865" s="186"/>
      <c r="L865" s="186"/>
      <c r="M865" s="186"/>
      <c r="N865" s="180"/>
      <c r="O865" s="180"/>
      <c r="P865" s="180"/>
      <c r="Q865" s="180"/>
      <c r="R865" s="180"/>
      <c r="S865" s="180"/>
      <c r="T865" s="186"/>
      <c r="U865" s="186"/>
      <c r="V865" s="186"/>
      <c r="W865" s="186"/>
      <c r="X865" s="186"/>
      <c r="Y865" s="186"/>
      <c r="Z865" s="186"/>
    </row>
    <row r="866" spans="1:26" x14ac:dyDescent="0.2">
      <c r="A866" s="186"/>
      <c r="B866" s="186"/>
      <c r="C866" s="186"/>
      <c r="D866" s="186"/>
      <c r="E866" s="186"/>
      <c r="F866" s="186"/>
      <c r="G866" s="186"/>
      <c r="H866" s="186"/>
      <c r="I866" s="186"/>
      <c r="J866" s="186"/>
      <c r="K866" s="186"/>
      <c r="L866" s="186"/>
      <c r="M866" s="186"/>
      <c r="N866" s="180"/>
      <c r="O866" s="180"/>
      <c r="P866" s="180"/>
      <c r="Q866" s="180"/>
      <c r="R866" s="180"/>
      <c r="S866" s="180"/>
      <c r="T866" s="186"/>
      <c r="U866" s="186"/>
      <c r="V866" s="186"/>
      <c r="W866" s="186"/>
      <c r="X866" s="186"/>
      <c r="Y866" s="186"/>
      <c r="Z866" s="186"/>
    </row>
    <row r="867" spans="1:26" x14ac:dyDescent="0.2">
      <c r="A867" s="186"/>
      <c r="B867" s="186"/>
      <c r="C867" s="186"/>
      <c r="D867" s="186"/>
      <c r="E867" s="186"/>
      <c r="F867" s="186"/>
      <c r="G867" s="186"/>
      <c r="H867" s="186"/>
      <c r="I867" s="186"/>
      <c r="J867" s="186"/>
      <c r="K867" s="186"/>
      <c r="L867" s="186"/>
      <c r="M867" s="186"/>
      <c r="N867" s="180"/>
      <c r="O867" s="180"/>
      <c r="P867" s="180"/>
      <c r="Q867" s="180"/>
      <c r="R867" s="180"/>
      <c r="S867" s="180"/>
      <c r="T867" s="186"/>
      <c r="U867" s="186"/>
      <c r="V867" s="186"/>
      <c r="W867" s="186"/>
      <c r="X867" s="186"/>
      <c r="Y867" s="186"/>
      <c r="Z867" s="186"/>
    </row>
    <row r="868" spans="1:26" x14ac:dyDescent="0.2">
      <c r="A868" s="186"/>
      <c r="B868" s="186"/>
      <c r="C868" s="186"/>
      <c r="D868" s="186"/>
      <c r="E868" s="186"/>
      <c r="F868" s="186"/>
      <c r="G868" s="186"/>
      <c r="H868" s="186"/>
      <c r="I868" s="186"/>
      <c r="J868" s="186"/>
      <c r="K868" s="186"/>
      <c r="L868" s="186"/>
      <c r="M868" s="186"/>
      <c r="N868" s="180"/>
      <c r="O868" s="180"/>
      <c r="P868" s="180"/>
      <c r="Q868" s="180"/>
      <c r="R868" s="180"/>
      <c r="S868" s="180"/>
      <c r="T868" s="186"/>
      <c r="U868" s="186"/>
      <c r="V868" s="186"/>
      <c r="W868" s="186"/>
      <c r="X868" s="186"/>
      <c r="Y868" s="186"/>
      <c r="Z868" s="186"/>
    </row>
    <row r="869" spans="1:26" x14ac:dyDescent="0.2">
      <c r="A869" s="186"/>
      <c r="B869" s="186"/>
      <c r="C869" s="186"/>
      <c r="D869" s="186"/>
      <c r="E869" s="186"/>
      <c r="F869" s="186"/>
      <c r="G869" s="186"/>
      <c r="H869" s="186"/>
      <c r="I869" s="186"/>
      <c r="J869" s="186"/>
      <c r="K869" s="186"/>
      <c r="L869" s="186"/>
      <c r="M869" s="186"/>
      <c r="N869" s="180"/>
      <c r="O869" s="180"/>
      <c r="P869" s="180"/>
      <c r="Q869" s="180"/>
      <c r="R869" s="180"/>
      <c r="S869" s="180"/>
      <c r="T869" s="186"/>
      <c r="U869" s="186"/>
      <c r="V869" s="186"/>
      <c r="W869" s="186"/>
      <c r="X869" s="186"/>
      <c r="Y869" s="186"/>
      <c r="Z869" s="186"/>
    </row>
    <row r="870" spans="1:26" x14ac:dyDescent="0.2">
      <c r="A870" s="186"/>
      <c r="B870" s="186"/>
      <c r="C870" s="186"/>
      <c r="D870" s="186"/>
      <c r="E870" s="186"/>
      <c r="F870" s="186"/>
      <c r="G870" s="186"/>
      <c r="H870" s="186"/>
      <c r="I870" s="186"/>
      <c r="J870" s="186"/>
      <c r="K870" s="186"/>
      <c r="L870" s="186"/>
      <c r="M870" s="186"/>
      <c r="N870" s="180"/>
      <c r="O870" s="180"/>
      <c r="P870" s="180"/>
      <c r="Q870" s="180"/>
      <c r="R870" s="180"/>
      <c r="S870" s="180"/>
      <c r="T870" s="186"/>
      <c r="U870" s="186"/>
      <c r="V870" s="186"/>
      <c r="W870" s="186"/>
      <c r="X870" s="186"/>
      <c r="Y870" s="186"/>
      <c r="Z870" s="186"/>
    </row>
    <row r="871" spans="1:26" x14ac:dyDescent="0.2">
      <c r="A871" s="186"/>
      <c r="B871" s="186"/>
      <c r="C871" s="186"/>
      <c r="D871" s="186"/>
      <c r="E871" s="186"/>
      <c r="F871" s="186"/>
      <c r="G871" s="186"/>
      <c r="H871" s="186"/>
      <c r="I871" s="186"/>
      <c r="J871" s="186"/>
      <c r="K871" s="186"/>
      <c r="L871" s="186"/>
      <c r="M871" s="186"/>
      <c r="N871" s="180"/>
      <c r="O871" s="180"/>
      <c r="P871" s="180"/>
      <c r="Q871" s="180"/>
      <c r="R871" s="180"/>
      <c r="S871" s="180"/>
      <c r="T871" s="186"/>
      <c r="U871" s="186"/>
      <c r="V871" s="186"/>
      <c r="W871" s="186"/>
      <c r="X871" s="186"/>
      <c r="Y871" s="186"/>
      <c r="Z871" s="186"/>
    </row>
    <row r="872" spans="1:26" x14ac:dyDescent="0.2">
      <c r="A872" s="186"/>
      <c r="B872" s="186"/>
      <c r="C872" s="186"/>
      <c r="D872" s="186"/>
      <c r="E872" s="186"/>
      <c r="F872" s="186"/>
      <c r="G872" s="186"/>
      <c r="H872" s="186"/>
      <c r="I872" s="186"/>
      <c r="J872" s="186"/>
      <c r="K872" s="186"/>
      <c r="L872" s="186"/>
      <c r="M872" s="186"/>
      <c r="N872" s="180"/>
      <c r="O872" s="180"/>
      <c r="P872" s="180"/>
      <c r="Q872" s="180"/>
      <c r="R872" s="180"/>
      <c r="S872" s="180"/>
      <c r="T872" s="186"/>
      <c r="U872" s="186"/>
      <c r="V872" s="186"/>
      <c r="W872" s="186"/>
      <c r="X872" s="186"/>
      <c r="Y872" s="186"/>
      <c r="Z872" s="186"/>
    </row>
    <row r="873" spans="1:26" x14ac:dyDescent="0.2">
      <c r="A873" s="186"/>
      <c r="B873" s="186"/>
      <c r="C873" s="186"/>
      <c r="D873" s="186"/>
      <c r="E873" s="186"/>
      <c r="F873" s="186"/>
      <c r="G873" s="186"/>
      <c r="H873" s="186"/>
      <c r="I873" s="186"/>
      <c r="J873" s="186"/>
      <c r="K873" s="186"/>
      <c r="L873" s="186"/>
      <c r="M873" s="186"/>
      <c r="N873" s="180"/>
      <c r="O873" s="180"/>
      <c r="P873" s="180"/>
      <c r="Q873" s="180"/>
      <c r="R873" s="180"/>
      <c r="S873" s="180"/>
      <c r="T873" s="186"/>
      <c r="U873" s="186"/>
      <c r="V873" s="186"/>
      <c r="W873" s="186"/>
      <c r="X873" s="186"/>
      <c r="Y873" s="186"/>
      <c r="Z873" s="186"/>
    </row>
    <row r="874" spans="1:26" x14ac:dyDescent="0.2">
      <c r="A874" s="186"/>
      <c r="B874" s="186"/>
      <c r="C874" s="186"/>
      <c r="D874" s="186"/>
      <c r="E874" s="186"/>
      <c r="F874" s="186"/>
      <c r="G874" s="186"/>
      <c r="H874" s="186"/>
      <c r="I874" s="186"/>
      <c r="J874" s="186"/>
      <c r="K874" s="186"/>
      <c r="L874" s="186"/>
      <c r="M874" s="186"/>
      <c r="N874" s="180"/>
      <c r="O874" s="180"/>
      <c r="P874" s="180"/>
      <c r="Q874" s="180"/>
      <c r="R874" s="180"/>
      <c r="S874" s="180"/>
      <c r="T874" s="186"/>
      <c r="U874" s="186"/>
      <c r="V874" s="186"/>
      <c r="W874" s="186"/>
      <c r="X874" s="186"/>
      <c r="Y874" s="186"/>
      <c r="Z874" s="186"/>
    </row>
    <row r="875" spans="1:26" x14ac:dyDescent="0.2">
      <c r="A875" s="186"/>
      <c r="B875" s="186"/>
      <c r="C875" s="186"/>
      <c r="D875" s="186"/>
      <c r="E875" s="186"/>
      <c r="F875" s="186"/>
      <c r="G875" s="186"/>
      <c r="H875" s="186"/>
      <c r="I875" s="186"/>
      <c r="J875" s="186"/>
      <c r="K875" s="186"/>
      <c r="L875" s="186"/>
      <c r="M875" s="186"/>
      <c r="N875" s="180"/>
      <c r="O875" s="180"/>
      <c r="P875" s="180"/>
      <c r="Q875" s="180"/>
      <c r="R875" s="180"/>
      <c r="S875" s="180"/>
      <c r="T875" s="186"/>
      <c r="U875" s="186"/>
      <c r="V875" s="186"/>
      <c r="W875" s="186"/>
      <c r="X875" s="186"/>
      <c r="Y875" s="186"/>
      <c r="Z875" s="186"/>
    </row>
    <row r="876" spans="1:26" x14ac:dyDescent="0.2">
      <c r="A876" s="186"/>
      <c r="B876" s="186"/>
      <c r="C876" s="186"/>
      <c r="D876" s="186"/>
      <c r="E876" s="186"/>
      <c r="F876" s="186"/>
      <c r="G876" s="186"/>
      <c r="H876" s="186"/>
      <c r="I876" s="186"/>
      <c r="J876" s="186"/>
      <c r="K876" s="186"/>
      <c r="L876" s="186"/>
      <c r="M876" s="186"/>
      <c r="N876" s="180"/>
      <c r="O876" s="180"/>
      <c r="P876" s="180"/>
      <c r="Q876" s="180"/>
      <c r="R876" s="180"/>
      <c r="S876" s="180"/>
      <c r="T876" s="186"/>
      <c r="U876" s="186"/>
      <c r="V876" s="186"/>
      <c r="W876" s="186"/>
      <c r="X876" s="186"/>
      <c r="Y876" s="186"/>
      <c r="Z876" s="186"/>
    </row>
    <row r="877" spans="1:26" x14ac:dyDescent="0.2">
      <c r="A877" s="186"/>
      <c r="B877" s="186"/>
      <c r="C877" s="186"/>
      <c r="D877" s="186"/>
      <c r="E877" s="186"/>
      <c r="F877" s="186"/>
      <c r="G877" s="186"/>
      <c r="H877" s="186"/>
      <c r="I877" s="186"/>
      <c r="J877" s="186"/>
      <c r="K877" s="186"/>
      <c r="L877" s="186"/>
      <c r="M877" s="186"/>
      <c r="N877" s="180"/>
      <c r="O877" s="180"/>
      <c r="P877" s="180"/>
      <c r="Q877" s="180"/>
      <c r="R877" s="180"/>
      <c r="S877" s="180"/>
      <c r="T877" s="186"/>
      <c r="U877" s="186"/>
      <c r="V877" s="186"/>
      <c r="W877" s="186"/>
      <c r="X877" s="186"/>
      <c r="Y877" s="186"/>
      <c r="Z877" s="186"/>
    </row>
    <row r="878" spans="1:26" x14ac:dyDescent="0.2">
      <c r="A878" s="186"/>
      <c r="B878" s="186"/>
      <c r="C878" s="186"/>
      <c r="D878" s="186"/>
      <c r="E878" s="186"/>
      <c r="F878" s="186"/>
      <c r="G878" s="186"/>
      <c r="H878" s="186"/>
      <c r="I878" s="186"/>
      <c r="J878" s="186"/>
      <c r="K878" s="186"/>
      <c r="L878" s="186"/>
      <c r="M878" s="186"/>
      <c r="N878" s="180"/>
      <c r="O878" s="180"/>
      <c r="P878" s="180"/>
      <c r="Q878" s="180"/>
      <c r="R878" s="180"/>
      <c r="S878" s="180"/>
      <c r="T878" s="186"/>
      <c r="U878" s="186"/>
      <c r="V878" s="186"/>
      <c r="W878" s="186"/>
      <c r="X878" s="186"/>
      <c r="Y878" s="186"/>
      <c r="Z878" s="186"/>
    </row>
    <row r="879" spans="1:26" x14ac:dyDescent="0.2">
      <c r="A879" s="186"/>
      <c r="B879" s="186"/>
      <c r="C879" s="186"/>
      <c r="D879" s="186"/>
      <c r="E879" s="186"/>
      <c r="F879" s="186"/>
      <c r="G879" s="186"/>
      <c r="H879" s="186"/>
      <c r="I879" s="186"/>
      <c r="J879" s="186"/>
      <c r="K879" s="186"/>
      <c r="L879" s="186"/>
      <c r="M879" s="186"/>
      <c r="N879" s="180"/>
      <c r="O879" s="180"/>
      <c r="P879" s="180"/>
      <c r="Q879" s="180"/>
      <c r="R879" s="180"/>
      <c r="S879" s="180"/>
      <c r="T879" s="186"/>
      <c r="U879" s="186"/>
      <c r="V879" s="186"/>
      <c r="W879" s="186"/>
      <c r="X879" s="186"/>
      <c r="Y879" s="186"/>
      <c r="Z879" s="186"/>
    </row>
    <row r="880" spans="1:26" x14ac:dyDescent="0.2">
      <c r="A880" s="186"/>
      <c r="B880" s="186"/>
      <c r="C880" s="186"/>
      <c r="D880" s="186"/>
      <c r="E880" s="186"/>
      <c r="F880" s="186"/>
      <c r="G880" s="186"/>
      <c r="H880" s="186"/>
      <c r="I880" s="186"/>
      <c r="J880" s="186"/>
      <c r="K880" s="186"/>
      <c r="L880" s="186"/>
      <c r="M880" s="186"/>
      <c r="N880" s="180"/>
      <c r="O880" s="180"/>
      <c r="P880" s="180"/>
      <c r="Q880" s="180"/>
      <c r="R880" s="180"/>
      <c r="S880" s="180"/>
      <c r="T880" s="186"/>
      <c r="U880" s="186"/>
      <c r="V880" s="186"/>
      <c r="W880" s="186"/>
      <c r="X880" s="186"/>
      <c r="Y880" s="186"/>
      <c r="Z880" s="186"/>
    </row>
    <row r="881" spans="1:26" x14ac:dyDescent="0.2">
      <c r="A881" s="186"/>
      <c r="B881" s="186"/>
      <c r="C881" s="186"/>
      <c r="D881" s="186"/>
      <c r="E881" s="186"/>
      <c r="F881" s="186"/>
      <c r="G881" s="186"/>
      <c r="H881" s="186"/>
      <c r="I881" s="186"/>
      <c r="J881" s="186"/>
      <c r="K881" s="186"/>
      <c r="L881" s="186"/>
      <c r="M881" s="186"/>
      <c r="N881" s="180"/>
      <c r="O881" s="180"/>
      <c r="P881" s="180"/>
      <c r="Q881" s="180"/>
      <c r="R881" s="180"/>
      <c r="S881" s="180"/>
      <c r="T881" s="186"/>
      <c r="U881" s="186"/>
      <c r="V881" s="186"/>
      <c r="W881" s="186"/>
      <c r="X881" s="186"/>
      <c r="Y881" s="186"/>
      <c r="Z881" s="186"/>
    </row>
    <row r="882" spans="1:26" x14ac:dyDescent="0.2">
      <c r="A882" s="186"/>
      <c r="B882" s="186"/>
      <c r="C882" s="186"/>
      <c r="D882" s="186"/>
      <c r="E882" s="186"/>
      <c r="F882" s="186"/>
      <c r="G882" s="186"/>
      <c r="H882" s="186"/>
      <c r="I882" s="186"/>
      <c r="J882" s="186"/>
      <c r="K882" s="186"/>
      <c r="L882" s="186"/>
      <c r="M882" s="186"/>
      <c r="N882" s="180"/>
      <c r="O882" s="180"/>
      <c r="P882" s="180"/>
      <c r="Q882" s="180"/>
      <c r="R882" s="180"/>
      <c r="S882" s="180"/>
      <c r="T882" s="186"/>
      <c r="U882" s="186"/>
      <c r="V882" s="186"/>
      <c r="W882" s="186"/>
      <c r="X882" s="186"/>
      <c r="Y882" s="186"/>
      <c r="Z882" s="186"/>
    </row>
    <row r="883" spans="1:26" x14ac:dyDescent="0.2">
      <c r="A883" s="186"/>
      <c r="B883" s="186"/>
      <c r="C883" s="186"/>
      <c r="D883" s="186"/>
      <c r="E883" s="186"/>
      <c r="F883" s="186"/>
      <c r="G883" s="186"/>
      <c r="H883" s="186"/>
      <c r="I883" s="186"/>
      <c r="J883" s="186"/>
      <c r="K883" s="186"/>
      <c r="L883" s="186"/>
      <c r="M883" s="186"/>
      <c r="N883" s="180"/>
      <c r="O883" s="180"/>
      <c r="P883" s="180"/>
      <c r="Q883" s="180"/>
      <c r="R883" s="180"/>
      <c r="S883" s="180"/>
      <c r="T883" s="186"/>
      <c r="U883" s="186"/>
      <c r="V883" s="186"/>
      <c r="W883" s="186"/>
      <c r="X883" s="186"/>
      <c r="Y883" s="186"/>
      <c r="Z883" s="186"/>
    </row>
    <row r="884" spans="1:26" x14ac:dyDescent="0.2">
      <c r="A884" s="186"/>
      <c r="B884" s="186"/>
      <c r="C884" s="186"/>
      <c r="D884" s="186"/>
      <c r="E884" s="186"/>
      <c r="F884" s="186"/>
      <c r="G884" s="186"/>
      <c r="H884" s="186"/>
      <c r="I884" s="186"/>
      <c r="J884" s="186"/>
      <c r="K884" s="186"/>
      <c r="L884" s="186"/>
      <c r="M884" s="186"/>
      <c r="N884" s="180"/>
      <c r="O884" s="180"/>
      <c r="P884" s="180"/>
      <c r="Q884" s="180"/>
      <c r="R884" s="180"/>
      <c r="S884" s="180"/>
      <c r="T884" s="186"/>
      <c r="U884" s="186"/>
      <c r="V884" s="186"/>
      <c r="W884" s="186"/>
      <c r="X884" s="186"/>
      <c r="Y884" s="186"/>
      <c r="Z884" s="186"/>
    </row>
    <row r="885" spans="1:26" x14ac:dyDescent="0.2">
      <c r="A885" s="186"/>
      <c r="B885" s="186"/>
      <c r="C885" s="186"/>
      <c r="D885" s="186"/>
      <c r="E885" s="186"/>
      <c r="F885" s="186"/>
      <c r="G885" s="186"/>
      <c r="H885" s="186"/>
      <c r="I885" s="186"/>
      <c r="J885" s="186"/>
      <c r="K885" s="186"/>
      <c r="L885" s="186"/>
      <c r="M885" s="186"/>
      <c r="N885" s="180"/>
      <c r="O885" s="180"/>
      <c r="P885" s="180"/>
      <c r="Q885" s="180"/>
      <c r="R885" s="180"/>
      <c r="S885" s="180"/>
      <c r="T885" s="186"/>
      <c r="U885" s="186"/>
      <c r="V885" s="186"/>
      <c r="W885" s="186"/>
      <c r="X885" s="186"/>
      <c r="Y885" s="186"/>
      <c r="Z885" s="186"/>
    </row>
    <row r="886" spans="1:26" x14ac:dyDescent="0.2">
      <c r="A886" s="186"/>
      <c r="B886" s="186"/>
      <c r="C886" s="186"/>
      <c r="D886" s="186"/>
      <c r="E886" s="186"/>
      <c r="F886" s="186"/>
      <c r="G886" s="186"/>
      <c r="H886" s="186"/>
      <c r="I886" s="186"/>
      <c r="J886" s="186"/>
      <c r="K886" s="186"/>
      <c r="L886" s="186"/>
      <c r="M886" s="186"/>
      <c r="N886" s="180"/>
      <c r="O886" s="180"/>
      <c r="P886" s="180"/>
      <c r="Q886" s="180"/>
      <c r="R886" s="180"/>
      <c r="S886" s="180"/>
      <c r="T886" s="186"/>
      <c r="U886" s="186"/>
      <c r="V886" s="186"/>
      <c r="W886" s="186"/>
      <c r="X886" s="186"/>
      <c r="Y886" s="186"/>
      <c r="Z886" s="186"/>
    </row>
    <row r="887" spans="1:26" x14ac:dyDescent="0.2">
      <c r="A887" s="186"/>
      <c r="B887" s="186"/>
      <c r="C887" s="186"/>
      <c r="D887" s="186"/>
      <c r="E887" s="186"/>
      <c r="F887" s="186"/>
      <c r="G887" s="186"/>
      <c r="H887" s="186"/>
      <c r="I887" s="186"/>
      <c r="J887" s="186"/>
      <c r="K887" s="186"/>
      <c r="L887" s="186"/>
      <c r="M887" s="186"/>
      <c r="N887" s="180"/>
      <c r="O887" s="180"/>
      <c r="P887" s="180"/>
      <c r="Q887" s="180"/>
      <c r="R887" s="180"/>
      <c r="S887" s="180"/>
      <c r="T887" s="186"/>
      <c r="U887" s="186"/>
      <c r="V887" s="186"/>
      <c r="W887" s="186"/>
      <c r="X887" s="186"/>
      <c r="Y887" s="186"/>
      <c r="Z887" s="186"/>
    </row>
    <row r="888" spans="1:26" x14ac:dyDescent="0.2">
      <c r="A888" s="186"/>
      <c r="B888" s="186"/>
      <c r="C888" s="186"/>
      <c r="D888" s="186"/>
      <c r="E888" s="186"/>
      <c r="F888" s="186"/>
      <c r="G888" s="186"/>
      <c r="H888" s="186"/>
      <c r="I888" s="186"/>
      <c r="J888" s="186"/>
      <c r="K888" s="186"/>
      <c r="L888" s="186"/>
      <c r="M888" s="186"/>
      <c r="N888" s="180"/>
      <c r="O888" s="180"/>
      <c r="P888" s="180"/>
      <c r="Q888" s="180"/>
      <c r="R888" s="180"/>
      <c r="S888" s="180"/>
      <c r="T888" s="186"/>
      <c r="U888" s="186"/>
      <c r="V888" s="186"/>
      <c r="W888" s="186"/>
      <c r="X888" s="186"/>
      <c r="Y888" s="186"/>
      <c r="Z888" s="186"/>
    </row>
    <row r="889" spans="1:26" x14ac:dyDescent="0.2">
      <c r="A889" s="186"/>
      <c r="B889" s="186"/>
      <c r="C889" s="186"/>
      <c r="D889" s="186"/>
      <c r="E889" s="186"/>
      <c r="F889" s="186"/>
      <c r="G889" s="186"/>
      <c r="H889" s="186"/>
      <c r="I889" s="186"/>
      <c r="J889" s="186"/>
      <c r="K889" s="186"/>
      <c r="L889" s="186"/>
      <c r="M889" s="186"/>
      <c r="N889" s="180"/>
      <c r="O889" s="180"/>
      <c r="P889" s="180"/>
      <c r="Q889" s="180"/>
      <c r="R889" s="180"/>
      <c r="S889" s="180"/>
      <c r="T889" s="186"/>
      <c r="U889" s="186"/>
      <c r="V889" s="186"/>
      <c r="W889" s="186"/>
      <c r="X889" s="186"/>
      <c r="Y889" s="186"/>
      <c r="Z889" s="186"/>
    </row>
    <row r="890" spans="1:26" x14ac:dyDescent="0.2">
      <c r="A890" s="186"/>
      <c r="B890" s="186"/>
      <c r="C890" s="186"/>
      <c r="D890" s="186"/>
      <c r="E890" s="186"/>
      <c r="F890" s="186"/>
      <c r="G890" s="186"/>
      <c r="H890" s="186"/>
      <c r="I890" s="186"/>
      <c r="J890" s="186"/>
      <c r="K890" s="186"/>
      <c r="L890" s="186"/>
      <c r="M890" s="186"/>
      <c r="N890" s="180"/>
      <c r="O890" s="180"/>
      <c r="P890" s="180"/>
      <c r="Q890" s="180"/>
      <c r="R890" s="180"/>
      <c r="S890" s="180"/>
      <c r="T890" s="186"/>
      <c r="U890" s="186"/>
      <c r="V890" s="186"/>
      <c r="W890" s="186"/>
      <c r="X890" s="186"/>
      <c r="Y890" s="186"/>
      <c r="Z890" s="186"/>
    </row>
    <row r="891" spans="1:26" x14ac:dyDescent="0.2">
      <c r="A891" s="186"/>
      <c r="B891" s="186"/>
      <c r="C891" s="186"/>
      <c r="D891" s="186"/>
      <c r="E891" s="186"/>
      <c r="F891" s="186"/>
      <c r="G891" s="186"/>
      <c r="H891" s="186"/>
      <c r="I891" s="186"/>
      <c r="J891" s="186"/>
      <c r="K891" s="186"/>
      <c r="L891" s="186"/>
      <c r="M891" s="186"/>
      <c r="N891" s="180"/>
      <c r="O891" s="180"/>
      <c r="P891" s="180"/>
      <c r="Q891" s="180"/>
      <c r="R891" s="180"/>
      <c r="S891" s="180"/>
      <c r="T891" s="186"/>
      <c r="U891" s="186"/>
      <c r="V891" s="186"/>
      <c r="W891" s="186"/>
      <c r="X891" s="186"/>
      <c r="Y891" s="186"/>
      <c r="Z891" s="186"/>
    </row>
    <row r="892" spans="1:26" x14ac:dyDescent="0.2">
      <c r="A892" s="186"/>
      <c r="B892" s="186"/>
      <c r="C892" s="186"/>
      <c r="D892" s="186"/>
      <c r="E892" s="186"/>
      <c r="F892" s="186"/>
      <c r="G892" s="186"/>
      <c r="H892" s="186"/>
      <c r="I892" s="186"/>
      <c r="J892" s="186"/>
      <c r="K892" s="186"/>
      <c r="L892" s="186"/>
      <c r="M892" s="186"/>
      <c r="N892" s="180"/>
      <c r="O892" s="180"/>
      <c r="P892" s="180"/>
      <c r="Q892" s="180"/>
      <c r="R892" s="180"/>
      <c r="S892" s="180"/>
      <c r="T892" s="186"/>
      <c r="U892" s="186"/>
      <c r="V892" s="186"/>
      <c r="W892" s="186"/>
      <c r="X892" s="186"/>
      <c r="Y892" s="186"/>
      <c r="Z892" s="186"/>
    </row>
    <row r="893" spans="1:26" x14ac:dyDescent="0.2">
      <c r="A893" s="186"/>
      <c r="B893" s="186"/>
      <c r="C893" s="186"/>
      <c r="D893" s="186"/>
      <c r="E893" s="186"/>
      <c r="F893" s="186"/>
      <c r="G893" s="186"/>
      <c r="H893" s="186"/>
      <c r="I893" s="186"/>
      <c r="J893" s="186"/>
      <c r="K893" s="186"/>
      <c r="L893" s="186"/>
      <c r="M893" s="186"/>
      <c r="N893" s="180"/>
      <c r="O893" s="180"/>
      <c r="P893" s="180"/>
      <c r="Q893" s="180"/>
      <c r="R893" s="180"/>
      <c r="S893" s="180"/>
      <c r="T893" s="186"/>
      <c r="U893" s="186"/>
      <c r="V893" s="186"/>
      <c r="W893" s="186"/>
      <c r="X893" s="186"/>
      <c r="Y893" s="186"/>
      <c r="Z893" s="186"/>
    </row>
    <row r="894" spans="1:26" x14ac:dyDescent="0.2">
      <c r="A894" s="186"/>
      <c r="B894" s="186"/>
      <c r="C894" s="186"/>
      <c r="D894" s="186"/>
      <c r="E894" s="186"/>
      <c r="F894" s="186"/>
      <c r="G894" s="186"/>
      <c r="H894" s="186"/>
      <c r="I894" s="186"/>
      <c r="J894" s="186"/>
      <c r="K894" s="186"/>
      <c r="L894" s="186"/>
      <c r="M894" s="186"/>
      <c r="N894" s="180"/>
      <c r="O894" s="180"/>
      <c r="P894" s="180"/>
      <c r="Q894" s="180"/>
      <c r="R894" s="180"/>
      <c r="S894" s="180"/>
      <c r="T894" s="186"/>
      <c r="U894" s="186"/>
      <c r="V894" s="186"/>
      <c r="W894" s="186"/>
      <c r="X894" s="186"/>
      <c r="Y894" s="186"/>
      <c r="Z894" s="186"/>
    </row>
    <row r="895" spans="1:26" x14ac:dyDescent="0.2">
      <c r="A895" s="186"/>
      <c r="B895" s="186"/>
      <c r="C895" s="186"/>
      <c r="D895" s="186"/>
      <c r="E895" s="186"/>
      <c r="F895" s="186"/>
      <c r="G895" s="186"/>
      <c r="H895" s="186"/>
      <c r="I895" s="186"/>
      <c r="J895" s="186"/>
      <c r="K895" s="186"/>
      <c r="L895" s="186"/>
      <c r="M895" s="186"/>
      <c r="N895" s="180"/>
      <c r="O895" s="180"/>
      <c r="P895" s="180"/>
      <c r="Q895" s="180"/>
      <c r="R895" s="180"/>
      <c r="S895" s="180"/>
      <c r="T895" s="186"/>
      <c r="U895" s="186"/>
      <c r="V895" s="186"/>
      <c r="W895" s="186"/>
      <c r="X895" s="186"/>
      <c r="Y895" s="186"/>
      <c r="Z895" s="186"/>
    </row>
    <row r="896" spans="1:26" x14ac:dyDescent="0.2">
      <c r="A896" s="186"/>
      <c r="B896" s="186"/>
      <c r="C896" s="186"/>
      <c r="D896" s="186"/>
      <c r="E896" s="186"/>
      <c r="F896" s="186"/>
      <c r="G896" s="186"/>
      <c r="H896" s="186"/>
      <c r="I896" s="186"/>
      <c r="J896" s="186"/>
      <c r="K896" s="186"/>
      <c r="L896" s="186"/>
      <c r="M896" s="186"/>
      <c r="N896" s="180"/>
      <c r="O896" s="180"/>
      <c r="P896" s="180"/>
      <c r="Q896" s="180"/>
      <c r="R896" s="180"/>
      <c r="S896" s="180"/>
      <c r="T896" s="186"/>
      <c r="U896" s="186"/>
      <c r="V896" s="186"/>
      <c r="W896" s="186"/>
      <c r="X896" s="186"/>
      <c r="Y896" s="186"/>
      <c r="Z896" s="186"/>
    </row>
    <row r="897" spans="1:26" x14ac:dyDescent="0.2">
      <c r="A897" s="186"/>
      <c r="B897" s="186"/>
      <c r="C897" s="186"/>
      <c r="D897" s="186"/>
      <c r="E897" s="186"/>
      <c r="F897" s="186"/>
      <c r="G897" s="186"/>
      <c r="H897" s="186"/>
      <c r="I897" s="186"/>
      <c r="J897" s="186"/>
      <c r="K897" s="186"/>
      <c r="L897" s="186"/>
      <c r="M897" s="186"/>
      <c r="N897" s="180"/>
      <c r="O897" s="180"/>
      <c r="P897" s="180"/>
      <c r="Q897" s="180"/>
      <c r="R897" s="180"/>
      <c r="S897" s="180"/>
      <c r="T897" s="186"/>
      <c r="U897" s="186"/>
      <c r="V897" s="186"/>
      <c r="W897" s="186"/>
      <c r="X897" s="186"/>
      <c r="Y897" s="186"/>
      <c r="Z897" s="186"/>
    </row>
    <row r="898" spans="1:26" x14ac:dyDescent="0.2">
      <c r="A898" s="186"/>
      <c r="B898" s="186"/>
      <c r="C898" s="186"/>
      <c r="D898" s="186"/>
      <c r="E898" s="186"/>
      <c r="F898" s="186"/>
      <c r="G898" s="186"/>
      <c r="H898" s="186"/>
      <c r="I898" s="186"/>
      <c r="J898" s="186"/>
      <c r="K898" s="186"/>
      <c r="L898" s="186"/>
      <c r="M898" s="186"/>
      <c r="N898" s="180"/>
      <c r="O898" s="180"/>
      <c r="P898" s="180"/>
      <c r="Q898" s="180"/>
      <c r="R898" s="180"/>
      <c r="S898" s="180"/>
      <c r="T898" s="186"/>
      <c r="U898" s="186"/>
      <c r="V898" s="186"/>
      <c r="W898" s="186"/>
      <c r="X898" s="186"/>
      <c r="Y898" s="186"/>
      <c r="Z898" s="186"/>
    </row>
    <row r="899" spans="1:26" x14ac:dyDescent="0.2">
      <c r="A899" s="186"/>
      <c r="B899" s="186"/>
      <c r="C899" s="186"/>
      <c r="D899" s="186"/>
      <c r="E899" s="186"/>
      <c r="F899" s="186"/>
      <c r="G899" s="186"/>
      <c r="H899" s="186"/>
      <c r="I899" s="186"/>
      <c r="J899" s="186"/>
      <c r="K899" s="186"/>
      <c r="L899" s="186"/>
      <c r="M899" s="186"/>
      <c r="N899" s="180"/>
      <c r="O899" s="180"/>
      <c r="P899" s="180"/>
      <c r="Q899" s="180"/>
      <c r="R899" s="180"/>
      <c r="S899" s="180"/>
      <c r="T899" s="186"/>
      <c r="U899" s="186"/>
      <c r="V899" s="186"/>
      <c r="W899" s="186"/>
      <c r="X899" s="186"/>
      <c r="Y899" s="186"/>
      <c r="Z899" s="186"/>
    </row>
    <row r="900" spans="1:26" x14ac:dyDescent="0.2">
      <c r="A900" s="186"/>
      <c r="B900" s="186"/>
      <c r="C900" s="186"/>
      <c r="D900" s="186"/>
      <c r="E900" s="186"/>
      <c r="F900" s="186"/>
      <c r="G900" s="186"/>
      <c r="H900" s="186"/>
      <c r="I900" s="186"/>
      <c r="J900" s="186"/>
      <c r="K900" s="186"/>
      <c r="L900" s="186"/>
      <c r="M900" s="186"/>
      <c r="N900" s="180"/>
      <c r="O900" s="180"/>
      <c r="P900" s="180"/>
      <c r="Q900" s="180"/>
      <c r="R900" s="180"/>
      <c r="S900" s="180"/>
      <c r="T900" s="186"/>
      <c r="U900" s="186"/>
      <c r="V900" s="186"/>
      <c r="W900" s="186"/>
      <c r="X900" s="186"/>
      <c r="Y900" s="186"/>
      <c r="Z900" s="186"/>
    </row>
    <row r="901" spans="1:26" x14ac:dyDescent="0.2">
      <c r="A901" s="186"/>
      <c r="B901" s="186"/>
      <c r="C901" s="186"/>
      <c r="D901" s="186"/>
      <c r="E901" s="186"/>
      <c r="F901" s="186"/>
      <c r="G901" s="186"/>
      <c r="H901" s="186"/>
      <c r="I901" s="186"/>
      <c r="J901" s="186"/>
      <c r="K901" s="186"/>
      <c r="L901" s="186"/>
      <c r="M901" s="186"/>
      <c r="N901" s="180"/>
      <c r="O901" s="180"/>
      <c r="P901" s="180"/>
      <c r="Q901" s="180"/>
      <c r="R901" s="180"/>
      <c r="S901" s="180"/>
      <c r="T901" s="186"/>
      <c r="U901" s="186"/>
      <c r="V901" s="186"/>
      <c r="W901" s="186"/>
      <c r="X901" s="186"/>
      <c r="Y901" s="186"/>
      <c r="Z901" s="186"/>
    </row>
    <row r="902" spans="1:26" x14ac:dyDescent="0.2">
      <c r="A902" s="186"/>
      <c r="B902" s="186"/>
      <c r="C902" s="186"/>
      <c r="D902" s="186"/>
      <c r="E902" s="186"/>
      <c r="F902" s="186"/>
      <c r="G902" s="186"/>
      <c r="H902" s="186"/>
      <c r="I902" s="186"/>
      <c r="J902" s="186"/>
      <c r="K902" s="186"/>
      <c r="L902" s="186"/>
      <c r="M902" s="186"/>
      <c r="N902" s="180"/>
      <c r="O902" s="180"/>
      <c r="P902" s="180"/>
      <c r="Q902" s="180"/>
      <c r="R902" s="180"/>
      <c r="S902" s="180"/>
      <c r="T902" s="186"/>
      <c r="U902" s="186"/>
      <c r="V902" s="186"/>
      <c r="W902" s="186"/>
      <c r="X902" s="186"/>
      <c r="Y902" s="186"/>
      <c r="Z902" s="186"/>
    </row>
    <row r="903" spans="1:26" x14ac:dyDescent="0.2">
      <c r="A903" s="186"/>
      <c r="B903" s="186"/>
      <c r="C903" s="186"/>
      <c r="D903" s="186"/>
      <c r="E903" s="186"/>
      <c r="F903" s="186"/>
      <c r="G903" s="186"/>
      <c r="H903" s="186"/>
      <c r="I903" s="186"/>
      <c r="J903" s="186"/>
      <c r="K903" s="186"/>
      <c r="L903" s="186"/>
      <c r="M903" s="186"/>
      <c r="N903" s="180"/>
      <c r="O903" s="180"/>
      <c r="P903" s="180"/>
      <c r="Q903" s="180"/>
      <c r="R903" s="180"/>
      <c r="S903" s="180"/>
      <c r="T903" s="186"/>
      <c r="U903" s="186"/>
      <c r="V903" s="186"/>
      <c r="W903" s="186"/>
      <c r="X903" s="186"/>
      <c r="Y903" s="186"/>
      <c r="Z903" s="186"/>
    </row>
    <row r="904" spans="1:26" x14ac:dyDescent="0.2">
      <c r="A904" s="186"/>
      <c r="B904" s="186"/>
      <c r="C904" s="186"/>
      <c r="D904" s="186"/>
      <c r="E904" s="186"/>
      <c r="F904" s="186"/>
      <c r="G904" s="186"/>
      <c r="H904" s="186"/>
      <c r="I904" s="186"/>
      <c r="J904" s="186"/>
      <c r="K904" s="186"/>
      <c r="L904" s="186"/>
      <c r="M904" s="186"/>
      <c r="N904" s="180"/>
      <c r="O904" s="180"/>
      <c r="P904" s="180"/>
      <c r="Q904" s="180"/>
      <c r="R904" s="180"/>
      <c r="S904" s="180"/>
      <c r="T904" s="186"/>
      <c r="U904" s="186"/>
      <c r="V904" s="186"/>
      <c r="W904" s="186"/>
      <c r="X904" s="186"/>
      <c r="Y904" s="186"/>
      <c r="Z904" s="186"/>
    </row>
    <row r="905" spans="1:26" x14ac:dyDescent="0.2">
      <c r="A905" s="186"/>
      <c r="B905" s="186"/>
      <c r="C905" s="186"/>
      <c r="D905" s="186"/>
      <c r="E905" s="186"/>
      <c r="F905" s="186"/>
      <c r="G905" s="186"/>
      <c r="H905" s="186"/>
      <c r="I905" s="186"/>
      <c r="J905" s="186"/>
      <c r="K905" s="186"/>
      <c r="L905" s="186"/>
      <c r="M905" s="186"/>
      <c r="N905" s="180"/>
      <c r="O905" s="180"/>
      <c r="P905" s="180"/>
      <c r="Q905" s="180"/>
      <c r="R905" s="180"/>
      <c r="S905" s="180"/>
      <c r="T905" s="186"/>
      <c r="U905" s="186"/>
      <c r="V905" s="186"/>
      <c r="W905" s="186"/>
      <c r="X905" s="186"/>
      <c r="Y905" s="186"/>
      <c r="Z905" s="186"/>
    </row>
    <row r="906" spans="1:26" x14ac:dyDescent="0.2">
      <c r="A906" s="186"/>
      <c r="B906" s="186"/>
      <c r="C906" s="186"/>
      <c r="D906" s="186"/>
      <c r="E906" s="186"/>
      <c r="F906" s="186"/>
      <c r="G906" s="186"/>
      <c r="H906" s="186"/>
      <c r="I906" s="186"/>
      <c r="J906" s="186"/>
      <c r="K906" s="186"/>
      <c r="L906" s="186"/>
      <c r="M906" s="186"/>
      <c r="N906" s="180"/>
      <c r="O906" s="180"/>
      <c r="P906" s="180"/>
      <c r="Q906" s="180"/>
      <c r="R906" s="180"/>
      <c r="S906" s="180"/>
      <c r="T906" s="186"/>
      <c r="U906" s="186"/>
      <c r="V906" s="186"/>
      <c r="W906" s="186"/>
      <c r="X906" s="186"/>
      <c r="Y906" s="186"/>
      <c r="Z906" s="186"/>
    </row>
    <row r="907" spans="1:26" x14ac:dyDescent="0.2">
      <c r="A907" s="186"/>
      <c r="B907" s="186"/>
      <c r="C907" s="186"/>
      <c r="D907" s="186"/>
      <c r="E907" s="186"/>
      <c r="F907" s="186"/>
      <c r="G907" s="186"/>
      <c r="H907" s="186"/>
      <c r="I907" s="186"/>
      <c r="J907" s="186"/>
      <c r="K907" s="186"/>
      <c r="L907" s="186"/>
      <c r="M907" s="186"/>
      <c r="N907" s="180"/>
      <c r="O907" s="180"/>
      <c r="P907" s="180"/>
      <c r="Q907" s="180"/>
      <c r="R907" s="180"/>
      <c r="S907" s="180"/>
      <c r="T907" s="186"/>
      <c r="U907" s="186"/>
      <c r="V907" s="186"/>
      <c r="W907" s="186"/>
      <c r="X907" s="186"/>
      <c r="Y907" s="186"/>
      <c r="Z907" s="186"/>
    </row>
    <row r="908" spans="1:26" x14ac:dyDescent="0.2">
      <c r="A908" s="186"/>
      <c r="B908" s="186"/>
      <c r="C908" s="186"/>
      <c r="D908" s="186"/>
      <c r="E908" s="186"/>
      <c r="F908" s="186"/>
      <c r="G908" s="186"/>
      <c r="H908" s="186"/>
      <c r="I908" s="186"/>
      <c r="J908" s="186"/>
      <c r="K908" s="186"/>
      <c r="L908" s="186"/>
      <c r="M908" s="186"/>
      <c r="N908" s="180"/>
      <c r="O908" s="180"/>
      <c r="P908" s="180"/>
      <c r="Q908" s="180"/>
      <c r="R908" s="180"/>
      <c r="S908" s="180"/>
      <c r="T908" s="186"/>
      <c r="U908" s="186"/>
      <c r="V908" s="186"/>
      <c r="W908" s="186"/>
      <c r="X908" s="186"/>
      <c r="Y908" s="186"/>
      <c r="Z908" s="186"/>
    </row>
    <row r="909" spans="1:26" x14ac:dyDescent="0.2">
      <c r="A909" s="186"/>
      <c r="B909" s="186"/>
      <c r="C909" s="186"/>
      <c r="D909" s="186"/>
      <c r="E909" s="186"/>
      <c r="F909" s="186"/>
      <c r="G909" s="186"/>
      <c r="H909" s="186"/>
      <c r="I909" s="186"/>
      <c r="J909" s="186"/>
      <c r="K909" s="186"/>
      <c r="L909" s="186"/>
      <c r="M909" s="186"/>
      <c r="N909" s="180"/>
      <c r="O909" s="180"/>
      <c r="P909" s="180"/>
      <c r="Q909" s="180"/>
      <c r="R909" s="180"/>
      <c r="S909" s="180"/>
      <c r="T909" s="186"/>
      <c r="U909" s="186"/>
      <c r="V909" s="186"/>
      <c r="W909" s="186"/>
      <c r="X909" s="186"/>
      <c r="Y909" s="186"/>
      <c r="Z909" s="186"/>
    </row>
    <row r="910" spans="1:26" x14ac:dyDescent="0.2">
      <c r="A910" s="186"/>
      <c r="B910" s="186"/>
      <c r="C910" s="186"/>
      <c r="D910" s="186"/>
      <c r="E910" s="186"/>
      <c r="F910" s="186"/>
      <c r="G910" s="186"/>
      <c r="H910" s="186"/>
      <c r="I910" s="186"/>
      <c r="J910" s="186"/>
      <c r="K910" s="186"/>
      <c r="L910" s="186"/>
      <c r="M910" s="186"/>
      <c r="N910" s="180"/>
      <c r="O910" s="180"/>
      <c r="P910" s="180"/>
      <c r="Q910" s="180"/>
      <c r="R910" s="180"/>
      <c r="S910" s="180"/>
      <c r="T910" s="186"/>
      <c r="U910" s="186"/>
      <c r="V910" s="186"/>
      <c r="W910" s="186"/>
      <c r="X910" s="186"/>
      <c r="Y910" s="186"/>
      <c r="Z910" s="186"/>
    </row>
    <row r="911" spans="1:26" x14ac:dyDescent="0.2">
      <c r="A911" s="186"/>
      <c r="B911" s="186"/>
      <c r="C911" s="186"/>
      <c r="D911" s="186"/>
      <c r="E911" s="186"/>
      <c r="F911" s="186"/>
      <c r="G911" s="186"/>
      <c r="H911" s="186"/>
      <c r="I911" s="186"/>
      <c r="J911" s="186"/>
      <c r="K911" s="186"/>
      <c r="L911" s="186"/>
      <c r="M911" s="186"/>
      <c r="N911" s="180"/>
      <c r="O911" s="180"/>
      <c r="P911" s="180"/>
      <c r="Q911" s="180"/>
      <c r="R911" s="180"/>
      <c r="S911" s="180"/>
      <c r="T911" s="186"/>
      <c r="U911" s="186"/>
      <c r="V911" s="186"/>
      <c r="W911" s="186"/>
      <c r="X911" s="186"/>
      <c r="Y911" s="186"/>
      <c r="Z911" s="186"/>
    </row>
    <row r="912" spans="1:26" x14ac:dyDescent="0.2">
      <c r="A912" s="186"/>
      <c r="B912" s="186"/>
      <c r="C912" s="186"/>
      <c r="D912" s="186"/>
      <c r="E912" s="186"/>
      <c r="F912" s="186"/>
      <c r="G912" s="186"/>
      <c r="H912" s="186"/>
      <c r="I912" s="186"/>
      <c r="J912" s="186"/>
      <c r="K912" s="186"/>
      <c r="L912" s="186"/>
      <c r="M912" s="186"/>
      <c r="N912" s="180"/>
      <c r="O912" s="180"/>
      <c r="P912" s="180"/>
      <c r="Q912" s="180"/>
      <c r="R912" s="180"/>
      <c r="S912" s="180"/>
      <c r="T912" s="186"/>
      <c r="U912" s="186"/>
      <c r="V912" s="186"/>
      <c r="W912" s="186"/>
      <c r="X912" s="186"/>
      <c r="Y912" s="186"/>
      <c r="Z912" s="186"/>
    </row>
    <row r="913" spans="1:26" x14ac:dyDescent="0.2">
      <c r="A913" s="186"/>
      <c r="B913" s="186"/>
      <c r="C913" s="186"/>
      <c r="D913" s="186"/>
      <c r="E913" s="186"/>
      <c r="F913" s="186"/>
      <c r="G913" s="186"/>
      <c r="H913" s="186"/>
      <c r="I913" s="186"/>
      <c r="J913" s="186"/>
      <c r="K913" s="186"/>
      <c r="L913" s="186"/>
      <c r="M913" s="186"/>
      <c r="N913" s="180"/>
      <c r="O913" s="180"/>
      <c r="P913" s="180"/>
      <c r="Q913" s="180"/>
      <c r="R913" s="180"/>
      <c r="S913" s="180"/>
      <c r="T913" s="186"/>
      <c r="U913" s="186"/>
      <c r="V913" s="186"/>
      <c r="W913" s="186"/>
      <c r="X913" s="186"/>
      <c r="Y913" s="186"/>
      <c r="Z913" s="186"/>
    </row>
    <row r="914" spans="1:26" x14ac:dyDescent="0.2">
      <c r="A914" s="186"/>
      <c r="B914" s="186"/>
      <c r="C914" s="186"/>
      <c r="D914" s="186"/>
      <c r="E914" s="186"/>
      <c r="F914" s="186"/>
      <c r="G914" s="186"/>
      <c r="H914" s="186"/>
      <c r="I914" s="186"/>
      <c r="J914" s="186"/>
      <c r="K914" s="186"/>
      <c r="L914" s="186"/>
      <c r="M914" s="186"/>
      <c r="N914" s="180"/>
      <c r="O914" s="180"/>
      <c r="P914" s="180"/>
      <c r="Q914" s="180"/>
      <c r="R914" s="180"/>
      <c r="S914" s="180"/>
      <c r="T914" s="186"/>
      <c r="U914" s="186"/>
      <c r="V914" s="186"/>
      <c r="W914" s="186"/>
      <c r="X914" s="186"/>
      <c r="Y914" s="186"/>
      <c r="Z914" s="186"/>
    </row>
    <row r="915" spans="1:26" x14ac:dyDescent="0.2">
      <c r="A915" s="186"/>
      <c r="B915" s="186"/>
      <c r="C915" s="186"/>
      <c r="D915" s="186"/>
      <c r="E915" s="186"/>
      <c r="F915" s="186"/>
      <c r="G915" s="186"/>
      <c r="H915" s="186"/>
      <c r="I915" s="186"/>
      <c r="J915" s="186"/>
      <c r="K915" s="186"/>
      <c r="L915" s="186"/>
      <c r="M915" s="186"/>
      <c r="N915" s="180"/>
      <c r="O915" s="180"/>
      <c r="P915" s="180"/>
      <c r="Q915" s="180"/>
      <c r="R915" s="180"/>
      <c r="S915" s="180"/>
      <c r="T915" s="186"/>
      <c r="U915" s="186"/>
      <c r="V915" s="186"/>
      <c r="W915" s="186"/>
      <c r="X915" s="186"/>
      <c r="Y915" s="186"/>
      <c r="Z915" s="186"/>
    </row>
    <row r="916" spans="1:26" x14ac:dyDescent="0.2">
      <c r="A916" s="186"/>
      <c r="B916" s="186"/>
      <c r="C916" s="186"/>
      <c r="D916" s="186"/>
      <c r="E916" s="186"/>
      <c r="F916" s="186"/>
      <c r="G916" s="186"/>
      <c r="H916" s="186"/>
      <c r="I916" s="186"/>
      <c r="J916" s="186"/>
      <c r="K916" s="186"/>
      <c r="L916" s="186"/>
      <c r="M916" s="186"/>
      <c r="N916" s="180"/>
      <c r="O916" s="180"/>
      <c r="P916" s="180"/>
      <c r="Q916" s="180"/>
      <c r="R916" s="180"/>
      <c r="S916" s="180"/>
      <c r="T916" s="186"/>
      <c r="U916" s="186"/>
      <c r="V916" s="186"/>
      <c r="W916" s="186"/>
      <c r="X916" s="186"/>
      <c r="Y916" s="186"/>
      <c r="Z916" s="186"/>
    </row>
    <row r="917" spans="1:26" x14ac:dyDescent="0.2">
      <c r="A917" s="186"/>
      <c r="B917" s="186"/>
      <c r="C917" s="186"/>
      <c r="D917" s="186"/>
      <c r="E917" s="186"/>
      <c r="F917" s="186"/>
      <c r="G917" s="186"/>
      <c r="H917" s="186"/>
      <c r="I917" s="186"/>
      <c r="J917" s="186"/>
      <c r="K917" s="186"/>
      <c r="L917" s="186"/>
      <c r="M917" s="186"/>
      <c r="N917" s="180"/>
      <c r="O917" s="180"/>
      <c r="P917" s="180"/>
      <c r="Q917" s="180"/>
      <c r="R917" s="180"/>
      <c r="S917" s="180"/>
      <c r="T917" s="186"/>
      <c r="U917" s="186"/>
      <c r="V917" s="186"/>
      <c r="W917" s="186"/>
      <c r="X917" s="186"/>
      <c r="Y917" s="186"/>
      <c r="Z917" s="186"/>
    </row>
    <row r="918" spans="1:26" x14ac:dyDescent="0.2">
      <c r="A918" s="186"/>
      <c r="B918" s="186"/>
      <c r="C918" s="186"/>
      <c r="D918" s="186"/>
      <c r="E918" s="186"/>
      <c r="F918" s="186"/>
      <c r="G918" s="186"/>
      <c r="H918" s="186"/>
      <c r="I918" s="186"/>
      <c r="J918" s="186"/>
      <c r="K918" s="186"/>
      <c r="L918" s="186"/>
      <c r="M918" s="186"/>
      <c r="N918" s="180"/>
      <c r="O918" s="180"/>
      <c r="P918" s="180"/>
      <c r="Q918" s="180"/>
      <c r="R918" s="180"/>
      <c r="S918" s="180"/>
      <c r="T918" s="186"/>
      <c r="U918" s="186"/>
      <c r="V918" s="186"/>
      <c r="W918" s="186"/>
      <c r="X918" s="186"/>
      <c r="Y918" s="186"/>
      <c r="Z918" s="186"/>
    </row>
    <row r="919" spans="1:26" x14ac:dyDescent="0.2">
      <c r="A919" s="186"/>
      <c r="B919" s="186"/>
      <c r="C919" s="186"/>
      <c r="D919" s="186"/>
      <c r="E919" s="186"/>
      <c r="F919" s="186"/>
      <c r="G919" s="186"/>
      <c r="H919" s="186"/>
      <c r="I919" s="186"/>
      <c r="J919" s="186"/>
      <c r="K919" s="186"/>
      <c r="L919" s="186"/>
      <c r="M919" s="186"/>
      <c r="N919" s="180"/>
      <c r="O919" s="180"/>
      <c r="P919" s="180"/>
      <c r="Q919" s="180"/>
      <c r="R919" s="180"/>
      <c r="S919" s="180"/>
      <c r="T919" s="186"/>
      <c r="U919" s="186"/>
      <c r="V919" s="186"/>
      <c r="W919" s="186"/>
      <c r="X919" s="186"/>
      <c r="Y919" s="186"/>
      <c r="Z919" s="186"/>
    </row>
    <row r="920" spans="1:26" x14ac:dyDescent="0.2">
      <c r="A920" s="186"/>
      <c r="B920" s="186"/>
      <c r="C920" s="186"/>
      <c r="D920" s="186"/>
      <c r="E920" s="186"/>
      <c r="F920" s="186"/>
      <c r="G920" s="186"/>
      <c r="H920" s="186"/>
      <c r="I920" s="186"/>
      <c r="J920" s="186"/>
      <c r="K920" s="186"/>
      <c r="L920" s="186"/>
      <c r="M920" s="186"/>
      <c r="N920" s="180"/>
      <c r="O920" s="180"/>
      <c r="P920" s="180"/>
      <c r="Q920" s="180"/>
      <c r="R920" s="180"/>
      <c r="S920" s="180"/>
      <c r="T920" s="186"/>
      <c r="U920" s="186"/>
      <c r="V920" s="186"/>
      <c r="W920" s="186"/>
      <c r="X920" s="186"/>
      <c r="Y920" s="186"/>
      <c r="Z920" s="186"/>
    </row>
    <row r="921" spans="1:26" x14ac:dyDescent="0.2">
      <c r="A921" s="186"/>
      <c r="B921" s="186"/>
      <c r="C921" s="186"/>
      <c r="D921" s="186"/>
      <c r="E921" s="186"/>
      <c r="F921" s="186"/>
      <c r="G921" s="186"/>
      <c r="H921" s="186"/>
      <c r="I921" s="186"/>
      <c r="J921" s="186"/>
      <c r="K921" s="186"/>
      <c r="L921" s="186"/>
      <c r="M921" s="186"/>
      <c r="N921" s="180"/>
      <c r="O921" s="180"/>
      <c r="P921" s="180"/>
      <c r="Q921" s="180"/>
      <c r="R921" s="180"/>
      <c r="S921" s="180"/>
      <c r="T921" s="186"/>
      <c r="U921" s="186"/>
      <c r="V921" s="186"/>
      <c r="W921" s="186"/>
      <c r="X921" s="186"/>
      <c r="Y921" s="186"/>
      <c r="Z921" s="186"/>
    </row>
    <row r="922" spans="1:26" x14ac:dyDescent="0.2">
      <c r="A922" s="186"/>
      <c r="B922" s="186"/>
      <c r="C922" s="186"/>
      <c r="D922" s="186"/>
      <c r="E922" s="186"/>
      <c r="F922" s="186"/>
      <c r="G922" s="186"/>
      <c r="H922" s="186"/>
      <c r="I922" s="186"/>
      <c r="J922" s="186"/>
      <c r="K922" s="186"/>
      <c r="L922" s="186"/>
      <c r="M922" s="186"/>
      <c r="N922" s="180"/>
      <c r="O922" s="180"/>
      <c r="P922" s="180"/>
      <c r="Q922" s="180"/>
      <c r="R922" s="180"/>
      <c r="S922" s="180"/>
      <c r="T922" s="186"/>
      <c r="U922" s="186"/>
      <c r="V922" s="186"/>
      <c r="W922" s="186"/>
      <c r="X922" s="186"/>
      <c r="Y922" s="186"/>
      <c r="Z922" s="186"/>
    </row>
    <row r="923" spans="1:26" x14ac:dyDescent="0.2">
      <c r="A923" s="186"/>
      <c r="B923" s="186"/>
      <c r="C923" s="186"/>
      <c r="D923" s="186"/>
      <c r="E923" s="186"/>
      <c r="F923" s="186"/>
      <c r="G923" s="186"/>
      <c r="H923" s="186"/>
      <c r="I923" s="186"/>
      <c r="J923" s="186"/>
      <c r="K923" s="186"/>
      <c r="L923" s="186"/>
      <c r="M923" s="186"/>
      <c r="N923" s="180"/>
      <c r="O923" s="180"/>
      <c r="P923" s="180"/>
      <c r="Q923" s="180"/>
      <c r="R923" s="180"/>
      <c r="S923" s="180"/>
      <c r="T923" s="186"/>
      <c r="U923" s="186"/>
      <c r="V923" s="186"/>
      <c r="W923" s="186"/>
      <c r="X923" s="186"/>
      <c r="Y923" s="186"/>
      <c r="Z923" s="186"/>
    </row>
    <row r="924" spans="1:26" x14ac:dyDescent="0.2">
      <c r="A924" s="186"/>
      <c r="B924" s="186"/>
      <c r="C924" s="186"/>
      <c r="D924" s="186"/>
      <c r="E924" s="186"/>
      <c r="F924" s="186"/>
      <c r="G924" s="186"/>
      <c r="H924" s="186"/>
      <c r="I924" s="186"/>
      <c r="J924" s="186"/>
      <c r="K924" s="186"/>
      <c r="L924" s="186"/>
      <c r="M924" s="186"/>
      <c r="N924" s="180"/>
      <c r="O924" s="180"/>
      <c r="P924" s="180"/>
      <c r="Q924" s="180"/>
      <c r="R924" s="180"/>
      <c r="S924" s="180"/>
      <c r="T924" s="186"/>
      <c r="U924" s="186"/>
      <c r="V924" s="186"/>
      <c r="W924" s="186"/>
      <c r="X924" s="186"/>
      <c r="Y924" s="186"/>
      <c r="Z924" s="186"/>
    </row>
    <row r="925" spans="1:26" x14ac:dyDescent="0.2">
      <c r="A925" s="186"/>
      <c r="B925" s="186"/>
      <c r="C925" s="186"/>
      <c r="D925" s="186"/>
      <c r="E925" s="186"/>
      <c r="F925" s="186"/>
      <c r="G925" s="186"/>
      <c r="H925" s="186"/>
      <c r="I925" s="186"/>
      <c r="J925" s="186"/>
      <c r="K925" s="186"/>
      <c r="L925" s="186"/>
      <c r="M925" s="186"/>
      <c r="N925" s="180"/>
      <c r="O925" s="180"/>
      <c r="P925" s="180"/>
      <c r="Q925" s="180"/>
      <c r="R925" s="180"/>
      <c r="S925" s="180"/>
      <c r="T925" s="186"/>
      <c r="U925" s="186"/>
      <c r="V925" s="186"/>
      <c r="W925" s="186"/>
      <c r="X925" s="186"/>
      <c r="Y925" s="186"/>
      <c r="Z925" s="186"/>
    </row>
    <row r="926" spans="1:26" x14ac:dyDescent="0.2">
      <c r="A926" s="186"/>
      <c r="B926" s="186"/>
      <c r="C926" s="186"/>
      <c r="D926" s="186"/>
      <c r="E926" s="186"/>
      <c r="F926" s="186"/>
      <c r="G926" s="186"/>
      <c r="H926" s="186"/>
      <c r="I926" s="186"/>
      <c r="J926" s="186"/>
      <c r="K926" s="186"/>
      <c r="L926" s="186"/>
      <c r="M926" s="186"/>
      <c r="N926" s="180"/>
      <c r="O926" s="180"/>
      <c r="P926" s="180"/>
      <c r="Q926" s="180"/>
      <c r="R926" s="180"/>
      <c r="S926" s="180"/>
      <c r="T926" s="186"/>
      <c r="U926" s="186"/>
      <c r="V926" s="186"/>
      <c r="W926" s="186"/>
      <c r="X926" s="186"/>
      <c r="Y926" s="186"/>
      <c r="Z926" s="186"/>
    </row>
    <row r="927" spans="1:26" x14ac:dyDescent="0.2">
      <c r="A927" s="186"/>
      <c r="B927" s="186"/>
      <c r="C927" s="186"/>
      <c r="D927" s="186"/>
      <c r="E927" s="186"/>
      <c r="F927" s="186"/>
      <c r="G927" s="186"/>
      <c r="H927" s="186"/>
      <c r="I927" s="186"/>
      <c r="J927" s="186"/>
      <c r="K927" s="186"/>
      <c r="L927" s="186"/>
      <c r="M927" s="186"/>
      <c r="N927" s="180"/>
      <c r="O927" s="180"/>
      <c r="P927" s="180"/>
      <c r="Q927" s="180"/>
      <c r="R927" s="180"/>
      <c r="S927" s="180"/>
      <c r="T927" s="186"/>
      <c r="U927" s="186"/>
      <c r="V927" s="186"/>
      <c r="W927" s="186"/>
      <c r="X927" s="186"/>
      <c r="Y927" s="186"/>
      <c r="Z927" s="186"/>
    </row>
    <row r="928" spans="1:26" x14ac:dyDescent="0.2">
      <c r="A928" s="186"/>
      <c r="B928" s="186"/>
      <c r="C928" s="186"/>
      <c r="D928" s="186"/>
      <c r="E928" s="186"/>
      <c r="F928" s="186"/>
      <c r="G928" s="186"/>
      <c r="H928" s="186"/>
      <c r="I928" s="186"/>
      <c r="J928" s="186"/>
      <c r="K928" s="186"/>
      <c r="L928" s="186"/>
      <c r="M928" s="186"/>
      <c r="N928" s="180"/>
      <c r="O928" s="180"/>
      <c r="P928" s="180"/>
      <c r="Q928" s="180"/>
      <c r="R928" s="180"/>
      <c r="S928" s="180"/>
      <c r="T928" s="186"/>
      <c r="U928" s="186"/>
      <c r="V928" s="186"/>
      <c r="W928" s="186"/>
      <c r="X928" s="186"/>
      <c r="Y928" s="186"/>
      <c r="Z928" s="186"/>
    </row>
    <row r="929" spans="1:26" x14ac:dyDescent="0.2">
      <c r="A929" s="186"/>
      <c r="B929" s="186"/>
      <c r="C929" s="186"/>
      <c r="D929" s="186"/>
      <c r="E929" s="186"/>
      <c r="F929" s="186"/>
      <c r="G929" s="186"/>
      <c r="H929" s="186"/>
      <c r="I929" s="186"/>
      <c r="J929" s="186"/>
      <c r="K929" s="186"/>
      <c r="L929" s="186"/>
      <c r="M929" s="186"/>
      <c r="N929" s="180"/>
      <c r="O929" s="180"/>
      <c r="P929" s="180"/>
      <c r="Q929" s="180"/>
      <c r="R929" s="180"/>
      <c r="S929" s="180"/>
      <c r="T929" s="186"/>
      <c r="U929" s="186"/>
      <c r="V929" s="186"/>
      <c r="W929" s="186"/>
      <c r="X929" s="186"/>
      <c r="Y929" s="186"/>
      <c r="Z929" s="186"/>
    </row>
    <row r="930" spans="1:26" x14ac:dyDescent="0.2">
      <c r="A930" s="186"/>
      <c r="B930" s="186"/>
      <c r="C930" s="186"/>
      <c r="D930" s="186"/>
      <c r="E930" s="186"/>
      <c r="F930" s="186"/>
      <c r="G930" s="186"/>
      <c r="H930" s="186"/>
      <c r="I930" s="186"/>
      <c r="J930" s="186"/>
      <c r="K930" s="186"/>
      <c r="L930" s="186"/>
      <c r="M930" s="186"/>
      <c r="N930" s="180"/>
      <c r="O930" s="180"/>
      <c r="P930" s="180"/>
      <c r="Q930" s="180"/>
      <c r="R930" s="180"/>
      <c r="S930" s="180"/>
      <c r="T930" s="186"/>
      <c r="U930" s="186"/>
      <c r="V930" s="186"/>
      <c r="W930" s="186"/>
      <c r="X930" s="186"/>
      <c r="Y930" s="186"/>
      <c r="Z930" s="186"/>
    </row>
    <row r="931" spans="1:26" x14ac:dyDescent="0.2">
      <c r="A931" s="186"/>
      <c r="B931" s="186"/>
      <c r="C931" s="186"/>
      <c r="D931" s="186"/>
      <c r="E931" s="186"/>
      <c r="F931" s="186"/>
      <c r="G931" s="186"/>
      <c r="H931" s="186"/>
      <c r="I931" s="186"/>
      <c r="J931" s="186"/>
      <c r="K931" s="186"/>
      <c r="L931" s="186"/>
      <c r="M931" s="186"/>
      <c r="N931" s="180"/>
      <c r="O931" s="180"/>
      <c r="P931" s="180"/>
      <c r="Q931" s="180"/>
      <c r="R931" s="180"/>
      <c r="S931" s="180"/>
      <c r="T931" s="186"/>
      <c r="U931" s="186"/>
      <c r="V931" s="186"/>
      <c r="W931" s="186"/>
      <c r="X931" s="186"/>
      <c r="Y931" s="186"/>
      <c r="Z931" s="186"/>
    </row>
    <row r="932" spans="1:26" x14ac:dyDescent="0.2">
      <c r="A932" s="186"/>
      <c r="B932" s="186"/>
      <c r="C932" s="186"/>
      <c r="D932" s="186"/>
      <c r="E932" s="186"/>
      <c r="F932" s="186"/>
      <c r="G932" s="186"/>
      <c r="H932" s="186"/>
      <c r="I932" s="186"/>
      <c r="J932" s="186"/>
      <c r="K932" s="186"/>
      <c r="L932" s="186"/>
      <c r="M932" s="186"/>
      <c r="N932" s="180"/>
      <c r="O932" s="180"/>
      <c r="P932" s="180"/>
      <c r="Q932" s="180"/>
      <c r="R932" s="180"/>
      <c r="S932" s="180"/>
      <c r="T932" s="186"/>
      <c r="U932" s="186"/>
      <c r="V932" s="186"/>
      <c r="W932" s="186"/>
      <c r="X932" s="186"/>
      <c r="Y932" s="186"/>
      <c r="Z932" s="186"/>
    </row>
    <row r="933" spans="1:26" x14ac:dyDescent="0.2">
      <c r="A933" s="186"/>
      <c r="B933" s="186"/>
      <c r="C933" s="186"/>
      <c r="D933" s="186"/>
      <c r="E933" s="186"/>
      <c r="F933" s="186"/>
      <c r="G933" s="186"/>
      <c r="H933" s="186"/>
      <c r="I933" s="186"/>
      <c r="J933" s="186"/>
      <c r="K933" s="186"/>
      <c r="L933" s="186"/>
      <c r="M933" s="186"/>
      <c r="N933" s="180"/>
      <c r="O933" s="180"/>
      <c r="P933" s="180"/>
      <c r="Q933" s="180"/>
      <c r="R933" s="180"/>
      <c r="S933" s="180"/>
      <c r="T933" s="186"/>
      <c r="U933" s="186"/>
      <c r="V933" s="186"/>
      <c r="W933" s="186"/>
      <c r="X933" s="186"/>
      <c r="Y933" s="186"/>
      <c r="Z933" s="186"/>
    </row>
    <row r="934" spans="1:26" x14ac:dyDescent="0.2">
      <c r="A934" s="186"/>
      <c r="B934" s="186"/>
      <c r="C934" s="186"/>
      <c r="D934" s="186"/>
      <c r="E934" s="186"/>
      <c r="F934" s="186"/>
      <c r="G934" s="186"/>
      <c r="H934" s="186"/>
      <c r="I934" s="186"/>
      <c r="J934" s="186"/>
      <c r="K934" s="186"/>
      <c r="L934" s="186"/>
      <c r="M934" s="186"/>
      <c r="N934" s="180"/>
      <c r="O934" s="180"/>
      <c r="P934" s="180"/>
      <c r="Q934" s="180"/>
      <c r="R934" s="180"/>
      <c r="S934" s="180"/>
      <c r="T934" s="186"/>
      <c r="U934" s="186"/>
      <c r="V934" s="186"/>
      <c r="W934" s="186"/>
      <c r="X934" s="186"/>
      <c r="Y934" s="186"/>
      <c r="Z934" s="186"/>
    </row>
    <row r="935" spans="1:26" x14ac:dyDescent="0.2">
      <c r="A935" s="186"/>
      <c r="B935" s="186"/>
      <c r="C935" s="186"/>
      <c r="D935" s="186"/>
      <c r="E935" s="186"/>
      <c r="F935" s="186"/>
      <c r="G935" s="186"/>
      <c r="H935" s="186"/>
      <c r="I935" s="186"/>
      <c r="J935" s="186"/>
      <c r="K935" s="186"/>
      <c r="L935" s="186"/>
      <c r="M935" s="186"/>
      <c r="N935" s="180"/>
      <c r="O935" s="180"/>
      <c r="P935" s="180"/>
      <c r="Q935" s="180"/>
      <c r="R935" s="180"/>
      <c r="S935" s="180"/>
      <c r="T935" s="186"/>
      <c r="U935" s="186"/>
      <c r="V935" s="186"/>
      <c r="W935" s="186"/>
      <c r="X935" s="186"/>
      <c r="Y935" s="186"/>
      <c r="Z935" s="186"/>
    </row>
    <row r="936" spans="1:26" x14ac:dyDescent="0.2">
      <c r="A936" s="186"/>
      <c r="B936" s="186"/>
      <c r="C936" s="186"/>
      <c r="D936" s="186"/>
      <c r="E936" s="186"/>
      <c r="F936" s="186"/>
      <c r="G936" s="186"/>
      <c r="H936" s="186"/>
      <c r="I936" s="186"/>
      <c r="J936" s="186"/>
      <c r="K936" s="186"/>
      <c r="L936" s="186"/>
      <c r="M936" s="186"/>
      <c r="N936" s="180"/>
      <c r="O936" s="180"/>
      <c r="P936" s="180"/>
      <c r="Q936" s="180"/>
      <c r="R936" s="180"/>
      <c r="S936" s="180"/>
      <c r="T936" s="186"/>
      <c r="U936" s="186"/>
      <c r="V936" s="186"/>
      <c r="W936" s="186"/>
      <c r="X936" s="186"/>
      <c r="Y936" s="186"/>
      <c r="Z936" s="186"/>
    </row>
    <row r="937" spans="1:26" x14ac:dyDescent="0.2">
      <c r="A937" s="186"/>
      <c r="B937" s="186"/>
      <c r="C937" s="186"/>
      <c r="D937" s="186"/>
      <c r="E937" s="186"/>
      <c r="F937" s="186"/>
      <c r="G937" s="186"/>
      <c r="H937" s="186"/>
      <c r="I937" s="186"/>
      <c r="J937" s="186"/>
      <c r="K937" s="186"/>
      <c r="L937" s="186"/>
      <c r="M937" s="186"/>
      <c r="N937" s="180"/>
      <c r="O937" s="180"/>
      <c r="P937" s="180"/>
      <c r="Q937" s="180"/>
      <c r="R937" s="180"/>
      <c r="S937" s="180"/>
      <c r="T937" s="186"/>
      <c r="U937" s="186"/>
      <c r="V937" s="186"/>
      <c r="W937" s="186"/>
      <c r="X937" s="186"/>
      <c r="Y937" s="186"/>
      <c r="Z937" s="186"/>
    </row>
    <row r="938" spans="1:26" x14ac:dyDescent="0.2">
      <c r="A938" s="186"/>
      <c r="B938" s="186"/>
      <c r="C938" s="186"/>
      <c r="D938" s="186"/>
      <c r="E938" s="186"/>
      <c r="F938" s="186"/>
      <c r="G938" s="186"/>
      <c r="H938" s="186"/>
      <c r="I938" s="186"/>
      <c r="J938" s="186"/>
      <c r="K938" s="186"/>
      <c r="L938" s="186"/>
      <c r="M938" s="186"/>
      <c r="N938" s="180"/>
      <c r="O938" s="180"/>
      <c r="P938" s="180"/>
      <c r="Q938" s="180"/>
      <c r="R938" s="180"/>
      <c r="S938" s="180"/>
      <c r="T938" s="186"/>
      <c r="U938" s="186"/>
      <c r="V938" s="186"/>
      <c r="W938" s="186"/>
      <c r="X938" s="186"/>
      <c r="Y938" s="186"/>
      <c r="Z938" s="186"/>
    </row>
    <row r="939" spans="1:26" x14ac:dyDescent="0.2">
      <c r="A939" s="186"/>
      <c r="B939" s="186"/>
      <c r="C939" s="186"/>
      <c r="D939" s="186"/>
      <c r="E939" s="186"/>
      <c r="F939" s="186"/>
      <c r="G939" s="186"/>
      <c r="H939" s="186"/>
      <c r="I939" s="186"/>
      <c r="J939" s="186"/>
      <c r="K939" s="186"/>
      <c r="L939" s="186"/>
      <c r="M939" s="186"/>
      <c r="N939" s="180"/>
      <c r="O939" s="180"/>
      <c r="P939" s="180"/>
      <c r="Q939" s="180"/>
      <c r="R939" s="180"/>
      <c r="S939" s="180"/>
      <c r="T939" s="186"/>
      <c r="U939" s="186"/>
      <c r="V939" s="186"/>
      <c r="W939" s="186"/>
      <c r="X939" s="186"/>
      <c r="Y939" s="186"/>
      <c r="Z939" s="186"/>
    </row>
    <row r="940" spans="1:26" x14ac:dyDescent="0.2">
      <c r="A940" s="186"/>
      <c r="B940" s="186"/>
      <c r="C940" s="186"/>
      <c r="D940" s="186"/>
      <c r="E940" s="186"/>
      <c r="F940" s="186"/>
      <c r="G940" s="186"/>
      <c r="H940" s="186"/>
      <c r="I940" s="186"/>
      <c r="J940" s="186"/>
      <c r="K940" s="186"/>
      <c r="L940" s="186"/>
      <c r="M940" s="186"/>
      <c r="N940" s="180"/>
      <c r="O940" s="180"/>
      <c r="P940" s="180"/>
      <c r="Q940" s="180"/>
      <c r="R940" s="180"/>
      <c r="S940" s="180"/>
      <c r="T940" s="186"/>
      <c r="U940" s="186"/>
      <c r="V940" s="186"/>
      <c r="W940" s="186"/>
      <c r="X940" s="186"/>
      <c r="Y940" s="186"/>
      <c r="Z940" s="186"/>
    </row>
    <row r="941" spans="1:26" x14ac:dyDescent="0.2">
      <c r="A941" s="186"/>
      <c r="B941" s="186"/>
      <c r="C941" s="186"/>
      <c r="D941" s="186"/>
      <c r="E941" s="186"/>
      <c r="F941" s="186"/>
      <c r="G941" s="186"/>
      <c r="H941" s="186"/>
      <c r="I941" s="186"/>
      <c r="J941" s="186"/>
      <c r="K941" s="186"/>
      <c r="L941" s="186"/>
      <c r="M941" s="186"/>
      <c r="N941" s="180"/>
      <c r="O941" s="180"/>
      <c r="P941" s="180"/>
      <c r="Q941" s="180"/>
      <c r="R941" s="180"/>
      <c r="S941" s="180"/>
      <c r="T941" s="186"/>
      <c r="U941" s="186"/>
      <c r="V941" s="186"/>
      <c r="W941" s="186"/>
      <c r="X941" s="186"/>
      <c r="Y941" s="186"/>
      <c r="Z941" s="186"/>
    </row>
    <row r="942" spans="1:26" x14ac:dyDescent="0.2">
      <c r="A942" s="186"/>
      <c r="B942" s="186"/>
      <c r="C942" s="186"/>
      <c r="D942" s="186"/>
      <c r="E942" s="186"/>
      <c r="F942" s="186"/>
      <c r="G942" s="186"/>
      <c r="H942" s="186"/>
      <c r="I942" s="186"/>
      <c r="J942" s="186"/>
      <c r="K942" s="186"/>
      <c r="L942" s="186"/>
      <c r="M942" s="186"/>
      <c r="N942" s="180"/>
      <c r="O942" s="180"/>
      <c r="P942" s="180"/>
      <c r="Q942" s="180"/>
      <c r="R942" s="180"/>
      <c r="S942" s="180"/>
      <c r="T942" s="186"/>
      <c r="U942" s="186"/>
      <c r="V942" s="186"/>
      <c r="W942" s="186"/>
      <c r="X942" s="186"/>
      <c r="Y942" s="186"/>
      <c r="Z942" s="186"/>
    </row>
    <row r="943" spans="1:26" x14ac:dyDescent="0.2">
      <c r="A943" s="186"/>
      <c r="B943" s="186"/>
      <c r="C943" s="186"/>
      <c r="D943" s="186"/>
      <c r="E943" s="186"/>
      <c r="F943" s="186"/>
      <c r="G943" s="186"/>
      <c r="H943" s="186"/>
      <c r="I943" s="186"/>
      <c r="J943" s="186"/>
      <c r="K943" s="186"/>
      <c r="L943" s="186"/>
      <c r="M943" s="186"/>
      <c r="N943" s="180"/>
      <c r="O943" s="180"/>
      <c r="P943" s="180"/>
      <c r="Q943" s="180"/>
      <c r="R943" s="180"/>
      <c r="S943" s="180"/>
      <c r="T943" s="186"/>
      <c r="U943" s="186"/>
      <c r="V943" s="186"/>
      <c r="W943" s="186"/>
      <c r="X943" s="186"/>
      <c r="Y943" s="186"/>
      <c r="Z943" s="186"/>
    </row>
    <row r="944" spans="1:26" x14ac:dyDescent="0.2">
      <c r="A944" s="186"/>
      <c r="B944" s="186"/>
      <c r="C944" s="186"/>
      <c r="D944" s="186"/>
      <c r="E944" s="186"/>
      <c r="F944" s="186"/>
      <c r="G944" s="186"/>
      <c r="H944" s="186"/>
      <c r="I944" s="186"/>
      <c r="J944" s="186"/>
      <c r="K944" s="186"/>
      <c r="L944" s="186"/>
      <c r="M944" s="186"/>
      <c r="N944" s="180"/>
      <c r="O944" s="180"/>
      <c r="P944" s="180"/>
      <c r="Q944" s="180"/>
      <c r="R944" s="180"/>
      <c r="S944" s="180"/>
      <c r="T944" s="186"/>
      <c r="U944" s="186"/>
      <c r="V944" s="186"/>
      <c r="W944" s="186"/>
      <c r="X944" s="186"/>
      <c r="Y944" s="186"/>
      <c r="Z944" s="186"/>
    </row>
    <row r="945" spans="1:26" x14ac:dyDescent="0.2">
      <c r="A945" s="186"/>
      <c r="B945" s="186"/>
      <c r="C945" s="186"/>
      <c r="D945" s="186"/>
      <c r="E945" s="186"/>
      <c r="F945" s="186"/>
      <c r="G945" s="186"/>
      <c r="H945" s="186"/>
      <c r="I945" s="186"/>
      <c r="J945" s="186"/>
      <c r="K945" s="186"/>
      <c r="L945" s="186"/>
      <c r="M945" s="186"/>
      <c r="N945" s="180"/>
      <c r="O945" s="180"/>
      <c r="P945" s="180"/>
      <c r="Q945" s="180"/>
      <c r="R945" s="180"/>
      <c r="S945" s="180"/>
      <c r="T945" s="186"/>
      <c r="U945" s="186"/>
      <c r="V945" s="186"/>
      <c r="W945" s="186"/>
      <c r="X945" s="186"/>
      <c r="Y945" s="186"/>
      <c r="Z945" s="186"/>
    </row>
    <row r="946" spans="1:26" x14ac:dyDescent="0.2">
      <c r="A946" s="186"/>
      <c r="B946" s="186"/>
      <c r="C946" s="186"/>
      <c r="D946" s="186"/>
      <c r="E946" s="186"/>
      <c r="F946" s="186"/>
      <c r="G946" s="186"/>
      <c r="H946" s="186"/>
      <c r="I946" s="186"/>
      <c r="J946" s="186"/>
      <c r="K946" s="186"/>
      <c r="L946" s="186"/>
      <c r="M946" s="186"/>
      <c r="N946" s="180"/>
      <c r="O946" s="180"/>
      <c r="P946" s="180"/>
      <c r="Q946" s="180"/>
      <c r="R946" s="180"/>
      <c r="S946" s="180"/>
      <c r="T946" s="186"/>
      <c r="U946" s="186"/>
      <c r="V946" s="186"/>
      <c r="W946" s="186"/>
      <c r="X946" s="186"/>
      <c r="Y946" s="186"/>
      <c r="Z946" s="186"/>
    </row>
    <row r="947" spans="1:26" x14ac:dyDescent="0.2">
      <c r="A947" s="186"/>
      <c r="B947" s="186"/>
      <c r="C947" s="186"/>
      <c r="D947" s="186"/>
      <c r="E947" s="186"/>
      <c r="F947" s="186"/>
      <c r="G947" s="186"/>
      <c r="H947" s="186"/>
      <c r="I947" s="186"/>
      <c r="J947" s="186"/>
      <c r="K947" s="186"/>
      <c r="L947" s="186"/>
      <c r="M947" s="186"/>
      <c r="N947" s="180"/>
      <c r="O947" s="180"/>
      <c r="P947" s="180"/>
      <c r="Q947" s="180"/>
      <c r="R947" s="180"/>
      <c r="S947" s="180"/>
      <c r="T947" s="186"/>
      <c r="U947" s="186"/>
      <c r="V947" s="186"/>
      <c r="W947" s="186"/>
      <c r="X947" s="186"/>
      <c r="Y947" s="186"/>
      <c r="Z947" s="186"/>
    </row>
    <row r="948" spans="1:26" x14ac:dyDescent="0.2">
      <c r="A948" s="186"/>
      <c r="B948" s="186"/>
      <c r="C948" s="186"/>
      <c r="D948" s="186"/>
      <c r="E948" s="186"/>
      <c r="F948" s="186"/>
      <c r="G948" s="186"/>
      <c r="H948" s="186"/>
      <c r="I948" s="186"/>
      <c r="J948" s="186"/>
      <c r="K948" s="186"/>
      <c r="L948" s="186"/>
      <c r="M948" s="186"/>
      <c r="N948" s="180"/>
      <c r="O948" s="180"/>
      <c r="P948" s="180"/>
      <c r="Q948" s="180"/>
      <c r="R948" s="180"/>
      <c r="S948" s="180"/>
      <c r="T948" s="186"/>
      <c r="U948" s="186"/>
      <c r="V948" s="186"/>
      <c r="W948" s="186"/>
      <c r="X948" s="186"/>
      <c r="Y948" s="186"/>
      <c r="Z948" s="186"/>
    </row>
    <row r="949" spans="1:26" x14ac:dyDescent="0.2">
      <c r="A949" s="186"/>
      <c r="B949" s="186"/>
      <c r="C949" s="186"/>
      <c r="D949" s="186"/>
      <c r="E949" s="186"/>
      <c r="F949" s="186"/>
      <c r="G949" s="186"/>
      <c r="H949" s="186"/>
      <c r="I949" s="186"/>
      <c r="J949" s="186"/>
      <c r="K949" s="186"/>
      <c r="L949" s="186"/>
      <c r="M949" s="186"/>
      <c r="N949" s="180"/>
      <c r="O949" s="180"/>
      <c r="P949" s="180"/>
      <c r="Q949" s="180"/>
      <c r="R949" s="180"/>
      <c r="S949" s="180"/>
      <c r="T949" s="186"/>
      <c r="U949" s="186"/>
      <c r="V949" s="186"/>
      <c r="W949" s="186"/>
      <c r="X949" s="186"/>
      <c r="Y949" s="186"/>
      <c r="Z949" s="186"/>
    </row>
    <row r="950" spans="1:26" x14ac:dyDescent="0.2">
      <c r="A950" s="186"/>
      <c r="B950" s="186"/>
      <c r="C950" s="186"/>
      <c r="D950" s="186"/>
      <c r="E950" s="186"/>
      <c r="F950" s="186"/>
      <c r="G950" s="186"/>
      <c r="H950" s="186"/>
      <c r="I950" s="186"/>
      <c r="J950" s="186"/>
      <c r="K950" s="186"/>
      <c r="L950" s="186"/>
      <c r="M950" s="186"/>
      <c r="N950" s="180"/>
      <c r="O950" s="180"/>
      <c r="P950" s="180"/>
      <c r="Q950" s="180"/>
      <c r="R950" s="180"/>
      <c r="S950" s="180"/>
      <c r="T950" s="186"/>
      <c r="U950" s="186"/>
      <c r="V950" s="186"/>
      <c r="W950" s="186"/>
      <c r="X950" s="186"/>
      <c r="Y950" s="186"/>
      <c r="Z950" s="186"/>
    </row>
    <row r="951" spans="1:26" x14ac:dyDescent="0.2">
      <c r="A951" s="186"/>
      <c r="B951" s="186"/>
      <c r="C951" s="186"/>
      <c r="D951" s="186"/>
      <c r="E951" s="186"/>
      <c r="F951" s="186"/>
      <c r="G951" s="186"/>
      <c r="H951" s="186"/>
      <c r="I951" s="186"/>
      <c r="J951" s="186"/>
      <c r="K951" s="186"/>
      <c r="L951" s="186"/>
      <c r="M951" s="186"/>
      <c r="N951" s="180"/>
      <c r="O951" s="180"/>
      <c r="P951" s="180"/>
      <c r="Q951" s="180"/>
      <c r="R951" s="180"/>
      <c r="S951" s="180"/>
      <c r="T951" s="186"/>
      <c r="U951" s="186"/>
      <c r="V951" s="186"/>
      <c r="W951" s="186"/>
      <c r="X951" s="186"/>
      <c r="Y951" s="186"/>
      <c r="Z951" s="186"/>
    </row>
    <row r="952" spans="1:26" x14ac:dyDescent="0.2">
      <c r="A952" s="186"/>
      <c r="B952" s="186"/>
      <c r="C952" s="186"/>
      <c r="D952" s="186"/>
      <c r="E952" s="186"/>
      <c r="F952" s="186"/>
      <c r="G952" s="186"/>
      <c r="H952" s="186"/>
      <c r="I952" s="186"/>
      <c r="J952" s="186"/>
      <c r="K952" s="186"/>
      <c r="L952" s="186"/>
      <c r="M952" s="186"/>
      <c r="N952" s="180"/>
      <c r="O952" s="180"/>
      <c r="P952" s="180"/>
      <c r="Q952" s="180"/>
      <c r="R952" s="180"/>
      <c r="S952" s="180"/>
      <c r="T952" s="186"/>
      <c r="U952" s="186"/>
      <c r="V952" s="186"/>
      <c r="W952" s="186"/>
      <c r="X952" s="186"/>
      <c r="Y952" s="186"/>
      <c r="Z952" s="186"/>
    </row>
    <row r="953" spans="1:26" x14ac:dyDescent="0.2">
      <c r="A953" s="186"/>
      <c r="B953" s="186"/>
      <c r="C953" s="186"/>
      <c r="D953" s="186"/>
      <c r="E953" s="186"/>
      <c r="F953" s="186"/>
      <c r="G953" s="186"/>
      <c r="H953" s="186"/>
      <c r="I953" s="186"/>
      <c r="J953" s="186"/>
      <c r="K953" s="186"/>
      <c r="L953" s="186"/>
      <c r="M953" s="186"/>
      <c r="N953" s="180"/>
      <c r="O953" s="180"/>
      <c r="P953" s="180"/>
      <c r="Q953" s="180"/>
      <c r="R953" s="180"/>
      <c r="S953" s="180"/>
      <c r="T953" s="186"/>
      <c r="U953" s="186"/>
      <c r="V953" s="186"/>
      <c r="W953" s="186"/>
      <c r="X953" s="186"/>
      <c r="Y953" s="186"/>
      <c r="Z953" s="186"/>
    </row>
    <row r="954" spans="1:26" x14ac:dyDescent="0.2">
      <c r="A954" s="186"/>
      <c r="B954" s="186"/>
      <c r="C954" s="186"/>
      <c r="D954" s="186"/>
      <c r="E954" s="186"/>
      <c r="F954" s="186"/>
      <c r="G954" s="186"/>
      <c r="H954" s="186"/>
      <c r="I954" s="186"/>
      <c r="J954" s="186"/>
      <c r="K954" s="186"/>
      <c r="L954" s="186"/>
      <c r="M954" s="186"/>
      <c r="N954" s="180"/>
      <c r="O954" s="180"/>
      <c r="P954" s="180"/>
      <c r="Q954" s="180"/>
      <c r="R954" s="180"/>
      <c r="S954" s="180"/>
      <c r="T954" s="186"/>
      <c r="U954" s="186"/>
      <c r="V954" s="186"/>
      <c r="W954" s="186"/>
      <c r="X954" s="186"/>
      <c r="Y954" s="186"/>
      <c r="Z954" s="186"/>
    </row>
    <row r="955" spans="1:26" x14ac:dyDescent="0.2">
      <c r="A955" s="186"/>
      <c r="B955" s="186"/>
      <c r="C955" s="186"/>
      <c r="D955" s="186"/>
      <c r="E955" s="186"/>
      <c r="F955" s="186"/>
      <c r="G955" s="186"/>
      <c r="H955" s="186"/>
      <c r="I955" s="186"/>
      <c r="J955" s="186"/>
      <c r="K955" s="186"/>
      <c r="L955" s="186"/>
      <c r="M955" s="186"/>
      <c r="N955" s="180"/>
      <c r="O955" s="180"/>
      <c r="P955" s="180"/>
      <c r="Q955" s="180"/>
      <c r="R955" s="180"/>
      <c r="S955" s="180"/>
      <c r="T955" s="186"/>
      <c r="U955" s="186"/>
      <c r="V955" s="186"/>
      <c r="W955" s="186"/>
      <c r="X955" s="186"/>
      <c r="Y955" s="186"/>
      <c r="Z955" s="186"/>
    </row>
    <row r="956" spans="1:26" x14ac:dyDescent="0.2">
      <c r="A956" s="186"/>
      <c r="B956" s="186"/>
      <c r="C956" s="186"/>
      <c r="D956" s="186"/>
      <c r="E956" s="186"/>
      <c r="F956" s="186"/>
      <c r="G956" s="186"/>
      <c r="H956" s="186"/>
      <c r="I956" s="186"/>
      <c r="J956" s="186"/>
      <c r="K956" s="186"/>
      <c r="L956" s="186"/>
      <c r="M956" s="186"/>
      <c r="N956" s="180"/>
      <c r="O956" s="180"/>
      <c r="P956" s="180"/>
      <c r="Q956" s="180"/>
      <c r="R956" s="180"/>
      <c r="S956" s="180"/>
      <c r="T956" s="186"/>
      <c r="U956" s="186"/>
      <c r="V956" s="186"/>
      <c r="W956" s="186"/>
      <c r="X956" s="186"/>
      <c r="Y956" s="186"/>
      <c r="Z956" s="186"/>
    </row>
    <row r="957" spans="1:26" x14ac:dyDescent="0.2">
      <c r="A957" s="186"/>
      <c r="B957" s="186"/>
      <c r="C957" s="186"/>
      <c r="D957" s="186"/>
      <c r="E957" s="186"/>
      <c r="F957" s="186"/>
      <c r="G957" s="186"/>
      <c r="H957" s="186"/>
      <c r="I957" s="186"/>
      <c r="J957" s="186"/>
      <c r="K957" s="186"/>
      <c r="L957" s="186"/>
      <c r="M957" s="186"/>
      <c r="N957" s="180"/>
      <c r="O957" s="180"/>
      <c r="P957" s="180"/>
      <c r="Q957" s="180"/>
      <c r="R957" s="180"/>
      <c r="S957" s="180"/>
      <c r="T957" s="186"/>
      <c r="U957" s="186"/>
      <c r="V957" s="186"/>
      <c r="W957" s="186"/>
      <c r="X957" s="186"/>
      <c r="Y957" s="186"/>
      <c r="Z957" s="186"/>
    </row>
    <row r="958" spans="1:26" x14ac:dyDescent="0.2">
      <c r="A958" s="186"/>
      <c r="B958" s="186"/>
      <c r="C958" s="186"/>
      <c r="D958" s="186"/>
      <c r="E958" s="186"/>
      <c r="F958" s="186"/>
      <c r="G958" s="186"/>
      <c r="H958" s="186"/>
      <c r="I958" s="186"/>
      <c r="J958" s="186"/>
      <c r="K958" s="186"/>
      <c r="L958" s="186"/>
      <c r="M958" s="186"/>
      <c r="N958" s="180"/>
      <c r="O958" s="180"/>
      <c r="P958" s="180"/>
      <c r="Q958" s="180"/>
      <c r="R958" s="180"/>
      <c r="S958" s="180"/>
      <c r="T958" s="186"/>
      <c r="U958" s="186"/>
      <c r="V958" s="186"/>
      <c r="W958" s="186"/>
      <c r="X958" s="186"/>
      <c r="Y958" s="186"/>
      <c r="Z958" s="186"/>
    </row>
    <row r="959" spans="1:26" x14ac:dyDescent="0.2">
      <c r="A959" s="186"/>
      <c r="B959" s="186"/>
      <c r="C959" s="186"/>
      <c r="D959" s="186"/>
      <c r="E959" s="186"/>
      <c r="F959" s="186"/>
      <c r="G959" s="186"/>
      <c r="H959" s="186"/>
      <c r="I959" s="186"/>
      <c r="J959" s="186"/>
      <c r="K959" s="186"/>
      <c r="L959" s="186"/>
      <c r="M959" s="186"/>
      <c r="N959" s="180"/>
      <c r="O959" s="180"/>
      <c r="P959" s="180"/>
      <c r="Q959" s="180"/>
      <c r="R959" s="180"/>
      <c r="S959" s="180"/>
      <c r="T959" s="186"/>
      <c r="U959" s="186"/>
      <c r="V959" s="186"/>
      <c r="W959" s="186"/>
      <c r="X959" s="186"/>
      <c r="Y959" s="186"/>
      <c r="Z959" s="186"/>
    </row>
    <row r="960" spans="1:26" x14ac:dyDescent="0.2">
      <c r="A960" s="186"/>
      <c r="B960" s="186"/>
      <c r="C960" s="186"/>
      <c r="D960" s="186"/>
      <c r="E960" s="186"/>
      <c r="F960" s="186"/>
      <c r="G960" s="186"/>
      <c r="H960" s="186"/>
      <c r="I960" s="186"/>
      <c r="J960" s="186"/>
      <c r="K960" s="186"/>
      <c r="L960" s="186"/>
      <c r="M960" s="186"/>
      <c r="N960" s="180"/>
      <c r="O960" s="180"/>
      <c r="P960" s="180"/>
      <c r="Q960" s="180"/>
      <c r="R960" s="180"/>
      <c r="S960" s="180"/>
      <c r="T960" s="186"/>
      <c r="U960" s="186"/>
      <c r="V960" s="186"/>
      <c r="W960" s="186"/>
      <c r="X960" s="186"/>
      <c r="Y960" s="186"/>
      <c r="Z960" s="186"/>
    </row>
    <row r="961" spans="1:26" x14ac:dyDescent="0.2">
      <c r="A961" s="186"/>
      <c r="B961" s="186"/>
      <c r="C961" s="186"/>
      <c r="D961" s="186"/>
      <c r="E961" s="186"/>
      <c r="F961" s="186"/>
      <c r="G961" s="186"/>
      <c r="H961" s="186"/>
      <c r="I961" s="186"/>
      <c r="J961" s="186"/>
      <c r="K961" s="186"/>
      <c r="L961" s="186"/>
      <c r="M961" s="186"/>
      <c r="N961" s="180"/>
      <c r="O961" s="180"/>
      <c r="P961" s="180"/>
      <c r="Q961" s="180"/>
      <c r="R961" s="180"/>
      <c r="S961" s="180"/>
      <c r="T961" s="186"/>
      <c r="U961" s="186"/>
      <c r="V961" s="186"/>
      <c r="W961" s="186"/>
      <c r="X961" s="186"/>
      <c r="Y961" s="186"/>
      <c r="Z961" s="186"/>
    </row>
    <row r="962" spans="1:26" x14ac:dyDescent="0.2">
      <c r="A962" s="186"/>
      <c r="B962" s="186"/>
      <c r="C962" s="186"/>
      <c r="D962" s="186"/>
      <c r="E962" s="186"/>
      <c r="F962" s="186"/>
      <c r="G962" s="186"/>
      <c r="H962" s="186"/>
      <c r="I962" s="186"/>
      <c r="J962" s="186"/>
      <c r="K962" s="186"/>
      <c r="L962" s="186"/>
      <c r="M962" s="186"/>
      <c r="N962" s="180"/>
      <c r="O962" s="180"/>
      <c r="P962" s="180"/>
      <c r="Q962" s="180"/>
      <c r="R962" s="180"/>
      <c r="S962" s="180"/>
      <c r="T962" s="186"/>
      <c r="U962" s="186"/>
      <c r="V962" s="186"/>
      <c r="W962" s="186"/>
      <c r="X962" s="186"/>
      <c r="Y962" s="186"/>
      <c r="Z962" s="186"/>
    </row>
    <row r="963" spans="1:26" x14ac:dyDescent="0.2">
      <c r="A963" s="186"/>
      <c r="B963" s="186"/>
      <c r="C963" s="186"/>
      <c r="D963" s="186"/>
      <c r="E963" s="186"/>
      <c r="F963" s="186"/>
      <c r="G963" s="186"/>
      <c r="H963" s="186"/>
      <c r="I963" s="186"/>
      <c r="J963" s="186"/>
      <c r="K963" s="186"/>
      <c r="L963" s="186"/>
      <c r="M963" s="186"/>
      <c r="N963" s="180"/>
      <c r="O963" s="180"/>
      <c r="P963" s="180"/>
      <c r="Q963" s="180"/>
      <c r="R963" s="180"/>
      <c r="S963" s="180"/>
      <c r="T963" s="186"/>
      <c r="U963" s="186"/>
      <c r="V963" s="186"/>
      <c r="W963" s="186"/>
      <c r="X963" s="186"/>
      <c r="Y963" s="186"/>
      <c r="Z963" s="186"/>
    </row>
    <row r="964" spans="1:26" x14ac:dyDescent="0.2">
      <c r="A964" s="186"/>
      <c r="B964" s="186"/>
      <c r="C964" s="186"/>
      <c r="D964" s="186"/>
      <c r="E964" s="186"/>
      <c r="F964" s="186"/>
      <c r="G964" s="186"/>
      <c r="H964" s="186"/>
      <c r="I964" s="186"/>
      <c r="J964" s="186"/>
      <c r="K964" s="186"/>
      <c r="L964" s="186"/>
      <c r="M964" s="186"/>
      <c r="N964" s="180"/>
      <c r="O964" s="180"/>
      <c r="P964" s="180"/>
      <c r="Q964" s="180"/>
      <c r="R964" s="180"/>
      <c r="S964" s="180"/>
      <c r="T964" s="186"/>
      <c r="U964" s="186"/>
      <c r="V964" s="186"/>
      <c r="W964" s="186"/>
      <c r="X964" s="186"/>
      <c r="Y964" s="186"/>
      <c r="Z964" s="186"/>
    </row>
    <row r="965" spans="1:26" x14ac:dyDescent="0.2">
      <c r="A965" s="186"/>
      <c r="B965" s="186"/>
      <c r="C965" s="186"/>
      <c r="D965" s="186"/>
      <c r="E965" s="186"/>
      <c r="F965" s="186"/>
      <c r="G965" s="186"/>
      <c r="H965" s="186"/>
      <c r="I965" s="186"/>
      <c r="J965" s="186"/>
      <c r="K965" s="186"/>
      <c r="L965" s="186"/>
      <c r="M965" s="186"/>
      <c r="N965" s="180"/>
      <c r="O965" s="180"/>
      <c r="P965" s="180"/>
      <c r="Q965" s="180"/>
      <c r="R965" s="180"/>
      <c r="S965" s="180"/>
      <c r="T965" s="186"/>
      <c r="U965" s="186"/>
      <c r="V965" s="186"/>
      <c r="W965" s="186"/>
      <c r="X965" s="186"/>
      <c r="Y965" s="186"/>
      <c r="Z965" s="186"/>
    </row>
    <row r="966" spans="1:26" x14ac:dyDescent="0.2">
      <c r="A966" s="186"/>
      <c r="B966" s="186"/>
      <c r="C966" s="186"/>
      <c r="D966" s="186"/>
      <c r="E966" s="186"/>
      <c r="F966" s="186"/>
      <c r="G966" s="186"/>
      <c r="H966" s="186"/>
      <c r="I966" s="186"/>
      <c r="J966" s="186"/>
      <c r="K966" s="186"/>
      <c r="L966" s="186"/>
      <c r="M966" s="186"/>
      <c r="N966" s="180"/>
      <c r="O966" s="180"/>
      <c r="P966" s="180"/>
      <c r="Q966" s="180"/>
      <c r="R966" s="180"/>
      <c r="S966" s="180"/>
      <c r="T966" s="186"/>
      <c r="U966" s="186"/>
      <c r="V966" s="186"/>
      <c r="W966" s="186"/>
      <c r="X966" s="186"/>
      <c r="Y966" s="186"/>
      <c r="Z966" s="186"/>
    </row>
    <row r="967" spans="1:26" x14ac:dyDescent="0.2">
      <c r="A967" s="186"/>
      <c r="B967" s="186"/>
      <c r="C967" s="186"/>
      <c r="D967" s="186"/>
      <c r="E967" s="186"/>
      <c r="F967" s="186"/>
      <c r="G967" s="186"/>
      <c r="H967" s="186"/>
      <c r="I967" s="186"/>
      <c r="J967" s="186"/>
      <c r="K967" s="186"/>
      <c r="L967" s="186"/>
      <c r="M967" s="186"/>
      <c r="N967" s="180"/>
      <c r="O967" s="180"/>
      <c r="P967" s="180"/>
      <c r="Q967" s="180"/>
      <c r="R967" s="180"/>
      <c r="S967" s="180"/>
      <c r="T967" s="186"/>
      <c r="U967" s="186"/>
      <c r="V967" s="186"/>
      <c r="W967" s="186"/>
      <c r="X967" s="186"/>
      <c r="Y967" s="186"/>
      <c r="Z967" s="186"/>
    </row>
    <row r="968" spans="1:26" x14ac:dyDescent="0.2">
      <c r="A968" s="186"/>
      <c r="B968" s="186"/>
      <c r="C968" s="186"/>
      <c r="D968" s="186"/>
      <c r="E968" s="186"/>
      <c r="F968" s="186"/>
      <c r="G968" s="186"/>
      <c r="H968" s="186"/>
      <c r="I968" s="186"/>
      <c r="J968" s="186"/>
      <c r="K968" s="186"/>
      <c r="L968" s="186"/>
      <c r="M968" s="186"/>
      <c r="N968" s="180"/>
      <c r="O968" s="180"/>
      <c r="P968" s="180"/>
      <c r="Q968" s="180"/>
      <c r="R968" s="180"/>
      <c r="S968" s="180"/>
      <c r="T968" s="186"/>
      <c r="U968" s="186"/>
      <c r="V968" s="186"/>
      <c r="W968" s="186"/>
      <c r="X968" s="186"/>
      <c r="Y968" s="186"/>
      <c r="Z968" s="186"/>
    </row>
    <row r="969" spans="1:26" x14ac:dyDescent="0.2">
      <c r="A969" s="186"/>
      <c r="B969" s="186"/>
      <c r="C969" s="186"/>
      <c r="D969" s="186"/>
      <c r="E969" s="186"/>
      <c r="F969" s="186"/>
      <c r="G969" s="186"/>
      <c r="H969" s="186"/>
      <c r="I969" s="186"/>
      <c r="J969" s="186"/>
      <c r="K969" s="186"/>
      <c r="L969" s="186"/>
      <c r="M969" s="186"/>
      <c r="N969" s="180"/>
      <c r="O969" s="180"/>
      <c r="P969" s="180"/>
      <c r="Q969" s="180"/>
      <c r="R969" s="180"/>
      <c r="S969" s="180"/>
      <c r="T969" s="186"/>
      <c r="U969" s="186"/>
      <c r="V969" s="186"/>
      <c r="W969" s="186"/>
      <c r="X969" s="186"/>
      <c r="Y969" s="186"/>
      <c r="Z969" s="186"/>
    </row>
    <row r="970" spans="1:26" x14ac:dyDescent="0.2">
      <c r="A970" s="186"/>
      <c r="B970" s="186"/>
      <c r="C970" s="186"/>
      <c r="D970" s="186"/>
      <c r="E970" s="186"/>
      <c r="F970" s="186"/>
      <c r="G970" s="186"/>
      <c r="H970" s="186"/>
      <c r="I970" s="186"/>
      <c r="J970" s="186"/>
      <c r="K970" s="186"/>
      <c r="L970" s="186"/>
      <c r="M970" s="186"/>
      <c r="N970" s="180"/>
      <c r="O970" s="180"/>
      <c r="P970" s="180"/>
      <c r="Q970" s="180"/>
      <c r="R970" s="180"/>
      <c r="S970" s="180"/>
      <c r="T970" s="186"/>
      <c r="U970" s="186"/>
      <c r="V970" s="186"/>
      <c r="W970" s="186"/>
      <c r="X970" s="186"/>
      <c r="Y970" s="186"/>
      <c r="Z970" s="186"/>
    </row>
    <row r="971" spans="1:26" x14ac:dyDescent="0.2">
      <c r="A971" s="186"/>
      <c r="B971" s="186"/>
      <c r="C971" s="186"/>
      <c r="D971" s="186"/>
      <c r="E971" s="186"/>
      <c r="F971" s="186"/>
      <c r="G971" s="186"/>
      <c r="H971" s="186"/>
      <c r="I971" s="186"/>
      <c r="J971" s="186"/>
      <c r="K971" s="186"/>
      <c r="L971" s="186"/>
      <c r="M971" s="186"/>
      <c r="N971" s="180"/>
      <c r="O971" s="180"/>
      <c r="P971" s="180"/>
      <c r="Q971" s="180"/>
      <c r="R971" s="180"/>
      <c r="S971" s="180"/>
      <c r="T971" s="186"/>
      <c r="U971" s="186"/>
      <c r="V971" s="186"/>
      <c r="W971" s="186"/>
      <c r="X971" s="186"/>
      <c r="Y971" s="186"/>
      <c r="Z971" s="186"/>
    </row>
    <row r="972" spans="1:26" x14ac:dyDescent="0.2">
      <c r="A972" s="186"/>
      <c r="B972" s="186"/>
      <c r="C972" s="186"/>
      <c r="D972" s="186"/>
      <c r="E972" s="186"/>
      <c r="F972" s="186"/>
      <c r="G972" s="186"/>
      <c r="H972" s="186"/>
      <c r="I972" s="186"/>
      <c r="J972" s="186"/>
      <c r="K972" s="186"/>
      <c r="L972" s="186"/>
      <c r="M972" s="186"/>
      <c r="N972" s="180"/>
      <c r="O972" s="180"/>
      <c r="P972" s="180"/>
      <c r="Q972" s="180"/>
      <c r="R972" s="180"/>
      <c r="S972" s="180"/>
      <c r="T972" s="186"/>
      <c r="U972" s="186"/>
      <c r="V972" s="186"/>
      <c r="W972" s="186"/>
      <c r="X972" s="186"/>
      <c r="Y972" s="186"/>
      <c r="Z972" s="186"/>
    </row>
    <row r="973" spans="1:26" x14ac:dyDescent="0.2">
      <c r="A973" s="186"/>
      <c r="B973" s="186"/>
      <c r="C973" s="186"/>
      <c r="D973" s="186"/>
      <c r="E973" s="186"/>
      <c r="F973" s="186"/>
      <c r="G973" s="186"/>
      <c r="H973" s="186"/>
      <c r="I973" s="186"/>
      <c r="J973" s="186"/>
      <c r="K973" s="186"/>
      <c r="L973" s="186"/>
      <c r="M973" s="186"/>
      <c r="N973" s="180"/>
      <c r="O973" s="180"/>
      <c r="P973" s="180"/>
      <c r="Q973" s="180"/>
      <c r="R973" s="180"/>
      <c r="S973" s="180"/>
      <c r="T973" s="186"/>
      <c r="U973" s="186"/>
      <c r="V973" s="186"/>
      <c r="W973" s="186"/>
      <c r="X973" s="186"/>
      <c r="Y973" s="186"/>
      <c r="Z973" s="186"/>
    </row>
    <row r="974" spans="1:26" x14ac:dyDescent="0.2">
      <c r="A974" s="186"/>
      <c r="B974" s="186"/>
      <c r="C974" s="186"/>
      <c r="D974" s="186"/>
      <c r="E974" s="186"/>
      <c r="F974" s="186"/>
      <c r="G974" s="186"/>
      <c r="H974" s="186"/>
      <c r="I974" s="186"/>
      <c r="J974" s="186"/>
      <c r="K974" s="186"/>
      <c r="L974" s="186"/>
      <c r="M974" s="186"/>
      <c r="N974" s="180"/>
      <c r="O974" s="180"/>
      <c r="P974" s="180"/>
      <c r="Q974" s="180"/>
      <c r="R974" s="180"/>
      <c r="S974" s="180"/>
      <c r="T974" s="186"/>
      <c r="U974" s="186"/>
      <c r="V974" s="186"/>
      <c r="W974" s="186"/>
      <c r="X974" s="186"/>
      <c r="Y974" s="186"/>
      <c r="Z974" s="186"/>
    </row>
    <row r="975" spans="1:26" x14ac:dyDescent="0.2">
      <c r="A975" s="186"/>
      <c r="B975" s="186"/>
      <c r="C975" s="186"/>
      <c r="D975" s="186"/>
      <c r="E975" s="186"/>
      <c r="F975" s="186"/>
      <c r="G975" s="186"/>
      <c r="H975" s="186"/>
      <c r="I975" s="186"/>
      <c r="J975" s="186"/>
      <c r="K975" s="186"/>
      <c r="L975" s="186"/>
      <c r="M975" s="186"/>
      <c r="N975" s="180"/>
      <c r="O975" s="180"/>
      <c r="P975" s="180"/>
      <c r="Q975" s="180"/>
      <c r="R975" s="180"/>
      <c r="S975" s="180"/>
      <c r="T975" s="186"/>
      <c r="U975" s="186"/>
      <c r="V975" s="186"/>
      <c r="W975" s="186"/>
      <c r="X975" s="186"/>
      <c r="Y975" s="186"/>
      <c r="Z975" s="186"/>
    </row>
    <row r="976" spans="1:26" x14ac:dyDescent="0.2">
      <c r="A976" s="186"/>
      <c r="B976" s="186"/>
      <c r="C976" s="186"/>
      <c r="D976" s="186"/>
      <c r="E976" s="186"/>
      <c r="F976" s="186"/>
      <c r="G976" s="186"/>
      <c r="H976" s="186"/>
      <c r="I976" s="186"/>
      <c r="J976" s="186"/>
      <c r="K976" s="186"/>
      <c r="L976" s="186"/>
      <c r="M976" s="186"/>
      <c r="N976" s="180"/>
      <c r="O976" s="180"/>
      <c r="P976" s="180"/>
      <c r="Q976" s="180"/>
      <c r="R976" s="180"/>
      <c r="S976" s="180"/>
      <c r="T976" s="186"/>
      <c r="U976" s="186"/>
      <c r="V976" s="186"/>
      <c r="W976" s="186"/>
      <c r="X976" s="186"/>
      <c r="Y976" s="186"/>
      <c r="Z976" s="186"/>
    </row>
    <row r="977" spans="1:26" x14ac:dyDescent="0.2">
      <c r="A977" s="186"/>
      <c r="B977" s="186"/>
      <c r="C977" s="186"/>
      <c r="D977" s="186"/>
      <c r="E977" s="186"/>
      <c r="F977" s="186"/>
      <c r="G977" s="186"/>
      <c r="H977" s="186"/>
      <c r="I977" s="186"/>
      <c r="J977" s="186"/>
      <c r="K977" s="186"/>
      <c r="L977" s="186"/>
      <c r="M977" s="186"/>
      <c r="N977" s="180"/>
      <c r="O977" s="180"/>
      <c r="P977" s="180"/>
      <c r="Q977" s="180"/>
      <c r="R977" s="180"/>
      <c r="S977" s="180"/>
      <c r="T977" s="186"/>
      <c r="U977" s="186"/>
      <c r="V977" s="186"/>
      <c r="W977" s="186"/>
      <c r="X977" s="186"/>
      <c r="Y977" s="186"/>
      <c r="Z977" s="186"/>
    </row>
    <row r="978" spans="1:26" x14ac:dyDescent="0.2">
      <c r="A978" s="186"/>
      <c r="B978" s="186"/>
      <c r="C978" s="186"/>
      <c r="D978" s="186"/>
      <c r="E978" s="186"/>
      <c r="F978" s="186"/>
      <c r="G978" s="186"/>
      <c r="H978" s="186"/>
      <c r="I978" s="186"/>
      <c r="J978" s="186"/>
      <c r="K978" s="186"/>
      <c r="L978" s="186"/>
      <c r="M978" s="186"/>
      <c r="N978" s="180"/>
      <c r="O978" s="180"/>
      <c r="P978" s="180"/>
      <c r="Q978" s="180"/>
      <c r="R978" s="180"/>
      <c r="S978" s="180"/>
      <c r="T978" s="186"/>
      <c r="U978" s="186"/>
      <c r="V978" s="186"/>
      <c r="W978" s="186"/>
      <c r="X978" s="186"/>
      <c r="Y978" s="186"/>
      <c r="Z978" s="186"/>
    </row>
    <row r="979" spans="1:26" x14ac:dyDescent="0.2">
      <c r="A979" s="186"/>
      <c r="B979" s="186"/>
      <c r="C979" s="186"/>
      <c r="D979" s="186"/>
      <c r="E979" s="186"/>
      <c r="F979" s="186"/>
      <c r="G979" s="186"/>
      <c r="H979" s="186"/>
      <c r="I979" s="186"/>
      <c r="J979" s="186"/>
      <c r="K979" s="186"/>
      <c r="L979" s="186"/>
      <c r="M979" s="186"/>
      <c r="N979" s="180"/>
      <c r="O979" s="180"/>
      <c r="P979" s="180"/>
      <c r="Q979" s="180"/>
      <c r="R979" s="180"/>
      <c r="S979" s="180"/>
      <c r="T979" s="186"/>
      <c r="U979" s="186"/>
      <c r="V979" s="186"/>
      <c r="W979" s="186"/>
      <c r="X979" s="186"/>
      <c r="Y979" s="186"/>
      <c r="Z979" s="186"/>
    </row>
    <row r="980" spans="1:26" x14ac:dyDescent="0.2">
      <c r="A980" s="186"/>
      <c r="B980" s="186"/>
      <c r="C980" s="186"/>
      <c r="D980" s="186"/>
      <c r="E980" s="186"/>
      <c r="F980" s="186"/>
      <c r="G980" s="186"/>
      <c r="H980" s="186"/>
      <c r="I980" s="186"/>
      <c r="J980" s="186"/>
      <c r="K980" s="186"/>
      <c r="L980" s="186"/>
      <c r="M980" s="186"/>
      <c r="N980" s="180"/>
      <c r="O980" s="180"/>
      <c r="P980" s="180"/>
      <c r="Q980" s="180"/>
      <c r="R980" s="180"/>
      <c r="S980" s="180"/>
      <c r="T980" s="186"/>
      <c r="U980" s="186"/>
      <c r="V980" s="186"/>
      <c r="W980" s="186"/>
      <c r="X980" s="186"/>
      <c r="Y980" s="186"/>
      <c r="Z980" s="186"/>
    </row>
    <row r="981" spans="1:26" x14ac:dyDescent="0.2">
      <c r="A981" s="186"/>
      <c r="B981" s="186"/>
      <c r="C981" s="186"/>
      <c r="D981" s="186"/>
      <c r="E981" s="186"/>
      <c r="F981" s="186"/>
      <c r="G981" s="186"/>
      <c r="H981" s="186"/>
      <c r="I981" s="186"/>
      <c r="J981" s="186"/>
      <c r="K981" s="186"/>
      <c r="L981" s="186"/>
      <c r="M981" s="186"/>
      <c r="N981" s="180"/>
      <c r="O981" s="180"/>
      <c r="P981" s="180"/>
      <c r="Q981" s="180"/>
      <c r="R981" s="180"/>
      <c r="S981" s="180"/>
      <c r="T981" s="186"/>
      <c r="U981" s="186"/>
      <c r="V981" s="186"/>
      <c r="W981" s="186"/>
      <c r="X981" s="186"/>
      <c r="Y981" s="186"/>
      <c r="Z981" s="186"/>
    </row>
    <row r="982" spans="1:26" x14ac:dyDescent="0.2">
      <c r="A982" s="186"/>
      <c r="B982" s="186"/>
      <c r="C982" s="186"/>
      <c r="D982" s="186"/>
      <c r="E982" s="186"/>
      <c r="F982" s="186"/>
      <c r="G982" s="186"/>
      <c r="H982" s="186"/>
      <c r="I982" s="186"/>
      <c r="J982" s="186"/>
      <c r="K982" s="186"/>
      <c r="L982" s="186"/>
      <c r="M982" s="186"/>
      <c r="N982" s="180"/>
      <c r="O982" s="180"/>
      <c r="P982" s="180"/>
      <c r="Q982" s="180"/>
      <c r="R982" s="180"/>
      <c r="S982" s="180"/>
      <c r="T982" s="186"/>
      <c r="U982" s="186"/>
      <c r="V982" s="186"/>
      <c r="W982" s="186"/>
      <c r="X982" s="186"/>
      <c r="Y982" s="186"/>
      <c r="Z982" s="186"/>
    </row>
    <row r="983" spans="1:26" x14ac:dyDescent="0.2">
      <c r="A983" s="186"/>
      <c r="B983" s="186"/>
      <c r="C983" s="186"/>
      <c r="D983" s="186"/>
      <c r="E983" s="186"/>
      <c r="F983" s="186"/>
      <c r="G983" s="186"/>
      <c r="H983" s="186"/>
      <c r="I983" s="186"/>
      <c r="J983" s="186"/>
      <c r="K983" s="186"/>
      <c r="L983" s="186"/>
      <c r="M983" s="186"/>
      <c r="N983" s="180"/>
      <c r="O983" s="180"/>
      <c r="P983" s="180"/>
      <c r="Q983" s="180"/>
      <c r="R983" s="180"/>
      <c r="S983" s="180"/>
      <c r="T983" s="186"/>
      <c r="U983" s="186"/>
      <c r="V983" s="186"/>
      <c r="W983" s="186"/>
      <c r="X983" s="186"/>
      <c r="Y983" s="186"/>
      <c r="Z983" s="186"/>
    </row>
    <row r="984" spans="1:26" x14ac:dyDescent="0.2">
      <c r="A984" s="186"/>
      <c r="B984" s="186"/>
      <c r="C984" s="186"/>
      <c r="D984" s="186"/>
      <c r="E984" s="186"/>
      <c r="F984" s="186"/>
      <c r="G984" s="186"/>
      <c r="H984" s="186"/>
      <c r="I984" s="186"/>
      <c r="J984" s="186"/>
      <c r="K984" s="186"/>
      <c r="L984" s="186"/>
      <c r="M984" s="186"/>
      <c r="N984" s="180"/>
      <c r="O984" s="180"/>
      <c r="P984" s="180"/>
      <c r="Q984" s="180"/>
      <c r="R984" s="180"/>
      <c r="S984" s="180"/>
      <c r="T984" s="186"/>
      <c r="U984" s="186"/>
      <c r="V984" s="186"/>
      <c r="W984" s="186"/>
      <c r="X984" s="186"/>
      <c r="Y984" s="186"/>
      <c r="Z984" s="186"/>
    </row>
    <row r="985" spans="1:26" x14ac:dyDescent="0.2">
      <c r="A985" s="186"/>
      <c r="B985" s="186"/>
      <c r="C985" s="186"/>
      <c r="D985" s="186"/>
      <c r="E985" s="186"/>
      <c r="F985" s="186"/>
      <c r="G985" s="186"/>
      <c r="H985" s="186"/>
      <c r="I985" s="186"/>
      <c r="J985" s="186"/>
      <c r="K985" s="186"/>
      <c r="L985" s="186"/>
      <c r="M985" s="186"/>
      <c r="N985" s="180"/>
      <c r="O985" s="180"/>
      <c r="P985" s="180"/>
      <c r="Q985" s="180"/>
      <c r="R985" s="180"/>
      <c r="S985" s="180"/>
      <c r="T985" s="186"/>
      <c r="U985" s="186"/>
      <c r="V985" s="186"/>
      <c r="W985" s="186"/>
      <c r="X985" s="186"/>
      <c r="Y985" s="186"/>
      <c r="Z985" s="186"/>
    </row>
    <row r="986" spans="1:26" x14ac:dyDescent="0.2">
      <c r="A986" s="186"/>
      <c r="B986" s="186"/>
      <c r="C986" s="186"/>
      <c r="D986" s="186"/>
      <c r="E986" s="186"/>
      <c r="F986" s="186"/>
      <c r="G986" s="186"/>
      <c r="H986" s="186"/>
      <c r="I986" s="186"/>
      <c r="J986" s="186"/>
      <c r="K986" s="186"/>
      <c r="L986" s="186"/>
      <c r="M986" s="186"/>
      <c r="N986" s="180"/>
      <c r="O986" s="180"/>
      <c r="P986" s="180"/>
      <c r="Q986" s="180"/>
      <c r="R986" s="180"/>
      <c r="S986" s="180"/>
      <c r="T986" s="186"/>
      <c r="U986" s="186"/>
      <c r="V986" s="186"/>
      <c r="W986" s="186"/>
      <c r="X986" s="186"/>
      <c r="Y986" s="186"/>
      <c r="Z986" s="186"/>
    </row>
    <row r="987" spans="1:26" x14ac:dyDescent="0.2">
      <c r="A987" s="186"/>
      <c r="B987" s="186"/>
      <c r="C987" s="186"/>
      <c r="D987" s="186"/>
      <c r="E987" s="186"/>
      <c r="F987" s="186"/>
      <c r="G987" s="186"/>
      <c r="H987" s="186"/>
      <c r="I987" s="186"/>
      <c r="J987" s="186"/>
      <c r="K987" s="186"/>
      <c r="L987" s="186"/>
      <c r="M987" s="186"/>
      <c r="N987" s="180"/>
      <c r="O987" s="180"/>
      <c r="P987" s="180"/>
      <c r="Q987" s="180"/>
      <c r="R987" s="180"/>
      <c r="S987" s="180"/>
      <c r="T987" s="186"/>
      <c r="U987" s="186"/>
      <c r="V987" s="186"/>
      <c r="W987" s="186"/>
      <c r="X987" s="186"/>
      <c r="Y987" s="186"/>
      <c r="Z987" s="186"/>
    </row>
    <row r="988" spans="1:26" x14ac:dyDescent="0.2">
      <c r="A988" s="186"/>
      <c r="B988" s="186"/>
      <c r="C988" s="186"/>
      <c r="D988" s="186"/>
      <c r="E988" s="186"/>
      <c r="F988" s="186"/>
      <c r="G988" s="186"/>
      <c r="H988" s="186"/>
      <c r="I988" s="186"/>
      <c r="J988" s="186"/>
      <c r="K988" s="186"/>
      <c r="L988" s="186"/>
      <c r="M988" s="186"/>
      <c r="N988" s="180"/>
      <c r="O988" s="180"/>
      <c r="P988" s="180"/>
      <c r="Q988" s="180"/>
      <c r="R988" s="180"/>
      <c r="S988" s="180"/>
      <c r="T988" s="186"/>
      <c r="U988" s="186"/>
      <c r="V988" s="186"/>
      <c r="W988" s="186"/>
      <c r="X988" s="186"/>
      <c r="Y988" s="186"/>
      <c r="Z988" s="186"/>
    </row>
    <row r="989" spans="1:26" x14ac:dyDescent="0.2">
      <c r="A989" s="186"/>
      <c r="B989" s="186"/>
      <c r="C989" s="186"/>
      <c r="D989" s="186"/>
      <c r="E989" s="186"/>
      <c r="F989" s="186"/>
      <c r="G989" s="186"/>
      <c r="H989" s="186"/>
      <c r="I989" s="186"/>
      <c r="J989" s="186"/>
      <c r="K989" s="186"/>
      <c r="L989" s="186"/>
      <c r="M989" s="186"/>
      <c r="N989" s="180"/>
      <c r="O989" s="180"/>
      <c r="P989" s="180"/>
      <c r="Q989" s="180"/>
      <c r="R989" s="180"/>
      <c r="S989" s="180"/>
      <c r="T989" s="186"/>
      <c r="U989" s="186"/>
      <c r="V989" s="186"/>
      <c r="W989" s="186"/>
      <c r="X989" s="186"/>
      <c r="Y989" s="186"/>
      <c r="Z989" s="186"/>
    </row>
    <row r="990" spans="1:26" x14ac:dyDescent="0.2">
      <c r="A990" s="186"/>
      <c r="B990" s="186"/>
      <c r="C990" s="186"/>
      <c r="D990" s="186"/>
      <c r="E990" s="186"/>
      <c r="F990" s="186"/>
      <c r="G990" s="186"/>
      <c r="H990" s="186"/>
      <c r="I990" s="186"/>
      <c r="J990" s="186"/>
      <c r="K990" s="186"/>
      <c r="L990" s="186"/>
      <c r="M990" s="186"/>
      <c r="N990" s="180"/>
      <c r="O990" s="180"/>
      <c r="P990" s="180"/>
      <c r="Q990" s="180"/>
      <c r="R990" s="180"/>
      <c r="S990" s="180"/>
      <c r="T990" s="186"/>
      <c r="U990" s="186"/>
      <c r="V990" s="186"/>
      <c r="W990" s="186"/>
      <c r="X990" s="186"/>
      <c r="Y990" s="186"/>
      <c r="Z990" s="186"/>
    </row>
    <row r="991" spans="1:26" x14ac:dyDescent="0.2">
      <c r="A991" s="186"/>
      <c r="B991" s="186"/>
      <c r="C991" s="186"/>
      <c r="D991" s="186"/>
      <c r="E991" s="186"/>
      <c r="F991" s="186"/>
      <c r="G991" s="186"/>
      <c r="H991" s="186"/>
      <c r="I991" s="186"/>
      <c r="J991" s="186"/>
      <c r="K991" s="186"/>
      <c r="L991" s="186"/>
      <c r="M991" s="186"/>
      <c r="N991" s="180"/>
      <c r="O991" s="180"/>
      <c r="P991" s="180"/>
      <c r="Q991" s="180"/>
      <c r="R991" s="180"/>
      <c r="S991" s="180"/>
      <c r="T991" s="186"/>
      <c r="U991" s="186"/>
      <c r="V991" s="186"/>
      <c r="W991" s="186"/>
      <c r="X991" s="186"/>
      <c r="Y991" s="186"/>
      <c r="Z991" s="186"/>
    </row>
    <row r="992" spans="1:26" x14ac:dyDescent="0.2">
      <c r="A992" s="186"/>
      <c r="B992" s="186"/>
      <c r="C992" s="186"/>
      <c r="D992" s="186"/>
      <c r="E992" s="186"/>
      <c r="F992" s="186"/>
      <c r="G992" s="186"/>
      <c r="H992" s="186"/>
      <c r="I992" s="186"/>
      <c r="J992" s="186"/>
      <c r="K992" s="186"/>
      <c r="L992" s="186"/>
      <c r="M992" s="186"/>
      <c r="N992" s="180"/>
      <c r="O992" s="180"/>
      <c r="P992" s="180"/>
      <c r="Q992" s="180"/>
      <c r="R992" s="180"/>
      <c r="S992" s="180"/>
      <c r="T992" s="186"/>
      <c r="U992" s="186"/>
      <c r="V992" s="186"/>
      <c r="W992" s="186"/>
      <c r="X992" s="186"/>
      <c r="Y992" s="186"/>
      <c r="Z992" s="186"/>
    </row>
    <row r="993" spans="1:26" x14ac:dyDescent="0.2">
      <c r="A993" s="186"/>
      <c r="B993" s="186"/>
      <c r="C993" s="186"/>
      <c r="D993" s="186"/>
      <c r="E993" s="186"/>
      <c r="F993" s="186"/>
      <c r="G993" s="186"/>
      <c r="H993" s="186"/>
      <c r="I993" s="186"/>
      <c r="J993" s="186"/>
      <c r="K993" s="186"/>
      <c r="L993" s="186"/>
      <c r="M993" s="186"/>
      <c r="N993" s="180"/>
      <c r="O993" s="180"/>
      <c r="P993" s="180"/>
      <c r="Q993" s="180"/>
      <c r="R993" s="180"/>
      <c r="S993" s="180"/>
      <c r="T993" s="186"/>
      <c r="U993" s="186"/>
      <c r="V993" s="186"/>
      <c r="W993" s="186"/>
      <c r="X993" s="186"/>
      <c r="Y993" s="186"/>
      <c r="Z993" s="186"/>
    </row>
    <row r="994" spans="1:26" x14ac:dyDescent="0.2">
      <c r="A994" s="186"/>
      <c r="B994" s="186"/>
      <c r="C994" s="186"/>
      <c r="D994" s="186"/>
      <c r="E994" s="186"/>
      <c r="F994" s="186"/>
      <c r="G994" s="186"/>
      <c r="H994" s="186"/>
      <c r="I994" s="186"/>
      <c r="J994" s="186"/>
      <c r="K994" s="186"/>
      <c r="L994" s="186"/>
      <c r="M994" s="186"/>
      <c r="N994" s="180"/>
      <c r="O994" s="180"/>
      <c r="P994" s="180"/>
      <c r="Q994" s="180"/>
      <c r="R994" s="180"/>
      <c r="S994" s="180"/>
      <c r="T994" s="186"/>
      <c r="U994" s="186"/>
      <c r="V994" s="186"/>
      <c r="W994" s="186"/>
      <c r="X994" s="186"/>
      <c r="Y994" s="186"/>
      <c r="Z994" s="186"/>
    </row>
    <row r="995" spans="1:26" x14ac:dyDescent="0.2">
      <c r="A995" s="186"/>
      <c r="B995" s="186"/>
      <c r="C995" s="186"/>
      <c r="D995" s="186"/>
      <c r="E995" s="186"/>
      <c r="F995" s="186"/>
      <c r="G995" s="186"/>
      <c r="H995" s="186"/>
      <c r="I995" s="186"/>
      <c r="J995" s="186"/>
      <c r="K995" s="186"/>
      <c r="L995" s="186"/>
      <c r="M995" s="186"/>
      <c r="N995" s="180"/>
      <c r="O995" s="180"/>
      <c r="P995" s="180"/>
      <c r="Q995" s="180"/>
      <c r="R995" s="180"/>
      <c r="S995" s="180"/>
      <c r="T995" s="186"/>
      <c r="U995" s="186"/>
      <c r="V995" s="186"/>
      <c r="W995" s="186"/>
      <c r="X995" s="186"/>
      <c r="Y995" s="186"/>
      <c r="Z995" s="186"/>
    </row>
    <row r="996" spans="1:26" x14ac:dyDescent="0.2">
      <c r="A996" s="186"/>
      <c r="B996" s="186"/>
      <c r="C996" s="186"/>
      <c r="D996" s="186"/>
      <c r="E996" s="186"/>
      <c r="F996" s="186"/>
      <c r="G996" s="186"/>
      <c r="H996" s="186"/>
      <c r="I996" s="186"/>
      <c r="J996" s="186"/>
      <c r="K996" s="186"/>
      <c r="L996" s="186"/>
      <c r="M996" s="186"/>
      <c r="N996" s="180"/>
      <c r="O996" s="180"/>
      <c r="P996" s="180"/>
      <c r="Q996" s="180"/>
      <c r="R996" s="180"/>
      <c r="S996" s="180"/>
      <c r="T996" s="186"/>
      <c r="U996" s="186"/>
      <c r="V996" s="186"/>
      <c r="W996" s="186"/>
      <c r="X996" s="186"/>
      <c r="Y996" s="186"/>
      <c r="Z996" s="186"/>
    </row>
    <row r="997" spans="1:26" x14ac:dyDescent="0.2">
      <c r="A997" s="186"/>
      <c r="B997" s="186"/>
      <c r="C997" s="186"/>
      <c r="D997" s="186"/>
      <c r="E997" s="186"/>
      <c r="F997" s="186"/>
      <c r="G997" s="186"/>
      <c r="H997" s="186"/>
      <c r="I997" s="186"/>
      <c r="J997" s="186"/>
      <c r="K997" s="186"/>
      <c r="L997" s="186"/>
      <c r="M997" s="186"/>
      <c r="N997" s="180"/>
      <c r="O997" s="180"/>
      <c r="P997" s="180"/>
      <c r="Q997" s="180"/>
      <c r="R997" s="180"/>
      <c r="S997" s="180"/>
      <c r="T997" s="186"/>
      <c r="U997" s="186"/>
      <c r="V997" s="186"/>
      <c r="W997" s="186"/>
      <c r="X997" s="186"/>
      <c r="Y997" s="186"/>
      <c r="Z997" s="186"/>
    </row>
    <row r="998" spans="1:26" x14ac:dyDescent="0.2">
      <c r="A998" s="186"/>
      <c r="B998" s="186"/>
      <c r="C998" s="186"/>
      <c r="D998" s="186"/>
      <c r="E998" s="186"/>
      <c r="F998" s="186"/>
      <c r="G998" s="186"/>
      <c r="H998" s="186"/>
      <c r="I998" s="186"/>
      <c r="J998" s="186"/>
      <c r="K998" s="186"/>
      <c r="L998" s="186"/>
      <c r="M998" s="186"/>
      <c r="N998" s="180"/>
      <c r="O998" s="180"/>
      <c r="P998" s="180"/>
      <c r="Q998" s="180"/>
      <c r="R998" s="180"/>
      <c r="S998" s="180"/>
      <c r="T998" s="186"/>
      <c r="U998" s="186"/>
      <c r="V998" s="186"/>
      <c r="W998" s="186"/>
      <c r="X998" s="186"/>
      <c r="Y998" s="186"/>
      <c r="Z998" s="186"/>
    </row>
    <row r="999" spans="1:26" x14ac:dyDescent="0.2">
      <c r="A999" s="186"/>
      <c r="B999" s="186"/>
      <c r="C999" s="186"/>
      <c r="D999" s="186"/>
      <c r="E999" s="186"/>
      <c r="F999" s="186"/>
      <c r="G999" s="186"/>
      <c r="H999" s="186"/>
      <c r="I999" s="186"/>
      <c r="J999" s="186"/>
      <c r="K999" s="186"/>
      <c r="L999" s="186"/>
      <c r="M999" s="186"/>
      <c r="N999" s="180"/>
      <c r="O999" s="180"/>
      <c r="P999" s="180"/>
      <c r="Q999" s="180"/>
      <c r="R999" s="180"/>
      <c r="S999" s="180"/>
      <c r="T999" s="186"/>
      <c r="U999" s="186"/>
      <c r="V999" s="186"/>
      <c r="W999" s="186"/>
      <c r="X999" s="186"/>
      <c r="Y999" s="186"/>
      <c r="Z999" s="186"/>
    </row>
    <row r="1000" spans="1:26" x14ac:dyDescent="0.2">
      <c r="A1000" s="186"/>
      <c r="B1000" s="186"/>
      <c r="C1000" s="186"/>
      <c r="D1000" s="186"/>
      <c r="E1000" s="186"/>
      <c r="F1000" s="186"/>
      <c r="G1000" s="186"/>
      <c r="H1000" s="186"/>
      <c r="I1000" s="186"/>
      <c r="J1000" s="186"/>
      <c r="K1000" s="186"/>
      <c r="L1000" s="186"/>
      <c r="M1000" s="186"/>
      <c r="N1000" s="180"/>
      <c r="O1000" s="180"/>
      <c r="P1000" s="180"/>
      <c r="Q1000" s="180"/>
      <c r="R1000" s="180"/>
      <c r="S1000" s="180"/>
      <c r="T1000" s="186"/>
      <c r="U1000" s="186"/>
      <c r="V1000" s="186"/>
      <c r="W1000" s="186"/>
      <c r="X1000" s="186"/>
      <c r="Y1000" s="186"/>
      <c r="Z1000" s="186"/>
    </row>
  </sheetData>
  <pageMargins left="0.25" right="0.25" top="0.9" bottom="0.75" header="0" footer="0"/>
  <pageSetup paperSize="3" scale="53"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37" workbookViewId="0">
      <selection activeCell="A2" sqref="A2:S41"/>
    </sheetView>
  </sheetViews>
  <sheetFormatPr defaultColWidth="12.625" defaultRowHeight="15" x14ac:dyDescent="0.2"/>
  <cols>
    <col min="1" max="1" width="7.5" style="77" customWidth="1"/>
    <col min="2" max="2" width="6.375" style="77" hidden="1" customWidth="1"/>
    <col min="3" max="5" width="8.5" style="77" customWidth="1"/>
    <col min="6" max="6" width="70.625" style="77" customWidth="1"/>
    <col min="7" max="13" width="31.25" style="77" hidden="1" customWidth="1"/>
    <col min="14" max="14" width="7.375" style="77" customWidth="1"/>
    <col min="15" max="18" width="7.375" style="77" hidden="1" customWidth="1"/>
    <col min="19" max="20" width="70.625" style="77" customWidth="1"/>
    <col min="21" max="26" width="7.625" style="77" customWidth="1"/>
    <col min="27" max="16384" width="12.625" style="77"/>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76" t="s">
        <v>284</v>
      </c>
      <c r="O1" s="59" t="s">
        <v>285</v>
      </c>
      <c r="P1" s="59" t="s">
        <v>2</v>
      </c>
      <c r="Q1" s="59" t="s">
        <v>286</v>
      </c>
      <c r="R1" s="59" t="s">
        <v>25</v>
      </c>
      <c r="S1" s="59" t="s">
        <v>15</v>
      </c>
      <c r="T1" s="180"/>
      <c r="U1" s="180"/>
      <c r="V1" s="180"/>
      <c r="W1" s="180"/>
      <c r="X1" s="180"/>
      <c r="Y1" s="180"/>
      <c r="Z1" s="180"/>
    </row>
    <row r="2" spans="1:26" x14ac:dyDescent="0.2">
      <c r="A2" s="54" t="s">
        <v>925</v>
      </c>
      <c r="B2" s="181"/>
      <c r="C2" s="54" t="s">
        <v>774</v>
      </c>
      <c r="D2" s="54"/>
      <c r="E2" s="54" t="s">
        <v>926</v>
      </c>
      <c r="F2" s="54" t="s">
        <v>776</v>
      </c>
      <c r="G2" s="54"/>
      <c r="H2" s="54"/>
      <c r="I2" s="54"/>
      <c r="J2" s="54"/>
      <c r="K2" s="54"/>
      <c r="L2" s="54"/>
      <c r="M2" s="54"/>
      <c r="N2" s="78" t="s">
        <v>927</v>
      </c>
      <c r="O2" s="54">
        <v>7</v>
      </c>
      <c r="P2" s="54" t="s">
        <v>778</v>
      </c>
      <c r="Q2" s="54"/>
      <c r="R2" s="54"/>
      <c r="S2" s="54" t="s">
        <v>779</v>
      </c>
      <c r="T2" s="186"/>
      <c r="U2" s="186"/>
      <c r="V2" s="186"/>
      <c r="W2" s="186"/>
      <c r="X2" s="186"/>
      <c r="Y2" s="186"/>
      <c r="Z2" s="186"/>
    </row>
    <row r="3" spans="1:26" x14ac:dyDescent="0.2">
      <c r="A3" s="56" t="s">
        <v>3</v>
      </c>
      <c r="B3" s="57"/>
      <c r="C3" s="56" t="s">
        <v>774</v>
      </c>
      <c r="D3" s="56" t="s">
        <v>21</v>
      </c>
      <c r="E3" s="56" t="s">
        <v>928</v>
      </c>
      <c r="F3" s="56" t="s">
        <v>929</v>
      </c>
      <c r="G3" s="56"/>
      <c r="H3" s="56"/>
      <c r="I3" s="56"/>
      <c r="J3" s="56"/>
      <c r="K3" s="56"/>
      <c r="L3" s="56"/>
      <c r="M3" s="56"/>
      <c r="N3" s="79" t="s">
        <v>930</v>
      </c>
      <c r="O3" s="56">
        <v>7</v>
      </c>
      <c r="P3" s="56" t="s">
        <v>778</v>
      </c>
      <c r="Q3" s="56" t="s">
        <v>21</v>
      </c>
      <c r="R3" s="56"/>
      <c r="S3" s="56" t="s">
        <v>929</v>
      </c>
      <c r="T3" s="186"/>
      <c r="U3" s="186"/>
      <c r="V3" s="186"/>
      <c r="W3" s="186"/>
      <c r="X3" s="186"/>
      <c r="Y3" s="186"/>
      <c r="Z3" s="186"/>
    </row>
    <row r="4" spans="1:26" ht="30" x14ac:dyDescent="0.2">
      <c r="A4" s="181" t="s">
        <v>25</v>
      </c>
      <c r="B4" s="192"/>
      <c r="C4" s="181" t="s">
        <v>774</v>
      </c>
      <c r="D4" s="181" t="s">
        <v>21</v>
      </c>
      <c r="E4" s="181" t="s">
        <v>931</v>
      </c>
      <c r="F4" s="81" t="s">
        <v>932</v>
      </c>
      <c r="G4" s="181"/>
      <c r="H4" s="181"/>
      <c r="I4" s="181"/>
      <c r="J4" s="181"/>
      <c r="K4" s="181"/>
      <c r="L4" s="181"/>
      <c r="M4" s="181"/>
      <c r="N4" s="194" t="s">
        <v>933</v>
      </c>
      <c r="O4" s="184">
        <v>7</v>
      </c>
      <c r="P4" s="184" t="s">
        <v>778</v>
      </c>
      <c r="Q4" s="184" t="s">
        <v>21</v>
      </c>
      <c r="R4" s="184">
        <v>1</v>
      </c>
      <c r="S4" s="184" t="s">
        <v>934</v>
      </c>
      <c r="T4" s="186"/>
      <c r="U4" s="186"/>
      <c r="V4" s="186"/>
      <c r="W4" s="186"/>
      <c r="X4" s="186"/>
      <c r="Y4" s="186"/>
      <c r="Z4" s="186"/>
    </row>
    <row r="5" spans="1:26" ht="45" x14ac:dyDescent="0.2">
      <c r="A5" s="181" t="s">
        <v>25</v>
      </c>
      <c r="B5" s="192"/>
      <c r="C5" s="181" t="s">
        <v>774</v>
      </c>
      <c r="D5" s="181" t="s">
        <v>21</v>
      </c>
      <c r="E5" s="181" t="s">
        <v>935</v>
      </c>
      <c r="F5" s="81" t="s">
        <v>936</v>
      </c>
      <c r="G5" s="181"/>
      <c r="H5" s="181"/>
      <c r="I5" s="181"/>
      <c r="J5" s="181"/>
      <c r="K5" s="181"/>
      <c r="L5" s="181"/>
      <c r="M5" s="181"/>
      <c r="N5" s="193" t="s">
        <v>937</v>
      </c>
      <c r="O5" s="185">
        <v>7</v>
      </c>
      <c r="P5" s="185" t="s">
        <v>778</v>
      </c>
      <c r="Q5" s="185" t="s">
        <v>21</v>
      </c>
      <c r="R5" s="185">
        <v>2</v>
      </c>
      <c r="S5" s="185" t="s">
        <v>938</v>
      </c>
      <c r="T5" s="186"/>
      <c r="U5" s="186"/>
      <c r="V5" s="186"/>
      <c r="W5" s="186"/>
      <c r="X5" s="186"/>
      <c r="Y5" s="186"/>
      <c r="Z5" s="186"/>
    </row>
    <row r="6" spans="1:26" ht="30" x14ac:dyDescent="0.2">
      <c r="A6" s="56" t="s">
        <v>3</v>
      </c>
      <c r="B6" s="57"/>
      <c r="C6" s="56" t="s">
        <v>774</v>
      </c>
      <c r="D6" s="56" t="s">
        <v>63</v>
      </c>
      <c r="E6" s="56" t="s">
        <v>939</v>
      </c>
      <c r="F6" s="56" t="s">
        <v>940</v>
      </c>
      <c r="G6" s="56"/>
      <c r="H6" s="56"/>
      <c r="I6" s="56"/>
      <c r="J6" s="56"/>
      <c r="K6" s="56"/>
      <c r="L6" s="56"/>
      <c r="M6" s="56"/>
      <c r="N6" s="79" t="s">
        <v>941</v>
      </c>
      <c r="O6" s="56">
        <v>7</v>
      </c>
      <c r="P6" s="56" t="s">
        <v>778</v>
      </c>
      <c r="Q6" s="56" t="s">
        <v>63</v>
      </c>
      <c r="R6" s="56"/>
      <c r="S6" s="56" t="s">
        <v>942</v>
      </c>
      <c r="T6" s="186"/>
      <c r="U6" s="186"/>
      <c r="V6" s="186"/>
      <c r="W6" s="186"/>
      <c r="X6" s="186"/>
      <c r="Y6" s="186"/>
      <c r="Z6" s="186"/>
    </row>
    <row r="7" spans="1:26" ht="150" x14ac:dyDescent="0.2">
      <c r="A7" s="181" t="s">
        <v>25</v>
      </c>
      <c r="B7" s="192"/>
      <c r="C7" s="181" t="s">
        <v>774</v>
      </c>
      <c r="D7" s="181" t="s">
        <v>63</v>
      </c>
      <c r="E7" s="181" t="s">
        <v>943</v>
      </c>
      <c r="F7" s="81" t="s">
        <v>944</v>
      </c>
      <c r="G7" s="181"/>
      <c r="H7" s="181"/>
      <c r="I7" s="181"/>
      <c r="J7" s="181"/>
      <c r="K7" s="181"/>
      <c r="L7" s="181"/>
      <c r="M7" s="181"/>
      <c r="N7" s="193" t="s">
        <v>945</v>
      </c>
      <c r="O7" s="185">
        <v>7</v>
      </c>
      <c r="P7" s="185" t="s">
        <v>778</v>
      </c>
      <c r="Q7" s="185" t="s">
        <v>63</v>
      </c>
      <c r="R7" s="185">
        <v>3</v>
      </c>
      <c r="S7" s="185" t="s">
        <v>946</v>
      </c>
      <c r="T7" s="186"/>
      <c r="U7" s="186"/>
      <c r="V7" s="186"/>
      <c r="W7" s="186"/>
      <c r="X7" s="186"/>
      <c r="Y7" s="186"/>
      <c r="Z7" s="186"/>
    </row>
    <row r="8" spans="1:26" ht="210" x14ac:dyDescent="0.2">
      <c r="A8" s="181" t="s">
        <v>25</v>
      </c>
      <c r="B8" s="192"/>
      <c r="C8" s="181" t="s">
        <v>774</v>
      </c>
      <c r="D8" s="181" t="s">
        <v>63</v>
      </c>
      <c r="E8" s="181" t="s">
        <v>947</v>
      </c>
      <c r="F8" s="81" t="s">
        <v>948</v>
      </c>
      <c r="G8" s="181"/>
      <c r="H8" s="181"/>
      <c r="I8" s="181"/>
      <c r="J8" s="181"/>
      <c r="K8" s="181"/>
      <c r="L8" s="181"/>
      <c r="M8" s="181"/>
      <c r="N8" s="194" t="s">
        <v>949</v>
      </c>
      <c r="O8" s="184">
        <v>7</v>
      </c>
      <c r="P8" s="184" t="s">
        <v>778</v>
      </c>
      <c r="Q8" s="184" t="s">
        <v>63</v>
      </c>
      <c r="R8" s="184">
        <v>4</v>
      </c>
      <c r="S8" s="184" t="s">
        <v>950</v>
      </c>
      <c r="T8" s="186"/>
      <c r="U8" s="186"/>
      <c r="V8" s="186"/>
      <c r="W8" s="186"/>
      <c r="X8" s="186"/>
      <c r="Y8" s="186"/>
      <c r="Z8" s="186"/>
    </row>
    <row r="9" spans="1:26" x14ac:dyDescent="0.2">
      <c r="A9" s="54" t="s">
        <v>2</v>
      </c>
      <c r="B9" s="181"/>
      <c r="C9" s="54" t="s">
        <v>825</v>
      </c>
      <c r="D9" s="54"/>
      <c r="E9" s="54" t="s">
        <v>951</v>
      </c>
      <c r="F9" s="54" t="s">
        <v>952</v>
      </c>
      <c r="G9" s="54"/>
      <c r="H9" s="54"/>
      <c r="I9" s="54"/>
      <c r="J9" s="54"/>
      <c r="K9" s="54"/>
      <c r="L9" s="54"/>
      <c r="M9" s="54"/>
      <c r="N9" s="78" t="s">
        <v>951</v>
      </c>
      <c r="O9" s="54">
        <v>7</v>
      </c>
      <c r="P9" s="54" t="s">
        <v>825</v>
      </c>
      <c r="Q9" s="54"/>
      <c r="R9" s="54"/>
      <c r="S9" s="54" t="s">
        <v>828</v>
      </c>
      <c r="T9" s="186"/>
      <c r="U9" s="186"/>
      <c r="V9" s="186"/>
      <c r="W9" s="186"/>
      <c r="X9" s="186"/>
      <c r="Y9" s="186"/>
      <c r="Z9" s="186"/>
    </row>
    <row r="10" spans="1:26" ht="30" x14ac:dyDescent="0.2">
      <c r="A10" s="56" t="s">
        <v>3</v>
      </c>
      <c r="B10" s="57"/>
      <c r="C10" s="56" t="s">
        <v>825</v>
      </c>
      <c r="D10" s="56" t="s">
        <v>21</v>
      </c>
      <c r="E10" s="56" t="s">
        <v>953</v>
      </c>
      <c r="F10" s="56" t="s">
        <v>954</v>
      </c>
      <c r="G10" s="56"/>
      <c r="H10" s="56"/>
      <c r="I10" s="56"/>
      <c r="J10" s="56"/>
      <c r="K10" s="56"/>
      <c r="L10" s="56"/>
      <c r="M10" s="56"/>
      <c r="N10" s="79" t="s">
        <v>953</v>
      </c>
      <c r="O10" s="56">
        <v>7</v>
      </c>
      <c r="P10" s="56" t="s">
        <v>825</v>
      </c>
      <c r="Q10" s="56" t="s">
        <v>21</v>
      </c>
      <c r="R10" s="56"/>
      <c r="S10" s="56" t="s">
        <v>955</v>
      </c>
      <c r="T10" s="186"/>
      <c r="U10" s="186"/>
      <c r="V10" s="186"/>
      <c r="W10" s="186"/>
      <c r="X10" s="186"/>
      <c r="Y10" s="186"/>
      <c r="Z10" s="186"/>
    </row>
    <row r="11" spans="1:26" ht="60" x14ac:dyDescent="0.2">
      <c r="A11" s="181" t="s">
        <v>25</v>
      </c>
      <c r="B11" s="192"/>
      <c r="C11" s="181" t="s">
        <v>825</v>
      </c>
      <c r="D11" s="181" t="s">
        <v>21</v>
      </c>
      <c r="E11" s="181" t="s">
        <v>956</v>
      </c>
      <c r="F11" s="159" t="s">
        <v>957</v>
      </c>
      <c r="G11" s="181"/>
      <c r="H11" s="181"/>
      <c r="I11" s="181"/>
      <c r="J11" s="181"/>
      <c r="K11" s="181"/>
      <c r="L11" s="181"/>
      <c r="M11" s="181"/>
      <c r="N11" s="194" t="s">
        <v>956</v>
      </c>
      <c r="O11" s="184">
        <v>7</v>
      </c>
      <c r="P11" s="184" t="s">
        <v>825</v>
      </c>
      <c r="Q11" s="184" t="s">
        <v>21</v>
      </c>
      <c r="R11" s="184">
        <v>1</v>
      </c>
      <c r="S11" s="184" t="s">
        <v>958</v>
      </c>
      <c r="T11" s="186"/>
      <c r="U11" s="186"/>
      <c r="V11" s="186"/>
      <c r="W11" s="186"/>
      <c r="X11" s="186"/>
      <c r="Y11" s="186"/>
      <c r="Z11" s="186"/>
    </row>
    <row r="12" spans="1:26" ht="180" x14ac:dyDescent="0.2">
      <c r="A12" s="181" t="s">
        <v>25</v>
      </c>
      <c r="B12" s="57"/>
      <c r="C12" s="181" t="s">
        <v>825</v>
      </c>
      <c r="D12" s="181" t="s">
        <v>21</v>
      </c>
      <c r="E12" s="181" t="s">
        <v>959</v>
      </c>
      <c r="F12" s="81" t="s">
        <v>960</v>
      </c>
      <c r="G12" s="57"/>
      <c r="H12" s="57"/>
      <c r="I12" s="57"/>
      <c r="J12" s="57"/>
      <c r="K12" s="57"/>
      <c r="L12" s="57"/>
      <c r="M12" s="57"/>
      <c r="N12" s="193" t="s">
        <v>959</v>
      </c>
      <c r="O12" s="185">
        <v>7</v>
      </c>
      <c r="P12" s="185" t="s">
        <v>825</v>
      </c>
      <c r="Q12" s="185" t="s">
        <v>21</v>
      </c>
      <c r="R12" s="185">
        <v>2</v>
      </c>
      <c r="S12" s="185" t="s">
        <v>961</v>
      </c>
      <c r="T12" s="186"/>
      <c r="U12" s="186"/>
      <c r="V12" s="186"/>
      <c r="W12" s="186"/>
      <c r="X12" s="186"/>
      <c r="Y12" s="186"/>
      <c r="Z12" s="186"/>
    </row>
    <row r="13" spans="1:26" ht="45" x14ac:dyDescent="0.2">
      <c r="A13" s="181" t="s">
        <v>25</v>
      </c>
      <c r="B13" s="181"/>
      <c r="C13" s="181" t="s">
        <v>825</v>
      </c>
      <c r="D13" s="181" t="s">
        <v>21</v>
      </c>
      <c r="E13" s="181" t="s">
        <v>962</v>
      </c>
      <c r="F13" s="81" t="s">
        <v>963</v>
      </c>
      <c r="G13" s="61"/>
      <c r="H13" s="61"/>
      <c r="I13" s="61"/>
      <c r="J13" s="61"/>
      <c r="K13" s="61"/>
      <c r="L13" s="61"/>
      <c r="M13" s="61"/>
      <c r="N13" s="194" t="s">
        <v>962</v>
      </c>
      <c r="O13" s="184">
        <v>7</v>
      </c>
      <c r="P13" s="184" t="s">
        <v>825</v>
      </c>
      <c r="Q13" s="184" t="s">
        <v>21</v>
      </c>
      <c r="R13" s="184">
        <v>3</v>
      </c>
      <c r="S13" s="184" t="s">
        <v>964</v>
      </c>
      <c r="T13" s="186"/>
      <c r="U13" s="186"/>
      <c r="V13" s="186"/>
      <c r="W13" s="186"/>
      <c r="X13" s="186"/>
      <c r="Y13" s="186"/>
      <c r="Z13" s="186"/>
    </row>
    <row r="14" spans="1:26" x14ac:dyDescent="0.2">
      <c r="A14" s="56" t="s">
        <v>3</v>
      </c>
      <c r="B14" s="57"/>
      <c r="C14" s="56" t="s">
        <v>825</v>
      </c>
      <c r="D14" s="56" t="s">
        <v>63</v>
      </c>
      <c r="E14" s="56" t="s">
        <v>965</v>
      </c>
      <c r="F14" s="56" t="s">
        <v>966</v>
      </c>
      <c r="G14" s="56"/>
      <c r="H14" s="56"/>
      <c r="I14" s="56"/>
      <c r="J14" s="56"/>
      <c r="K14" s="56"/>
      <c r="L14" s="56"/>
      <c r="M14" s="56"/>
      <c r="N14" s="79" t="s">
        <v>967</v>
      </c>
      <c r="O14" s="56">
        <v>7</v>
      </c>
      <c r="P14" s="56" t="s">
        <v>908</v>
      </c>
      <c r="Q14" s="56" t="s">
        <v>76</v>
      </c>
      <c r="R14" s="56"/>
      <c r="S14" s="56" t="s">
        <v>966</v>
      </c>
      <c r="T14" s="186"/>
      <c r="U14" s="186"/>
      <c r="V14" s="186"/>
      <c r="W14" s="186"/>
      <c r="X14" s="186"/>
      <c r="Y14" s="186"/>
      <c r="Z14" s="186"/>
    </row>
    <row r="15" spans="1:26" ht="75" x14ac:dyDescent="0.2">
      <c r="A15" s="181" t="s">
        <v>25</v>
      </c>
      <c r="B15" s="181"/>
      <c r="C15" s="181" t="s">
        <v>825</v>
      </c>
      <c r="D15" s="181" t="s">
        <v>63</v>
      </c>
      <c r="E15" s="181" t="s">
        <v>968</v>
      </c>
      <c r="F15" s="81" t="s">
        <v>969</v>
      </c>
      <c r="G15" s="181"/>
      <c r="H15" s="181"/>
      <c r="I15" s="181"/>
      <c r="J15" s="181"/>
      <c r="K15" s="181"/>
      <c r="L15" s="181"/>
      <c r="M15" s="181"/>
      <c r="N15" s="194" t="s">
        <v>970</v>
      </c>
      <c r="O15" s="184">
        <v>7</v>
      </c>
      <c r="P15" s="184" t="s">
        <v>908</v>
      </c>
      <c r="Q15" s="184" t="s">
        <v>76</v>
      </c>
      <c r="R15" s="184">
        <v>5</v>
      </c>
      <c r="S15" s="184" t="s">
        <v>971</v>
      </c>
      <c r="T15" s="186"/>
      <c r="U15" s="186"/>
      <c r="V15" s="186"/>
      <c r="W15" s="186"/>
      <c r="X15" s="186"/>
      <c r="Y15" s="186"/>
      <c r="Z15" s="186"/>
    </row>
    <row r="16" spans="1:26" ht="75" x14ac:dyDescent="0.2">
      <c r="A16" s="181" t="s">
        <v>25</v>
      </c>
      <c r="B16" s="181"/>
      <c r="C16" s="181" t="s">
        <v>825</v>
      </c>
      <c r="D16" s="181" t="s">
        <v>63</v>
      </c>
      <c r="E16" s="181" t="s">
        <v>972</v>
      </c>
      <c r="F16" s="81" t="s">
        <v>973</v>
      </c>
      <c r="G16" s="181"/>
      <c r="H16" s="181"/>
      <c r="I16" s="181"/>
      <c r="J16" s="181"/>
      <c r="K16" s="181"/>
      <c r="L16" s="181"/>
      <c r="M16" s="181"/>
      <c r="N16" s="193" t="s">
        <v>974</v>
      </c>
      <c r="O16" s="185">
        <v>7</v>
      </c>
      <c r="P16" s="185" t="s">
        <v>908</v>
      </c>
      <c r="Q16" s="185" t="s">
        <v>76</v>
      </c>
      <c r="R16" s="185">
        <v>6</v>
      </c>
      <c r="S16" s="185" t="s">
        <v>975</v>
      </c>
      <c r="T16" s="186"/>
      <c r="U16" s="186"/>
      <c r="V16" s="186"/>
      <c r="W16" s="186"/>
      <c r="X16" s="186"/>
      <c r="Y16" s="186"/>
      <c r="Z16" s="186"/>
    </row>
    <row r="17" spans="1:26" ht="180" x14ac:dyDescent="0.2">
      <c r="A17" s="181" t="s">
        <v>25</v>
      </c>
      <c r="B17" s="181"/>
      <c r="C17" s="181" t="s">
        <v>825</v>
      </c>
      <c r="D17" s="181" t="s">
        <v>63</v>
      </c>
      <c r="E17" s="181" t="s">
        <v>976</v>
      </c>
      <c r="F17" s="81" t="s">
        <v>977</v>
      </c>
      <c r="G17" s="181"/>
      <c r="H17" s="181"/>
      <c r="I17" s="181"/>
      <c r="J17" s="181"/>
      <c r="K17" s="181"/>
      <c r="L17" s="181"/>
      <c r="M17" s="181"/>
      <c r="N17" s="194" t="s">
        <v>978</v>
      </c>
      <c r="O17" s="184">
        <v>7</v>
      </c>
      <c r="P17" s="184" t="s">
        <v>908</v>
      </c>
      <c r="Q17" s="184" t="s">
        <v>76</v>
      </c>
      <c r="R17" s="184">
        <v>7</v>
      </c>
      <c r="S17" s="184" t="s">
        <v>979</v>
      </c>
      <c r="T17" s="186"/>
      <c r="U17" s="186"/>
      <c r="V17" s="186"/>
      <c r="W17" s="186"/>
      <c r="X17" s="186"/>
      <c r="Y17" s="186"/>
      <c r="Z17" s="186"/>
    </row>
    <row r="18" spans="1:26" ht="180" x14ac:dyDescent="0.2">
      <c r="A18" s="181" t="s">
        <v>25</v>
      </c>
      <c r="B18" s="181"/>
      <c r="C18" s="181" t="s">
        <v>825</v>
      </c>
      <c r="D18" s="181" t="s">
        <v>63</v>
      </c>
      <c r="E18" s="181" t="s">
        <v>980</v>
      </c>
      <c r="F18" s="81" t="s">
        <v>981</v>
      </c>
      <c r="G18" s="181"/>
      <c r="H18" s="181"/>
      <c r="I18" s="181"/>
      <c r="J18" s="181"/>
      <c r="K18" s="181"/>
      <c r="L18" s="181"/>
      <c r="M18" s="181"/>
      <c r="N18" s="193" t="s">
        <v>982</v>
      </c>
      <c r="O18" s="185">
        <v>7</v>
      </c>
      <c r="P18" s="185" t="s">
        <v>908</v>
      </c>
      <c r="Q18" s="185" t="s">
        <v>76</v>
      </c>
      <c r="R18" s="185">
        <v>8</v>
      </c>
      <c r="S18" s="185" t="s">
        <v>983</v>
      </c>
      <c r="T18" s="186"/>
      <c r="U18" s="186"/>
      <c r="V18" s="186"/>
      <c r="W18" s="186"/>
      <c r="X18" s="186"/>
      <c r="Y18" s="186"/>
      <c r="Z18" s="186"/>
    </row>
    <row r="19" spans="1:26" x14ac:dyDescent="0.2">
      <c r="A19" s="54" t="s">
        <v>925</v>
      </c>
      <c r="B19" s="181"/>
      <c r="C19" s="54" t="s">
        <v>840</v>
      </c>
      <c r="D19" s="54"/>
      <c r="E19" s="54" t="s">
        <v>984</v>
      </c>
      <c r="F19" s="54" t="s">
        <v>842</v>
      </c>
      <c r="G19" s="54"/>
      <c r="H19" s="54"/>
      <c r="I19" s="54"/>
      <c r="J19" s="54"/>
      <c r="K19" s="54"/>
      <c r="L19" s="54"/>
      <c r="M19" s="54"/>
      <c r="N19" s="78" t="s">
        <v>984</v>
      </c>
      <c r="O19" s="54">
        <v>7</v>
      </c>
      <c r="P19" s="54" t="s">
        <v>840</v>
      </c>
      <c r="Q19" s="54"/>
      <c r="R19" s="54"/>
      <c r="S19" s="54" t="s">
        <v>843</v>
      </c>
      <c r="T19" s="186"/>
      <c r="U19" s="186"/>
      <c r="V19" s="186"/>
      <c r="W19" s="186"/>
      <c r="X19" s="186"/>
      <c r="Y19" s="186"/>
      <c r="Z19" s="186"/>
    </row>
    <row r="20" spans="1:26" x14ac:dyDescent="0.2">
      <c r="A20" s="56" t="s">
        <v>3</v>
      </c>
      <c r="B20" s="57"/>
      <c r="C20" s="56" t="s">
        <v>840</v>
      </c>
      <c r="D20" s="56" t="s">
        <v>21</v>
      </c>
      <c r="E20" s="56" t="s">
        <v>985</v>
      </c>
      <c r="F20" s="56" t="s">
        <v>986</v>
      </c>
      <c r="G20" s="56"/>
      <c r="H20" s="56"/>
      <c r="I20" s="56"/>
      <c r="J20" s="56"/>
      <c r="K20" s="56"/>
      <c r="L20" s="56"/>
      <c r="M20" s="56"/>
      <c r="N20" s="79" t="s">
        <v>985</v>
      </c>
      <c r="O20" s="56">
        <v>7</v>
      </c>
      <c r="P20" s="56" t="s">
        <v>840</v>
      </c>
      <c r="Q20" s="56" t="s">
        <v>21</v>
      </c>
      <c r="R20" s="56"/>
      <c r="S20" s="56" t="s">
        <v>986</v>
      </c>
      <c r="T20" s="186"/>
      <c r="U20" s="186"/>
      <c r="V20" s="186"/>
      <c r="W20" s="186"/>
      <c r="X20" s="186"/>
      <c r="Y20" s="186"/>
      <c r="Z20" s="186"/>
    </row>
    <row r="21" spans="1:26" ht="225" x14ac:dyDescent="0.2">
      <c r="A21" s="181" t="s">
        <v>25</v>
      </c>
      <c r="B21" s="192"/>
      <c r="C21" s="181" t="s">
        <v>840</v>
      </c>
      <c r="D21" s="181" t="s">
        <v>21</v>
      </c>
      <c r="E21" s="181" t="s">
        <v>987</v>
      </c>
      <c r="F21" s="81" t="s">
        <v>988</v>
      </c>
      <c r="G21" s="181"/>
      <c r="H21" s="181"/>
      <c r="I21" s="181"/>
      <c r="J21" s="181"/>
      <c r="K21" s="181"/>
      <c r="L21" s="181"/>
      <c r="M21" s="181"/>
      <c r="N21" s="193" t="s">
        <v>987</v>
      </c>
      <c r="O21" s="185">
        <v>7</v>
      </c>
      <c r="P21" s="185" t="s">
        <v>840</v>
      </c>
      <c r="Q21" s="185" t="s">
        <v>21</v>
      </c>
      <c r="R21" s="185">
        <v>1</v>
      </c>
      <c r="S21" s="185" t="s">
        <v>989</v>
      </c>
      <c r="T21" s="186"/>
      <c r="U21" s="186"/>
      <c r="V21" s="186"/>
      <c r="W21" s="186"/>
      <c r="X21" s="186"/>
      <c r="Y21" s="186"/>
      <c r="Z21" s="186"/>
    </row>
    <row r="22" spans="1:26" ht="225" x14ac:dyDescent="0.2">
      <c r="A22" s="181" t="s">
        <v>25</v>
      </c>
      <c r="B22" s="192"/>
      <c r="C22" s="181" t="s">
        <v>840</v>
      </c>
      <c r="D22" s="181" t="s">
        <v>21</v>
      </c>
      <c r="E22" s="181" t="s">
        <v>990</v>
      </c>
      <c r="F22" s="81" t="s">
        <v>991</v>
      </c>
      <c r="G22" s="181"/>
      <c r="H22" s="181"/>
      <c r="I22" s="181"/>
      <c r="J22" s="181"/>
      <c r="K22" s="181"/>
      <c r="L22" s="181"/>
      <c r="M22" s="181"/>
      <c r="N22" s="194" t="s">
        <v>990</v>
      </c>
      <c r="O22" s="184">
        <v>7</v>
      </c>
      <c r="P22" s="184" t="s">
        <v>840</v>
      </c>
      <c r="Q22" s="184" t="s">
        <v>21</v>
      </c>
      <c r="R22" s="184">
        <v>2</v>
      </c>
      <c r="S22" s="184" t="s">
        <v>992</v>
      </c>
      <c r="T22" s="186"/>
      <c r="U22" s="186"/>
      <c r="V22" s="186"/>
      <c r="W22" s="186"/>
      <c r="X22" s="186"/>
      <c r="Y22" s="186"/>
      <c r="Z22" s="186"/>
    </row>
    <row r="23" spans="1:26" ht="60" x14ac:dyDescent="0.2">
      <c r="A23" s="181" t="s">
        <v>25</v>
      </c>
      <c r="B23" s="57"/>
      <c r="C23" s="181" t="s">
        <v>840</v>
      </c>
      <c r="D23" s="181" t="s">
        <v>21</v>
      </c>
      <c r="E23" s="181" t="s">
        <v>993</v>
      </c>
      <c r="F23" s="81" t="s">
        <v>994</v>
      </c>
      <c r="G23" s="57"/>
      <c r="H23" s="57"/>
      <c r="I23" s="57"/>
      <c r="J23" s="57"/>
      <c r="K23" s="57"/>
      <c r="L23" s="57"/>
      <c r="M23" s="57"/>
      <c r="N23" s="193" t="s">
        <v>993</v>
      </c>
      <c r="O23" s="185">
        <v>7</v>
      </c>
      <c r="P23" s="185" t="s">
        <v>840</v>
      </c>
      <c r="Q23" s="185" t="s">
        <v>21</v>
      </c>
      <c r="R23" s="185">
        <v>3</v>
      </c>
      <c r="S23" s="185" t="s">
        <v>995</v>
      </c>
      <c r="T23" s="186"/>
      <c r="U23" s="186"/>
      <c r="V23" s="186"/>
      <c r="W23" s="186"/>
      <c r="X23" s="186"/>
      <c r="Y23" s="186"/>
      <c r="Z23" s="186"/>
    </row>
    <row r="24" spans="1:26" x14ac:dyDescent="0.2">
      <c r="A24" s="54" t="s">
        <v>925</v>
      </c>
      <c r="B24" s="181"/>
      <c r="C24" s="54" t="s">
        <v>99</v>
      </c>
      <c r="D24" s="54"/>
      <c r="E24" s="54" t="s">
        <v>996</v>
      </c>
      <c r="F24" s="54" t="s">
        <v>101</v>
      </c>
      <c r="G24" s="54"/>
      <c r="H24" s="54"/>
      <c r="I24" s="54"/>
      <c r="J24" s="54"/>
      <c r="K24" s="54"/>
      <c r="L24" s="54"/>
      <c r="M24" s="54"/>
      <c r="N24" s="78" t="s">
        <v>997</v>
      </c>
      <c r="O24" s="54">
        <v>7</v>
      </c>
      <c r="P24" s="54" t="s">
        <v>103</v>
      </c>
      <c r="Q24" s="54"/>
      <c r="R24" s="54"/>
      <c r="S24" s="54" t="s">
        <v>334</v>
      </c>
      <c r="T24" s="186"/>
      <c r="U24" s="186"/>
      <c r="V24" s="186"/>
      <c r="W24" s="186"/>
      <c r="X24" s="186"/>
      <c r="Y24" s="186"/>
      <c r="Z24" s="186"/>
    </row>
    <row r="25" spans="1:26" ht="30" x14ac:dyDescent="0.2">
      <c r="A25" s="56" t="s">
        <v>3</v>
      </c>
      <c r="B25" s="57"/>
      <c r="C25" s="56" t="s">
        <v>99</v>
      </c>
      <c r="D25" s="56" t="s">
        <v>21</v>
      </c>
      <c r="E25" s="56" t="s">
        <v>998</v>
      </c>
      <c r="F25" s="56" t="s">
        <v>999</v>
      </c>
      <c r="G25" s="56"/>
      <c r="H25" s="56"/>
      <c r="I25" s="56"/>
      <c r="J25" s="56"/>
      <c r="K25" s="56"/>
      <c r="L25" s="56"/>
      <c r="M25" s="56"/>
      <c r="N25" s="79" t="s">
        <v>1000</v>
      </c>
      <c r="O25" s="56">
        <v>7</v>
      </c>
      <c r="P25" s="56" t="s">
        <v>103</v>
      </c>
      <c r="Q25" s="56" t="s">
        <v>21</v>
      </c>
      <c r="R25" s="56"/>
      <c r="S25" s="56" t="s">
        <v>999</v>
      </c>
      <c r="T25" s="186"/>
      <c r="U25" s="186"/>
      <c r="V25" s="186"/>
      <c r="W25" s="186"/>
      <c r="X25" s="186"/>
      <c r="Y25" s="186"/>
      <c r="Z25" s="186"/>
    </row>
    <row r="26" spans="1:26" ht="45" x14ac:dyDescent="0.2">
      <c r="A26" s="181" t="s">
        <v>25</v>
      </c>
      <c r="B26" s="192"/>
      <c r="C26" s="181" t="s">
        <v>99</v>
      </c>
      <c r="D26" s="181" t="s">
        <v>21</v>
      </c>
      <c r="E26" s="181" t="s">
        <v>1001</v>
      </c>
      <c r="F26" s="81" t="s">
        <v>1002</v>
      </c>
      <c r="G26" s="181"/>
      <c r="H26" s="181"/>
      <c r="I26" s="181"/>
      <c r="J26" s="181"/>
      <c r="K26" s="181"/>
      <c r="L26" s="181"/>
      <c r="M26" s="181"/>
      <c r="N26" s="193" t="s">
        <v>1003</v>
      </c>
      <c r="O26" s="185">
        <v>7</v>
      </c>
      <c r="P26" s="185" t="s">
        <v>103</v>
      </c>
      <c r="Q26" s="185" t="s">
        <v>21</v>
      </c>
      <c r="R26" s="185">
        <v>1</v>
      </c>
      <c r="S26" s="185" t="s">
        <v>1004</v>
      </c>
      <c r="T26" s="186"/>
      <c r="U26" s="186"/>
      <c r="V26" s="186"/>
      <c r="W26" s="186"/>
      <c r="X26" s="186"/>
      <c r="Y26" s="186"/>
      <c r="Z26" s="186"/>
    </row>
    <row r="27" spans="1:26" ht="60" x14ac:dyDescent="0.2">
      <c r="A27" s="181" t="s">
        <v>25</v>
      </c>
      <c r="B27" s="192"/>
      <c r="C27" s="181" t="s">
        <v>99</v>
      </c>
      <c r="D27" s="181" t="s">
        <v>21</v>
      </c>
      <c r="E27" s="181" t="s">
        <v>1005</v>
      </c>
      <c r="F27" s="81" t="s">
        <v>1006</v>
      </c>
      <c r="G27" s="181"/>
      <c r="H27" s="181"/>
      <c r="I27" s="181"/>
      <c r="J27" s="181"/>
      <c r="K27" s="181"/>
      <c r="L27" s="181"/>
      <c r="M27" s="181"/>
      <c r="N27" s="194" t="s">
        <v>1007</v>
      </c>
      <c r="O27" s="184">
        <v>7</v>
      </c>
      <c r="P27" s="184" t="s">
        <v>103</v>
      </c>
      <c r="Q27" s="184" t="s">
        <v>21</v>
      </c>
      <c r="R27" s="184">
        <v>2</v>
      </c>
      <c r="S27" s="184" t="s">
        <v>1008</v>
      </c>
      <c r="T27" s="186"/>
      <c r="U27" s="186"/>
      <c r="V27" s="186"/>
      <c r="W27" s="186"/>
      <c r="X27" s="186"/>
      <c r="Y27" s="186"/>
      <c r="Z27" s="186"/>
    </row>
    <row r="28" spans="1:26" ht="30" x14ac:dyDescent="0.2">
      <c r="A28" s="195" t="s">
        <v>25</v>
      </c>
      <c r="B28" s="195"/>
      <c r="C28" s="195" t="s">
        <v>99</v>
      </c>
      <c r="D28" s="195" t="s">
        <v>21</v>
      </c>
      <c r="E28" s="195" t="s">
        <v>1009</v>
      </c>
      <c r="F28" s="80" t="s">
        <v>1010</v>
      </c>
      <c r="G28" s="61"/>
      <c r="H28" s="61"/>
      <c r="I28" s="61"/>
      <c r="J28" s="61"/>
      <c r="K28" s="61"/>
      <c r="L28" s="61"/>
      <c r="M28" s="61"/>
      <c r="N28" s="193" t="s">
        <v>1011</v>
      </c>
      <c r="O28" s="185">
        <v>7</v>
      </c>
      <c r="P28" s="185" t="s">
        <v>103</v>
      </c>
      <c r="Q28" s="185" t="s">
        <v>21</v>
      </c>
      <c r="R28" s="185">
        <v>3</v>
      </c>
      <c r="S28" s="185" t="s">
        <v>1012</v>
      </c>
      <c r="T28" s="186"/>
      <c r="U28" s="186"/>
      <c r="V28" s="186"/>
      <c r="W28" s="186"/>
      <c r="X28" s="186"/>
      <c r="Y28" s="186"/>
      <c r="Z28" s="186"/>
    </row>
    <row r="29" spans="1:26" ht="30" x14ac:dyDescent="0.2">
      <c r="A29" s="56" t="s">
        <v>3</v>
      </c>
      <c r="B29" s="57"/>
      <c r="C29" s="56" t="s">
        <v>99</v>
      </c>
      <c r="D29" s="56" t="s">
        <v>63</v>
      </c>
      <c r="E29" s="56" t="s">
        <v>1013</v>
      </c>
      <c r="F29" s="56" t="s">
        <v>1014</v>
      </c>
      <c r="G29" s="56"/>
      <c r="H29" s="56"/>
      <c r="I29" s="56"/>
      <c r="J29" s="56"/>
      <c r="K29" s="56"/>
      <c r="L29" s="56"/>
      <c r="M29" s="56"/>
      <c r="N29" s="79" t="s">
        <v>1015</v>
      </c>
      <c r="O29" s="56">
        <v>7</v>
      </c>
      <c r="P29" s="56" t="s">
        <v>103</v>
      </c>
      <c r="Q29" s="56" t="s">
        <v>63</v>
      </c>
      <c r="R29" s="56"/>
      <c r="S29" s="56" t="s">
        <v>1016</v>
      </c>
      <c r="T29" s="186"/>
      <c r="U29" s="186"/>
      <c r="V29" s="186"/>
      <c r="W29" s="186"/>
      <c r="X29" s="186"/>
      <c r="Y29" s="186"/>
      <c r="Z29" s="186"/>
    </row>
    <row r="30" spans="1:26" ht="45" x14ac:dyDescent="0.2">
      <c r="A30" s="181" t="s">
        <v>25</v>
      </c>
      <c r="B30" s="192"/>
      <c r="C30" s="181" t="s">
        <v>99</v>
      </c>
      <c r="D30" s="181" t="s">
        <v>63</v>
      </c>
      <c r="E30" s="181" t="s">
        <v>1017</v>
      </c>
      <c r="F30" s="81" t="s">
        <v>1018</v>
      </c>
      <c r="G30" s="181"/>
      <c r="H30" s="181"/>
      <c r="I30" s="181"/>
      <c r="J30" s="181"/>
      <c r="K30" s="181"/>
      <c r="L30" s="181"/>
      <c r="M30" s="181"/>
      <c r="N30" s="193" t="s">
        <v>1019</v>
      </c>
      <c r="O30" s="185">
        <v>7</v>
      </c>
      <c r="P30" s="185" t="s">
        <v>103</v>
      </c>
      <c r="Q30" s="185" t="s">
        <v>63</v>
      </c>
      <c r="R30" s="185">
        <v>4</v>
      </c>
      <c r="S30" s="185" t="s">
        <v>1020</v>
      </c>
      <c r="T30" s="186"/>
      <c r="U30" s="186"/>
      <c r="V30" s="186"/>
      <c r="W30" s="186"/>
      <c r="X30" s="186"/>
      <c r="Y30" s="186"/>
      <c r="Z30" s="186"/>
    </row>
    <row r="31" spans="1:26" ht="30" x14ac:dyDescent="0.2">
      <c r="A31" s="181" t="s">
        <v>25</v>
      </c>
      <c r="B31" s="192"/>
      <c r="C31" s="181" t="s">
        <v>99</v>
      </c>
      <c r="D31" s="181" t="s">
        <v>63</v>
      </c>
      <c r="E31" s="181" t="s">
        <v>1021</v>
      </c>
      <c r="F31" s="81" t="s">
        <v>1022</v>
      </c>
      <c r="G31" s="181"/>
      <c r="H31" s="181"/>
      <c r="I31" s="181"/>
      <c r="J31" s="181"/>
      <c r="K31" s="181"/>
      <c r="L31" s="181"/>
      <c r="M31" s="181"/>
      <c r="N31" s="194" t="s">
        <v>1023</v>
      </c>
      <c r="O31" s="184">
        <v>7</v>
      </c>
      <c r="P31" s="184" t="s">
        <v>103</v>
      </c>
      <c r="Q31" s="184" t="s">
        <v>63</v>
      </c>
      <c r="R31" s="184">
        <v>5</v>
      </c>
      <c r="S31" s="184" t="s">
        <v>1024</v>
      </c>
      <c r="T31" s="186"/>
      <c r="U31" s="186"/>
      <c r="V31" s="186"/>
      <c r="W31" s="186"/>
      <c r="X31" s="186"/>
      <c r="Y31" s="186"/>
      <c r="Z31" s="186"/>
    </row>
    <row r="32" spans="1:26" ht="45" x14ac:dyDescent="0.2">
      <c r="A32" s="181" t="s">
        <v>25</v>
      </c>
      <c r="B32" s="192"/>
      <c r="C32" s="181" t="s">
        <v>99</v>
      </c>
      <c r="D32" s="181" t="s">
        <v>63</v>
      </c>
      <c r="E32" s="181" t="s">
        <v>1025</v>
      </c>
      <c r="F32" s="81" t="s">
        <v>1026</v>
      </c>
      <c r="G32" s="181"/>
      <c r="H32" s="181"/>
      <c r="I32" s="181"/>
      <c r="J32" s="181"/>
      <c r="K32" s="181"/>
      <c r="L32" s="181"/>
      <c r="M32" s="181"/>
      <c r="N32" s="193" t="s">
        <v>1027</v>
      </c>
      <c r="O32" s="185">
        <v>7</v>
      </c>
      <c r="P32" s="185" t="s">
        <v>103</v>
      </c>
      <c r="Q32" s="185" t="s">
        <v>63</v>
      </c>
      <c r="R32" s="185">
        <v>6</v>
      </c>
      <c r="S32" s="185" t="s">
        <v>1028</v>
      </c>
      <c r="T32" s="186"/>
      <c r="U32" s="186"/>
      <c r="V32" s="186"/>
      <c r="W32" s="186"/>
      <c r="X32" s="186"/>
      <c r="Y32" s="186"/>
      <c r="Z32" s="186"/>
    </row>
    <row r="33" spans="1:26" x14ac:dyDescent="0.2">
      <c r="A33" s="54" t="s">
        <v>2</v>
      </c>
      <c r="B33" s="181"/>
      <c r="C33" s="54" t="s">
        <v>151</v>
      </c>
      <c r="D33" s="54"/>
      <c r="E33" s="54" t="s">
        <v>1029</v>
      </c>
      <c r="F33" s="54" t="s">
        <v>153</v>
      </c>
      <c r="G33" s="54"/>
      <c r="H33" s="54"/>
      <c r="I33" s="54"/>
      <c r="J33" s="54"/>
      <c r="K33" s="54"/>
      <c r="L33" s="54"/>
      <c r="M33" s="54"/>
      <c r="N33" s="54"/>
      <c r="O33" s="54"/>
      <c r="P33" s="54"/>
      <c r="Q33" s="54"/>
      <c r="R33" s="54"/>
      <c r="S33" s="54"/>
      <c r="T33" s="186"/>
      <c r="U33" s="186"/>
      <c r="V33" s="186"/>
      <c r="W33" s="186"/>
      <c r="X33" s="186"/>
      <c r="Y33" s="186"/>
      <c r="Z33" s="186"/>
    </row>
    <row r="34" spans="1:26" x14ac:dyDescent="0.2">
      <c r="A34" s="56" t="s">
        <v>3</v>
      </c>
      <c r="B34" s="57"/>
      <c r="C34" s="56" t="s">
        <v>151</v>
      </c>
      <c r="D34" s="56" t="s">
        <v>21</v>
      </c>
      <c r="E34" s="56" t="s">
        <v>1030</v>
      </c>
      <c r="F34" s="56" t="s">
        <v>897</v>
      </c>
      <c r="G34" s="56"/>
      <c r="H34" s="56"/>
      <c r="I34" s="56"/>
      <c r="J34" s="56"/>
      <c r="K34" s="56"/>
      <c r="L34" s="56"/>
      <c r="M34" s="56"/>
      <c r="N34" s="56"/>
      <c r="O34" s="56"/>
      <c r="P34" s="56"/>
      <c r="Q34" s="56"/>
      <c r="R34" s="56"/>
      <c r="S34" s="56" t="s">
        <v>898</v>
      </c>
      <c r="T34" s="180"/>
      <c r="U34" s="186"/>
      <c r="V34" s="186"/>
      <c r="W34" s="186"/>
      <c r="X34" s="186"/>
      <c r="Y34" s="186"/>
      <c r="Z34" s="186"/>
    </row>
    <row r="35" spans="1:26" ht="75" x14ac:dyDescent="0.2">
      <c r="A35" s="198" t="s">
        <v>25</v>
      </c>
      <c r="B35" s="199"/>
      <c r="C35" s="198" t="s">
        <v>151</v>
      </c>
      <c r="D35" s="198" t="s">
        <v>21</v>
      </c>
      <c r="E35" s="198" t="s">
        <v>1031</v>
      </c>
      <c r="F35" s="81" t="s">
        <v>1032</v>
      </c>
      <c r="G35" s="56"/>
      <c r="H35" s="56"/>
      <c r="I35" s="56"/>
      <c r="J35" s="56"/>
      <c r="K35" s="56"/>
      <c r="L35" s="56"/>
      <c r="M35" s="56"/>
      <c r="N35" s="194" t="s">
        <v>1033</v>
      </c>
      <c r="O35" s="184">
        <v>7</v>
      </c>
      <c r="P35" s="184" t="s">
        <v>908</v>
      </c>
      <c r="Q35" s="184" t="s">
        <v>21</v>
      </c>
      <c r="R35" s="184">
        <v>1</v>
      </c>
      <c r="S35" s="184" t="s">
        <v>1034</v>
      </c>
      <c r="T35" s="180"/>
      <c r="U35" s="186"/>
      <c r="V35" s="186"/>
      <c r="W35" s="186"/>
      <c r="X35" s="186"/>
      <c r="Y35" s="186"/>
      <c r="Z35" s="186"/>
    </row>
    <row r="36" spans="1:26" x14ac:dyDescent="0.2">
      <c r="A36" s="56" t="s">
        <v>3</v>
      </c>
      <c r="B36" s="57"/>
      <c r="C36" s="56" t="s">
        <v>151</v>
      </c>
      <c r="D36" s="56" t="s">
        <v>63</v>
      </c>
      <c r="E36" s="56" t="s">
        <v>1035</v>
      </c>
      <c r="F36" s="56" t="s">
        <v>904</v>
      </c>
      <c r="G36" s="56"/>
      <c r="H36" s="56"/>
      <c r="I36" s="56"/>
      <c r="J36" s="56"/>
      <c r="K36" s="56"/>
      <c r="L36" s="56"/>
      <c r="M36" s="56"/>
      <c r="N36" s="56"/>
      <c r="O36" s="56"/>
      <c r="P36" s="56"/>
      <c r="Q36" s="56"/>
      <c r="R36" s="56"/>
      <c r="S36" s="56" t="s">
        <v>898</v>
      </c>
      <c r="T36" s="180"/>
      <c r="U36" s="186"/>
      <c r="V36" s="186"/>
      <c r="W36" s="186"/>
      <c r="X36" s="186"/>
      <c r="Y36" s="186"/>
      <c r="Z36" s="186"/>
    </row>
    <row r="37" spans="1:26" ht="90" x14ac:dyDescent="0.2">
      <c r="A37" s="198" t="s">
        <v>25</v>
      </c>
      <c r="B37" s="199"/>
      <c r="C37" s="198" t="s">
        <v>151</v>
      </c>
      <c r="D37" s="198" t="s">
        <v>63</v>
      </c>
      <c r="E37" s="198" t="s">
        <v>1036</v>
      </c>
      <c r="F37" s="81" t="s">
        <v>1037</v>
      </c>
      <c r="G37" s="56"/>
      <c r="H37" s="56"/>
      <c r="I37" s="56"/>
      <c r="J37" s="56"/>
      <c r="K37" s="56"/>
      <c r="L37" s="56"/>
      <c r="M37" s="56"/>
      <c r="N37" s="193" t="s">
        <v>1038</v>
      </c>
      <c r="O37" s="185">
        <v>7</v>
      </c>
      <c r="P37" s="185" t="s">
        <v>908</v>
      </c>
      <c r="Q37" s="185" t="s">
        <v>21</v>
      </c>
      <c r="R37" s="185">
        <v>2</v>
      </c>
      <c r="S37" s="185" t="s">
        <v>1039</v>
      </c>
      <c r="T37" s="180"/>
      <c r="U37" s="186"/>
      <c r="V37" s="186"/>
      <c r="W37" s="186"/>
      <c r="X37" s="186"/>
      <c r="Y37" s="186"/>
      <c r="Z37" s="186"/>
    </row>
    <row r="38" spans="1:26" x14ac:dyDescent="0.2">
      <c r="A38" s="56" t="s">
        <v>3</v>
      </c>
      <c r="B38" s="57"/>
      <c r="C38" s="56" t="s">
        <v>151</v>
      </c>
      <c r="D38" s="56" t="s">
        <v>76</v>
      </c>
      <c r="E38" s="56" t="s">
        <v>1040</v>
      </c>
      <c r="F38" s="56" t="s">
        <v>911</v>
      </c>
      <c r="G38" s="56"/>
      <c r="H38" s="56"/>
      <c r="I38" s="56"/>
      <c r="J38" s="56"/>
      <c r="K38" s="56"/>
      <c r="L38" s="56"/>
      <c r="M38" s="56"/>
      <c r="N38" s="56"/>
      <c r="O38" s="56"/>
      <c r="P38" s="56"/>
      <c r="Q38" s="56"/>
      <c r="R38" s="56"/>
      <c r="S38" s="56" t="s">
        <v>898</v>
      </c>
      <c r="T38" s="180"/>
      <c r="U38" s="186"/>
      <c r="V38" s="186"/>
      <c r="W38" s="186"/>
      <c r="X38" s="186"/>
      <c r="Y38" s="186"/>
      <c r="Z38" s="186"/>
    </row>
    <row r="39" spans="1:26" ht="90" x14ac:dyDescent="0.2">
      <c r="A39" s="198" t="s">
        <v>25</v>
      </c>
      <c r="B39" s="199"/>
      <c r="C39" s="198" t="s">
        <v>151</v>
      </c>
      <c r="D39" s="198" t="s">
        <v>76</v>
      </c>
      <c r="E39" s="198" t="s">
        <v>1041</v>
      </c>
      <c r="F39" s="81" t="s">
        <v>1042</v>
      </c>
      <c r="G39" s="181"/>
      <c r="H39" s="181"/>
      <c r="I39" s="181"/>
      <c r="J39" s="181"/>
      <c r="K39" s="181"/>
      <c r="L39" s="181"/>
      <c r="M39" s="181"/>
      <c r="N39" s="194" t="s">
        <v>1043</v>
      </c>
      <c r="O39" s="184">
        <v>7</v>
      </c>
      <c r="P39" s="184" t="s">
        <v>908</v>
      </c>
      <c r="Q39" s="184" t="s">
        <v>63</v>
      </c>
      <c r="R39" s="184">
        <v>3</v>
      </c>
      <c r="S39" s="184" t="s">
        <v>1044</v>
      </c>
      <c r="T39" s="180"/>
      <c r="U39" s="186"/>
      <c r="V39" s="186"/>
      <c r="W39" s="186"/>
      <c r="X39" s="186"/>
      <c r="Y39" s="186"/>
      <c r="Z39" s="186"/>
    </row>
    <row r="40" spans="1:26" x14ac:dyDescent="0.2">
      <c r="A40" s="56" t="s">
        <v>3</v>
      </c>
      <c r="B40" s="57"/>
      <c r="C40" s="56" t="s">
        <v>151</v>
      </c>
      <c r="D40" s="56" t="s">
        <v>197</v>
      </c>
      <c r="E40" s="56" t="s">
        <v>1045</v>
      </c>
      <c r="F40" s="56" t="s">
        <v>920</v>
      </c>
      <c r="G40" s="56"/>
      <c r="H40" s="56"/>
      <c r="I40" s="56"/>
      <c r="J40" s="56"/>
      <c r="K40" s="56"/>
      <c r="L40" s="56"/>
      <c r="M40" s="56"/>
      <c r="N40" s="56"/>
      <c r="O40" s="56"/>
      <c r="P40" s="56"/>
      <c r="Q40" s="56"/>
      <c r="R40" s="56"/>
      <c r="S40" s="56" t="s">
        <v>898</v>
      </c>
      <c r="T40" s="180"/>
      <c r="U40" s="186"/>
      <c r="V40" s="186"/>
      <c r="W40" s="186"/>
      <c r="X40" s="186"/>
      <c r="Y40" s="186"/>
      <c r="Z40" s="186"/>
    </row>
    <row r="41" spans="1:26" ht="60" x14ac:dyDescent="0.2">
      <c r="A41" s="198" t="s">
        <v>25</v>
      </c>
      <c r="B41" s="199"/>
      <c r="C41" s="198" t="s">
        <v>151</v>
      </c>
      <c r="D41" s="198" t="s">
        <v>197</v>
      </c>
      <c r="E41" s="198" t="s">
        <v>1046</v>
      </c>
      <c r="F41" s="81" t="s">
        <v>1047</v>
      </c>
      <c r="G41" s="181"/>
      <c r="H41" s="181"/>
      <c r="I41" s="181"/>
      <c r="J41" s="181"/>
      <c r="K41" s="181"/>
      <c r="L41" s="181"/>
      <c r="M41" s="181"/>
      <c r="N41" s="193" t="s">
        <v>1048</v>
      </c>
      <c r="O41" s="185">
        <v>7</v>
      </c>
      <c r="P41" s="185" t="s">
        <v>908</v>
      </c>
      <c r="Q41" s="185" t="s">
        <v>63</v>
      </c>
      <c r="R41" s="185">
        <v>4</v>
      </c>
      <c r="S41" s="185" t="s">
        <v>1049</v>
      </c>
      <c r="T41" s="180"/>
      <c r="U41" s="186"/>
      <c r="V41" s="186"/>
      <c r="W41" s="186"/>
      <c r="X41" s="186"/>
      <c r="Y41" s="186"/>
      <c r="Z41" s="186"/>
    </row>
    <row r="42" spans="1:26" x14ac:dyDescent="0.2">
      <c r="A42" s="186"/>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row>
    <row r="43" spans="1:26" x14ac:dyDescent="0.2">
      <c r="A43" s="186"/>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row>
    <row r="44" spans="1:26" x14ac:dyDescent="0.2">
      <c r="A44" s="18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row>
    <row r="45" spans="1:26" x14ac:dyDescent="0.2">
      <c r="A45" s="186"/>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row>
    <row r="46" spans="1:26" x14ac:dyDescent="0.2">
      <c r="A46" s="18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row>
    <row r="47" spans="1:26" x14ac:dyDescent="0.2">
      <c r="A47" s="186"/>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row>
    <row r="48" spans="1:26" x14ac:dyDescent="0.2">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row>
    <row r="49" spans="1:26"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x14ac:dyDescent="0.2">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x14ac:dyDescent="0.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x14ac:dyDescent="0.2">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x14ac:dyDescent="0.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x14ac:dyDescent="0.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x14ac:dyDescent="0.2">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x14ac:dyDescent="0.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x14ac:dyDescent="0.2">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x14ac:dyDescent="0.2">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x14ac:dyDescent="0.2">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x14ac:dyDescent="0.2">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x14ac:dyDescent="0.2">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x14ac:dyDescent="0.2">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x14ac:dyDescent="0.2">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x14ac:dyDescent="0.2">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x14ac:dyDescent="0.2">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x14ac:dyDescent="0.2">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x14ac:dyDescent="0.2">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x14ac:dyDescent="0.2">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x14ac:dyDescent="0.2">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x14ac:dyDescent="0.2">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x14ac:dyDescent="0.2">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x14ac:dyDescent="0.2">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x14ac:dyDescent="0.2">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x14ac:dyDescent="0.2">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x14ac:dyDescent="0.2">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x14ac:dyDescent="0.2">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x14ac:dyDescent="0.2">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x14ac:dyDescent="0.2">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x14ac:dyDescent="0.2">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x14ac:dyDescent="0.2">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x14ac:dyDescent="0.2">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x14ac:dyDescent="0.2">
      <c r="A242" s="186"/>
      <c r="B242" s="186"/>
      <c r="C242" s="186"/>
      <c r="D242" s="186"/>
      <c r="E242" s="186"/>
      <c r="F242" s="186"/>
      <c r="G242" s="186"/>
      <c r="H242" s="186"/>
      <c r="I242" s="186"/>
      <c r="J242" s="186"/>
      <c r="K242" s="186"/>
      <c r="L242" s="186"/>
      <c r="M242" s="186"/>
      <c r="N242" s="180"/>
      <c r="O242" s="180"/>
      <c r="P242" s="180"/>
      <c r="Q242" s="180"/>
      <c r="R242" s="180"/>
      <c r="S242" s="180"/>
      <c r="T242" s="186"/>
      <c r="U242" s="186"/>
      <c r="V242" s="186"/>
      <c r="W242" s="186"/>
      <c r="X242" s="186"/>
      <c r="Y242" s="186"/>
      <c r="Z242" s="186"/>
    </row>
    <row r="243" spans="1:26" x14ac:dyDescent="0.2">
      <c r="A243" s="186"/>
      <c r="B243" s="186"/>
      <c r="C243" s="186"/>
      <c r="D243" s="186"/>
      <c r="E243" s="186"/>
      <c r="F243" s="186"/>
      <c r="G243" s="186"/>
      <c r="H243" s="186"/>
      <c r="I243" s="186"/>
      <c r="J243" s="186"/>
      <c r="K243" s="186"/>
      <c r="L243" s="186"/>
      <c r="M243" s="186"/>
      <c r="N243" s="180"/>
      <c r="O243" s="180"/>
      <c r="P243" s="180"/>
      <c r="Q243" s="180"/>
      <c r="R243" s="180"/>
      <c r="S243" s="180"/>
      <c r="T243" s="186"/>
      <c r="U243" s="186"/>
      <c r="V243" s="186"/>
      <c r="W243" s="186"/>
      <c r="X243" s="186"/>
      <c r="Y243" s="186"/>
      <c r="Z243" s="186"/>
    </row>
    <row r="244" spans="1:26" x14ac:dyDescent="0.2">
      <c r="A244" s="186"/>
      <c r="B244" s="186"/>
      <c r="C244" s="186"/>
      <c r="D244" s="186"/>
      <c r="E244" s="186"/>
      <c r="F244" s="186"/>
      <c r="G244" s="186"/>
      <c r="H244" s="186"/>
      <c r="I244" s="186"/>
      <c r="J244" s="186"/>
      <c r="K244" s="186"/>
      <c r="L244" s="186"/>
      <c r="M244" s="186"/>
      <c r="N244" s="180"/>
      <c r="O244" s="180"/>
      <c r="P244" s="180"/>
      <c r="Q244" s="180"/>
      <c r="R244" s="180"/>
      <c r="S244" s="180"/>
      <c r="T244" s="186"/>
      <c r="U244" s="186"/>
      <c r="V244" s="186"/>
      <c r="W244" s="186"/>
      <c r="X244" s="186"/>
      <c r="Y244" s="186"/>
      <c r="Z244" s="186"/>
    </row>
    <row r="245" spans="1:26" x14ac:dyDescent="0.2">
      <c r="A245" s="186"/>
      <c r="B245" s="186"/>
      <c r="C245" s="186"/>
      <c r="D245" s="186"/>
      <c r="E245" s="186"/>
      <c r="F245" s="186"/>
      <c r="G245" s="186"/>
      <c r="H245" s="186"/>
      <c r="I245" s="186"/>
      <c r="J245" s="186"/>
      <c r="K245" s="186"/>
      <c r="L245" s="186"/>
      <c r="M245" s="186"/>
      <c r="N245" s="180"/>
      <c r="O245" s="180"/>
      <c r="P245" s="180"/>
      <c r="Q245" s="180"/>
      <c r="R245" s="180"/>
      <c r="S245" s="180"/>
      <c r="T245" s="186"/>
      <c r="U245" s="186"/>
      <c r="V245" s="186"/>
      <c r="W245" s="186"/>
      <c r="X245" s="186"/>
      <c r="Y245" s="186"/>
      <c r="Z245" s="186"/>
    </row>
    <row r="246" spans="1:26" x14ac:dyDescent="0.2">
      <c r="A246" s="186"/>
      <c r="B246" s="186"/>
      <c r="C246" s="186"/>
      <c r="D246" s="186"/>
      <c r="E246" s="186"/>
      <c r="F246" s="186"/>
      <c r="G246" s="186"/>
      <c r="H246" s="186"/>
      <c r="I246" s="186"/>
      <c r="J246" s="186"/>
      <c r="K246" s="186"/>
      <c r="L246" s="186"/>
      <c r="M246" s="186"/>
      <c r="N246" s="180"/>
      <c r="O246" s="180"/>
      <c r="P246" s="180"/>
      <c r="Q246" s="180"/>
      <c r="R246" s="180"/>
      <c r="S246" s="180"/>
      <c r="T246" s="186"/>
      <c r="U246" s="186"/>
      <c r="V246" s="186"/>
      <c r="W246" s="186"/>
      <c r="X246" s="186"/>
      <c r="Y246" s="186"/>
      <c r="Z246" s="186"/>
    </row>
    <row r="247" spans="1:26" x14ac:dyDescent="0.2">
      <c r="A247" s="186"/>
      <c r="B247" s="186"/>
      <c r="C247" s="186"/>
      <c r="D247" s="186"/>
      <c r="E247" s="186"/>
      <c r="F247" s="186"/>
      <c r="G247" s="186"/>
      <c r="H247" s="186"/>
      <c r="I247" s="186"/>
      <c r="J247" s="186"/>
      <c r="K247" s="186"/>
      <c r="L247" s="186"/>
      <c r="M247" s="186"/>
      <c r="N247" s="180"/>
      <c r="O247" s="180"/>
      <c r="P247" s="180"/>
      <c r="Q247" s="180"/>
      <c r="R247" s="180"/>
      <c r="S247" s="180"/>
      <c r="T247" s="186"/>
      <c r="U247" s="186"/>
      <c r="V247" s="186"/>
      <c r="W247" s="186"/>
      <c r="X247" s="186"/>
      <c r="Y247" s="186"/>
      <c r="Z247" s="186"/>
    </row>
    <row r="248" spans="1:26" x14ac:dyDescent="0.2">
      <c r="A248" s="186"/>
      <c r="B248" s="186"/>
      <c r="C248" s="186"/>
      <c r="D248" s="186"/>
      <c r="E248" s="186"/>
      <c r="F248" s="186"/>
      <c r="G248" s="186"/>
      <c r="H248" s="186"/>
      <c r="I248" s="186"/>
      <c r="J248" s="186"/>
      <c r="K248" s="186"/>
      <c r="L248" s="186"/>
      <c r="M248" s="186"/>
      <c r="N248" s="180"/>
      <c r="O248" s="180"/>
      <c r="P248" s="180"/>
      <c r="Q248" s="180"/>
      <c r="R248" s="180"/>
      <c r="S248" s="180"/>
      <c r="T248" s="186"/>
      <c r="U248" s="186"/>
      <c r="V248" s="186"/>
      <c r="W248" s="186"/>
      <c r="X248" s="186"/>
      <c r="Y248" s="186"/>
      <c r="Z248" s="186"/>
    </row>
    <row r="249" spans="1:26" x14ac:dyDescent="0.2">
      <c r="A249" s="186"/>
      <c r="B249" s="186"/>
      <c r="C249" s="186"/>
      <c r="D249" s="186"/>
      <c r="E249" s="186"/>
      <c r="F249" s="186"/>
      <c r="G249" s="186"/>
      <c r="H249" s="186"/>
      <c r="I249" s="186"/>
      <c r="J249" s="186"/>
      <c r="K249" s="186"/>
      <c r="L249" s="186"/>
      <c r="M249" s="186"/>
      <c r="N249" s="180"/>
      <c r="O249" s="180"/>
      <c r="P249" s="180"/>
      <c r="Q249" s="180"/>
      <c r="R249" s="180"/>
      <c r="S249" s="180"/>
      <c r="T249" s="186"/>
      <c r="U249" s="186"/>
      <c r="V249" s="186"/>
      <c r="W249" s="186"/>
      <c r="X249" s="186"/>
      <c r="Y249" s="186"/>
      <c r="Z249" s="186"/>
    </row>
    <row r="250" spans="1:26" x14ac:dyDescent="0.2">
      <c r="A250" s="186"/>
      <c r="B250" s="186"/>
      <c r="C250" s="186"/>
      <c r="D250" s="186"/>
      <c r="E250" s="186"/>
      <c r="F250" s="186"/>
      <c r="G250" s="186"/>
      <c r="H250" s="186"/>
      <c r="I250" s="186"/>
      <c r="J250" s="186"/>
      <c r="K250" s="186"/>
      <c r="L250" s="186"/>
      <c r="M250" s="186"/>
      <c r="N250" s="180"/>
      <c r="O250" s="180"/>
      <c r="P250" s="180"/>
      <c r="Q250" s="180"/>
      <c r="R250" s="180"/>
      <c r="S250" s="180"/>
      <c r="T250" s="186"/>
      <c r="U250" s="186"/>
      <c r="V250" s="186"/>
      <c r="W250" s="186"/>
      <c r="X250" s="186"/>
      <c r="Y250" s="186"/>
      <c r="Z250" s="186"/>
    </row>
    <row r="251" spans="1:26" x14ac:dyDescent="0.2">
      <c r="A251" s="186"/>
      <c r="B251" s="186"/>
      <c r="C251" s="186"/>
      <c r="D251" s="186"/>
      <c r="E251" s="186"/>
      <c r="F251" s="186"/>
      <c r="G251" s="186"/>
      <c r="H251" s="186"/>
      <c r="I251" s="186"/>
      <c r="J251" s="186"/>
      <c r="K251" s="186"/>
      <c r="L251" s="186"/>
      <c r="M251" s="186"/>
      <c r="N251" s="180"/>
      <c r="O251" s="180"/>
      <c r="P251" s="180"/>
      <c r="Q251" s="180"/>
      <c r="R251" s="180"/>
      <c r="S251" s="180"/>
      <c r="T251" s="186"/>
      <c r="U251" s="186"/>
      <c r="V251" s="186"/>
      <c r="W251" s="186"/>
      <c r="X251" s="186"/>
      <c r="Y251" s="186"/>
      <c r="Z251" s="186"/>
    </row>
    <row r="252" spans="1:26" x14ac:dyDescent="0.2">
      <c r="A252" s="186"/>
      <c r="B252" s="186"/>
      <c r="C252" s="186"/>
      <c r="D252" s="186"/>
      <c r="E252" s="186"/>
      <c r="F252" s="186"/>
      <c r="G252" s="186"/>
      <c r="H252" s="186"/>
      <c r="I252" s="186"/>
      <c r="J252" s="186"/>
      <c r="K252" s="186"/>
      <c r="L252" s="186"/>
      <c r="M252" s="186"/>
      <c r="N252" s="180"/>
      <c r="O252" s="180"/>
      <c r="P252" s="180"/>
      <c r="Q252" s="180"/>
      <c r="R252" s="180"/>
      <c r="S252" s="180"/>
      <c r="T252" s="186"/>
      <c r="U252" s="186"/>
      <c r="V252" s="186"/>
      <c r="W252" s="186"/>
      <c r="X252" s="186"/>
      <c r="Y252" s="186"/>
      <c r="Z252" s="186"/>
    </row>
    <row r="253" spans="1:26" x14ac:dyDescent="0.2">
      <c r="A253" s="186"/>
      <c r="B253" s="186"/>
      <c r="C253" s="186"/>
      <c r="D253" s="186"/>
      <c r="E253" s="186"/>
      <c r="F253" s="186"/>
      <c r="G253" s="186"/>
      <c r="H253" s="186"/>
      <c r="I253" s="186"/>
      <c r="J253" s="186"/>
      <c r="K253" s="186"/>
      <c r="L253" s="186"/>
      <c r="M253" s="186"/>
      <c r="N253" s="180"/>
      <c r="O253" s="180"/>
      <c r="P253" s="180"/>
      <c r="Q253" s="180"/>
      <c r="R253" s="180"/>
      <c r="S253" s="180"/>
      <c r="T253" s="186"/>
      <c r="U253" s="186"/>
      <c r="V253" s="186"/>
      <c r="W253" s="186"/>
      <c r="X253" s="186"/>
      <c r="Y253" s="186"/>
      <c r="Z253" s="186"/>
    </row>
    <row r="254" spans="1:26" x14ac:dyDescent="0.2">
      <c r="A254" s="186"/>
      <c r="B254" s="186"/>
      <c r="C254" s="186"/>
      <c r="D254" s="186"/>
      <c r="E254" s="186"/>
      <c r="F254" s="186"/>
      <c r="G254" s="186"/>
      <c r="H254" s="186"/>
      <c r="I254" s="186"/>
      <c r="J254" s="186"/>
      <c r="K254" s="186"/>
      <c r="L254" s="186"/>
      <c r="M254" s="186"/>
      <c r="N254" s="180"/>
      <c r="O254" s="180"/>
      <c r="P254" s="180"/>
      <c r="Q254" s="180"/>
      <c r="R254" s="180"/>
      <c r="S254" s="180"/>
      <c r="T254" s="186"/>
      <c r="U254" s="186"/>
      <c r="V254" s="186"/>
      <c r="W254" s="186"/>
      <c r="X254" s="186"/>
      <c r="Y254" s="186"/>
      <c r="Z254" s="186"/>
    </row>
    <row r="255" spans="1:26" x14ac:dyDescent="0.2">
      <c r="A255" s="186"/>
      <c r="B255" s="186"/>
      <c r="C255" s="186"/>
      <c r="D255" s="186"/>
      <c r="E255" s="186"/>
      <c r="F255" s="186"/>
      <c r="G255" s="186"/>
      <c r="H255" s="186"/>
      <c r="I255" s="186"/>
      <c r="J255" s="186"/>
      <c r="K255" s="186"/>
      <c r="L255" s="186"/>
      <c r="M255" s="186"/>
      <c r="N255" s="180"/>
      <c r="O255" s="180"/>
      <c r="P255" s="180"/>
      <c r="Q255" s="180"/>
      <c r="R255" s="180"/>
      <c r="S255" s="180"/>
      <c r="T255" s="186"/>
      <c r="U255" s="186"/>
      <c r="V255" s="186"/>
      <c r="W255" s="186"/>
      <c r="X255" s="186"/>
      <c r="Y255" s="186"/>
      <c r="Z255" s="186"/>
    </row>
    <row r="256" spans="1:26" x14ac:dyDescent="0.2">
      <c r="A256" s="186"/>
      <c r="B256" s="186"/>
      <c r="C256" s="186"/>
      <c r="D256" s="186"/>
      <c r="E256" s="186"/>
      <c r="F256" s="186"/>
      <c r="G256" s="186"/>
      <c r="H256" s="186"/>
      <c r="I256" s="186"/>
      <c r="J256" s="186"/>
      <c r="K256" s="186"/>
      <c r="L256" s="186"/>
      <c r="M256" s="186"/>
      <c r="N256" s="180"/>
      <c r="O256" s="180"/>
      <c r="P256" s="180"/>
      <c r="Q256" s="180"/>
      <c r="R256" s="180"/>
      <c r="S256" s="180"/>
      <c r="T256" s="186"/>
      <c r="U256" s="186"/>
      <c r="V256" s="186"/>
      <c r="W256" s="186"/>
      <c r="X256" s="186"/>
      <c r="Y256" s="186"/>
      <c r="Z256" s="186"/>
    </row>
    <row r="257" spans="1:26" x14ac:dyDescent="0.2">
      <c r="A257" s="186"/>
      <c r="B257" s="186"/>
      <c r="C257" s="186"/>
      <c r="D257" s="186"/>
      <c r="E257" s="186"/>
      <c r="F257" s="186"/>
      <c r="G257" s="186"/>
      <c r="H257" s="186"/>
      <c r="I257" s="186"/>
      <c r="J257" s="186"/>
      <c r="K257" s="186"/>
      <c r="L257" s="186"/>
      <c r="M257" s="186"/>
      <c r="N257" s="180"/>
      <c r="O257" s="180"/>
      <c r="P257" s="180"/>
      <c r="Q257" s="180"/>
      <c r="R257" s="180"/>
      <c r="S257" s="180"/>
      <c r="T257" s="186"/>
      <c r="U257" s="186"/>
      <c r="V257" s="186"/>
      <c r="W257" s="186"/>
      <c r="X257" s="186"/>
      <c r="Y257" s="186"/>
      <c r="Z257" s="186"/>
    </row>
    <row r="258" spans="1:26" x14ac:dyDescent="0.2">
      <c r="A258" s="186"/>
      <c r="B258" s="186"/>
      <c r="C258" s="186"/>
      <c r="D258" s="186"/>
      <c r="E258" s="186"/>
      <c r="F258" s="186"/>
      <c r="G258" s="186"/>
      <c r="H258" s="186"/>
      <c r="I258" s="186"/>
      <c r="J258" s="186"/>
      <c r="K258" s="186"/>
      <c r="L258" s="186"/>
      <c r="M258" s="186"/>
      <c r="N258" s="180"/>
      <c r="O258" s="180"/>
      <c r="P258" s="180"/>
      <c r="Q258" s="180"/>
      <c r="R258" s="180"/>
      <c r="S258" s="180"/>
      <c r="T258" s="186"/>
      <c r="U258" s="186"/>
      <c r="V258" s="186"/>
      <c r="W258" s="186"/>
      <c r="X258" s="186"/>
      <c r="Y258" s="186"/>
      <c r="Z258" s="186"/>
    </row>
    <row r="259" spans="1:26" x14ac:dyDescent="0.2">
      <c r="A259" s="186"/>
      <c r="B259" s="186"/>
      <c r="C259" s="186"/>
      <c r="D259" s="186"/>
      <c r="E259" s="186"/>
      <c r="F259" s="186"/>
      <c r="G259" s="186"/>
      <c r="H259" s="186"/>
      <c r="I259" s="186"/>
      <c r="J259" s="186"/>
      <c r="K259" s="186"/>
      <c r="L259" s="186"/>
      <c r="M259" s="186"/>
      <c r="N259" s="180"/>
      <c r="O259" s="180"/>
      <c r="P259" s="180"/>
      <c r="Q259" s="180"/>
      <c r="R259" s="180"/>
      <c r="S259" s="180"/>
      <c r="T259" s="186"/>
      <c r="U259" s="186"/>
      <c r="V259" s="186"/>
      <c r="W259" s="186"/>
      <c r="X259" s="186"/>
      <c r="Y259" s="186"/>
      <c r="Z259" s="186"/>
    </row>
    <row r="260" spans="1:26" x14ac:dyDescent="0.2">
      <c r="A260" s="186"/>
      <c r="B260" s="186"/>
      <c r="C260" s="186"/>
      <c r="D260" s="186"/>
      <c r="E260" s="186"/>
      <c r="F260" s="186"/>
      <c r="G260" s="186"/>
      <c r="H260" s="186"/>
      <c r="I260" s="186"/>
      <c r="J260" s="186"/>
      <c r="K260" s="186"/>
      <c r="L260" s="186"/>
      <c r="M260" s="186"/>
      <c r="N260" s="180"/>
      <c r="O260" s="180"/>
      <c r="P260" s="180"/>
      <c r="Q260" s="180"/>
      <c r="R260" s="180"/>
      <c r="S260" s="180"/>
      <c r="T260" s="186"/>
      <c r="U260" s="186"/>
      <c r="V260" s="186"/>
      <c r="W260" s="186"/>
      <c r="X260" s="186"/>
      <c r="Y260" s="186"/>
      <c r="Z260" s="186"/>
    </row>
    <row r="261" spans="1:26" x14ac:dyDescent="0.2">
      <c r="A261" s="186"/>
      <c r="B261" s="186"/>
      <c r="C261" s="186"/>
      <c r="D261" s="186"/>
      <c r="E261" s="186"/>
      <c r="F261" s="186"/>
      <c r="G261" s="186"/>
      <c r="H261" s="186"/>
      <c r="I261" s="186"/>
      <c r="J261" s="186"/>
      <c r="K261" s="186"/>
      <c r="L261" s="186"/>
      <c r="M261" s="186"/>
      <c r="N261" s="180"/>
      <c r="O261" s="180"/>
      <c r="P261" s="180"/>
      <c r="Q261" s="180"/>
      <c r="R261" s="180"/>
      <c r="S261" s="180"/>
      <c r="T261" s="186"/>
      <c r="U261" s="186"/>
      <c r="V261" s="186"/>
      <c r="W261" s="186"/>
      <c r="X261" s="186"/>
      <c r="Y261" s="186"/>
      <c r="Z261" s="186"/>
    </row>
    <row r="262" spans="1:26" x14ac:dyDescent="0.2">
      <c r="A262" s="186"/>
      <c r="B262" s="186"/>
      <c r="C262" s="186"/>
      <c r="D262" s="186"/>
      <c r="E262" s="186"/>
      <c r="F262" s="186"/>
      <c r="G262" s="186"/>
      <c r="H262" s="186"/>
      <c r="I262" s="186"/>
      <c r="J262" s="186"/>
      <c r="K262" s="186"/>
      <c r="L262" s="186"/>
      <c r="M262" s="186"/>
      <c r="N262" s="180"/>
      <c r="O262" s="180"/>
      <c r="P262" s="180"/>
      <c r="Q262" s="180"/>
      <c r="R262" s="180"/>
      <c r="S262" s="180"/>
      <c r="T262" s="186"/>
      <c r="U262" s="186"/>
      <c r="V262" s="186"/>
      <c r="W262" s="186"/>
      <c r="X262" s="186"/>
      <c r="Y262" s="186"/>
      <c r="Z262" s="186"/>
    </row>
    <row r="263" spans="1:26" x14ac:dyDescent="0.2">
      <c r="A263" s="186"/>
      <c r="B263" s="186"/>
      <c r="C263" s="186"/>
      <c r="D263" s="186"/>
      <c r="E263" s="186"/>
      <c r="F263" s="186"/>
      <c r="G263" s="186"/>
      <c r="H263" s="186"/>
      <c r="I263" s="186"/>
      <c r="J263" s="186"/>
      <c r="K263" s="186"/>
      <c r="L263" s="186"/>
      <c r="M263" s="186"/>
      <c r="N263" s="180"/>
      <c r="O263" s="180"/>
      <c r="P263" s="180"/>
      <c r="Q263" s="180"/>
      <c r="R263" s="180"/>
      <c r="S263" s="180"/>
      <c r="T263" s="186"/>
      <c r="U263" s="186"/>
      <c r="V263" s="186"/>
      <c r="W263" s="186"/>
      <c r="X263" s="186"/>
      <c r="Y263" s="186"/>
      <c r="Z263" s="186"/>
    </row>
    <row r="264" spans="1:26" x14ac:dyDescent="0.2">
      <c r="A264" s="186"/>
      <c r="B264" s="186"/>
      <c r="C264" s="186"/>
      <c r="D264" s="186"/>
      <c r="E264" s="186"/>
      <c r="F264" s="186"/>
      <c r="G264" s="186"/>
      <c r="H264" s="186"/>
      <c r="I264" s="186"/>
      <c r="J264" s="186"/>
      <c r="K264" s="186"/>
      <c r="L264" s="186"/>
      <c r="M264" s="186"/>
      <c r="N264" s="180"/>
      <c r="O264" s="180"/>
      <c r="P264" s="180"/>
      <c r="Q264" s="180"/>
      <c r="R264" s="180"/>
      <c r="S264" s="180"/>
      <c r="T264" s="186"/>
      <c r="U264" s="186"/>
      <c r="V264" s="186"/>
      <c r="W264" s="186"/>
      <c r="X264" s="186"/>
      <c r="Y264" s="186"/>
      <c r="Z264" s="186"/>
    </row>
    <row r="265" spans="1:26" x14ac:dyDescent="0.2">
      <c r="A265" s="186"/>
      <c r="B265" s="186"/>
      <c r="C265" s="186"/>
      <c r="D265" s="186"/>
      <c r="E265" s="186"/>
      <c r="F265" s="186"/>
      <c r="G265" s="186"/>
      <c r="H265" s="186"/>
      <c r="I265" s="186"/>
      <c r="J265" s="186"/>
      <c r="K265" s="186"/>
      <c r="L265" s="186"/>
      <c r="M265" s="186"/>
      <c r="N265" s="180"/>
      <c r="O265" s="180"/>
      <c r="P265" s="180"/>
      <c r="Q265" s="180"/>
      <c r="R265" s="180"/>
      <c r="S265" s="180"/>
      <c r="T265" s="186"/>
      <c r="U265" s="186"/>
      <c r="V265" s="186"/>
      <c r="W265" s="186"/>
      <c r="X265" s="186"/>
      <c r="Y265" s="186"/>
      <c r="Z265" s="186"/>
    </row>
    <row r="266" spans="1:26" x14ac:dyDescent="0.2">
      <c r="A266" s="186"/>
      <c r="B266" s="186"/>
      <c r="C266" s="186"/>
      <c r="D266" s="186"/>
      <c r="E266" s="186"/>
      <c r="F266" s="186"/>
      <c r="G266" s="186"/>
      <c r="H266" s="186"/>
      <c r="I266" s="186"/>
      <c r="J266" s="186"/>
      <c r="K266" s="186"/>
      <c r="L266" s="186"/>
      <c r="M266" s="186"/>
      <c r="N266" s="180"/>
      <c r="O266" s="180"/>
      <c r="P266" s="180"/>
      <c r="Q266" s="180"/>
      <c r="R266" s="180"/>
      <c r="S266" s="180"/>
      <c r="T266" s="186"/>
      <c r="U266" s="186"/>
      <c r="V266" s="186"/>
      <c r="W266" s="186"/>
      <c r="X266" s="186"/>
      <c r="Y266" s="186"/>
      <c r="Z266" s="186"/>
    </row>
    <row r="267" spans="1:26" x14ac:dyDescent="0.2">
      <c r="A267" s="186"/>
      <c r="B267" s="186"/>
      <c r="C267" s="186"/>
      <c r="D267" s="186"/>
      <c r="E267" s="186"/>
      <c r="F267" s="186"/>
      <c r="G267" s="186"/>
      <c r="H267" s="186"/>
      <c r="I267" s="186"/>
      <c r="J267" s="186"/>
      <c r="K267" s="186"/>
      <c r="L267" s="186"/>
      <c r="M267" s="186"/>
      <c r="N267" s="180"/>
      <c r="O267" s="180"/>
      <c r="P267" s="180"/>
      <c r="Q267" s="180"/>
      <c r="R267" s="180"/>
      <c r="S267" s="180"/>
      <c r="T267" s="186"/>
      <c r="U267" s="186"/>
      <c r="V267" s="186"/>
      <c r="W267" s="186"/>
      <c r="X267" s="186"/>
      <c r="Y267" s="186"/>
      <c r="Z267" s="186"/>
    </row>
    <row r="268" spans="1:26" x14ac:dyDescent="0.2">
      <c r="A268" s="186"/>
      <c r="B268" s="186"/>
      <c r="C268" s="186"/>
      <c r="D268" s="186"/>
      <c r="E268" s="186"/>
      <c r="F268" s="186"/>
      <c r="G268" s="186"/>
      <c r="H268" s="186"/>
      <c r="I268" s="186"/>
      <c r="J268" s="186"/>
      <c r="K268" s="186"/>
      <c r="L268" s="186"/>
      <c r="M268" s="186"/>
      <c r="N268" s="180"/>
      <c r="O268" s="180"/>
      <c r="P268" s="180"/>
      <c r="Q268" s="180"/>
      <c r="R268" s="180"/>
      <c r="S268" s="180"/>
      <c r="T268" s="186"/>
      <c r="U268" s="186"/>
      <c r="V268" s="186"/>
      <c r="W268" s="186"/>
      <c r="X268" s="186"/>
      <c r="Y268" s="186"/>
      <c r="Z268" s="186"/>
    </row>
    <row r="269" spans="1:26" x14ac:dyDescent="0.2">
      <c r="A269" s="186"/>
      <c r="B269" s="186"/>
      <c r="C269" s="186"/>
      <c r="D269" s="186"/>
      <c r="E269" s="186"/>
      <c r="F269" s="186"/>
      <c r="G269" s="186"/>
      <c r="H269" s="186"/>
      <c r="I269" s="186"/>
      <c r="J269" s="186"/>
      <c r="K269" s="186"/>
      <c r="L269" s="186"/>
      <c r="M269" s="186"/>
      <c r="N269" s="180"/>
      <c r="O269" s="180"/>
      <c r="P269" s="180"/>
      <c r="Q269" s="180"/>
      <c r="R269" s="180"/>
      <c r="S269" s="180"/>
      <c r="T269" s="186"/>
      <c r="U269" s="186"/>
      <c r="V269" s="186"/>
      <c r="W269" s="186"/>
      <c r="X269" s="186"/>
      <c r="Y269" s="186"/>
      <c r="Z269" s="186"/>
    </row>
    <row r="270" spans="1:26" x14ac:dyDescent="0.2">
      <c r="A270" s="186"/>
      <c r="B270" s="186"/>
      <c r="C270" s="186"/>
      <c r="D270" s="186"/>
      <c r="E270" s="186"/>
      <c r="F270" s="186"/>
      <c r="G270" s="186"/>
      <c r="H270" s="186"/>
      <c r="I270" s="186"/>
      <c r="J270" s="186"/>
      <c r="K270" s="186"/>
      <c r="L270" s="186"/>
      <c r="M270" s="186"/>
      <c r="N270" s="180"/>
      <c r="O270" s="180"/>
      <c r="P270" s="180"/>
      <c r="Q270" s="180"/>
      <c r="R270" s="180"/>
      <c r="S270" s="180"/>
      <c r="T270" s="186"/>
      <c r="U270" s="186"/>
      <c r="V270" s="186"/>
      <c r="W270" s="186"/>
      <c r="X270" s="186"/>
      <c r="Y270" s="186"/>
      <c r="Z270" s="186"/>
    </row>
    <row r="271" spans="1:26" x14ac:dyDescent="0.2">
      <c r="A271" s="186"/>
      <c r="B271" s="186"/>
      <c r="C271" s="186"/>
      <c r="D271" s="186"/>
      <c r="E271" s="186"/>
      <c r="F271" s="186"/>
      <c r="G271" s="186"/>
      <c r="H271" s="186"/>
      <c r="I271" s="186"/>
      <c r="J271" s="186"/>
      <c r="K271" s="186"/>
      <c r="L271" s="186"/>
      <c r="M271" s="186"/>
      <c r="N271" s="180"/>
      <c r="O271" s="180"/>
      <c r="P271" s="180"/>
      <c r="Q271" s="180"/>
      <c r="R271" s="180"/>
      <c r="S271" s="180"/>
      <c r="T271" s="186"/>
      <c r="U271" s="186"/>
      <c r="V271" s="186"/>
      <c r="W271" s="186"/>
      <c r="X271" s="186"/>
      <c r="Y271" s="186"/>
      <c r="Z271" s="186"/>
    </row>
    <row r="272" spans="1:26" x14ac:dyDescent="0.2">
      <c r="A272" s="186"/>
      <c r="B272" s="186"/>
      <c r="C272" s="186"/>
      <c r="D272" s="186"/>
      <c r="E272" s="186"/>
      <c r="F272" s="186"/>
      <c r="G272" s="186"/>
      <c r="H272" s="186"/>
      <c r="I272" s="186"/>
      <c r="J272" s="186"/>
      <c r="K272" s="186"/>
      <c r="L272" s="186"/>
      <c r="M272" s="186"/>
      <c r="N272" s="180"/>
      <c r="O272" s="180"/>
      <c r="P272" s="180"/>
      <c r="Q272" s="180"/>
      <c r="R272" s="180"/>
      <c r="S272" s="180"/>
      <c r="T272" s="186"/>
      <c r="U272" s="186"/>
      <c r="V272" s="186"/>
      <c r="W272" s="186"/>
      <c r="X272" s="186"/>
      <c r="Y272" s="186"/>
      <c r="Z272" s="186"/>
    </row>
    <row r="273" spans="1:26" x14ac:dyDescent="0.2">
      <c r="A273" s="186"/>
      <c r="B273" s="186"/>
      <c r="C273" s="186"/>
      <c r="D273" s="186"/>
      <c r="E273" s="186"/>
      <c r="F273" s="186"/>
      <c r="G273" s="186"/>
      <c r="H273" s="186"/>
      <c r="I273" s="186"/>
      <c r="J273" s="186"/>
      <c r="K273" s="186"/>
      <c r="L273" s="186"/>
      <c r="M273" s="186"/>
      <c r="N273" s="180"/>
      <c r="O273" s="180"/>
      <c r="P273" s="180"/>
      <c r="Q273" s="180"/>
      <c r="R273" s="180"/>
      <c r="S273" s="180"/>
      <c r="T273" s="186"/>
      <c r="U273" s="186"/>
      <c r="V273" s="186"/>
      <c r="W273" s="186"/>
      <c r="X273" s="186"/>
      <c r="Y273" s="186"/>
      <c r="Z273" s="186"/>
    </row>
    <row r="274" spans="1:26" x14ac:dyDescent="0.2">
      <c r="A274" s="186"/>
      <c r="B274" s="186"/>
      <c r="C274" s="186"/>
      <c r="D274" s="186"/>
      <c r="E274" s="186"/>
      <c r="F274" s="186"/>
      <c r="G274" s="186"/>
      <c r="H274" s="186"/>
      <c r="I274" s="186"/>
      <c r="J274" s="186"/>
      <c r="K274" s="186"/>
      <c r="L274" s="186"/>
      <c r="M274" s="186"/>
      <c r="N274" s="180"/>
      <c r="O274" s="180"/>
      <c r="P274" s="180"/>
      <c r="Q274" s="180"/>
      <c r="R274" s="180"/>
      <c r="S274" s="180"/>
      <c r="T274" s="186"/>
      <c r="U274" s="186"/>
      <c r="V274" s="186"/>
      <c r="W274" s="186"/>
      <c r="X274" s="186"/>
      <c r="Y274" s="186"/>
      <c r="Z274" s="186"/>
    </row>
    <row r="275" spans="1:26" x14ac:dyDescent="0.2">
      <c r="A275" s="186"/>
      <c r="B275" s="186"/>
      <c r="C275" s="186"/>
      <c r="D275" s="186"/>
      <c r="E275" s="186"/>
      <c r="F275" s="186"/>
      <c r="G275" s="186"/>
      <c r="H275" s="186"/>
      <c r="I275" s="186"/>
      <c r="J275" s="186"/>
      <c r="K275" s="186"/>
      <c r="L275" s="186"/>
      <c r="M275" s="186"/>
      <c r="N275" s="180"/>
      <c r="O275" s="180"/>
      <c r="P275" s="180"/>
      <c r="Q275" s="180"/>
      <c r="R275" s="180"/>
      <c r="S275" s="180"/>
      <c r="T275" s="186"/>
      <c r="U275" s="186"/>
      <c r="V275" s="186"/>
      <c r="W275" s="186"/>
      <c r="X275" s="186"/>
      <c r="Y275" s="186"/>
      <c r="Z275" s="186"/>
    </row>
    <row r="276" spans="1:26" x14ac:dyDescent="0.2">
      <c r="A276" s="186"/>
      <c r="B276" s="186"/>
      <c r="C276" s="186"/>
      <c r="D276" s="186"/>
      <c r="E276" s="186"/>
      <c r="F276" s="186"/>
      <c r="G276" s="186"/>
      <c r="H276" s="186"/>
      <c r="I276" s="186"/>
      <c r="J276" s="186"/>
      <c r="K276" s="186"/>
      <c r="L276" s="186"/>
      <c r="M276" s="186"/>
      <c r="N276" s="180"/>
      <c r="O276" s="180"/>
      <c r="P276" s="180"/>
      <c r="Q276" s="180"/>
      <c r="R276" s="180"/>
      <c r="S276" s="180"/>
      <c r="T276" s="186"/>
      <c r="U276" s="186"/>
      <c r="V276" s="186"/>
      <c r="W276" s="186"/>
      <c r="X276" s="186"/>
      <c r="Y276" s="186"/>
      <c r="Z276" s="186"/>
    </row>
    <row r="277" spans="1:26" x14ac:dyDescent="0.2">
      <c r="A277" s="186"/>
      <c r="B277" s="186"/>
      <c r="C277" s="186"/>
      <c r="D277" s="186"/>
      <c r="E277" s="186"/>
      <c r="F277" s="186"/>
      <c r="G277" s="186"/>
      <c r="H277" s="186"/>
      <c r="I277" s="186"/>
      <c r="J277" s="186"/>
      <c r="K277" s="186"/>
      <c r="L277" s="186"/>
      <c r="M277" s="186"/>
      <c r="N277" s="180"/>
      <c r="O277" s="180"/>
      <c r="P277" s="180"/>
      <c r="Q277" s="180"/>
      <c r="R277" s="180"/>
      <c r="S277" s="180"/>
      <c r="T277" s="186"/>
      <c r="U277" s="186"/>
      <c r="V277" s="186"/>
      <c r="W277" s="186"/>
      <c r="X277" s="186"/>
      <c r="Y277" s="186"/>
      <c r="Z277" s="186"/>
    </row>
    <row r="278" spans="1:26" x14ac:dyDescent="0.2">
      <c r="A278" s="186"/>
      <c r="B278" s="186"/>
      <c r="C278" s="186"/>
      <c r="D278" s="186"/>
      <c r="E278" s="186"/>
      <c r="F278" s="186"/>
      <c r="G278" s="186"/>
      <c r="H278" s="186"/>
      <c r="I278" s="186"/>
      <c r="J278" s="186"/>
      <c r="K278" s="186"/>
      <c r="L278" s="186"/>
      <c r="M278" s="186"/>
      <c r="N278" s="180"/>
      <c r="O278" s="180"/>
      <c r="P278" s="180"/>
      <c r="Q278" s="180"/>
      <c r="R278" s="180"/>
      <c r="S278" s="180"/>
      <c r="T278" s="186"/>
      <c r="U278" s="186"/>
      <c r="V278" s="186"/>
      <c r="W278" s="186"/>
      <c r="X278" s="186"/>
      <c r="Y278" s="186"/>
      <c r="Z278" s="186"/>
    </row>
    <row r="279" spans="1:26" x14ac:dyDescent="0.2">
      <c r="A279" s="186"/>
      <c r="B279" s="186"/>
      <c r="C279" s="186"/>
      <c r="D279" s="186"/>
      <c r="E279" s="186"/>
      <c r="F279" s="186"/>
      <c r="G279" s="186"/>
      <c r="H279" s="186"/>
      <c r="I279" s="186"/>
      <c r="J279" s="186"/>
      <c r="K279" s="186"/>
      <c r="L279" s="186"/>
      <c r="M279" s="186"/>
      <c r="N279" s="180"/>
      <c r="O279" s="180"/>
      <c r="P279" s="180"/>
      <c r="Q279" s="180"/>
      <c r="R279" s="180"/>
      <c r="S279" s="180"/>
      <c r="T279" s="186"/>
      <c r="U279" s="186"/>
      <c r="V279" s="186"/>
      <c r="W279" s="186"/>
      <c r="X279" s="186"/>
      <c r="Y279" s="186"/>
      <c r="Z279" s="186"/>
    </row>
    <row r="280" spans="1:26" x14ac:dyDescent="0.2">
      <c r="A280" s="186"/>
      <c r="B280" s="186"/>
      <c r="C280" s="186"/>
      <c r="D280" s="186"/>
      <c r="E280" s="186"/>
      <c r="F280" s="186"/>
      <c r="G280" s="186"/>
      <c r="H280" s="186"/>
      <c r="I280" s="186"/>
      <c r="J280" s="186"/>
      <c r="K280" s="186"/>
      <c r="L280" s="186"/>
      <c r="M280" s="186"/>
      <c r="N280" s="180"/>
      <c r="O280" s="180"/>
      <c r="P280" s="180"/>
      <c r="Q280" s="180"/>
      <c r="R280" s="180"/>
      <c r="S280" s="180"/>
      <c r="T280" s="186"/>
      <c r="U280" s="186"/>
      <c r="V280" s="186"/>
      <c r="W280" s="186"/>
      <c r="X280" s="186"/>
      <c r="Y280" s="186"/>
      <c r="Z280" s="186"/>
    </row>
    <row r="281" spans="1:26" x14ac:dyDescent="0.2">
      <c r="A281" s="186"/>
      <c r="B281" s="186"/>
      <c r="C281" s="186"/>
      <c r="D281" s="186"/>
      <c r="E281" s="186"/>
      <c r="F281" s="186"/>
      <c r="G281" s="186"/>
      <c r="H281" s="186"/>
      <c r="I281" s="186"/>
      <c r="J281" s="186"/>
      <c r="K281" s="186"/>
      <c r="L281" s="186"/>
      <c r="M281" s="186"/>
      <c r="N281" s="180"/>
      <c r="O281" s="180"/>
      <c r="P281" s="180"/>
      <c r="Q281" s="180"/>
      <c r="R281" s="180"/>
      <c r="S281" s="180"/>
      <c r="T281" s="186"/>
      <c r="U281" s="186"/>
      <c r="V281" s="186"/>
      <c r="W281" s="186"/>
      <c r="X281" s="186"/>
      <c r="Y281" s="186"/>
      <c r="Z281" s="186"/>
    </row>
    <row r="282" spans="1:26" x14ac:dyDescent="0.2">
      <c r="A282" s="186"/>
      <c r="B282" s="186"/>
      <c r="C282" s="186"/>
      <c r="D282" s="186"/>
      <c r="E282" s="186"/>
      <c r="F282" s="186"/>
      <c r="G282" s="186"/>
      <c r="H282" s="186"/>
      <c r="I282" s="186"/>
      <c r="J282" s="186"/>
      <c r="K282" s="186"/>
      <c r="L282" s="186"/>
      <c r="M282" s="186"/>
      <c r="N282" s="180"/>
      <c r="O282" s="180"/>
      <c r="P282" s="180"/>
      <c r="Q282" s="180"/>
      <c r="R282" s="180"/>
      <c r="S282" s="180"/>
      <c r="T282" s="186"/>
      <c r="U282" s="186"/>
      <c r="V282" s="186"/>
      <c r="W282" s="186"/>
      <c r="X282" s="186"/>
      <c r="Y282" s="186"/>
      <c r="Z282" s="186"/>
    </row>
    <row r="283" spans="1:26" x14ac:dyDescent="0.2">
      <c r="A283" s="186"/>
      <c r="B283" s="186"/>
      <c r="C283" s="186"/>
      <c r="D283" s="186"/>
      <c r="E283" s="186"/>
      <c r="F283" s="186"/>
      <c r="G283" s="186"/>
      <c r="H283" s="186"/>
      <c r="I283" s="186"/>
      <c r="J283" s="186"/>
      <c r="K283" s="186"/>
      <c r="L283" s="186"/>
      <c r="M283" s="186"/>
      <c r="N283" s="180"/>
      <c r="O283" s="180"/>
      <c r="P283" s="180"/>
      <c r="Q283" s="180"/>
      <c r="R283" s="180"/>
      <c r="S283" s="180"/>
      <c r="T283" s="186"/>
      <c r="U283" s="186"/>
      <c r="V283" s="186"/>
      <c r="W283" s="186"/>
      <c r="X283" s="186"/>
      <c r="Y283" s="186"/>
      <c r="Z283" s="186"/>
    </row>
    <row r="284" spans="1:26" x14ac:dyDescent="0.2">
      <c r="A284" s="186"/>
      <c r="B284" s="186"/>
      <c r="C284" s="186"/>
      <c r="D284" s="186"/>
      <c r="E284" s="186"/>
      <c r="F284" s="186"/>
      <c r="G284" s="186"/>
      <c r="H284" s="186"/>
      <c r="I284" s="186"/>
      <c r="J284" s="186"/>
      <c r="K284" s="186"/>
      <c r="L284" s="186"/>
      <c r="M284" s="186"/>
      <c r="N284" s="180"/>
      <c r="O284" s="180"/>
      <c r="P284" s="180"/>
      <c r="Q284" s="180"/>
      <c r="R284" s="180"/>
      <c r="S284" s="180"/>
      <c r="T284" s="186"/>
      <c r="U284" s="186"/>
      <c r="V284" s="186"/>
      <c r="W284" s="186"/>
      <c r="X284" s="186"/>
      <c r="Y284" s="186"/>
      <c r="Z284" s="186"/>
    </row>
    <row r="285" spans="1:26" x14ac:dyDescent="0.2">
      <c r="A285" s="186"/>
      <c r="B285" s="186"/>
      <c r="C285" s="186"/>
      <c r="D285" s="186"/>
      <c r="E285" s="186"/>
      <c r="F285" s="186"/>
      <c r="G285" s="186"/>
      <c r="H285" s="186"/>
      <c r="I285" s="186"/>
      <c r="J285" s="186"/>
      <c r="K285" s="186"/>
      <c r="L285" s="186"/>
      <c r="M285" s="186"/>
      <c r="N285" s="180"/>
      <c r="O285" s="180"/>
      <c r="P285" s="180"/>
      <c r="Q285" s="180"/>
      <c r="R285" s="180"/>
      <c r="S285" s="180"/>
      <c r="T285" s="186"/>
      <c r="U285" s="186"/>
      <c r="V285" s="186"/>
      <c r="W285" s="186"/>
      <c r="X285" s="186"/>
      <c r="Y285" s="186"/>
      <c r="Z285" s="186"/>
    </row>
    <row r="286" spans="1:26" x14ac:dyDescent="0.2">
      <c r="A286" s="186"/>
      <c r="B286" s="186"/>
      <c r="C286" s="186"/>
      <c r="D286" s="186"/>
      <c r="E286" s="186"/>
      <c r="F286" s="186"/>
      <c r="G286" s="186"/>
      <c r="H286" s="186"/>
      <c r="I286" s="186"/>
      <c r="J286" s="186"/>
      <c r="K286" s="186"/>
      <c r="L286" s="186"/>
      <c r="M286" s="186"/>
      <c r="N286" s="180"/>
      <c r="O286" s="180"/>
      <c r="P286" s="180"/>
      <c r="Q286" s="180"/>
      <c r="R286" s="180"/>
      <c r="S286" s="180"/>
      <c r="T286" s="186"/>
      <c r="U286" s="186"/>
      <c r="V286" s="186"/>
      <c r="W286" s="186"/>
      <c r="X286" s="186"/>
      <c r="Y286" s="186"/>
      <c r="Z286" s="186"/>
    </row>
    <row r="287" spans="1:26" x14ac:dyDescent="0.2">
      <c r="A287" s="186"/>
      <c r="B287" s="186"/>
      <c r="C287" s="186"/>
      <c r="D287" s="186"/>
      <c r="E287" s="186"/>
      <c r="F287" s="186"/>
      <c r="G287" s="186"/>
      <c r="H287" s="186"/>
      <c r="I287" s="186"/>
      <c r="J287" s="186"/>
      <c r="K287" s="186"/>
      <c r="L287" s="186"/>
      <c r="M287" s="186"/>
      <c r="N287" s="180"/>
      <c r="O287" s="180"/>
      <c r="P287" s="180"/>
      <c r="Q287" s="180"/>
      <c r="R287" s="180"/>
      <c r="S287" s="180"/>
      <c r="T287" s="186"/>
      <c r="U287" s="186"/>
      <c r="V287" s="186"/>
      <c r="W287" s="186"/>
      <c r="X287" s="186"/>
      <c r="Y287" s="186"/>
      <c r="Z287" s="186"/>
    </row>
    <row r="288" spans="1:26" x14ac:dyDescent="0.2">
      <c r="A288" s="186"/>
      <c r="B288" s="186"/>
      <c r="C288" s="186"/>
      <c r="D288" s="186"/>
      <c r="E288" s="186"/>
      <c r="F288" s="186"/>
      <c r="G288" s="186"/>
      <c r="H288" s="186"/>
      <c r="I288" s="186"/>
      <c r="J288" s="186"/>
      <c r="K288" s="186"/>
      <c r="L288" s="186"/>
      <c r="M288" s="186"/>
      <c r="N288" s="180"/>
      <c r="O288" s="180"/>
      <c r="P288" s="180"/>
      <c r="Q288" s="180"/>
      <c r="R288" s="180"/>
      <c r="S288" s="180"/>
      <c r="T288" s="186"/>
      <c r="U288" s="186"/>
      <c r="V288" s="186"/>
      <c r="W288" s="186"/>
      <c r="X288" s="186"/>
      <c r="Y288" s="186"/>
      <c r="Z288" s="186"/>
    </row>
    <row r="289" spans="1:26" x14ac:dyDescent="0.2">
      <c r="A289" s="186"/>
      <c r="B289" s="186"/>
      <c r="C289" s="186"/>
      <c r="D289" s="186"/>
      <c r="E289" s="186"/>
      <c r="F289" s="186"/>
      <c r="G289" s="186"/>
      <c r="H289" s="186"/>
      <c r="I289" s="186"/>
      <c r="J289" s="186"/>
      <c r="K289" s="186"/>
      <c r="L289" s="186"/>
      <c r="M289" s="186"/>
      <c r="N289" s="180"/>
      <c r="O289" s="180"/>
      <c r="P289" s="180"/>
      <c r="Q289" s="180"/>
      <c r="R289" s="180"/>
      <c r="S289" s="180"/>
      <c r="T289" s="186"/>
      <c r="U289" s="186"/>
      <c r="V289" s="186"/>
      <c r="W289" s="186"/>
      <c r="X289" s="186"/>
      <c r="Y289" s="186"/>
      <c r="Z289" s="186"/>
    </row>
    <row r="290" spans="1:26" x14ac:dyDescent="0.2">
      <c r="A290" s="186"/>
      <c r="B290" s="186"/>
      <c r="C290" s="186"/>
      <c r="D290" s="186"/>
      <c r="E290" s="186"/>
      <c r="F290" s="186"/>
      <c r="G290" s="186"/>
      <c r="H290" s="186"/>
      <c r="I290" s="186"/>
      <c r="J290" s="186"/>
      <c r="K290" s="186"/>
      <c r="L290" s="186"/>
      <c r="M290" s="186"/>
      <c r="N290" s="180"/>
      <c r="O290" s="180"/>
      <c r="P290" s="180"/>
      <c r="Q290" s="180"/>
      <c r="R290" s="180"/>
      <c r="S290" s="180"/>
      <c r="T290" s="186"/>
      <c r="U290" s="186"/>
      <c r="V290" s="186"/>
      <c r="W290" s="186"/>
      <c r="X290" s="186"/>
      <c r="Y290" s="186"/>
      <c r="Z290" s="186"/>
    </row>
    <row r="291" spans="1:26" x14ac:dyDescent="0.2">
      <c r="A291" s="186"/>
      <c r="B291" s="186"/>
      <c r="C291" s="186"/>
      <c r="D291" s="186"/>
      <c r="E291" s="186"/>
      <c r="F291" s="186"/>
      <c r="G291" s="186"/>
      <c r="H291" s="186"/>
      <c r="I291" s="186"/>
      <c r="J291" s="186"/>
      <c r="K291" s="186"/>
      <c r="L291" s="186"/>
      <c r="M291" s="186"/>
      <c r="N291" s="180"/>
      <c r="O291" s="180"/>
      <c r="P291" s="180"/>
      <c r="Q291" s="180"/>
      <c r="R291" s="180"/>
      <c r="S291" s="180"/>
      <c r="T291" s="186"/>
      <c r="U291" s="186"/>
      <c r="V291" s="186"/>
      <c r="W291" s="186"/>
      <c r="X291" s="186"/>
      <c r="Y291" s="186"/>
      <c r="Z291" s="186"/>
    </row>
    <row r="292" spans="1:26" x14ac:dyDescent="0.2">
      <c r="A292" s="186"/>
      <c r="B292" s="186"/>
      <c r="C292" s="186"/>
      <c r="D292" s="186"/>
      <c r="E292" s="186"/>
      <c r="F292" s="186"/>
      <c r="G292" s="186"/>
      <c r="H292" s="186"/>
      <c r="I292" s="186"/>
      <c r="J292" s="186"/>
      <c r="K292" s="186"/>
      <c r="L292" s="186"/>
      <c r="M292" s="186"/>
      <c r="N292" s="180"/>
      <c r="O292" s="180"/>
      <c r="P292" s="180"/>
      <c r="Q292" s="180"/>
      <c r="R292" s="180"/>
      <c r="S292" s="180"/>
      <c r="T292" s="186"/>
      <c r="U292" s="186"/>
      <c r="V292" s="186"/>
      <c r="W292" s="186"/>
      <c r="X292" s="186"/>
      <c r="Y292" s="186"/>
      <c r="Z292" s="186"/>
    </row>
    <row r="293" spans="1:26" x14ac:dyDescent="0.2">
      <c r="A293" s="186"/>
      <c r="B293" s="186"/>
      <c r="C293" s="186"/>
      <c r="D293" s="186"/>
      <c r="E293" s="186"/>
      <c r="F293" s="186"/>
      <c r="G293" s="186"/>
      <c r="H293" s="186"/>
      <c r="I293" s="186"/>
      <c r="J293" s="186"/>
      <c r="K293" s="186"/>
      <c r="L293" s="186"/>
      <c r="M293" s="186"/>
      <c r="N293" s="180"/>
      <c r="O293" s="180"/>
      <c r="P293" s="180"/>
      <c r="Q293" s="180"/>
      <c r="R293" s="180"/>
      <c r="S293" s="180"/>
      <c r="T293" s="186"/>
      <c r="U293" s="186"/>
      <c r="V293" s="186"/>
      <c r="W293" s="186"/>
      <c r="X293" s="186"/>
      <c r="Y293" s="186"/>
      <c r="Z293" s="186"/>
    </row>
    <row r="294" spans="1:26" x14ac:dyDescent="0.2">
      <c r="A294" s="186"/>
      <c r="B294" s="186"/>
      <c r="C294" s="186"/>
      <c r="D294" s="186"/>
      <c r="E294" s="186"/>
      <c r="F294" s="186"/>
      <c r="G294" s="186"/>
      <c r="H294" s="186"/>
      <c r="I294" s="186"/>
      <c r="J294" s="186"/>
      <c r="K294" s="186"/>
      <c r="L294" s="186"/>
      <c r="M294" s="186"/>
      <c r="N294" s="180"/>
      <c r="O294" s="180"/>
      <c r="P294" s="180"/>
      <c r="Q294" s="180"/>
      <c r="R294" s="180"/>
      <c r="S294" s="180"/>
      <c r="T294" s="186"/>
      <c r="U294" s="186"/>
      <c r="V294" s="186"/>
      <c r="W294" s="186"/>
      <c r="X294" s="186"/>
      <c r="Y294" s="186"/>
      <c r="Z294" s="186"/>
    </row>
    <row r="295" spans="1:26" x14ac:dyDescent="0.2">
      <c r="A295" s="186"/>
      <c r="B295" s="186"/>
      <c r="C295" s="186"/>
      <c r="D295" s="186"/>
      <c r="E295" s="186"/>
      <c r="F295" s="186"/>
      <c r="G295" s="186"/>
      <c r="H295" s="186"/>
      <c r="I295" s="186"/>
      <c r="J295" s="186"/>
      <c r="K295" s="186"/>
      <c r="L295" s="186"/>
      <c r="M295" s="186"/>
      <c r="N295" s="180"/>
      <c r="O295" s="180"/>
      <c r="P295" s="180"/>
      <c r="Q295" s="180"/>
      <c r="R295" s="180"/>
      <c r="S295" s="180"/>
      <c r="T295" s="186"/>
      <c r="U295" s="186"/>
      <c r="V295" s="186"/>
      <c r="W295" s="186"/>
      <c r="X295" s="186"/>
      <c r="Y295" s="186"/>
      <c r="Z295" s="186"/>
    </row>
    <row r="296" spans="1:26" x14ac:dyDescent="0.2">
      <c r="A296" s="186"/>
      <c r="B296" s="186"/>
      <c r="C296" s="186"/>
      <c r="D296" s="186"/>
      <c r="E296" s="186"/>
      <c r="F296" s="186"/>
      <c r="G296" s="186"/>
      <c r="H296" s="186"/>
      <c r="I296" s="186"/>
      <c r="J296" s="186"/>
      <c r="K296" s="186"/>
      <c r="L296" s="186"/>
      <c r="M296" s="186"/>
      <c r="N296" s="180"/>
      <c r="O296" s="180"/>
      <c r="P296" s="180"/>
      <c r="Q296" s="180"/>
      <c r="R296" s="180"/>
      <c r="S296" s="180"/>
      <c r="T296" s="186"/>
      <c r="U296" s="186"/>
      <c r="V296" s="186"/>
      <c r="W296" s="186"/>
      <c r="X296" s="186"/>
      <c r="Y296" s="186"/>
      <c r="Z296" s="186"/>
    </row>
    <row r="297" spans="1:26" x14ac:dyDescent="0.2">
      <c r="A297" s="186"/>
      <c r="B297" s="186"/>
      <c r="C297" s="186"/>
      <c r="D297" s="186"/>
      <c r="E297" s="186"/>
      <c r="F297" s="186"/>
      <c r="G297" s="186"/>
      <c r="H297" s="186"/>
      <c r="I297" s="186"/>
      <c r="J297" s="186"/>
      <c r="K297" s="186"/>
      <c r="L297" s="186"/>
      <c r="M297" s="186"/>
      <c r="N297" s="180"/>
      <c r="O297" s="180"/>
      <c r="P297" s="180"/>
      <c r="Q297" s="180"/>
      <c r="R297" s="180"/>
      <c r="S297" s="180"/>
      <c r="T297" s="186"/>
      <c r="U297" s="186"/>
      <c r="V297" s="186"/>
      <c r="W297" s="186"/>
      <c r="X297" s="186"/>
      <c r="Y297" s="186"/>
      <c r="Z297" s="186"/>
    </row>
    <row r="298" spans="1:26" x14ac:dyDescent="0.2">
      <c r="A298" s="186"/>
      <c r="B298" s="186"/>
      <c r="C298" s="186"/>
      <c r="D298" s="186"/>
      <c r="E298" s="186"/>
      <c r="F298" s="186"/>
      <c r="G298" s="186"/>
      <c r="H298" s="186"/>
      <c r="I298" s="186"/>
      <c r="J298" s="186"/>
      <c r="K298" s="186"/>
      <c r="L298" s="186"/>
      <c r="M298" s="186"/>
      <c r="N298" s="180"/>
      <c r="O298" s="180"/>
      <c r="P298" s="180"/>
      <c r="Q298" s="180"/>
      <c r="R298" s="180"/>
      <c r="S298" s="180"/>
      <c r="T298" s="186"/>
      <c r="U298" s="186"/>
      <c r="V298" s="186"/>
      <c r="W298" s="186"/>
      <c r="X298" s="186"/>
      <c r="Y298" s="186"/>
      <c r="Z298" s="186"/>
    </row>
    <row r="299" spans="1:26" x14ac:dyDescent="0.2">
      <c r="A299" s="186"/>
      <c r="B299" s="186"/>
      <c r="C299" s="186"/>
      <c r="D299" s="186"/>
      <c r="E299" s="186"/>
      <c r="F299" s="186"/>
      <c r="G299" s="186"/>
      <c r="H299" s="186"/>
      <c r="I299" s="186"/>
      <c r="J299" s="186"/>
      <c r="K299" s="186"/>
      <c r="L299" s="186"/>
      <c r="M299" s="186"/>
      <c r="N299" s="180"/>
      <c r="O299" s="180"/>
      <c r="P299" s="180"/>
      <c r="Q299" s="180"/>
      <c r="R299" s="180"/>
      <c r="S299" s="180"/>
      <c r="T299" s="186"/>
      <c r="U299" s="186"/>
      <c r="V299" s="186"/>
      <c r="W299" s="186"/>
      <c r="X299" s="186"/>
      <c r="Y299" s="186"/>
      <c r="Z299" s="186"/>
    </row>
    <row r="300" spans="1:26" x14ac:dyDescent="0.2">
      <c r="A300" s="186"/>
      <c r="B300" s="186"/>
      <c r="C300" s="186"/>
      <c r="D300" s="186"/>
      <c r="E300" s="186"/>
      <c r="F300" s="186"/>
      <c r="G300" s="186"/>
      <c r="H300" s="186"/>
      <c r="I300" s="186"/>
      <c r="J300" s="186"/>
      <c r="K300" s="186"/>
      <c r="L300" s="186"/>
      <c r="M300" s="186"/>
      <c r="N300" s="180"/>
      <c r="O300" s="180"/>
      <c r="P300" s="180"/>
      <c r="Q300" s="180"/>
      <c r="R300" s="180"/>
      <c r="S300" s="180"/>
      <c r="T300" s="186"/>
      <c r="U300" s="186"/>
      <c r="V300" s="186"/>
      <c r="W300" s="186"/>
      <c r="X300" s="186"/>
      <c r="Y300" s="186"/>
      <c r="Z300" s="186"/>
    </row>
    <row r="301" spans="1:26" x14ac:dyDescent="0.2">
      <c r="A301" s="186"/>
      <c r="B301" s="186"/>
      <c r="C301" s="186"/>
      <c r="D301" s="186"/>
      <c r="E301" s="186"/>
      <c r="F301" s="186"/>
      <c r="G301" s="186"/>
      <c r="H301" s="186"/>
      <c r="I301" s="186"/>
      <c r="J301" s="186"/>
      <c r="K301" s="186"/>
      <c r="L301" s="186"/>
      <c r="M301" s="186"/>
      <c r="N301" s="180"/>
      <c r="O301" s="180"/>
      <c r="P301" s="180"/>
      <c r="Q301" s="180"/>
      <c r="R301" s="180"/>
      <c r="S301" s="180"/>
      <c r="T301" s="186"/>
      <c r="U301" s="186"/>
      <c r="V301" s="186"/>
      <c r="W301" s="186"/>
      <c r="X301" s="186"/>
      <c r="Y301" s="186"/>
      <c r="Z301" s="186"/>
    </row>
    <row r="302" spans="1:26" x14ac:dyDescent="0.2">
      <c r="A302" s="186"/>
      <c r="B302" s="186"/>
      <c r="C302" s="186"/>
      <c r="D302" s="186"/>
      <c r="E302" s="186"/>
      <c r="F302" s="186"/>
      <c r="G302" s="186"/>
      <c r="H302" s="186"/>
      <c r="I302" s="186"/>
      <c r="J302" s="186"/>
      <c r="K302" s="186"/>
      <c r="L302" s="186"/>
      <c r="M302" s="186"/>
      <c r="N302" s="180"/>
      <c r="O302" s="180"/>
      <c r="P302" s="180"/>
      <c r="Q302" s="180"/>
      <c r="R302" s="180"/>
      <c r="S302" s="180"/>
      <c r="T302" s="186"/>
      <c r="U302" s="186"/>
      <c r="V302" s="186"/>
      <c r="W302" s="186"/>
      <c r="X302" s="186"/>
      <c r="Y302" s="186"/>
      <c r="Z302" s="186"/>
    </row>
    <row r="303" spans="1:26" x14ac:dyDescent="0.2">
      <c r="A303" s="186"/>
      <c r="B303" s="186"/>
      <c r="C303" s="186"/>
      <c r="D303" s="186"/>
      <c r="E303" s="186"/>
      <c r="F303" s="186"/>
      <c r="G303" s="186"/>
      <c r="H303" s="186"/>
      <c r="I303" s="186"/>
      <c r="J303" s="186"/>
      <c r="K303" s="186"/>
      <c r="L303" s="186"/>
      <c r="M303" s="186"/>
      <c r="N303" s="180"/>
      <c r="O303" s="180"/>
      <c r="P303" s="180"/>
      <c r="Q303" s="180"/>
      <c r="R303" s="180"/>
      <c r="S303" s="180"/>
      <c r="T303" s="186"/>
      <c r="U303" s="186"/>
      <c r="V303" s="186"/>
      <c r="W303" s="186"/>
      <c r="X303" s="186"/>
      <c r="Y303" s="186"/>
      <c r="Z303" s="186"/>
    </row>
    <row r="304" spans="1:26" x14ac:dyDescent="0.2">
      <c r="A304" s="186"/>
      <c r="B304" s="186"/>
      <c r="C304" s="186"/>
      <c r="D304" s="186"/>
      <c r="E304" s="186"/>
      <c r="F304" s="186"/>
      <c r="G304" s="186"/>
      <c r="H304" s="186"/>
      <c r="I304" s="186"/>
      <c r="J304" s="186"/>
      <c r="K304" s="186"/>
      <c r="L304" s="186"/>
      <c r="M304" s="186"/>
      <c r="N304" s="180"/>
      <c r="O304" s="180"/>
      <c r="P304" s="180"/>
      <c r="Q304" s="180"/>
      <c r="R304" s="180"/>
      <c r="S304" s="180"/>
      <c r="T304" s="186"/>
      <c r="U304" s="186"/>
      <c r="V304" s="186"/>
      <c r="W304" s="186"/>
      <c r="X304" s="186"/>
      <c r="Y304" s="186"/>
      <c r="Z304" s="186"/>
    </row>
    <row r="305" spans="1:26" x14ac:dyDescent="0.2">
      <c r="A305" s="186"/>
      <c r="B305" s="186"/>
      <c r="C305" s="186"/>
      <c r="D305" s="186"/>
      <c r="E305" s="186"/>
      <c r="F305" s="186"/>
      <c r="G305" s="186"/>
      <c r="H305" s="186"/>
      <c r="I305" s="186"/>
      <c r="J305" s="186"/>
      <c r="K305" s="186"/>
      <c r="L305" s="186"/>
      <c r="M305" s="186"/>
      <c r="N305" s="180"/>
      <c r="O305" s="180"/>
      <c r="P305" s="180"/>
      <c r="Q305" s="180"/>
      <c r="R305" s="180"/>
      <c r="S305" s="180"/>
      <c r="T305" s="186"/>
      <c r="U305" s="186"/>
      <c r="V305" s="186"/>
      <c r="W305" s="186"/>
      <c r="X305" s="186"/>
      <c r="Y305" s="186"/>
      <c r="Z305" s="186"/>
    </row>
    <row r="306" spans="1:26" x14ac:dyDescent="0.2">
      <c r="A306" s="186"/>
      <c r="B306" s="186"/>
      <c r="C306" s="186"/>
      <c r="D306" s="186"/>
      <c r="E306" s="186"/>
      <c r="F306" s="186"/>
      <c r="G306" s="186"/>
      <c r="H306" s="186"/>
      <c r="I306" s="186"/>
      <c r="J306" s="186"/>
      <c r="K306" s="186"/>
      <c r="L306" s="186"/>
      <c r="M306" s="186"/>
      <c r="N306" s="180"/>
      <c r="O306" s="180"/>
      <c r="P306" s="180"/>
      <c r="Q306" s="180"/>
      <c r="R306" s="180"/>
      <c r="S306" s="180"/>
      <c r="T306" s="186"/>
      <c r="U306" s="186"/>
      <c r="V306" s="186"/>
      <c r="W306" s="186"/>
      <c r="X306" s="186"/>
      <c r="Y306" s="186"/>
      <c r="Z306" s="186"/>
    </row>
    <row r="307" spans="1:26" x14ac:dyDescent="0.2">
      <c r="A307" s="186"/>
      <c r="B307" s="186"/>
      <c r="C307" s="186"/>
      <c r="D307" s="186"/>
      <c r="E307" s="186"/>
      <c r="F307" s="186"/>
      <c r="G307" s="186"/>
      <c r="H307" s="186"/>
      <c r="I307" s="186"/>
      <c r="J307" s="186"/>
      <c r="K307" s="186"/>
      <c r="L307" s="186"/>
      <c r="M307" s="186"/>
      <c r="N307" s="180"/>
      <c r="O307" s="180"/>
      <c r="P307" s="180"/>
      <c r="Q307" s="180"/>
      <c r="R307" s="180"/>
      <c r="S307" s="180"/>
      <c r="T307" s="186"/>
      <c r="U307" s="186"/>
      <c r="V307" s="186"/>
      <c r="W307" s="186"/>
      <c r="X307" s="186"/>
      <c r="Y307" s="186"/>
      <c r="Z307" s="186"/>
    </row>
    <row r="308" spans="1:26" x14ac:dyDescent="0.2">
      <c r="A308" s="186"/>
      <c r="B308" s="186"/>
      <c r="C308" s="186"/>
      <c r="D308" s="186"/>
      <c r="E308" s="186"/>
      <c r="F308" s="186"/>
      <c r="G308" s="186"/>
      <c r="H308" s="186"/>
      <c r="I308" s="186"/>
      <c r="J308" s="186"/>
      <c r="K308" s="186"/>
      <c r="L308" s="186"/>
      <c r="M308" s="186"/>
      <c r="N308" s="180"/>
      <c r="O308" s="180"/>
      <c r="P308" s="180"/>
      <c r="Q308" s="180"/>
      <c r="R308" s="180"/>
      <c r="S308" s="180"/>
      <c r="T308" s="186"/>
      <c r="U308" s="186"/>
      <c r="V308" s="186"/>
      <c r="W308" s="186"/>
      <c r="X308" s="186"/>
      <c r="Y308" s="186"/>
      <c r="Z308" s="186"/>
    </row>
    <row r="309" spans="1:26" x14ac:dyDescent="0.2">
      <c r="A309" s="186"/>
      <c r="B309" s="186"/>
      <c r="C309" s="186"/>
      <c r="D309" s="186"/>
      <c r="E309" s="186"/>
      <c r="F309" s="186"/>
      <c r="G309" s="186"/>
      <c r="H309" s="186"/>
      <c r="I309" s="186"/>
      <c r="J309" s="186"/>
      <c r="K309" s="186"/>
      <c r="L309" s="186"/>
      <c r="M309" s="186"/>
      <c r="N309" s="180"/>
      <c r="O309" s="180"/>
      <c r="P309" s="180"/>
      <c r="Q309" s="180"/>
      <c r="R309" s="180"/>
      <c r="S309" s="180"/>
      <c r="T309" s="186"/>
      <c r="U309" s="186"/>
      <c r="V309" s="186"/>
      <c r="W309" s="186"/>
      <c r="X309" s="186"/>
      <c r="Y309" s="186"/>
      <c r="Z309" s="186"/>
    </row>
    <row r="310" spans="1:26" x14ac:dyDescent="0.2">
      <c r="A310" s="186"/>
      <c r="B310" s="186"/>
      <c r="C310" s="186"/>
      <c r="D310" s="186"/>
      <c r="E310" s="186"/>
      <c r="F310" s="186"/>
      <c r="G310" s="186"/>
      <c r="H310" s="186"/>
      <c r="I310" s="186"/>
      <c r="J310" s="186"/>
      <c r="K310" s="186"/>
      <c r="L310" s="186"/>
      <c r="M310" s="186"/>
      <c r="N310" s="180"/>
      <c r="O310" s="180"/>
      <c r="P310" s="180"/>
      <c r="Q310" s="180"/>
      <c r="R310" s="180"/>
      <c r="S310" s="180"/>
      <c r="T310" s="186"/>
      <c r="U310" s="186"/>
      <c r="V310" s="186"/>
      <c r="W310" s="186"/>
      <c r="X310" s="186"/>
      <c r="Y310" s="186"/>
      <c r="Z310" s="186"/>
    </row>
    <row r="311" spans="1:26" x14ac:dyDescent="0.2">
      <c r="A311" s="186"/>
      <c r="B311" s="186"/>
      <c r="C311" s="186"/>
      <c r="D311" s="186"/>
      <c r="E311" s="186"/>
      <c r="F311" s="186"/>
      <c r="G311" s="186"/>
      <c r="H311" s="186"/>
      <c r="I311" s="186"/>
      <c r="J311" s="186"/>
      <c r="K311" s="186"/>
      <c r="L311" s="186"/>
      <c r="M311" s="186"/>
      <c r="N311" s="180"/>
      <c r="O311" s="180"/>
      <c r="P311" s="180"/>
      <c r="Q311" s="180"/>
      <c r="R311" s="180"/>
      <c r="S311" s="180"/>
      <c r="T311" s="186"/>
      <c r="U311" s="186"/>
      <c r="V311" s="186"/>
      <c r="W311" s="186"/>
      <c r="X311" s="186"/>
      <c r="Y311" s="186"/>
      <c r="Z311" s="186"/>
    </row>
    <row r="312" spans="1:26" x14ac:dyDescent="0.2">
      <c r="A312" s="186"/>
      <c r="B312" s="186"/>
      <c r="C312" s="186"/>
      <c r="D312" s="186"/>
      <c r="E312" s="186"/>
      <c r="F312" s="186"/>
      <c r="G312" s="186"/>
      <c r="H312" s="186"/>
      <c r="I312" s="186"/>
      <c r="J312" s="186"/>
      <c r="K312" s="186"/>
      <c r="L312" s="186"/>
      <c r="M312" s="186"/>
      <c r="N312" s="180"/>
      <c r="O312" s="180"/>
      <c r="P312" s="180"/>
      <c r="Q312" s="180"/>
      <c r="R312" s="180"/>
      <c r="S312" s="180"/>
      <c r="T312" s="186"/>
      <c r="U312" s="186"/>
      <c r="V312" s="186"/>
      <c r="W312" s="186"/>
      <c r="X312" s="186"/>
      <c r="Y312" s="186"/>
      <c r="Z312" s="186"/>
    </row>
    <row r="313" spans="1:26" x14ac:dyDescent="0.2">
      <c r="A313" s="186"/>
      <c r="B313" s="186"/>
      <c r="C313" s="186"/>
      <c r="D313" s="186"/>
      <c r="E313" s="186"/>
      <c r="F313" s="186"/>
      <c r="G313" s="186"/>
      <c r="H313" s="186"/>
      <c r="I313" s="186"/>
      <c r="J313" s="186"/>
      <c r="K313" s="186"/>
      <c r="L313" s="186"/>
      <c r="M313" s="186"/>
      <c r="N313" s="180"/>
      <c r="O313" s="180"/>
      <c r="P313" s="180"/>
      <c r="Q313" s="180"/>
      <c r="R313" s="180"/>
      <c r="S313" s="180"/>
      <c r="T313" s="186"/>
      <c r="U313" s="186"/>
      <c r="V313" s="186"/>
      <c r="W313" s="186"/>
      <c r="X313" s="186"/>
      <c r="Y313" s="186"/>
      <c r="Z313" s="186"/>
    </row>
    <row r="314" spans="1:26" x14ac:dyDescent="0.2">
      <c r="A314" s="186"/>
      <c r="B314" s="186"/>
      <c r="C314" s="186"/>
      <c r="D314" s="186"/>
      <c r="E314" s="186"/>
      <c r="F314" s="186"/>
      <c r="G314" s="186"/>
      <c r="H314" s="186"/>
      <c r="I314" s="186"/>
      <c r="J314" s="186"/>
      <c r="K314" s="186"/>
      <c r="L314" s="186"/>
      <c r="M314" s="186"/>
      <c r="N314" s="180"/>
      <c r="O314" s="180"/>
      <c r="P314" s="180"/>
      <c r="Q314" s="180"/>
      <c r="R314" s="180"/>
      <c r="S314" s="180"/>
      <c r="T314" s="186"/>
      <c r="U314" s="186"/>
      <c r="V314" s="186"/>
      <c r="W314" s="186"/>
      <c r="X314" s="186"/>
      <c r="Y314" s="186"/>
      <c r="Z314" s="186"/>
    </row>
    <row r="315" spans="1:26" x14ac:dyDescent="0.2">
      <c r="A315" s="186"/>
      <c r="B315" s="186"/>
      <c r="C315" s="186"/>
      <c r="D315" s="186"/>
      <c r="E315" s="186"/>
      <c r="F315" s="186"/>
      <c r="G315" s="186"/>
      <c r="H315" s="186"/>
      <c r="I315" s="186"/>
      <c r="J315" s="186"/>
      <c r="K315" s="186"/>
      <c r="L315" s="186"/>
      <c r="M315" s="186"/>
      <c r="N315" s="180"/>
      <c r="O315" s="180"/>
      <c r="P315" s="180"/>
      <c r="Q315" s="180"/>
      <c r="R315" s="180"/>
      <c r="S315" s="180"/>
      <c r="T315" s="186"/>
      <c r="U315" s="186"/>
      <c r="V315" s="186"/>
      <c r="W315" s="186"/>
      <c r="X315" s="186"/>
      <c r="Y315" s="186"/>
      <c r="Z315" s="186"/>
    </row>
    <row r="316" spans="1:26" x14ac:dyDescent="0.2">
      <c r="A316" s="186"/>
      <c r="B316" s="186"/>
      <c r="C316" s="186"/>
      <c r="D316" s="186"/>
      <c r="E316" s="186"/>
      <c r="F316" s="186"/>
      <c r="G316" s="186"/>
      <c r="H316" s="186"/>
      <c r="I316" s="186"/>
      <c r="J316" s="186"/>
      <c r="K316" s="186"/>
      <c r="L316" s="186"/>
      <c r="M316" s="186"/>
      <c r="N316" s="180"/>
      <c r="O316" s="180"/>
      <c r="P316" s="180"/>
      <c r="Q316" s="180"/>
      <c r="R316" s="180"/>
      <c r="S316" s="180"/>
      <c r="T316" s="186"/>
      <c r="U316" s="186"/>
      <c r="V316" s="186"/>
      <c r="W316" s="186"/>
      <c r="X316" s="186"/>
      <c r="Y316" s="186"/>
      <c r="Z316" s="186"/>
    </row>
    <row r="317" spans="1:26" x14ac:dyDescent="0.2">
      <c r="A317" s="186"/>
      <c r="B317" s="186"/>
      <c r="C317" s="186"/>
      <c r="D317" s="186"/>
      <c r="E317" s="186"/>
      <c r="F317" s="186"/>
      <c r="G317" s="186"/>
      <c r="H317" s="186"/>
      <c r="I317" s="186"/>
      <c r="J317" s="186"/>
      <c r="K317" s="186"/>
      <c r="L317" s="186"/>
      <c r="M317" s="186"/>
      <c r="N317" s="180"/>
      <c r="O317" s="180"/>
      <c r="P317" s="180"/>
      <c r="Q317" s="180"/>
      <c r="R317" s="180"/>
      <c r="S317" s="180"/>
      <c r="T317" s="186"/>
      <c r="U317" s="186"/>
      <c r="V317" s="186"/>
      <c r="W317" s="186"/>
      <c r="X317" s="186"/>
      <c r="Y317" s="186"/>
      <c r="Z317" s="186"/>
    </row>
    <row r="318" spans="1:26" x14ac:dyDescent="0.2">
      <c r="A318" s="186"/>
      <c r="B318" s="186"/>
      <c r="C318" s="186"/>
      <c r="D318" s="186"/>
      <c r="E318" s="186"/>
      <c r="F318" s="186"/>
      <c r="G318" s="186"/>
      <c r="H318" s="186"/>
      <c r="I318" s="186"/>
      <c r="J318" s="186"/>
      <c r="K318" s="186"/>
      <c r="L318" s="186"/>
      <c r="M318" s="186"/>
      <c r="N318" s="180"/>
      <c r="O318" s="180"/>
      <c r="P318" s="180"/>
      <c r="Q318" s="180"/>
      <c r="R318" s="180"/>
      <c r="S318" s="180"/>
      <c r="T318" s="186"/>
      <c r="U318" s="186"/>
      <c r="V318" s="186"/>
      <c r="W318" s="186"/>
      <c r="X318" s="186"/>
      <c r="Y318" s="186"/>
      <c r="Z318" s="186"/>
    </row>
    <row r="319" spans="1:26" x14ac:dyDescent="0.2">
      <c r="A319" s="186"/>
      <c r="B319" s="186"/>
      <c r="C319" s="186"/>
      <c r="D319" s="186"/>
      <c r="E319" s="186"/>
      <c r="F319" s="186"/>
      <c r="G319" s="186"/>
      <c r="H319" s="186"/>
      <c r="I319" s="186"/>
      <c r="J319" s="186"/>
      <c r="K319" s="186"/>
      <c r="L319" s="186"/>
      <c r="M319" s="186"/>
      <c r="N319" s="180"/>
      <c r="O319" s="180"/>
      <c r="P319" s="180"/>
      <c r="Q319" s="180"/>
      <c r="R319" s="180"/>
      <c r="S319" s="180"/>
      <c r="T319" s="186"/>
      <c r="U319" s="186"/>
      <c r="V319" s="186"/>
      <c r="W319" s="186"/>
      <c r="X319" s="186"/>
      <c r="Y319" s="186"/>
      <c r="Z319" s="186"/>
    </row>
    <row r="320" spans="1:26" x14ac:dyDescent="0.2">
      <c r="A320" s="186"/>
      <c r="B320" s="186"/>
      <c r="C320" s="186"/>
      <c r="D320" s="186"/>
      <c r="E320" s="186"/>
      <c r="F320" s="186"/>
      <c r="G320" s="186"/>
      <c r="H320" s="186"/>
      <c r="I320" s="186"/>
      <c r="J320" s="186"/>
      <c r="K320" s="186"/>
      <c r="L320" s="186"/>
      <c r="M320" s="186"/>
      <c r="N320" s="180"/>
      <c r="O320" s="180"/>
      <c r="P320" s="180"/>
      <c r="Q320" s="180"/>
      <c r="R320" s="180"/>
      <c r="S320" s="180"/>
      <c r="T320" s="186"/>
      <c r="U320" s="186"/>
      <c r="V320" s="186"/>
      <c r="W320" s="186"/>
      <c r="X320" s="186"/>
      <c r="Y320" s="186"/>
      <c r="Z320" s="186"/>
    </row>
    <row r="321" spans="1:26" x14ac:dyDescent="0.2">
      <c r="A321" s="186"/>
      <c r="B321" s="186"/>
      <c r="C321" s="186"/>
      <c r="D321" s="186"/>
      <c r="E321" s="186"/>
      <c r="F321" s="186"/>
      <c r="G321" s="186"/>
      <c r="H321" s="186"/>
      <c r="I321" s="186"/>
      <c r="J321" s="186"/>
      <c r="K321" s="186"/>
      <c r="L321" s="186"/>
      <c r="M321" s="186"/>
      <c r="N321" s="180"/>
      <c r="O321" s="180"/>
      <c r="P321" s="180"/>
      <c r="Q321" s="180"/>
      <c r="R321" s="180"/>
      <c r="S321" s="180"/>
      <c r="T321" s="186"/>
      <c r="U321" s="186"/>
      <c r="V321" s="186"/>
      <c r="W321" s="186"/>
      <c r="X321" s="186"/>
      <c r="Y321" s="186"/>
      <c r="Z321" s="186"/>
    </row>
    <row r="322" spans="1:26" x14ac:dyDescent="0.2">
      <c r="A322" s="186"/>
      <c r="B322" s="186"/>
      <c r="C322" s="186"/>
      <c r="D322" s="186"/>
      <c r="E322" s="186"/>
      <c r="F322" s="186"/>
      <c r="G322" s="186"/>
      <c r="H322" s="186"/>
      <c r="I322" s="186"/>
      <c r="J322" s="186"/>
      <c r="K322" s="186"/>
      <c r="L322" s="186"/>
      <c r="M322" s="186"/>
      <c r="N322" s="180"/>
      <c r="O322" s="180"/>
      <c r="P322" s="180"/>
      <c r="Q322" s="180"/>
      <c r="R322" s="180"/>
      <c r="S322" s="180"/>
      <c r="T322" s="186"/>
      <c r="U322" s="186"/>
      <c r="V322" s="186"/>
      <c r="W322" s="186"/>
      <c r="X322" s="186"/>
      <c r="Y322" s="186"/>
      <c r="Z322" s="186"/>
    </row>
    <row r="323" spans="1:26" x14ac:dyDescent="0.2">
      <c r="A323" s="186"/>
      <c r="B323" s="186"/>
      <c r="C323" s="186"/>
      <c r="D323" s="186"/>
      <c r="E323" s="186"/>
      <c r="F323" s="186"/>
      <c r="G323" s="186"/>
      <c r="H323" s="186"/>
      <c r="I323" s="186"/>
      <c r="J323" s="186"/>
      <c r="K323" s="186"/>
      <c r="L323" s="186"/>
      <c r="M323" s="186"/>
      <c r="N323" s="180"/>
      <c r="O323" s="180"/>
      <c r="P323" s="180"/>
      <c r="Q323" s="180"/>
      <c r="R323" s="180"/>
      <c r="S323" s="180"/>
      <c r="T323" s="186"/>
      <c r="U323" s="186"/>
      <c r="V323" s="186"/>
      <c r="W323" s="186"/>
      <c r="X323" s="186"/>
      <c r="Y323" s="186"/>
      <c r="Z323" s="186"/>
    </row>
    <row r="324" spans="1:26" x14ac:dyDescent="0.2">
      <c r="A324" s="186"/>
      <c r="B324" s="186"/>
      <c r="C324" s="186"/>
      <c r="D324" s="186"/>
      <c r="E324" s="186"/>
      <c r="F324" s="186"/>
      <c r="G324" s="186"/>
      <c r="H324" s="186"/>
      <c r="I324" s="186"/>
      <c r="J324" s="186"/>
      <c r="K324" s="186"/>
      <c r="L324" s="186"/>
      <c r="M324" s="186"/>
      <c r="N324" s="180"/>
      <c r="O324" s="180"/>
      <c r="P324" s="180"/>
      <c r="Q324" s="180"/>
      <c r="R324" s="180"/>
      <c r="S324" s="180"/>
      <c r="T324" s="186"/>
      <c r="U324" s="186"/>
      <c r="V324" s="186"/>
      <c r="W324" s="186"/>
      <c r="X324" s="186"/>
      <c r="Y324" s="186"/>
      <c r="Z324" s="186"/>
    </row>
    <row r="325" spans="1:26" x14ac:dyDescent="0.2">
      <c r="A325" s="186"/>
      <c r="B325" s="186"/>
      <c r="C325" s="186"/>
      <c r="D325" s="186"/>
      <c r="E325" s="186"/>
      <c r="F325" s="186"/>
      <c r="G325" s="186"/>
      <c r="H325" s="186"/>
      <c r="I325" s="186"/>
      <c r="J325" s="186"/>
      <c r="K325" s="186"/>
      <c r="L325" s="186"/>
      <c r="M325" s="186"/>
      <c r="N325" s="180"/>
      <c r="O325" s="180"/>
      <c r="P325" s="180"/>
      <c r="Q325" s="180"/>
      <c r="R325" s="180"/>
      <c r="S325" s="180"/>
      <c r="T325" s="186"/>
      <c r="U325" s="186"/>
      <c r="V325" s="186"/>
      <c r="W325" s="186"/>
      <c r="X325" s="186"/>
      <c r="Y325" s="186"/>
      <c r="Z325" s="186"/>
    </row>
    <row r="326" spans="1:26" x14ac:dyDescent="0.2">
      <c r="A326" s="186"/>
      <c r="B326" s="186"/>
      <c r="C326" s="186"/>
      <c r="D326" s="186"/>
      <c r="E326" s="186"/>
      <c r="F326" s="186"/>
      <c r="G326" s="186"/>
      <c r="H326" s="186"/>
      <c r="I326" s="186"/>
      <c r="J326" s="186"/>
      <c r="K326" s="186"/>
      <c r="L326" s="186"/>
      <c r="M326" s="186"/>
      <c r="N326" s="180"/>
      <c r="O326" s="180"/>
      <c r="P326" s="180"/>
      <c r="Q326" s="180"/>
      <c r="R326" s="180"/>
      <c r="S326" s="180"/>
      <c r="T326" s="186"/>
      <c r="U326" s="186"/>
      <c r="V326" s="186"/>
      <c r="W326" s="186"/>
      <c r="X326" s="186"/>
      <c r="Y326" s="186"/>
      <c r="Z326" s="186"/>
    </row>
    <row r="327" spans="1:26" x14ac:dyDescent="0.2">
      <c r="A327" s="186"/>
      <c r="B327" s="186"/>
      <c r="C327" s="186"/>
      <c r="D327" s="186"/>
      <c r="E327" s="186"/>
      <c r="F327" s="186"/>
      <c r="G327" s="186"/>
      <c r="H327" s="186"/>
      <c r="I327" s="186"/>
      <c r="J327" s="186"/>
      <c r="K327" s="186"/>
      <c r="L327" s="186"/>
      <c r="M327" s="186"/>
      <c r="N327" s="180"/>
      <c r="O327" s="180"/>
      <c r="P327" s="180"/>
      <c r="Q327" s="180"/>
      <c r="R327" s="180"/>
      <c r="S327" s="180"/>
      <c r="T327" s="186"/>
      <c r="U327" s="186"/>
      <c r="V327" s="186"/>
      <c r="W327" s="186"/>
      <c r="X327" s="186"/>
      <c r="Y327" s="186"/>
      <c r="Z327" s="186"/>
    </row>
    <row r="328" spans="1:26" x14ac:dyDescent="0.2">
      <c r="A328" s="186"/>
      <c r="B328" s="186"/>
      <c r="C328" s="186"/>
      <c r="D328" s="186"/>
      <c r="E328" s="186"/>
      <c r="F328" s="186"/>
      <c r="G328" s="186"/>
      <c r="H328" s="186"/>
      <c r="I328" s="186"/>
      <c r="J328" s="186"/>
      <c r="K328" s="186"/>
      <c r="L328" s="186"/>
      <c r="M328" s="186"/>
      <c r="N328" s="180"/>
      <c r="O328" s="180"/>
      <c r="P328" s="180"/>
      <c r="Q328" s="180"/>
      <c r="R328" s="180"/>
      <c r="S328" s="180"/>
      <c r="T328" s="186"/>
      <c r="U328" s="186"/>
      <c r="V328" s="186"/>
      <c r="W328" s="186"/>
      <c r="X328" s="186"/>
      <c r="Y328" s="186"/>
      <c r="Z328" s="186"/>
    </row>
    <row r="329" spans="1:26" x14ac:dyDescent="0.2">
      <c r="A329" s="186"/>
      <c r="B329" s="186"/>
      <c r="C329" s="186"/>
      <c r="D329" s="186"/>
      <c r="E329" s="186"/>
      <c r="F329" s="186"/>
      <c r="G329" s="186"/>
      <c r="H329" s="186"/>
      <c r="I329" s="186"/>
      <c r="J329" s="186"/>
      <c r="K329" s="186"/>
      <c r="L329" s="186"/>
      <c r="M329" s="186"/>
      <c r="N329" s="180"/>
      <c r="O329" s="180"/>
      <c r="P329" s="180"/>
      <c r="Q329" s="180"/>
      <c r="R329" s="180"/>
      <c r="S329" s="180"/>
      <c r="T329" s="186"/>
      <c r="U329" s="186"/>
      <c r="V329" s="186"/>
      <c r="W329" s="186"/>
      <c r="X329" s="186"/>
      <c r="Y329" s="186"/>
      <c r="Z329" s="186"/>
    </row>
    <row r="330" spans="1:26" x14ac:dyDescent="0.2">
      <c r="A330" s="186"/>
      <c r="B330" s="186"/>
      <c r="C330" s="186"/>
      <c r="D330" s="186"/>
      <c r="E330" s="186"/>
      <c r="F330" s="186"/>
      <c r="G330" s="186"/>
      <c r="H330" s="186"/>
      <c r="I330" s="186"/>
      <c r="J330" s="186"/>
      <c r="K330" s="186"/>
      <c r="L330" s="186"/>
      <c r="M330" s="186"/>
      <c r="N330" s="180"/>
      <c r="O330" s="180"/>
      <c r="P330" s="180"/>
      <c r="Q330" s="180"/>
      <c r="R330" s="180"/>
      <c r="S330" s="180"/>
      <c r="T330" s="186"/>
      <c r="U330" s="186"/>
      <c r="V330" s="186"/>
      <c r="W330" s="186"/>
      <c r="X330" s="186"/>
      <c r="Y330" s="186"/>
      <c r="Z330" s="186"/>
    </row>
    <row r="331" spans="1:26" x14ac:dyDescent="0.2">
      <c r="A331" s="186"/>
      <c r="B331" s="186"/>
      <c r="C331" s="186"/>
      <c r="D331" s="186"/>
      <c r="E331" s="186"/>
      <c r="F331" s="186"/>
      <c r="G331" s="186"/>
      <c r="H331" s="186"/>
      <c r="I331" s="186"/>
      <c r="J331" s="186"/>
      <c r="K331" s="186"/>
      <c r="L331" s="186"/>
      <c r="M331" s="186"/>
      <c r="N331" s="180"/>
      <c r="O331" s="180"/>
      <c r="P331" s="180"/>
      <c r="Q331" s="180"/>
      <c r="R331" s="180"/>
      <c r="S331" s="180"/>
      <c r="T331" s="186"/>
      <c r="U331" s="186"/>
      <c r="V331" s="186"/>
      <c r="W331" s="186"/>
      <c r="X331" s="186"/>
      <c r="Y331" s="186"/>
      <c r="Z331" s="186"/>
    </row>
    <row r="332" spans="1:26" x14ac:dyDescent="0.2">
      <c r="A332" s="186"/>
      <c r="B332" s="186"/>
      <c r="C332" s="186"/>
      <c r="D332" s="186"/>
      <c r="E332" s="186"/>
      <c r="F332" s="186"/>
      <c r="G332" s="186"/>
      <c r="H332" s="186"/>
      <c r="I332" s="186"/>
      <c r="J332" s="186"/>
      <c r="K332" s="186"/>
      <c r="L332" s="186"/>
      <c r="M332" s="186"/>
      <c r="N332" s="180"/>
      <c r="O332" s="180"/>
      <c r="P332" s="180"/>
      <c r="Q332" s="180"/>
      <c r="R332" s="180"/>
      <c r="S332" s="180"/>
      <c r="T332" s="186"/>
      <c r="U332" s="186"/>
      <c r="V332" s="186"/>
      <c r="W332" s="186"/>
      <c r="X332" s="186"/>
      <c r="Y332" s="186"/>
      <c r="Z332" s="186"/>
    </row>
    <row r="333" spans="1:26" x14ac:dyDescent="0.2">
      <c r="A333" s="186"/>
      <c r="B333" s="186"/>
      <c r="C333" s="186"/>
      <c r="D333" s="186"/>
      <c r="E333" s="186"/>
      <c r="F333" s="186"/>
      <c r="G333" s="186"/>
      <c r="H333" s="186"/>
      <c r="I333" s="186"/>
      <c r="J333" s="186"/>
      <c r="K333" s="186"/>
      <c r="L333" s="186"/>
      <c r="M333" s="186"/>
      <c r="N333" s="180"/>
      <c r="O333" s="180"/>
      <c r="P333" s="180"/>
      <c r="Q333" s="180"/>
      <c r="R333" s="180"/>
      <c r="S333" s="180"/>
      <c r="T333" s="186"/>
      <c r="U333" s="186"/>
      <c r="V333" s="186"/>
      <c r="W333" s="186"/>
      <c r="X333" s="186"/>
      <c r="Y333" s="186"/>
      <c r="Z333" s="186"/>
    </row>
    <row r="334" spans="1:26" x14ac:dyDescent="0.2">
      <c r="A334" s="186"/>
      <c r="B334" s="186"/>
      <c r="C334" s="186"/>
      <c r="D334" s="186"/>
      <c r="E334" s="186"/>
      <c r="F334" s="186"/>
      <c r="G334" s="186"/>
      <c r="H334" s="186"/>
      <c r="I334" s="186"/>
      <c r="J334" s="186"/>
      <c r="K334" s="186"/>
      <c r="L334" s="186"/>
      <c r="M334" s="186"/>
      <c r="N334" s="180"/>
      <c r="O334" s="180"/>
      <c r="P334" s="180"/>
      <c r="Q334" s="180"/>
      <c r="R334" s="180"/>
      <c r="S334" s="180"/>
      <c r="T334" s="186"/>
      <c r="U334" s="186"/>
      <c r="V334" s="186"/>
      <c r="W334" s="186"/>
      <c r="X334" s="186"/>
      <c r="Y334" s="186"/>
      <c r="Z334" s="186"/>
    </row>
    <row r="335" spans="1:26" x14ac:dyDescent="0.2">
      <c r="A335" s="186"/>
      <c r="B335" s="186"/>
      <c r="C335" s="186"/>
      <c r="D335" s="186"/>
      <c r="E335" s="186"/>
      <c r="F335" s="186"/>
      <c r="G335" s="186"/>
      <c r="H335" s="186"/>
      <c r="I335" s="186"/>
      <c r="J335" s="186"/>
      <c r="K335" s="186"/>
      <c r="L335" s="186"/>
      <c r="M335" s="186"/>
      <c r="N335" s="180"/>
      <c r="O335" s="180"/>
      <c r="P335" s="180"/>
      <c r="Q335" s="180"/>
      <c r="R335" s="180"/>
      <c r="S335" s="180"/>
      <c r="T335" s="186"/>
      <c r="U335" s="186"/>
      <c r="V335" s="186"/>
      <c r="W335" s="186"/>
      <c r="X335" s="186"/>
      <c r="Y335" s="186"/>
      <c r="Z335" s="186"/>
    </row>
    <row r="336" spans="1:26" x14ac:dyDescent="0.2">
      <c r="A336" s="186"/>
      <c r="B336" s="186"/>
      <c r="C336" s="186"/>
      <c r="D336" s="186"/>
      <c r="E336" s="186"/>
      <c r="F336" s="186"/>
      <c r="G336" s="186"/>
      <c r="H336" s="186"/>
      <c r="I336" s="186"/>
      <c r="J336" s="186"/>
      <c r="K336" s="186"/>
      <c r="L336" s="186"/>
      <c r="M336" s="186"/>
      <c r="N336" s="180"/>
      <c r="O336" s="180"/>
      <c r="P336" s="180"/>
      <c r="Q336" s="180"/>
      <c r="R336" s="180"/>
      <c r="S336" s="180"/>
      <c r="T336" s="186"/>
      <c r="U336" s="186"/>
      <c r="V336" s="186"/>
      <c r="W336" s="186"/>
      <c r="X336" s="186"/>
      <c r="Y336" s="186"/>
      <c r="Z336" s="186"/>
    </row>
    <row r="337" spans="1:26" x14ac:dyDescent="0.2">
      <c r="A337" s="186"/>
      <c r="B337" s="186"/>
      <c r="C337" s="186"/>
      <c r="D337" s="186"/>
      <c r="E337" s="186"/>
      <c r="F337" s="186"/>
      <c r="G337" s="186"/>
      <c r="H337" s="186"/>
      <c r="I337" s="186"/>
      <c r="J337" s="186"/>
      <c r="K337" s="186"/>
      <c r="L337" s="186"/>
      <c r="M337" s="186"/>
      <c r="N337" s="180"/>
      <c r="O337" s="180"/>
      <c r="P337" s="180"/>
      <c r="Q337" s="180"/>
      <c r="R337" s="180"/>
      <c r="S337" s="180"/>
      <c r="T337" s="186"/>
      <c r="U337" s="186"/>
      <c r="V337" s="186"/>
      <c r="W337" s="186"/>
      <c r="X337" s="186"/>
      <c r="Y337" s="186"/>
      <c r="Z337" s="186"/>
    </row>
    <row r="338" spans="1:26" x14ac:dyDescent="0.2">
      <c r="A338" s="186"/>
      <c r="B338" s="186"/>
      <c r="C338" s="186"/>
      <c r="D338" s="186"/>
      <c r="E338" s="186"/>
      <c r="F338" s="186"/>
      <c r="G338" s="186"/>
      <c r="H338" s="186"/>
      <c r="I338" s="186"/>
      <c r="J338" s="186"/>
      <c r="K338" s="186"/>
      <c r="L338" s="186"/>
      <c r="M338" s="186"/>
      <c r="N338" s="180"/>
      <c r="O338" s="180"/>
      <c r="P338" s="180"/>
      <c r="Q338" s="180"/>
      <c r="R338" s="180"/>
      <c r="S338" s="180"/>
      <c r="T338" s="186"/>
      <c r="U338" s="186"/>
      <c r="V338" s="186"/>
      <c r="W338" s="186"/>
      <c r="X338" s="186"/>
      <c r="Y338" s="186"/>
      <c r="Z338" s="186"/>
    </row>
    <row r="339" spans="1:26" x14ac:dyDescent="0.2">
      <c r="A339" s="186"/>
      <c r="B339" s="186"/>
      <c r="C339" s="186"/>
      <c r="D339" s="186"/>
      <c r="E339" s="186"/>
      <c r="F339" s="186"/>
      <c r="G339" s="186"/>
      <c r="H339" s="186"/>
      <c r="I339" s="186"/>
      <c r="J339" s="186"/>
      <c r="K339" s="186"/>
      <c r="L339" s="186"/>
      <c r="M339" s="186"/>
      <c r="N339" s="180"/>
      <c r="O339" s="180"/>
      <c r="P339" s="180"/>
      <c r="Q339" s="180"/>
      <c r="R339" s="180"/>
      <c r="S339" s="180"/>
      <c r="T339" s="186"/>
      <c r="U339" s="186"/>
      <c r="V339" s="186"/>
      <c r="W339" s="186"/>
      <c r="X339" s="186"/>
      <c r="Y339" s="186"/>
      <c r="Z339" s="186"/>
    </row>
    <row r="340" spans="1:26" x14ac:dyDescent="0.2">
      <c r="A340" s="186"/>
      <c r="B340" s="186"/>
      <c r="C340" s="186"/>
      <c r="D340" s="186"/>
      <c r="E340" s="186"/>
      <c r="F340" s="186"/>
      <c r="G340" s="186"/>
      <c r="H340" s="186"/>
      <c r="I340" s="186"/>
      <c r="J340" s="186"/>
      <c r="K340" s="186"/>
      <c r="L340" s="186"/>
      <c r="M340" s="186"/>
      <c r="N340" s="180"/>
      <c r="O340" s="180"/>
      <c r="P340" s="180"/>
      <c r="Q340" s="180"/>
      <c r="R340" s="180"/>
      <c r="S340" s="180"/>
      <c r="T340" s="186"/>
      <c r="U340" s="186"/>
      <c r="V340" s="186"/>
      <c r="W340" s="186"/>
      <c r="X340" s="186"/>
      <c r="Y340" s="186"/>
      <c r="Z340" s="186"/>
    </row>
    <row r="341" spans="1:26" x14ac:dyDescent="0.2">
      <c r="A341" s="186"/>
      <c r="B341" s="186"/>
      <c r="C341" s="186"/>
      <c r="D341" s="186"/>
      <c r="E341" s="186"/>
      <c r="F341" s="186"/>
      <c r="G341" s="186"/>
      <c r="H341" s="186"/>
      <c r="I341" s="186"/>
      <c r="J341" s="186"/>
      <c r="K341" s="186"/>
      <c r="L341" s="186"/>
      <c r="M341" s="186"/>
      <c r="N341" s="180"/>
      <c r="O341" s="180"/>
      <c r="P341" s="180"/>
      <c r="Q341" s="180"/>
      <c r="R341" s="180"/>
      <c r="S341" s="180"/>
      <c r="T341" s="186"/>
      <c r="U341" s="186"/>
      <c r="V341" s="186"/>
      <c r="W341" s="186"/>
      <c r="X341" s="186"/>
      <c r="Y341" s="186"/>
      <c r="Z341" s="186"/>
    </row>
    <row r="342" spans="1:26" x14ac:dyDescent="0.2">
      <c r="A342" s="186"/>
      <c r="B342" s="186"/>
      <c r="C342" s="186"/>
      <c r="D342" s="186"/>
      <c r="E342" s="186"/>
      <c r="F342" s="186"/>
      <c r="G342" s="186"/>
      <c r="H342" s="186"/>
      <c r="I342" s="186"/>
      <c r="J342" s="186"/>
      <c r="K342" s="186"/>
      <c r="L342" s="186"/>
      <c r="M342" s="186"/>
      <c r="N342" s="180"/>
      <c r="O342" s="180"/>
      <c r="P342" s="180"/>
      <c r="Q342" s="180"/>
      <c r="R342" s="180"/>
      <c r="S342" s="180"/>
      <c r="T342" s="186"/>
      <c r="U342" s="186"/>
      <c r="V342" s="186"/>
      <c r="W342" s="186"/>
      <c r="X342" s="186"/>
      <c r="Y342" s="186"/>
      <c r="Z342" s="186"/>
    </row>
    <row r="343" spans="1:26" x14ac:dyDescent="0.2">
      <c r="A343" s="186"/>
      <c r="B343" s="186"/>
      <c r="C343" s="186"/>
      <c r="D343" s="186"/>
      <c r="E343" s="186"/>
      <c r="F343" s="186"/>
      <c r="G343" s="186"/>
      <c r="H343" s="186"/>
      <c r="I343" s="186"/>
      <c r="J343" s="186"/>
      <c r="K343" s="186"/>
      <c r="L343" s="186"/>
      <c r="M343" s="186"/>
      <c r="N343" s="180"/>
      <c r="O343" s="180"/>
      <c r="P343" s="180"/>
      <c r="Q343" s="180"/>
      <c r="R343" s="180"/>
      <c r="S343" s="180"/>
      <c r="T343" s="186"/>
      <c r="U343" s="186"/>
      <c r="V343" s="186"/>
      <c r="W343" s="186"/>
      <c r="X343" s="186"/>
      <c r="Y343" s="186"/>
      <c r="Z343" s="186"/>
    </row>
    <row r="344" spans="1:26" x14ac:dyDescent="0.2">
      <c r="A344" s="186"/>
      <c r="B344" s="186"/>
      <c r="C344" s="186"/>
      <c r="D344" s="186"/>
      <c r="E344" s="186"/>
      <c r="F344" s="186"/>
      <c r="G344" s="186"/>
      <c r="H344" s="186"/>
      <c r="I344" s="186"/>
      <c r="J344" s="186"/>
      <c r="K344" s="186"/>
      <c r="L344" s="186"/>
      <c r="M344" s="186"/>
      <c r="N344" s="180"/>
      <c r="O344" s="180"/>
      <c r="P344" s="180"/>
      <c r="Q344" s="180"/>
      <c r="R344" s="180"/>
      <c r="S344" s="180"/>
      <c r="T344" s="186"/>
      <c r="U344" s="186"/>
      <c r="V344" s="186"/>
      <c r="W344" s="186"/>
      <c r="X344" s="186"/>
      <c r="Y344" s="186"/>
      <c r="Z344" s="186"/>
    </row>
    <row r="345" spans="1:26" x14ac:dyDescent="0.2">
      <c r="A345" s="186"/>
      <c r="B345" s="186"/>
      <c r="C345" s="186"/>
      <c r="D345" s="186"/>
      <c r="E345" s="186"/>
      <c r="F345" s="186"/>
      <c r="G345" s="186"/>
      <c r="H345" s="186"/>
      <c r="I345" s="186"/>
      <c r="J345" s="186"/>
      <c r="K345" s="186"/>
      <c r="L345" s="186"/>
      <c r="M345" s="186"/>
      <c r="N345" s="180"/>
      <c r="O345" s="180"/>
      <c r="P345" s="180"/>
      <c r="Q345" s="180"/>
      <c r="R345" s="180"/>
      <c r="S345" s="180"/>
      <c r="T345" s="186"/>
      <c r="U345" s="186"/>
      <c r="V345" s="186"/>
      <c r="W345" s="186"/>
      <c r="X345" s="186"/>
      <c r="Y345" s="186"/>
      <c r="Z345" s="186"/>
    </row>
    <row r="346" spans="1:26" x14ac:dyDescent="0.2">
      <c r="A346" s="186"/>
      <c r="B346" s="186"/>
      <c r="C346" s="186"/>
      <c r="D346" s="186"/>
      <c r="E346" s="186"/>
      <c r="F346" s="186"/>
      <c r="G346" s="186"/>
      <c r="H346" s="186"/>
      <c r="I346" s="186"/>
      <c r="J346" s="186"/>
      <c r="K346" s="186"/>
      <c r="L346" s="186"/>
      <c r="M346" s="186"/>
      <c r="N346" s="180"/>
      <c r="O346" s="180"/>
      <c r="P346" s="180"/>
      <c r="Q346" s="180"/>
      <c r="R346" s="180"/>
      <c r="S346" s="180"/>
      <c r="T346" s="186"/>
      <c r="U346" s="186"/>
      <c r="V346" s="186"/>
      <c r="W346" s="186"/>
      <c r="X346" s="186"/>
      <c r="Y346" s="186"/>
      <c r="Z346" s="186"/>
    </row>
    <row r="347" spans="1:26" x14ac:dyDescent="0.2">
      <c r="A347" s="186"/>
      <c r="B347" s="186"/>
      <c r="C347" s="186"/>
      <c r="D347" s="186"/>
      <c r="E347" s="186"/>
      <c r="F347" s="186"/>
      <c r="G347" s="186"/>
      <c r="H347" s="186"/>
      <c r="I347" s="186"/>
      <c r="J347" s="186"/>
      <c r="K347" s="186"/>
      <c r="L347" s="186"/>
      <c r="M347" s="186"/>
      <c r="N347" s="180"/>
      <c r="O347" s="180"/>
      <c r="P347" s="180"/>
      <c r="Q347" s="180"/>
      <c r="R347" s="180"/>
      <c r="S347" s="180"/>
      <c r="T347" s="186"/>
      <c r="U347" s="186"/>
      <c r="V347" s="186"/>
      <c r="W347" s="186"/>
      <c r="X347" s="186"/>
      <c r="Y347" s="186"/>
      <c r="Z347" s="186"/>
    </row>
    <row r="348" spans="1:26" x14ac:dyDescent="0.2">
      <c r="A348" s="186"/>
      <c r="B348" s="186"/>
      <c r="C348" s="186"/>
      <c r="D348" s="186"/>
      <c r="E348" s="186"/>
      <c r="F348" s="186"/>
      <c r="G348" s="186"/>
      <c r="H348" s="186"/>
      <c r="I348" s="186"/>
      <c r="J348" s="186"/>
      <c r="K348" s="186"/>
      <c r="L348" s="186"/>
      <c r="M348" s="186"/>
      <c r="N348" s="180"/>
      <c r="O348" s="180"/>
      <c r="P348" s="180"/>
      <c r="Q348" s="180"/>
      <c r="R348" s="180"/>
      <c r="S348" s="180"/>
      <c r="T348" s="186"/>
      <c r="U348" s="186"/>
      <c r="V348" s="186"/>
      <c r="W348" s="186"/>
      <c r="X348" s="186"/>
      <c r="Y348" s="186"/>
      <c r="Z348" s="186"/>
    </row>
    <row r="349" spans="1:26" x14ac:dyDescent="0.2">
      <c r="A349" s="186"/>
      <c r="B349" s="186"/>
      <c r="C349" s="186"/>
      <c r="D349" s="186"/>
      <c r="E349" s="186"/>
      <c r="F349" s="186"/>
      <c r="G349" s="186"/>
      <c r="H349" s="186"/>
      <c r="I349" s="186"/>
      <c r="J349" s="186"/>
      <c r="K349" s="186"/>
      <c r="L349" s="186"/>
      <c r="M349" s="186"/>
      <c r="N349" s="180"/>
      <c r="O349" s="180"/>
      <c r="P349" s="180"/>
      <c r="Q349" s="180"/>
      <c r="R349" s="180"/>
      <c r="S349" s="180"/>
      <c r="T349" s="186"/>
      <c r="U349" s="186"/>
      <c r="V349" s="186"/>
      <c r="W349" s="186"/>
      <c r="X349" s="186"/>
      <c r="Y349" s="186"/>
      <c r="Z349" s="186"/>
    </row>
    <row r="350" spans="1:26" x14ac:dyDescent="0.2">
      <c r="A350" s="186"/>
      <c r="B350" s="186"/>
      <c r="C350" s="186"/>
      <c r="D350" s="186"/>
      <c r="E350" s="186"/>
      <c r="F350" s="186"/>
      <c r="G350" s="186"/>
      <c r="H350" s="186"/>
      <c r="I350" s="186"/>
      <c r="J350" s="186"/>
      <c r="K350" s="186"/>
      <c r="L350" s="186"/>
      <c r="M350" s="186"/>
      <c r="N350" s="180"/>
      <c r="O350" s="180"/>
      <c r="P350" s="180"/>
      <c r="Q350" s="180"/>
      <c r="R350" s="180"/>
      <c r="S350" s="180"/>
      <c r="T350" s="186"/>
      <c r="U350" s="186"/>
      <c r="V350" s="186"/>
      <c r="W350" s="186"/>
      <c r="X350" s="186"/>
      <c r="Y350" s="186"/>
      <c r="Z350" s="186"/>
    </row>
    <row r="351" spans="1:26" x14ac:dyDescent="0.2">
      <c r="A351" s="186"/>
      <c r="B351" s="186"/>
      <c r="C351" s="186"/>
      <c r="D351" s="186"/>
      <c r="E351" s="186"/>
      <c r="F351" s="186"/>
      <c r="G351" s="186"/>
      <c r="H351" s="186"/>
      <c r="I351" s="186"/>
      <c r="J351" s="186"/>
      <c r="K351" s="186"/>
      <c r="L351" s="186"/>
      <c r="M351" s="186"/>
      <c r="N351" s="180"/>
      <c r="O351" s="180"/>
      <c r="P351" s="180"/>
      <c r="Q351" s="180"/>
      <c r="R351" s="180"/>
      <c r="S351" s="180"/>
      <c r="T351" s="186"/>
      <c r="U351" s="186"/>
      <c r="V351" s="186"/>
      <c r="W351" s="186"/>
      <c r="X351" s="186"/>
      <c r="Y351" s="186"/>
      <c r="Z351" s="186"/>
    </row>
    <row r="352" spans="1:26" x14ac:dyDescent="0.2">
      <c r="A352" s="186"/>
      <c r="B352" s="186"/>
      <c r="C352" s="186"/>
      <c r="D352" s="186"/>
      <c r="E352" s="186"/>
      <c r="F352" s="186"/>
      <c r="G352" s="186"/>
      <c r="H352" s="186"/>
      <c r="I352" s="186"/>
      <c r="J352" s="186"/>
      <c r="K352" s="186"/>
      <c r="L352" s="186"/>
      <c r="M352" s="186"/>
      <c r="N352" s="180"/>
      <c r="O352" s="180"/>
      <c r="P352" s="180"/>
      <c r="Q352" s="180"/>
      <c r="R352" s="180"/>
      <c r="S352" s="180"/>
      <c r="T352" s="186"/>
      <c r="U352" s="186"/>
      <c r="V352" s="186"/>
      <c r="W352" s="186"/>
      <c r="X352" s="186"/>
      <c r="Y352" s="186"/>
      <c r="Z352" s="186"/>
    </row>
    <row r="353" spans="1:26" x14ac:dyDescent="0.2">
      <c r="A353" s="186"/>
      <c r="B353" s="186"/>
      <c r="C353" s="186"/>
      <c r="D353" s="186"/>
      <c r="E353" s="186"/>
      <c r="F353" s="186"/>
      <c r="G353" s="186"/>
      <c r="H353" s="186"/>
      <c r="I353" s="186"/>
      <c r="J353" s="186"/>
      <c r="K353" s="186"/>
      <c r="L353" s="186"/>
      <c r="M353" s="186"/>
      <c r="N353" s="180"/>
      <c r="O353" s="180"/>
      <c r="P353" s="180"/>
      <c r="Q353" s="180"/>
      <c r="R353" s="180"/>
      <c r="S353" s="180"/>
      <c r="T353" s="186"/>
      <c r="U353" s="186"/>
      <c r="V353" s="186"/>
      <c r="W353" s="186"/>
      <c r="X353" s="186"/>
      <c r="Y353" s="186"/>
      <c r="Z353" s="186"/>
    </row>
    <row r="354" spans="1:26" x14ac:dyDescent="0.2">
      <c r="A354" s="186"/>
      <c r="B354" s="186"/>
      <c r="C354" s="186"/>
      <c r="D354" s="186"/>
      <c r="E354" s="186"/>
      <c r="F354" s="186"/>
      <c r="G354" s="186"/>
      <c r="H354" s="186"/>
      <c r="I354" s="186"/>
      <c r="J354" s="186"/>
      <c r="K354" s="186"/>
      <c r="L354" s="186"/>
      <c r="M354" s="186"/>
      <c r="N354" s="180"/>
      <c r="O354" s="180"/>
      <c r="P354" s="180"/>
      <c r="Q354" s="180"/>
      <c r="R354" s="180"/>
      <c r="S354" s="180"/>
      <c r="T354" s="186"/>
      <c r="U354" s="186"/>
      <c r="V354" s="186"/>
      <c r="W354" s="186"/>
      <c r="X354" s="186"/>
      <c r="Y354" s="186"/>
      <c r="Z354" s="186"/>
    </row>
    <row r="355" spans="1:26" x14ac:dyDescent="0.2">
      <c r="A355" s="186"/>
      <c r="B355" s="186"/>
      <c r="C355" s="186"/>
      <c r="D355" s="186"/>
      <c r="E355" s="186"/>
      <c r="F355" s="186"/>
      <c r="G355" s="186"/>
      <c r="H355" s="186"/>
      <c r="I355" s="186"/>
      <c r="J355" s="186"/>
      <c r="K355" s="186"/>
      <c r="L355" s="186"/>
      <c r="M355" s="186"/>
      <c r="N355" s="180"/>
      <c r="O355" s="180"/>
      <c r="P355" s="180"/>
      <c r="Q355" s="180"/>
      <c r="R355" s="180"/>
      <c r="S355" s="180"/>
      <c r="T355" s="186"/>
      <c r="U355" s="186"/>
      <c r="V355" s="186"/>
      <c r="W355" s="186"/>
      <c r="X355" s="186"/>
      <c r="Y355" s="186"/>
      <c r="Z355" s="186"/>
    </row>
    <row r="356" spans="1:26" x14ac:dyDescent="0.2">
      <c r="A356" s="186"/>
      <c r="B356" s="186"/>
      <c r="C356" s="186"/>
      <c r="D356" s="186"/>
      <c r="E356" s="186"/>
      <c r="F356" s="186"/>
      <c r="G356" s="186"/>
      <c r="H356" s="186"/>
      <c r="I356" s="186"/>
      <c r="J356" s="186"/>
      <c r="K356" s="186"/>
      <c r="L356" s="186"/>
      <c r="M356" s="186"/>
      <c r="N356" s="180"/>
      <c r="O356" s="180"/>
      <c r="P356" s="180"/>
      <c r="Q356" s="180"/>
      <c r="R356" s="180"/>
      <c r="S356" s="180"/>
      <c r="T356" s="186"/>
      <c r="U356" s="186"/>
      <c r="V356" s="186"/>
      <c r="W356" s="186"/>
      <c r="X356" s="186"/>
      <c r="Y356" s="186"/>
      <c r="Z356" s="186"/>
    </row>
    <row r="357" spans="1:26" x14ac:dyDescent="0.2">
      <c r="A357" s="186"/>
      <c r="B357" s="186"/>
      <c r="C357" s="186"/>
      <c r="D357" s="186"/>
      <c r="E357" s="186"/>
      <c r="F357" s="186"/>
      <c r="G357" s="186"/>
      <c r="H357" s="186"/>
      <c r="I357" s="186"/>
      <c r="J357" s="186"/>
      <c r="K357" s="186"/>
      <c r="L357" s="186"/>
      <c r="M357" s="186"/>
      <c r="N357" s="180"/>
      <c r="O357" s="180"/>
      <c r="P357" s="180"/>
      <c r="Q357" s="180"/>
      <c r="R357" s="180"/>
      <c r="S357" s="180"/>
      <c r="T357" s="186"/>
      <c r="U357" s="186"/>
      <c r="V357" s="186"/>
      <c r="W357" s="186"/>
      <c r="X357" s="186"/>
      <c r="Y357" s="186"/>
      <c r="Z357" s="186"/>
    </row>
    <row r="358" spans="1:26" x14ac:dyDescent="0.2">
      <c r="A358" s="186"/>
      <c r="B358" s="186"/>
      <c r="C358" s="186"/>
      <c r="D358" s="186"/>
      <c r="E358" s="186"/>
      <c r="F358" s="186"/>
      <c r="G358" s="186"/>
      <c r="H358" s="186"/>
      <c r="I358" s="186"/>
      <c r="J358" s="186"/>
      <c r="K358" s="186"/>
      <c r="L358" s="186"/>
      <c r="M358" s="186"/>
      <c r="N358" s="180"/>
      <c r="O358" s="180"/>
      <c r="P358" s="180"/>
      <c r="Q358" s="180"/>
      <c r="R358" s="180"/>
      <c r="S358" s="180"/>
      <c r="T358" s="186"/>
      <c r="U358" s="186"/>
      <c r="V358" s="186"/>
      <c r="W358" s="186"/>
      <c r="X358" s="186"/>
      <c r="Y358" s="186"/>
      <c r="Z358" s="186"/>
    </row>
    <row r="359" spans="1:26" x14ac:dyDescent="0.2">
      <c r="A359" s="186"/>
      <c r="B359" s="186"/>
      <c r="C359" s="186"/>
      <c r="D359" s="186"/>
      <c r="E359" s="186"/>
      <c r="F359" s="186"/>
      <c r="G359" s="186"/>
      <c r="H359" s="186"/>
      <c r="I359" s="186"/>
      <c r="J359" s="186"/>
      <c r="K359" s="186"/>
      <c r="L359" s="186"/>
      <c r="M359" s="186"/>
      <c r="N359" s="180"/>
      <c r="O359" s="180"/>
      <c r="P359" s="180"/>
      <c r="Q359" s="180"/>
      <c r="R359" s="180"/>
      <c r="S359" s="180"/>
      <c r="T359" s="186"/>
      <c r="U359" s="186"/>
      <c r="V359" s="186"/>
      <c r="W359" s="186"/>
      <c r="X359" s="186"/>
      <c r="Y359" s="186"/>
      <c r="Z359" s="186"/>
    </row>
    <row r="360" spans="1:26" x14ac:dyDescent="0.2">
      <c r="A360" s="186"/>
      <c r="B360" s="186"/>
      <c r="C360" s="186"/>
      <c r="D360" s="186"/>
      <c r="E360" s="186"/>
      <c r="F360" s="186"/>
      <c r="G360" s="186"/>
      <c r="H360" s="186"/>
      <c r="I360" s="186"/>
      <c r="J360" s="186"/>
      <c r="K360" s="186"/>
      <c r="L360" s="186"/>
      <c r="M360" s="186"/>
      <c r="N360" s="180"/>
      <c r="O360" s="180"/>
      <c r="P360" s="180"/>
      <c r="Q360" s="180"/>
      <c r="R360" s="180"/>
      <c r="S360" s="180"/>
      <c r="T360" s="186"/>
      <c r="U360" s="186"/>
      <c r="V360" s="186"/>
      <c r="W360" s="186"/>
      <c r="X360" s="186"/>
      <c r="Y360" s="186"/>
      <c r="Z360" s="186"/>
    </row>
    <row r="361" spans="1:26" x14ac:dyDescent="0.2">
      <c r="A361" s="186"/>
      <c r="B361" s="186"/>
      <c r="C361" s="186"/>
      <c r="D361" s="186"/>
      <c r="E361" s="186"/>
      <c r="F361" s="186"/>
      <c r="G361" s="186"/>
      <c r="H361" s="186"/>
      <c r="I361" s="186"/>
      <c r="J361" s="186"/>
      <c r="K361" s="186"/>
      <c r="L361" s="186"/>
      <c r="M361" s="186"/>
      <c r="N361" s="180"/>
      <c r="O361" s="180"/>
      <c r="P361" s="180"/>
      <c r="Q361" s="180"/>
      <c r="R361" s="180"/>
      <c r="S361" s="180"/>
      <c r="T361" s="186"/>
      <c r="U361" s="186"/>
      <c r="V361" s="186"/>
      <c r="W361" s="186"/>
      <c r="X361" s="186"/>
      <c r="Y361" s="186"/>
      <c r="Z361" s="186"/>
    </row>
    <row r="362" spans="1:26" x14ac:dyDescent="0.2">
      <c r="A362" s="186"/>
      <c r="B362" s="186"/>
      <c r="C362" s="186"/>
      <c r="D362" s="186"/>
      <c r="E362" s="186"/>
      <c r="F362" s="186"/>
      <c r="G362" s="186"/>
      <c r="H362" s="186"/>
      <c r="I362" s="186"/>
      <c r="J362" s="186"/>
      <c r="K362" s="186"/>
      <c r="L362" s="186"/>
      <c r="M362" s="186"/>
      <c r="N362" s="180"/>
      <c r="O362" s="180"/>
      <c r="P362" s="180"/>
      <c r="Q362" s="180"/>
      <c r="R362" s="180"/>
      <c r="S362" s="180"/>
      <c r="T362" s="186"/>
      <c r="U362" s="186"/>
      <c r="V362" s="186"/>
      <c r="W362" s="186"/>
      <c r="X362" s="186"/>
      <c r="Y362" s="186"/>
      <c r="Z362" s="186"/>
    </row>
    <row r="363" spans="1:26" x14ac:dyDescent="0.2">
      <c r="A363" s="186"/>
      <c r="B363" s="186"/>
      <c r="C363" s="186"/>
      <c r="D363" s="186"/>
      <c r="E363" s="186"/>
      <c r="F363" s="186"/>
      <c r="G363" s="186"/>
      <c r="H363" s="186"/>
      <c r="I363" s="186"/>
      <c r="J363" s="186"/>
      <c r="K363" s="186"/>
      <c r="L363" s="186"/>
      <c r="M363" s="186"/>
      <c r="N363" s="180"/>
      <c r="O363" s="180"/>
      <c r="P363" s="180"/>
      <c r="Q363" s="180"/>
      <c r="R363" s="180"/>
      <c r="S363" s="180"/>
      <c r="T363" s="186"/>
      <c r="U363" s="186"/>
      <c r="V363" s="186"/>
      <c r="W363" s="186"/>
      <c r="X363" s="186"/>
      <c r="Y363" s="186"/>
      <c r="Z363" s="186"/>
    </row>
    <row r="364" spans="1:26" x14ac:dyDescent="0.2">
      <c r="A364" s="186"/>
      <c r="B364" s="186"/>
      <c r="C364" s="186"/>
      <c r="D364" s="186"/>
      <c r="E364" s="186"/>
      <c r="F364" s="186"/>
      <c r="G364" s="186"/>
      <c r="H364" s="186"/>
      <c r="I364" s="186"/>
      <c r="J364" s="186"/>
      <c r="K364" s="186"/>
      <c r="L364" s="186"/>
      <c r="M364" s="186"/>
      <c r="N364" s="180"/>
      <c r="O364" s="180"/>
      <c r="P364" s="180"/>
      <c r="Q364" s="180"/>
      <c r="R364" s="180"/>
      <c r="S364" s="180"/>
      <c r="T364" s="186"/>
      <c r="U364" s="186"/>
      <c r="V364" s="186"/>
      <c r="W364" s="186"/>
      <c r="X364" s="186"/>
      <c r="Y364" s="186"/>
      <c r="Z364" s="186"/>
    </row>
    <row r="365" spans="1:26" x14ac:dyDescent="0.2">
      <c r="A365" s="186"/>
      <c r="B365" s="186"/>
      <c r="C365" s="186"/>
      <c r="D365" s="186"/>
      <c r="E365" s="186"/>
      <c r="F365" s="186"/>
      <c r="G365" s="186"/>
      <c r="H365" s="186"/>
      <c r="I365" s="186"/>
      <c r="J365" s="186"/>
      <c r="K365" s="186"/>
      <c r="L365" s="186"/>
      <c r="M365" s="186"/>
      <c r="N365" s="180"/>
      <c r="O365" s="180"/>
      <c r="P365" s="180"/>
      <c r="Q365" s="180"/>
      <c r="R365" s="180"/>
      <c r="S365" s="180"/>
      <c r="T365" s="186"/>
      <c r="U365" s="186"/>
      <c r="V365" s="186"/>
      <c r="W365" s="186"/>
      <c r="X365" s="186"/>
      <c r="Y365" s="186"/>
      <c r="Z365" s="186"/>
    </row>
    <row r="366" spans="1:26" x14ac:dyDescent="0.2">
      <c r="A366" s="186"/>
      <c r="B366" s="186"/>
      <c r="C366" s="186"/>
      <c r="D366" s="186"/>
      <c r="E366" s="186"/>
      <c r="F366" s="186"/>
      <c r="G366" s="186"/>
      <c r="H366" s="186"/>
      <c r="I366" s="186"/>
      <c r="J366" s="186"/>
      <c r="K366" s="186"/>
      <c r="L366" s="186"/>
      <c r="M366" s="186"/>
      <c r="N366" s="180"/>
      <c r="O366" s="180"/>
      <c r="P366" s="180"/>
      <c r="Q366" s="180"/>
      <c r="R366" s="180"/>
      <c r="S366" s="180"/>
      <c r="T366" s="186"/>
      <c r="U366" s="186"/>
      <c r="V366" s="186"/>
      <c r="W366" s="186"/>
      <c r="X366" s="186"/>
      <c r="Y366" s="186"/>
      <c r="Z366" s="186"/>
    </row>
    <row r="367" spans="1:26" x14ac:dyDescent="0.2">
      <c r="A367" s="186"/>
      <c r="B367" s="186"/>
      <c r="C367" s="186"/>
      <c r="D367" s="186"/>
      <c r="E367" s="186"/>
      <c r="F367" s="186"/>
      <c r="G367" s="186"/>
      <c r="H367" s="186"/>
      <c r="I367" s="186"/>
      <c r="J367" s="186"/>
      <c r="K367" s="186"/>
      <c r="L367" s="186"/>
      <c r="M367" s="186"/>
      <c r="N367" s="180"/>
      <c r="O367" s="180"/>
      <c r="P367" s="180"/>
      <c r="Q367" s="180"/>
      <c r="R367" s="180"/>
      <c r="S367" s="180"/>
      <c r="T367" s="186"/>
      <c r="U367" s="186"/>
      <c r="V367" s="186"/>
      <c r="W367" s="186"/>
      <c r="X367" s="186"/>
      <c r="Y367" s="186"/>
      <c r="Z367" s="186"/>
    </row>
    <row r="368" spans="1:26" x14ac:dyDescent="0.2">
      <c r="A368" s="186"/>
      <c r="B368" s="186"/>
      <c r="C368" s="186"/>
      <c r="D368" s="186"/>
      <c r="E368" s="186"/>
      <c r="F368" s="186"/>
      <c r="G368" s="186"/>
      <c r="H368" s="186"/>
      <c r="I368" s="186"/>
      <c r="J368" s="186"/>
      <c r="K368" s="186"/>
      <c r="L368" s="186"/>
      <c r="M368" s="186"/>
      <c r="N368" s="180"/>
      <c r="O368" s="180"/>
      <c r="P368" s="180"/>
      <c r="Q368" s="180"/>
      <c r="R368" s="180"/>
      <c r="S368" s="180"/>
      <c r="T368" s="186"/>
      <c r="U368" s="186"/>
      <c r="V368" s="186"/>
      <c r="W368" s="186"/>
      <c r="X368" s="186"/>
      <c r="Y368" s="186"/>
      <c r="Z368" s="186"/>
    </row>
    <row r="369" spans="1:26" x14ac:dyDescent="0.2">
      <c r="A369" s="186"/>
      <c r="B369" s="186"/>
      <c r="C369" s="186"/>
      <c r="D369" s="186"/>
      <c r="E369" s="186"/>
      <c r="F369" s="186"/>
      <c r="G369" s="186"/>
      <c r="H369" s="186"/>
      <c r="I369" s="186"/>
      <c r="J369" s="186"/>
      <c r="K369" s="186"/>
      <c r="L369" s="186"/>
      <c r="M369" s="186"/>
      <c r="N369" s="180"/>
      <c r="O369" s="180"/>
      <c r="P369" s="180"/>
      <c r="Q369" s="180"/>
      <c r="R369" s="180"/>
      <c r="S369" s="180"/>
      <c r="T369" s="186"/>
      <c r="U369" s="186"/>
      <c r="V369" s="186"/>
      <c r="W369" s="186"/>
      <c r="X369" s="186"/>
      <c r="Y369" s="186"/>
      <c r="Z369" s="186"/>
    </row>
    <row r="370" spans="1:26" x14ac:dyDescent="0.2">
      <c r="A370" s="186"/>
      <c r="B370" s="186"/>
      <c r="C370" s="186"/>
      <c r="D370" s="186"/>
      <c r="E370" s="186"/>
      <c r="F370" s="186"/>
      <c r="G370" s="186"/>
      <c r="H370" s="186"/>
      <c r="I370" s="186"/>
      <c r="J370" s="186"/>
      <c r="K370" s="186"/>
      <c r="L370" s="186"/>
      <c r="M370" s="186"/>
      <c r="N370" s="180"/>
      <c r="O370" s="180"/>
      <c r="P370" s="180"/>
      <c r="Q370" s="180"/>
      <c r="R370" s="180"/>
      <c r="S370" s="180"/>
      <c r="T370" s="186"/>
      <c r="U370" s="186"/>
      <c r="V370" s="186"/>
      <c r="W370" s="186"/>
      <c r="X370" s="186"/>
      <c r="Y370" s="186"/>
      <c r="Z370" s="186"/>
    </row>
    <row r="371" spans="1:26" x14ac:dyDescent="0.2">
      <c r="A371" s="186"/>
      <c r="B371" s="186"/>
      <c r="C371" s="186"/>
      <c r="D371" s="186"/>
      <c r="E371" s="186"/>
      <c r="F371" s="186"/>
      <c r="G371" s="186"/>
      <c r="H371" s="186"/>
      <c r="I371" s="186"/>
      <c r="J371" s="186"/>
      <c r="K371" s="186"/>
      <c r="L371" s="186"/>
      <c r="M371" s="186"/>
      <c r="N371" s="180"/>
      <c r="O371" s="180"/>
      <c r="P371" s="180"/>
      <c r="Q371" s="180"/>
      <c r="R371" s="180"/>
      <c r="S371" s="180"/>
      <c r="T371" s="186"/>
      <c r="U371" s="186"/>
      <c r="V371" s="186"/>
      <c r="W371" s="186"/>
      <c r="X371" s="186"/>
      <c r="Y371" s="186"/>
      <c r="Z371" s="186"/>
    </row>
    <row r="372" spans="1:26" x14ac:dyDescent="0.2">
      <c r="A372" s="186"/>
      <c r="B372" s="186"/>
      <c r="C372" s="186"/>
      <c r="D372" s="186"/>
      <c r="E372" s="186"/>
      <c r="F372" s="186"/>
      <c r="G372" s="186"/>
      <c r="H372" s="186"/>
      <c r="I372" s="186"/>
      <c r="J372" s="186"/>
      <c r="K372" s="186"/>
      <c r="L372" s="186"/>
      <c r="M372" s="186"/>
      <c r="N372" s="180"/>
      <c r="O372" s="180"/>
      <c r="P372" s="180"/>
      <c r="Q372" s="180"/>
      <c r="R372" s="180"/>
      <c r="S372" s="180"/>
      <c r="T372" s="186"/>
      <c r="U372" s="186"/>
      <c r="V372" s="186"/>
      <c r="W372" s="186"/>
      <c r="X372" s="186"/>
      <c r="Y372" s="186"/>
      <c r="Z372" s="186"/>
    </row>
    <row r="373" spans="1:26" x14ac:dyDescent="0.2">
      <c r="A373" s="186"/>
      <c r="B373" s="186"/>
      <c r="C373" s="186"/>
      <c r="D373" s="186"/>
      <c r="E373" s="186"/>
      <c r="F373" s="186"/>
      <c r="G373" s="186"/>
      <c r="H373" s="186"/>
      <c r="I373" s="186"/>
      <c r="J373" s="186"/>
      <c r="K373" s="186"/>
      <c r="L373" s="186"/>
      <c r="M373" s="186"/>
      <c r="N373" s="180"/>
      <c r="O373" s="180"/>
      <c r="P373" s="180"/>
      <c r="Q373" s="180"/>
      <c r="R373" s="180"/>
      <c r="S373" s="180"/>
      <c r="T373" s="186"/>
      <c r="U373" s="186"/>
      <c r="V373" s="186"/>
      <c r="W373" s="186"/>
      <c r="X373" s="186"/>
      <c r="Y373" s="186"/>
      <c r="Z373" s="186"/>
    </row>
    <row r="374" spans="1:26" x14ac:dyDescent="0.2">
      <c r="A374" s="186"/>
      <c r="B374" s="186"/>
      <c r="C374" s="186"/>
      <c r="D374" s="186"/>
      <c r="E374" s="186"/>
      <c r="F374" s="186"/>
      <c r="G374" s="186"/>
      <c r="H374" s="186"/>
      <c r="I374" s="186"/>
      <c r="J374" s="186"/>
      <c r="K374" s="186"/>
      <c r="L374" s="186"/>
      <c r="M374" s="186"/>
      <c r="N374" s="180"/>
      <c r="O374" s="180"/>
      <c r="P374" s="180"/>
      <c r="Q374" s="180"/>
      <c r="R374" s="180"/>
      <c r="S374" s="180"/>
      <c r="T374" s="186"/>
      <c r="U374" s="186"/>
      <c r="V374" s="186"/>
      <c r="W374" s="186"/>
      <c r="X374" s="186"/>
      <c r="Y374" s="186"/>
      <c r="Z374" s="186"/>
    </row>
    <row r="375" spans="1:26" x14ac:dyDescent="0.2">
      <c r="A375" s="186"/>
      <c r="B375" s="186"/>
      <c r="C375" s="186"/>
      <c r="D375" s="186"/>
      <c r="E375" s="186"/>
      <c r="F375" s="186"/>
      <c r="G375" s="186"/>
      <c r="H375" s="186"/>
      <c r="I375" s="186"/>
      <c r="J375" s="186"/>
      <c r="K375" s="186"/>
      <c r="L375" s="186"/>
      <c r="M375" s="186"/>
      <c r="N375" s="180"/>
      <c r="O375" s="180"/>
      <c r="P375" s="180"/>
      <c r="Q375" s="180"/>
      <c r="R375" s="180"/>
      <c r="S375" s="180"/>
      <c r="T375" s="186"/>
      <c r="U375" s="186"/>
      <c r="V375" s="186"/>
      <c r="W375" s="186"/>
      <c r="X375" s="186"/>
      <c r="Y375" s="186"/>
      <c r="Z375" s="186"/>
    </row>
    <row r="376" spans="1:26" x14ac:dyDescent="0.2">
      <c r="A376" s="186"/>
      <c r="B376" s="186"/>
      <c r="C376" s="186"/>
      <c r="D376" s="186"/>
      <c r="E376" s="186"/>
      <c r="F376" s="186"/>
      <c r="G376" s="186"/>
      <c r="H376" s="186"/>
      <c r="I376" s="186"/>
      <c r="J376" s="186"/>
      <c r="K376" s="186"/>
      <c r="L376" s="186"/>
      <c r="M376" s="186"/>
      <c r="N376" s="180"/>
      <c r="O376" s="180"/>
      <c r="P376" s="180"/>
      <c r="Q376" s="180"/>
      <c r="R376" s="180"/>
      <c r="S376" s="180"/>
      <c r="T376" s="186"/>
      <c r="U376" s="186"/>
      <c r="V376" s="186"/>
      <c r="W376" s="186"/>
      <c r="X376" s="186"/>
      <c r="Y376" s="186"/>
      <c r="Z376" s="186"/>
    </row>
    <row r="377" spans="1:26" x14ac:dyDescent="0.2">
      <c r="A377" s="186"/>
      <c r="B377" s="186"/>
      <c r="C377" s="186"/>
      <c r="D377" s="186"/>
      <c r="E377" s="186"/>
      <c r="F377" s="186"/>
      <c r="G377" s="186"/>
      <c r="H377" s="186"/>
      <c r="I377" s="186"/>
      <c r="J377" s="186"/>
      <c r="K377" s="186"/>
      <c r="L377" s="186"/>
      <c r="M377" s="186"/>
      <c r="N377" s="180"/>
      <c r="O377" s="180"/>
      <c r="P377" s="180"/>
      <c r="Q377" s="180"/>
      <c r="R377" s="180"/>
      <c r="S377" s="180"/>
      <c r="T377" s="186"/>
      <c r="U377" s="186"/>
      <c r="V377" s="186"/>
      <c r="W377" s="186"/>
      <c r="X377" s="186"/>
      <c r="Y377" s="186"/>
      <c r="Z377" s="186"/>
    </row>
    <row r="378" spans="1:26" x14ac:dyDescent="0.2">
      <c r="A378" s="186"/>
      <c r="B378" s="186"/>
      <c r="C378" s="186"/>
      <c r="D378" s="186"/>
      <c r="E378" s="186"/>
      <c r="F378" s="186"/>
      <c r="G378" s="186"/>
      <c r="H378" s="186"/>
      <c r="I378" s="186"/>
      <c r="J378" s="186"/>
      <c r="K378" s="186"/>
      <c r="L378" s="186"/>
      <c r="M378" s="186"/>
      <c r="N378" s="180"/>
      <c r="O378" s="180"/>
      <c r="P378" s="180"/>
      <c r="Q378" s="180"/>
      <c r="R378" s="180"/>
      <c r="S378" s="180"/>
      <c r="T378" s="186"/>
      <c r="U378" s="186"/>
      <c r="V378" s="186"/>
      <c r="W378" s="186"/>
      <c r="X378" s="186"/>
      <c r="Y378" s="186"/>
      <c r="Z378" s="186"/>
    </row>
    <row r="379" spans="1:26" x14ac:dyDescent="0.2">
      <c r="A379" s="186"/>
      <c r="B379" s="186"/>
      <c r="C379" s="186"/>
      <c r="D379" s="186"/>
      <c r="E379" s="186"/>
      <c r="F379" s="186"/>
      <c r="G379" s="186"/>
      <c r="H379" s="186"/>
      <c r="I379" s="186"/>
      <c r="J379" s="186"/>
      <c r="K379" s="186"/>
      <c r="L379" s="186"/>
      <c r="M379" s="186"/>
      <c r="N379" s="180"/>
      <c r="O379" s="180"/>
      <c r="P379" s="180"/>
      <c r="Q379" s="180"/>
      <c r="R379" s="180"/>
      <c r="S379" s="180"/>
      <c r="T379" s="186"/>
      <c r="U379" s="186"/>
      <c r="V379" s="186"/>
      <c r="W379" s="186"/>
      <c r="X379" s="186"/>
      <c r="Y379" s="186"/>
      <c r="Z379" s="186"/>
    </row>
    <row r="380" spans="1:26" x14ac:dyDescent="0.2">
      <c r="A380" s="186"/>
      <c r="B380" s="186"/>
      <c r="C380" s="186"/>
      <c r="D380" s="186"/>
      <c r="E380" s="186"/>
      <c r="F380" s="186"/>
      <c r="G380" s="186"/>
      <c r="H380" s="186"/>
      <c r="I380" s="186"/>
      <c r="J380" s="186"/>
      <c r="K380" s="186"/>
      <c r="L380" s="186"/>
      <c r="M380" s="186"/>
      <c r="N380" s="180"/>
      <c r="O380" s="180"/>
      <c r="P380" s="180"/>
      <c r="Q380" s="180"/>
      <c r="R380" s="180"/>
      <c r="S380" s="180"/>
      <c r="T380" s="186"/>
      <c r="U380" s="186"/>
      <c r="V380" s="186"/>
      <c r="W380" s="186"/>
      <c r="X380" s="186"/>
      <c r="Y380" s="186"/>
      <c r="Z380" s="186"/>
    </row>
    <row r="381" spans="1:26" x14ac:dyDescent="0.2">
      <c r="A381" s="186"/>
      <c r="B381" s="186"/>
      <c r="C381" s="186"/>
      <c r="D381" s="186"/>
      <c r="E381" s="186"/>
      <c r="F381" s="186"/>
      <c r="G381" s="186"/>
      <c r="H381" s="186"/>
      <c r="I381" s="186"/>
      <c r="J381" s="186"/>
      <c r="K381" s="186"/>
      <c r="L381" s="186"/>
      <c r="M381" s="186"/>
      <c r="N381" s="180"/>
      <c r="O381" s="180"/>
      <c r="P381" s="180"/>
      <c r="Q381" s="180"/>
      <c r="R381" s="180"/>
      <c r="S381" s="180"/>
      <c r="T381" s="186"/>
      <c r="U381" s="186"/>
      <c r="V381" s="186"/>
      <c r="W381" s="186"/>
      <c r="X381" s="186"/>
      <c r="Y381" s="186"/>
      <c r="Z381" s="186"/>
    </row>
    <row r="382" spans="1:26" x14ac:dyDescent="0.2">
      <c r="A382" s="186"/>
      <c r="B382" s="186"/>
      <c r="C382" s="186"/>
      <c r="D382" s="186"/>
      <c r="E382" s="186"/>
      <c r="F382" s="186"/>
      <c r="G382" s="186"/>
      <c r="H382" s="186"/>
      <c r="I382" s="186"/>
      <c r="J382" s="186"/>
      <c r="K382" s="186"/>
      <c r="L382" s="186"/>
      <c r="M382" s="186"/>
      <c r="N382" s="180"/>
      <c r="O382" s="180"/>
      <c r="P382" s="180"/>
      <c r="Q382" s="180"/>
      <c r="R382" s="180"/>
      <c r="S382" s="180"/>
      <c r="T382" s="186"/>
      <c r="U382" s="186"/>
      <c r="V382" s="186"/>
      <c r="W382" s="186"/>
      <c r="X382" s="186"/>
      <c r="Y382" s="186"/>
      <c r="Z382" s="186"/>
    </row>
    <row r="383" spans="1:26" x14ac:dyDescent="0.2">
      <c r="A383" s="186"/>
      <c r="B383" s="186"/>
      <c r="C383" s="186"/>
      <c r="D383" s="186"/>
      <c r="E383" s="186"/>
      <c r="F383" s="186"/>
      <c r="G383" s="186"/>
      <c r="H383" s="186"/>
      <c r="I383" s="186"/>
      <c r="J383" s="186"/>
      <c r="K383" s="186"/>
      <c r="L383" s="186"/>
      <c r="M383" s="186"/>
      <c r="N383" s="180"/>
      <c r="O383" s="180"/>
      <c r="P383" s="180"/>
      <c r="Q383" s="180"/>
      <c r="R383" s="180"/>
      <c r="S383" s="180"/>
      <c r="T383" s="186"/>
      <c r="U383" s="186"/>
      <c r="V383" s="186"/>
      <c r="W383" s="186"/>
      <c r="X383" s="186"/>
      <c r="Y383" s="186"/>
      <c r="Z383" s="186"/>
    </row>
    <row r="384" spans="1:26" x14ac:dyDescent="0.2">
      <c r="A384" s="186"/>
      <c r="B384" s="186"/>
      <c r="C384" s="186"/>
      <c r="D384" s="186"/>
      <c r="E384" s="186"/>
      <c r="F384" s="186"/>
      <c r="G384" s="186"/>
      <c r="H384" s="186"/>
      <c r="I384" s="186"/>
      <c r="J384" s="186"/>
      <c r="K384" s="186"/>
      <c r="L384" s="186"/>
      <c r="M384" s="186"/>
      <c r="N384" s="180"/>
      <c r="O384" s="180"/>
      <c r="P384" s="180"/>
      <c r="Q384" s="180"/>
      <c r="R384" s="180"/>
      <c r="S384" s="180"/>
      <c r="T384" s="186"/>
      <c r="U384" s="186"/>
      <c r="V384" s="186"/>
      <c r="W384" s="186"/>
      <c r="X384" s="186"/>
      <c r="Y384" s="186"/>
      <c r="Z384" s="186"/>
    </row>
    <row r="385" spans="1:26" x14ac:dyDescent="0.2">
      <c r="A385" s="186"/>
      <c r="B385" s="186"/>
      <c r="C385" s="186"/>
      <c r="D385" s="186"/>
      <c r="E385" s="186"/>
      <c r="F385" s="186"/>
      <c r="G385" s="186"/>
      <c r="H385" s="186"/>
      <c r="I385" s="186"/>
      <c r="J385" s="186"/>
      <c r="K385" s="186"/>
      <c r="L385" s="186"/>
      <c r="M385" s="186"/>
      <c r="N385" s="180"/>
      <c r="O385" s="180"/>
      <c r="P385" s="180"/>
      <c r="Q385" s="180"/>
      <c r="R385" s="180"/>
      <c r="S385" s="180"/>
      <c r="T385" s="186"/>
      <c r="U385" s="186"/>
      <c r="V385" s="186"/>
      <c r="W385" s="186"/>
      <c r="X385" s="186"/>
      <c r="Y385" s="186"/>
      <c r="Z385" s="186"/>
    </row>
    <row r="386" spans="1:26" x14ac:dyDescent="0.2">
      <c r="A386" s="186"/>
      <c r="B386" s="186"/>
      <c r="C386" s="186"/>
      <c r="D386" s="186"/>
      <c r="E386" s="186"/>
      <c r="F386" s="186"/>
      <c r="G386" s="186"/>
      <c r="H386" s="186"/>
      <c r="I386" s="186"/>
      <c r="J386" s="186"/>
      <c r="K386" s="186"/>
      <c r="L386" s="186"/>
      <c r="M386" s="186"/>
      <c r="N386" s="180"/>
      <c r="O386" s="180"/>
      <c r="P386" s="180"/>
      <c r="Q386" s="180"/>
      <c r="R386" s="180"/>
      <c r="S386" s="180"/>
      <c r="T386" s="186"/>
      <c r="U386" s="186"/>
      <c r="V386" s="186"/>
      <c r="W386" s="186"/>
      <c r="X386" s="186"/>
      <c r="Y386" s="186"/>
      <c r="Z386" s="186"/>
    </row>
    <row r="387" spans="1:26" x14ac:dyDescent="0.2">
      <c r="A387" s="186"/>
      <c r="B387" s="186"/>
      <c r="C387" s="186"/>
      <c r="D387" s="186"/>
      <c r="E387" s="186"/>
      <c r="F387" s="186"/>
      <c r="G387" s="186"/>
      <c r="H387" s="186"/>
      <c r="I387" s="186"/>
      <c r="J387" s="186"/>
      <c r="K387" s="186"/>
      <c r="L387" s="186"/>
      <c r="M387" s="186"/>
      <c r="N387" s="180"/>
      <c r="O387" s="180"/>
      <c r="P387" s="180"/>
      <c r="Q387" s="180"/>
      <c r="R387" s="180"/>
      <c r="S387" s="180"/>
      <c r="T387" s="186"/>
      <c r="U387" s="186"/>
      <c r="V387" s="186"/>
      <c r="W387" s="186"/>
      <c r="X387" s="186"/>
      <c r="Y387" s="186"/>
      <c r="Z387" s="186"/>
    </row>
    <row r="388" spans="1:26" x14ac:dyDescent="0.2">
      <c r="A388" s="186"/>
      <c r="B388" s="186"/>
      <c r="C388" s="186"/>
      <c r="D388" s="186"/>
      <c r="E388" s="186"/>
      <c r="F388" s="186"/>
      <c r="G388" s="186"/>
      <c r="H388" s="186"/>
      <c r="I388" s="186"/>
      <c r="J388" s="186"/>
      <c r="K388" s="186"/>
      <c r="L388" s="186"/>
      <c r="M388" s="186"/>
      <c r="N388" s="180"/>
      <c r="O388" s="180"/>
      <c r="P388" s="180"/>
      <c r="Q388" s="180"/>
      <c r="R388" s="180"/>
      <c r="S388" s="180"/>
      <c r="T388" s="186"/>
      <c r="U388" s="186"/>
      <c r="V388" s="186"/>
      <c r="W388" s="186"/>
      <c r="X388" s="186"/>
      <c r="Y388" s="186"/>
      <c r="Z388" s="186"/>
    </row>
    <row r="389" spans="1:26" x14ac:dyDescent="0.2">
      <c r="A389" s="186"/>
      <c r="B389" s="186"/>
      <c r="C389" s="186"/>
      <c r="D389" s="186"/>
      <c r="E389" s="186"/>
      <c r="F389" s="186"/>
      <c r="G389" s="186"/>
      <c r="H389" s="186"/>
      <c r="I389" s="186"/>
      <c r="J389" s="186"/>
      <c r="K389" s="186"/>
      <c r="L389" s="186"/>
      <c r="M389" s="186"/>
      <c r="N389" s="180"/>
      <c r="O389" s="180"/>
      <c r="P389" s="180"/>
      <c r="Q389" s="180"/>
      <c r="R389" s="180"/>
      <c r="S389" s="180"/>
      <c r="T389" s="186"/>
      <c r="U389" s="186"/>
      <c r="V389" s="186"/>
      <c r="W389" s="186"/>
      <c r="X389" s="186"/>
      <c r="Y389" s="186"/>
      <c r="Z389" s="186"/>
    </row>
    <row r="390" spans="1:26" x14ac:dyDescent="0.2">
      <c r="A390" s="186"/>
      <c r="B390" s="186"/>
      <c r="C390" s="186"/>
      <c r="D390" s="186"/>
      <c r="E390" s="186"/>
      <c r="F390" s="186"/>
      <c r="G390" s="186"/>
      <c r="H390" s="186"/>
      <c r="I390" s="186"/>
      <c r="J390" s="186"/>
      <c r="K390" s="186"/>
      <c r="L390" s="186"/>
      <c r="M390" s="186"/>
      <c r="N390" s="180"/>
      <c r="O390" s="180"/>
      <c r="P390" s="180"/>
      <c r="Q390" s="180"/>
      <c r="R390" s="180"/>
      <c r="S390" s="180"/>
      <c r="T390" s="186"/>
      <c r="U390" s="186"/>
      <c r="V390" s="186"/>
      <c r="W390" s="186"/>
      <c r="X390" s="186"/>
      <c r="Y390" s="186"/>
      <c r="Z390" s="186"/>
    </row>
    <row r="391" spans="1:26" x14ac:dyDescent="0.2">
      <c r="A391" s="186"/>
      <c r="B391" s="186"/>
      <c r="C391" s="186"/>
      <c r="D391" s="186"/>
      <c r="E391" s="186"/>
      <c r="F391" s="186"/>
      <c r="G391" s="186"/>
      <c r="H391" s="186"/>
      <c r="I391" s="186"/>
      <c r="J391" s="186"/>
      <c r="K391" s="186"/>
      <c r="L391" s="186"/>
      <c r="M391" s="186"/>
      <c r="N391" s="180"/>
      <c r="O391" s="180"/>
      <c r="P391" s="180"/>
      <c r="Q391" s="180"/>
      <c r="R391" s="180"/>
      <c r="S391" s="180"/>
      <c r="T391" s="186"/>
      <c r="U391" s="186"/>
      <c r="V391" s="186"/>
      <c r="W391" s="186"/>
      <c r="X391" s="186"/>
      <c r="Y391" s="186"/>
      <c r="Z391" s="186"/>
    </row>
    <row r="392" spans="1:26" x14ac:dyDescent="0.2">
      <c r="A392" s="186"/>
      <c r="B392" s="186"/>
      <c r="C392" s="186"/>
      <c r="D392" s="186"/>
      <c r="E392" s="186"/>
      <c r="F392" s="186"/>
      <c r="G392" s="186"/>
      <c r="H392" s="186"/>
      <c r="I392" s="186"/>
      <c r="J392" s="186"/>
      <c r="K392" s="186"/>
      <c r="L392" s="186"/>
      <c r="M392" s="186"/>
      <c r="N392" s="180"/>
      <c r="O392" s="180"/>
      <c r="P392" s="180"/>
      <c r="Q392" s="180"/>
      <c r="R392" s="180"/>
      <c r="S392" s="180"/>
      <c r="T392" s="186"/>
      <c r="U392" s="186"/>
      <c r="V392" s="186"/>
      <c r="W392" s="186"/>
      <c r="X392" s="186"/>
      <c r="Y392" s="186"/>
      <c r="Z392" s="186"/>
    </row>
    <row r="393" spans="1:26" x14ac:dyDescent="0.2">
      <c r="A393" s="186"/>
      <c r="B393" s="186"/>
      <c r="C393" s="186"/>
      <c r="D393" s="186"/>
      <c r="E393" s="186"/>
      <c r="F393" s="186"/>
      <c r="G393" s="186"/>
      <c r="H393" s="186"/>
      <c r="I393" s="186"/>
      <c r="J393" s="186"/>
      <c r="K393" s="186"/>
      <c r="L393" s="186"/>
      <c r="M393" s="186"/>
      <c r="N393" s="180"/>
      <c r="O393" s="180"/>
      <c r="P393" s="180"/>
      <c r="Q393" s="180"/>
      <c r="R393" s="180"/>
      <c r="S393" s="180"/>
      <c r="T393" s="186"/>
      <c r="U393" s="186"/>
      <c r="V393" s="186"/>
      <c r="W393" s="186"/>
      <c r="X393" s="186"/>
      <c r="Y393" s="186"/>
      <c r="Z393" s="186"/>
    </row>
    <row r="394" spans="1:26" x14ac:dyDescent="0.2">
      <c r="A394" s="186"/>
      <c r="B394" s="186"/>
      <c r="C394" s="186"/>
      <c r="D394" s="186"/>
      <c r="E394" s="186"/>
      <c r="F394" s="186"/>
      <c r="G394" s="186"/>
      <c r="H394" s="186"/>
      <c r="I394" s="186"/>
      <c r="J394" s="186"/>
      <c r="K394" s="186"/>
      <c r="L394" s="186"/>
      <c r="M394" s="186"/>
      <c r="N394" s="180"/>
      <c r="O394" s="180"/>
      <c r="P394" s="180"/>
      <c r="Q394" s="180"/>
      <c r="R394" s="180"/>
      <c r="S394" s="180"/>
      <c r="T394" s="186"/>
      <c r="U394" s="186"/>
      <c r="V394" s="186"/>
      <c r="W394" s="186"/>
      <c r="X394" s="186"/>
      <c r="Y394" s="186"/>
      <c r="Z394" s="186"/>
    </row>
    <row r="395" spans="1:26" x14ac:dyDescent="0.2">
      <c r="A395" s="186"/>
      <c r="B395" s="186"/>
      <c r="C395" s="186"/>
      <c r="D395" s="186"/>
      <c r="E395" s="186"/>
      <c r="F395" s="186"/>
      <c r="G395" s="186"/>
      <c r="H395" s="186"/>
      <c r="I395" s="186"/>
      <c r="J395" s="186"/>
      <c r="K395" s="186"/>
      <c r="L395" s="186"/>
      <c r="M395" s="186"/>
      <c r="N395" s="180"/>
      <c r="O395" s="180"/>
      <c r="P395" s="180"/>
      <c r="Q395" s="180"/>
      <c r="R395" s="180"/>
      <c r="S395" s="180"/>
      <c r="T395" s="186"/>
      <c r="U395" s="186"/>
      <c r="V395" s="186"/>
      <c r="W395" s="186"/>
      <c r="X395" s="186"/>
      <c r="Y395" s="186"/>
      <c r="Z395" s="186"/>
    </row>
    <row r="396" spans="1:26" x14ac:dyDescent="0.2">
      <c r="A396" s="186"/>
      <c r="B396" s="186"/>
      <c r="C396" s="186"/>
      <c r="D396" s="186"/>
      <c r="E396" s="186"/>
      <c r="F396" s="186"/>
      <c r="G396" s="186"/>
      <c r="H396" s="186"/>
      <c r="I396" s="186"/>
      <c r="J396" s="186"/>
      <c r="K396" s="186"/>
      <c r="L396" s="186"/>
      <c r="M396" s="186"/>
      <c r="N396" s="180"/>
      <c r="O396" s="180"/>
      <c r="P396" s="180"/>
      <c r="Q396" s="180"/>
      <c r="R396" s="180"/>
      <c r="S396" s="180"/>
      <c r="T396" s="186"/>
      <c r="U396" s="186"/>
      <c r="V396" s="186"/>
      <c r="W396" s="186"/>
      <c r="X396" s="186"/>
      <c r="Y396" s="186"/>
      <c r="Z396" s="186"/>
    </row>
    <row r="397" spans="1:26" x14ac:dyDescent="0.2">
      <c r="A397" s="186"/>
      <c r="B397" s="186"/>
      <c r="C397" s="186"/>
      <c r="D397" s="186"/>
      <c r="E397" s="186"/>
      <c r="F397" s="186"/>
      <c r="G397" s="186"/>
      <c r="H397" s="186"/>
      <c r="I397" s="186"/>
      <c r="J397" s="186"/>
      <c r="K397" s="186"/>
      <c r="L397" s="186"/>
      <c r="M397" s="186"/>
      <c r="N397" s="180"/>
      <c r="O397" s="180"/>
      <c r="P397" s="180"/>
      <c r="Q397" s="180"/>
      <c r="R397" s="180"/>
      <c r="S397" s="180"/>
      <c r="T397" s="186"/>
      <c r="U397" s="186"/>
      <c r="V397" s="186"/>
      <c r="W397" s="186"/>
      <c r="X397" s="186"/>
      <c r="Y397" s="186"/>
      <c r="Z397" s="186"/>
    </row>
    <row r="398" spans="1:26" x14ac:dyDescent="0.2">
      <c r="A398" s="186"/>
      <c r="B398" s="186"/>
      <c r="C398" s="186"/>
      <c r="D398" s="186"/>
      <c r="E398" s="186"/>
      <c r="F398" s="186"/>
      <c r="G398" s="186"/>
      <c r="H398" s="186"/>
      <c r="I398" s="186"/>
      <c r="J398" s="186"/>
      <c r="K398" s="186"/>
      <c r="L398" s="186"/>
      <c r="M398" s="186"/>
      <c r="N398" s="180"/>
      <c r="O398" s="180"/>
      <c r="P398" s="180"/>
      <c r="Q398" s="180"/>
      <c r="R398" s="180"/>
      <c r="S398" s="180"/>
      <c r="T398" s="186"/>
      <c r="U398" s="186"/>
      <c r="V398" s="186"/>
      <c r="W398" s="186"/>
      <c r="X398" s="186"/>
      <c r="Y398" s="186"/>
      <c r="Z398" s="186"/>
    </row>
    <row r="399" spans="1:26" x14ac:dyDescent="0.2">
      <c r="A399" s="186"/>
      <c r="B399" s="186"/>
      <c r="C399" s="186"/>
      <c r="D399" s="186"/>
      <c r="E399" s="186"/>
      <c r="F399" s="186"/>
      <c r="G399" s="186"/>
      <c r="H399" s="186"/>
      <c r="I399" s="186"/>
      <c r="J399" s="186"/>
      <c r="K399" s="186"/>
      <c r="L399" s="186"/>
      <c r="M399" s="186"/>
      <c r="N399" s="180"/>
      <c r="O399" s="180"/>
      <c r="P399" s="180"/>
      <c r="Q399" s="180"/>
      <c r="R399" s="180"/>
      <c r="S399" s="180"/>
      <c r="T399" s="186"/>
      <c r="U399" s="186"/>
      <c r="V399" s="186"/>
      <c r="W399" s="186"/>
      <c r="X399" s="186"/>
      <c r="Y399" s="186"/>
      <c r="Z399" s="186"/>
    </row>
    <row r="400" spans="1:26" x14ac:dyDescent="0.2">
      <c r="A400" s="186"/>
      <c r="B400" s="186"/>
      <c r="C400" s="186"/>
      <c r="D400" s="186"/>
      <c r="E400" s="186"/>
      <c r="F400" s="186"/>
      <c r="G400" s="186"/>
      <c r="H400" s="186"/>
      <c r="I400" s="186"/>
      <c r="J400" s="186"/>
      <c r="K400" s="186"/>
      <c r="L400" s="186"/>
      <c r="M400" s="186"/>
      <c r="N400" s="180"/>
      <c r="O400" s="180"/>
      <c r="P400" s="180"/>
      <c r="Q400" s="180"/>
      <c r="R400" s="180"/>
      <c r="S400" s="180"/>
      <c r="T400" s="186"/>
      <c r="U400" s="186"/>
      <c r="V400" s="186"/>
      <c r="W400" s="186"/>
      <c r="X400" s="186"/>
      <c r="Y400" s="186"/>
      <c r="Z400" s="186"/>
    </row>
    <row r="401" spans="1:26" x14ac:dyDescent="0.2">
      <c r="A401" s="186"/>
      <c r="B401" s="186"/>
      <c r="C401" s="186"/>
      <c r="D401" s="186"/>
      <c r="E401" s="186"/>
      <c r="F401" s="186"/>
      <c r="G401" s="186"/>
      <c r="H401" s="186"/>
      <c r="I401" s="186"/>
      <c r="J401" s="186"/>
      <c r="K401" s="186"/>
      <c r="L401" s="186"/>
      <c r="M401" s="186"/>
      <c r="N401" s="180"/>
      <c r="O401" s="180"/>
      <c r="P401" s="180"/>
      <c r="Q401" s="180"/>
      <c r="R401" s="180"/>
      <c r="S401" s="180"/>
      <c r="T401" s="186"/>
      <c r="U401" s="186"/>
      <c r="V401" s="186"/>
      <c r="W401" s="186"/>
      <c r="X401" s="186"/>
      <c r="Y401" s="186"/>
      <c r="Z401" s="186"/>
    </row>
    <row r="402" spans="1:26" x14ac:dyDescent="0.2">
      <c r="A402" s="186"/>
      <c r="B402" s="186"/>
      <c r="C402" s="186"/>
      <c r="D402" s="186"/>
      <c r="E402" s="186"/>
      <c r="F402" s="186"/>
      <c r="G402" s="186"/>
      <c r="H402" s="186"/>
      <c r="I402" s="186"/>
      <c r="J402" s="186"/>
      <c r="K402" s="186"/>
      <c r="L402" s="186"/>
      <c r="M402" s="186"/>
      <c r="N402" s="180"/>
      <c r="O402" s="180"/>
      <c r="P402" s="180"/>
      <c r="Q402" s="180"/>
      <c r="R402" s="180"/>
      <c r="S402" s="180"/>
      <c r="T402" s="186"/>
      <c r="U402" s="186"/>
      <c r="V402" s="186"/>
      <c r="W402" s="186"/>
      <c r="X402" s="186"/>
      <c r="Y402" s="186"/>
      <c r="Z402" s="186"/>
    </row>
    <row r="403" spans="1:26" x14ac:dyDescent="0.2">
      <c r="A403" s="186"/>
      <c r="B403" s="186"/>
      <c r="C403" s="186"/>
      <c r="D403" s="186"/>
      <c r="E403" s="186"/>
      <c r="F403" s="186"/>
      <c r="G403" s="186"/>
      <c r="H403" s="186"/>
      <c r="I403" s="186"/>
      <c r="J403" s="186"/>
      <c r="K403" s="186"/>
      <c r="L403" s="186"/>
      <c r="M403" s="186"/>
      <c r="N403" s="180"/>
      <c r="O403" s="180"/>
      <c r="P403" s="180"/>
      <c r="Q403" s="180"/>
      <c r="R403" s="180"/>
      <c r="S403" s="180"/>
      <c r="T403" s="186"/>
      <c r="U403" s="186"/>
      <c r="V403" s="186"/>
      <c r="W403" s="186"/>
      <c r="X403" s="186"/>
      <c r="Y403" s="186"/>
      <c r="Z403" s="186"/>
    </row>
    <row r="404" spans="1:26" x14ac:dyDescent="0.2">
      <c r="A404" s="186"/>
      <c r="B404" s="186"/>
      <c r="C404" s="186"/>
      <c r="D404" s="186"/>
      <c r="E404" s="186"/>
      <c r="F404" s="186"/>
      <c r="G404" s="186"/>
      <c r="H404" s="186"/>
      <c r="I404" s="186"/>
      <c r="J404" s="186"/>
      <c r="K404" s="186"/>
      <c r="L404" s="186"/>
      <c r="M404" s="186"/>
      <c r="N404" s="180"/>
      <c r="O404" s="180"/>
      <c r="P404" s="180"/>
      <c r="Q404" s="180"/>
      <c r="R404" s="180"/>
      <c r="S404" s="180"/>
      <c r="T404" s="186"/>
      <c r="U404" s="186"/>
      <c r="V404" s="186"/>
      <c r="W404" s="186"/>
      <c r="X404" s="186"/>
      <c r="Y404" s="186"/>
      <c r="Z404" s="186"/>
    </row>
    <row r="405" spans="1:26" x14ac:dyDescent="0.2">
      <c r="A405" s="186"/>
      <c r="B405" s="186"/>
      <c r="C405" s="186"/>
      <c r="D405" s="186"/>
      <c r="E405" s="186"/>
      <c r="F405" s="186"/>
      <c r="G405" s="186"/>
      <c r="H405" s="186"/>
      <c r="I405" s="186"/>
      <c r="J405" s="186"/>
      <c r="K405" s="186"/>
      <c r="L405" s="186"/>
      <c r="M405" s="186"/>
      <c r="N405" s="180"/>
      <c r="O405" s="180"/>
      <c r="P405" s="180"/>
      <c r="Q405" s="180"/>
      <c r="R405" s="180"/>
      <c r="S405" s="180"/>
      <c r="T405" s="186"/>
      <c r="U405" s="186"/>
      <c r="V405" s="186"/>
      <c r="W405" s="186"/>
      <c r="X405" s="186"/>
      <c r="Y405" s="186"/>
      <c r="Z405" s="186"/>
    </row>
    <row r="406" spans="1:26" x14ac:dyDescent="0.2">
      <c r="A406" s="186"/>
      <c r="B406" s="186"/>
      <c r="C406" s="186"/>
      <c r="D406" s="186"/>
      <c r="E406" s="186"/>
      <c r="F406" s="186"/>
      <c r="G406" s="186"/>
      <c r="H406" s="186"/>
      <c r="I406" s="186"/>
      <c r="J406" s="186"/>
      <c r="K406" s="186"/>
      <c r="L406" s="186"/>
      <c r="M406" s="186"/>
      <c r="N406" s="180"/>
      <c r="O406" s="180"/>
      <c r="P406" s="180"/>
      <c r="Q406" s="180"/>
      <c r="R406" s="180"/>
      <c r="S406" s="180"/>
      <c r="T406" s="186"/>
      <c r="U406" s="186"/>
      <c r="V406" s="186"/>
      <c r="W406" s="186"/>
      <c r="X406" s="186"/>
      <c r="Y406" s="186"/>
      <c r="Z406" s="186"/>
    </row>
    <row r="407" spans="1:26" x14ac:dyDescent="0.2">
      <c r="A407" s="186"/>
      <c r="B407" s="186"/>
      <c r="C407" s="186"/>
      <c r="D407" s="186"/>
      <c r="E407" s="186"/>
      <c r="F407" s="186"/>
      <c r="G407" s="186"/>
      <c r="H407" s="186"/>
      <c r="I407" s="186"/>
      <c r="J407" s="186"/>
      <c r="K407" s="186"/>
      <c r="L407" s="186"/>
      <c r="M407" s="186"/>
      <c r="N407" s="180"/>
      <c r="O407" s="180"/>
      <c r="P407" s="180"/>
      <c r="Q407" s="180"/>
      <c r="R407" s="180"/>
      <c r="S407" s="180"/>
      <c r="T407" s="186"/>
      <c r="U407" s="186"/>
      <c r="V407" s="186"/>
      <c r="W407" s="186"/>
      <c r="X407" s="186"/>
      <c r="Y407" s="186"/>
      <c r="Z407" s="186"/>
    </row>
    <row r="408" spans="1:26" x14ac:dyDescent="0.2">
      <c r="A408" s="186"/>
      <c r="B408" s="186"/>
      <c r="C408" s="186"/>
      <c r="D408" s="186"/>
      <c r="E408" s="186"/>
      <c r="F408" s="186"/>
      <c r="G408" s="186"/>
      <c r="H408" s="186"/>
      <c r="I408" s="186"/>
      <c r="J408" s="186"/>
      <c r="K408" s="186"/>
      <c r="L408" s="186"/>
      <c r="M408" s="186"/>
      <c r="N408" s="180"/>
      <c r="O408" s="180"/>
      <c r="P408" s="180"/>
      <c r="Q408" s="180"/>
      <c r="R408" s="180"/>
      <c r="S408" s="180"/>
      <c r="T408" s="186"/>
      <c r="U408" s="186"/>
      <c r="V408" s="186"/>
      <c r="W408" s="186"/>
      <c r="X408" s="186"/>
      <c r="Y408" s="186"/>
      <c r="Z408" s="186"/>
    </row>
    <row r="409" spans="1:26" x14ac:dyDescent="0.2">
      <c r="A409" s="186"/>
      <c r="B409" s="186"/>
      <c r="C409" s="186"/>
      <c r="D409" s="186"/>
      <c r="E409" s="186"/>
      <c r="F409" s="186"/>
      <c r="G409" s="186"/>
      <c r="H409" s="186"/>
      <c r="I409" s="186"/>
      <c r="J409" s="186"/>
      <c r="K409" s="186"/>
      <c r="L409" s="186"/>
      <c r="M409" s="186"/>
      <c r="N409" s="180"/>
      <c r="O409" s="180"/>
      <c r="P409" s="180"/>
      <c r="Q409" s="180"/>
      <c r="R409" s="180"/>
      <c r="S409" s="180"/>
      <c r="T409" s="186"/>
      <c r="U409" s="186"/>
      <c r="V409" s="186"/>
      <c r="W409" s="186"/>
      <c r="X409" s="186"/>
      <c r="Y409" s="186"/>
      <c r="Z409" s="186"/>
    </row>
    <row r="410" spans="1:26" x14ac:dyDescent="0.2">
      <c r="A410" s="186"/>
      <c r="B410" s="186"/>
      <c r="C410" s="186"/>
      <c r="D410" s="186"/>
      <c r="E410" s="186"/>
      <c r="F410" s="186"/>
      <c r="G410" s="186"/>
      <c r="H410" s="186"/>
      <c r="I410" s="186"/>
      <c r="J410" s="186"/>
      <c r="K410" s="186"/>
      <c r="L410" s="186"/>
      <c r="M410" s="186"/>
      <c r="N410" s="180"/>
      <c r="O410" s="180"/>
      <c r="P410" s="180"/>
      <c r="Q410" s="180"/>
      <c r="R410" s="180"/>
      <c r="S410" s="180"/>
      <c r="T410" s="186"/>
      <c r="U410" s="186"/>
      <c r="V410" s="186"/>
      <c r="W410" s="186"/>
      <c r="X410" s="186"/>
      <c r="Y410" s="186"/>
      <c r="Z410" s="186"/>
    </row>
    <row r="411" spans="1:26" x14ac:dyDescent="0.2">
      <c r="A411" s="186"/>
      <c r="B411" s="186"/>
      <c r="C411" s="186"/>
      <c r="D411" s="186"/>
      <c r="E411" s="186"/>
      <c r="F411" s="186"/>
      <c r="G411" s="186"/>
      <c r="H411" s="186"/>
      <c r="I411" s="186"/>
      <c r="J411" s="186"/>
      <c r="K411" s="186"/>
      <c r="L411" s="186"/>
      <c r="M411" s="186"/>
      <c r="N411" s="180"/>
      <c r="O411" s="180"/>
      <c r="P411" s="180"/>
      <c r="Q411" s="180"/>
      <c r="R411" s="180"/>
      <c r="S411" s="180"/>
      <c r="T411" s="186"/>
      <c r="U411" s="186"/>
      <c r="V411" s="186"/>
      <c r="W411" s="186"/>
      <c r="X411" s="186"/>
      <c r="Y411" s="186"/>
      <c r="Z411" s="186"/>
    </row>
    <row r="412" spans="1:26" x14ac:dyDescent="0.2">
      <c r="A412" s="186"/>
      <c r="B412" s="186"/>
      <c r="C412" s="186"/>
      <c r="D412" s="186"/>
      <c r="E412" s="186"/>
      <c r="F412" s="186"/>
      <c r="G412" s="186"/>
      <c r="H412" s="186"/>
      <c r="I412" s="186"/>
      <c r="J412" s="186"/>
      <c r="K412" s="186"/>
      <c r="L412" s="186"/>
      <c r="M412" s="186"/>
      <c r="N412" s="180"/>
      <c r="O412" s="180"/>
      <c r="P412" s="180"/>
      <c r="Q412" s="180"/>
      <c r="R412" s="180"/>
      <c r="S412" s="180"/>
      <c r="T412" s="186"/>
      <c r="U412" s="186"/>
      <c r="V412" s="186"/>
      <c r="W412" s="186"/>
      <c r="X412" s="186"/>
      <c r="Y412" s="186"/>
      <c r="Z412" s="186"/>
    </row>
    <row r="413" spans="1:26" x14ac:dyDescent="0.2">
      <c r="A413" s="186"/>
      <c r="B413" s="186"/>
      <c r="C413" s="186"/>
      <c r="D413" s="186"/>
      <c r="E413" s="186"/>
      <c r="F413" s="186"/>
      <c r="G413" s="186"/>
      <c r="H413" s="186"/>
      <c r="I413" s="186"/>
      <c r="J413" s="186"/>
      <c r="K413" s="186"/>
      <c r="L413" s="186"/>
      <c r="M413" s="186"/>
      <c r="N413" s="180"/>
      <c r="O413" s="180"/>
      <c r="P413" s="180"/>
      <c r="Q413" s="180"/>
      <c r="R413" s="180"/>
      <c r="S413" s="180"/>
      <c r="T413" s="186"/>
      <c r="U413" s="186"/>
      <c r="V413" s="186"/>
      <c r="W413" s="186"/>
      <c r="X413" s="186"/>
      <c r="Y413" s="186"/>
      <c r="Z413" s="186"/>
    </row>
    <row r="414" spans="1:26" x14ac:dyDescent="0.2">
      <c r="A414" s="186"/>
      <c r="B414" s="186"/>
      <c r="C414" s="186"/>
      <c r="D414" s="186"/>
      <c r="E414" s="186"/>
      <c r="F414" s="186"/>
      <c r="G414" s="186"/>
      <c r="H414" s="186"/>
      <c r="I414" s="186"/>
      <c r="J414" s="186"/>
      <c r="K414" s="186"/>
      <c r="L414" s="186"/>
      <c r="M414" s="186"/>
      <c r="N414" s="180"/>
      <c r="O414" s="180"/>
      <c r="P414" s="180"/>
      <c r="Q414" s="180"/>
      <c r="R414" s="180"/>
      <c r="S414" s="180"/>
      <c r="T414" s="186"/>
      <c r="U414" s="186"/>
      <c r="V414" s="186"/>
      <c r="W414" s="186"/>
      <c r="X414" s="186"/>
      <c r="Y414" s="186"/>
      <c r="Z414" s="186"/>
    </row>
    <row r="415" spans="1:26" x14ac:dyDescent="0.2">
      <c r="A415" s="186"/>
      <c r="B415" s="186"/>
      <c r="C415" s="186"/>
      <c r="D415" s="186"/>
      <c r="E415" s="186"/>
      <c r="F415" s="186"/>
      <c r="G415" s="186"/>
      <c r="H415" s="186"/>
      <c r="I415" s="186"/>
      <c r="J415" s="186"/>
      <c r="K415" s="186"/>
      <c r="L415" s="186"/>
      <c r="M415" s="186"/>
      <c r="N415" s="180"/>
      <c r="O415" s="180"/>
      <c r="P415" s="180"/>
      <c r="Q415" s="180"/>
      <c r="R415" s="180"/>
      <c r="S415" s="180"/>
      <c r="T415" s="186"/>
      <c r="U415" s="186"/>
      <c r="V415" s="186"/>
      <c r="W415" s="186"/>
      <c r="X415" s="186"/>
      <c r="Y415" s="186"/>
      <c r="Z415" s="186"/>
    </row>
    <row r="416" spans="1:26" x14ac:dyDescent="0.2">
      <c r="A416" s="186"/>
      <c r="B416" s="186"/>
      <c r="C416" s="186"/>
      <c r="D416" s="186"/>
      <c r="E416" s="186"/>
      <c r="F416" s="186"/>
      <c r="G416" s="186"/>
      <c r="H416" s="186"/>
      <c r="I416" s="186"/>
      <c r="J416" s="186"/>
      <c r="K416" s="186"/>
      <c r="L416" s="186"/>
      <c r="M416" s="186"/>
      <c r="N416" s="180"/>
      <c r="O416" s="180"/>
      <c r="P416" s="180"/>
      <c r="Q416" s="180"/>
      <c r="R416" s="180"/>
      <c r="S416" s="180"/>
      <c r="T416" s="186"/>
      <c r="U416" s="186"/>
      <c r="V416" s="186"/>
      <c r="W416" s="186"/>
      <c r="X416" s="186"/>
      <c r="Y416" s="186"/>
      <c r="Z416" s="186"/>
    </row>
    <row r="417" spans="1:26" x14ac:dyDescent="0.2">
      <c r="A417" s="186"/>
      <c r="B417" s="186"/>
      <c r="C417" s="186"/>
      <c r="D417" s="186"/>
      <c r="E417" s="186"/>
      <c r="F417" s="186"/>
      <c r="G417" s="186"/>
      <c r="H417" s="186"/>
      <c r="I417" s="186"/>
      <c r="J417" s="186"/>
      <c r="K417" s="186"/>
      <c r="L417" s="186"/>
      <c r="M417" s="186"/>
      <c r="N417" s="180"/>
      <c r="O417" s="180"/>
      <c r="P417" s="180"/>
      <c r="Q417" s="180"/>
      <c r="R417" s="180"/>
      <c r="S417" s="180"/>
      <c r="T417" s="186"/>
      <c r="U417" s="186"/>
      <c r="V417" s="186"/>
      <c r="W417" s="186"/>
      <c r="X417" s="186"/>
      <c r="Y417" s="186"/>
      <c r="Z417" s="186"/>
    </row>
    <row r="418" spans="1:26" x14ac:dyDescent="0.2">
      <c r="A418" s="186"/>
      <c r="B418" s="186"/>
      <c r="C418" s="186"/>
      <c r="D418" s="186"/>
      <c r="E418" s="186"/>
      <c r="F418" s="186"/>
      <c r="G418" s="186"/>
      <c r="H418" s="186"/>
      <c r="I418" s="186"/>
      <c r="J418" s="186"/>
      <c r="K418" s="186"/>
      <c r="L418" s="186"/>
      <c r="M418" s="186"/>
      <c r="N418" s="180"/>
      <c r="O418" s="180"/>
      <c r="P418" s="180"/>
      <c r="Q418" s="180"/>
      <c r="R418" s="180"/>
      <c r="S418" s="180"/>
      <c r="T418" s="186"/>
      <c r="U418" s="186"/>
      <c r="V418" s="186"/>
      <c r="W418" s="186"/>
      <c r="X418" s="186"/>
      <c r="Y418" s="186"/>
      <c r="Z418" s="186"/>
    </row>
    <row r="419" spans="1:26" x14ac:dyDescent="0.2">
      <c r="A419" s="186"/>
      <c r="B419" s="186"/>
      <c r="C419" s="186"/>
      <c r="D419" s="186"/>
      <c r="E419" s="186"/>
      <c r="F419" s="186"/>
      <c r="G419" s="186"/>
      <c r="H419" s="186"/>
      <c r="I419" s="186"/>
      <c r="J419" s="186"/>
      <c r="K419" s="186"/>
      <c r="L419" s="186"/>
      <c r="M419" s="186"/>
      <c r="N419" s="180"/>
      <c r="O419" s="180"/>
      <c r="P419" s="180"/>
      <c r="Q419" s="180"/>
      <c r="R419" s="180"/>
      <c r="S419" s="180"/>
      <c r="T419" s="186"/>
      <c r="U419" s="186"/>
      <c r="V419" s="186"/>
      <c r="W419" s="186"/>
      <c r="X419" s="186"/>
      <c r="Y419" s="186"/>
      <c r="Z419" s="186"/>
    </row>
    <row r="420" spans="1:26" x14ac:dyDescent="0.2">
      <c r="A420" s="186"/>
      <c r="B420" s="186"/>
      <c r="C420" s="186"/>
      <c r="D420" s="186"/>
      <c r="E420" s="186"/>
      <c r="F420" s="186"/>
      <c r="G420" s="186"/>
      <c r="H420" s="186"/>
      <c r="I420" s="186"/>
      <c r="J420" s="186"/>
      <c r="K420" s="186"/>
      <c r="L420" s="186"/>
      <c r="M420" s="186"/>
      <c r="N420" s="180"/>
      <c r="O420" s="180"/>
      <c r="P420" s="180"/>
      <c r="Q420" s="180"/>
      <c r="R420" s="180"/>
      <c r="S420" s="180"/>
      <c r="T420" s="186"/>
      <c r="U420" s="186"/>
      <c r="V420" s="186"/>
      <c r="W420" s="186"/>
      <c r="X420" s="186"/>
      <c r="Y420" s="186"/>
      <c r="Z420" s="186"/>
    </row>
    <row r="421" spans="1:26" x14ac:dyDescent="0.2">
      <c r="A421" s="186"/>
      <c r="B421" s="186"/>
      <c r="C421" s="186"/>
      <c r="D421" s="186"/>
      <c r="E421" s="186"/>
      <c r="F421" s="186"/>
      <c r="G421" s="186"/>
      <c r="H421" s="186"/>
      <c r="I421" s="186"/>
      <c r="J421" s="186"/>
      <c r="K421" s="186"/>
      <c r="L421" s="186"/>
      <c r="M421" s="186"/>
      <c r="N421" s="180"/>
      <c r="O421" s="180"/>
      <c r="P421" s="180"/>
      <c r="Q421" s="180"/>
      <c r="R421" s="180"/>
      <c r="S421" s="180"/>
      <c r="T421" s="186"/>
      <c r="U421" s="186"/>
      <c r="V421" s="186"/>
      <c r="W421" s="186"/>
      <c r="X421" s="186"/>
      <c r="Y421" s="186"/>
      <c r="Z421" s="186"/>
    </row>
    <row r="422" spans="1:26" x14ac:dyDescent="0.2">
      <c r="A422" s="186"/>
      <c r="B422" s="186"/>
      <c r="C422" s="186"/>
      <c r="D422" s="186"/>
      <c r="E422" s="186"/>
      <c r="F422" s="186"/>
      <c r="G422" s="186"/>
      <c r="H422" s="186"/>
      <c r="I422" s="186"/>
      <c r="J422" s="186"/>
      <c r="K422" s="186"/>
      <c r="L422" s="186"/>
      <c r="M422" s="186"/>
      <c r="N422" s="180"/>
      <c r="O422" s="180"/>
      <c r="P422" s="180"/>
      <c r="Q422" s="180"/>
      <c r="R422" s="180"/>
      <c r="S422" s="180"/>
      <c r="T422" s="186"/>
      <c r="U422" s="186"/>
      <c r="V422" s="186"/>
      <c r="W422" s="186"/>
      <c r="X422" s="186"/>
      <c r="Y422" s="186"/>
      <c r="Z422" s="186"/>
    </row>
    <row r="423" spans="1:26" x14ac:dyDescent="0.2">
      <c r="A423" s="186"/>
      <c r="B423" s="186"/>
      <c r="C423" s="186"/>
      <c r="D423" s="186"/>
      <c r="E423" s="186"/>
      <c r="F423" s="186"/>
      <c r="G423" s="186"/>
      <c r="H423" s="186"/>
      <c r="I423" s="186"/>
      <c r="J423" s="186"/>
      <c r="K423" s="186"/>
      <c r="L423" s="186"/>
      <c r="M423" s="186"/>
      <c r="N423" s="180"/>
      <c r="O423" s="180"/>
      <c r="P423" s="180"/>
      <c r="Q423" s="180"/>
      <c r="R423" s="180"/>
      <c r="S423" s="180"/>
      <c r="T423" s="186"/>
      <c r="U423" s="186"/>
      <c r="V423" s="186"/>
      <c r="W423" s="186"/>
      <c r="X423" s="186"/>
      <c r="Y423" s="186"/>
      <c r="Z423" s="186"/>
    </row>
    <row r="424" spans="1:26" x14ac:dyDescent="0.2">
      <c r="A424" s="186"/>
      <c r="B424" s="186"/>
      <c r="C424" s="186"/>
      <c r="D424" s="186"/>
      <c r="E424" s="186"/>
      <c r="F424" s="186"/>
      <c r="G424" s="186"/>
      <c r="H424" s="186"/>
      <c r="I424" s="186"/>
      <c r="J424" s="186"/>
      <c r="K424" s="186"/>
      <c r="L424" s="186"/>
      <c r="M424" s="186"/>
      <c r="N424" s="180"/>
      <c r="O424" s="180"/>
      <c r="P424" s="180"/>
      <c r="Q424" s="180"/>
      <c r="R424" s="180"/>
      <c r="S424" s="180"/>
      <c r="T424" s="186"/>
      <c r="U424" s="186"/>
      <c r="V424" s="186"/>
      <c r="W424" s="186"/>
      <c r="X424" s="186"/>
      <c r="Y424" s="186"/>
      <c r="Z424" s="186"/>
    </row>
    <row r="425" spans="1:26" x14ac:dyDescent="0.2">
      <c r="A425" s="186"/>
      <c r="B425" s="186"/>
      <c r="C425" s="186"/>
      <c r="D425" s="186"/>
      <c r="E425" s="186"/>
      <c r="F425" s="186"/>
      <c r="G425" s="186"/>
      <c r="H425" s="186"/>
      <c r="I425" s="186"/>
      <c r="J425" s="186"/>
      <c r="K425" s="186"/>
      <c r="L425" s="186"/>
      <c r="M425" s="186"/>
      <c r="N425" s="180"/>
      <c r="O425" s="180"/>
      <c r="P425" s="180"/>
      <c r="Q425" s="180"/>
      <c r="R425" s="180"/>
      <c r="S425" s="180"/>
      <c r="T425" s="186"/>
      <c r="U425" s="186"/>
      <c r="V425" s="186"/>
      <c r="W425" s="186"/>
      <c r="X425" s="186"/>
      <c r="Y425" s="186"/>
      <c r="Z425" s="186"/>
    </row>
    <row r="426" spans="1:26" x14ac:dyDescent="0.2">
      <c r="A426" s="186"/>
      <c r="B426" s="186"/>
      <c r="C426" s="186"/>
      <c r="D426" s="186"/>
      <c r="E426" s="186"/>
      <c r="F426" s="186"/>
      <c r="G426" s="186"/>
      <c r="H426" s="186"/>
      <c r="I426" s="186"/>
      <c r="J426" s="186"/>
      <c r="K426" s="186"/>
      <c r="L426" s="186"/>
      <c r="M426" s="186"/>
      <c r="N426" s="180"/>
      <c r="O426" s="180"/>
      <c r="P426" s="180"/>
      <c r="Q426" s="180"/>
      <c r="R426" s="180"/>
      <c r="S426" s="180"/>
      <c r="T426" s="186"/>
      <c r="U426" s="186"/>
      <c r="V426" s="186"/>
      <c r="W426" s="186"/>
      <c r="X426" s="186"/>
      <c r="Y426" s="186"/>
      <c r="Z426" s="186"/>
    </row>
    <row r="427" spans="1:26" x14ac:dyDescent="0.2">
      <c r="A427" s="186"/>
      <c r="B427" s="186"/>
      <c r="C427" s="186"/>
      <c r="D427" s="186"/>
      <c r="E427" s="186"/>
      <c r="F427" s="186"/>
      <c r="G427" s="186"/>
      <c r="H427" s="186"/>
      <c r="I427" s="186"/>
      <c r="J427" s="186"/>
      <c r="K427" s="186"/>
      <c r="L427" s="186"/>
      <c r="M427" s="186"/>
      <c r="N427" s="180"/>
      <c r="O427" s="180"/>
      <c r="P427" s="180"/>
      <c r="Q427" s="180"/>
      <c r="R427" s="180"/>
      <c r="S427" s="180"/>
      <c r="T427" s="186"/>
      <c r="U427" s="186"/>
      <c r="V427" s="186"/>
      <c r="W427" s="186"/>
      <c r="X427" s="186"/>
      <c r="Y427" s="186"/>
      <c r="Z427" s="186"/>
    </row>
    <row r="428" spans="1:26" x14ac:dyDescent="0.2">
      <c r="A428" s="186"/>
      <c r="B428" s="186"/>
      <c r="C428" s="186"/>
      <c r="D428" s="186"/>
      <c r="E428" s="186"/>
      <c r="F428" s="186"/>
      <c r="G428" s="186"/>
      <c r="H428" s="186"/>
      <c r="I428" s="186"/>
      <c r="J428" s="186"/>
      <c r="K428" s="186"/>
      <c r="L428" s="186"/>
      <c r="M428" s="186"/>
      <c r="N428" s="180"/>
      <c r="O428" s="180"/>
      <c r="P428" s="180"/>
      <c r="Q428" s="180"/>
      <c r="R428" s="180"/>
      <c r="S428" s="180"/>
      <c r="T428" s="186"/>
      <c r="U428" s="186"/>
      <c r="V428" s="186"/>
      <c r="W428" s="186"/>
      <c r="X428" s="186"/>
      <c r="Y428" s="186"/>
      <c r="Z428" s="186"/>
    </row>
    <row r="429" spans="1:26" x14ac:dyDescent="0.2">
      <c r="A429" s="186"/>
      <c r="B429" s="186"/>
      <c r="C429" s="186"/>
      <c r="D429" s="186"/>
      <c r="E429" s="186"/>
      <c r="F429" s="186"/>
      <c r="G429" s="186"/>
      <c r="H429" s="186"/>
      <c r="I429" s="186"/>
      <c r="J429" s="186"/>
      <c r="K429" s="186"/>
      <c r="L429" s="186"/>
      <c r="M429" s="186"/>
      <c r="N429" s="180"/>
      <c r="O429" s="180"/>
      <c r="P429" s="180"/>
      <c r="Q429" s="180"/>
      <c r="R429" s="180"/>
      <c r="S429" s="180"/>
      <c r="T429" s="186"/>
      <c r="U429" s="186"/>
      <c r="V429" s="186"/>
      <c r="W429" s="186"/>
      <c r="X429" s="186"/>
      <c r="Y429" s="186"/>
      <c r="Z429" s="186"/>
    </row>
    <row r="430" spans="1:26" x14ac:dyDescent="0.2">
      <c r="A430" s="186"/>
      <c r="B430" s="186"/>
      <c r="C430" s="186"/>
      <c r="D430" s="186"/>
      <c r="E430" s="186"/>
      <c r="F430" s="186"/>
      <c r="G430" s="186"/>
      <c r="H430" s="186"/>
      <c r="I430" s="186"/>
      <c r="J430" s="186"/>
      <c r="K430" s="186"/>
      <c r="L430" s="186"/>
      <c r="M430" s="186"/>
      <c r="N430" s="180"/>
      <c r="O430" s="180"/>
      <c r="P430" s="180"/>
      <c r="Q430" s="180"/>
      <c r="R430" s="180"/>
      <c r="S430" s="180"/>
      <c r="T430" s="186"/>
      <c r="U430" s="186"/>
      <c r="V430" s="186"/>
      <c r="W430" s="186"/>
      <c r="X430" s="186"/>
      <c r="Y430" s="186"/>
      <c r="Z430" s="186"/>
    </row>
    <row r="431" spans="1:26" x14ac:dyDescent="0.2">
      <c r="A431" s="186"/>
      <c r="B431" s="186"/>
      <c r="C431" s="186"/>
      <c r="D431" s="186"/>
      <c r="E431" s="186"/>
      <c r="F431" s="186"/>
      <c r="G431" s="186"/>
      <c r="H431" s="186"/>
      <c r="I431" s="186"/>
      <c r="J431" s="186"/>
      <c r="K431" s="186"/>
      <c r="L431" s="186"/>
      <c r="M431" s="186"/>
      <c r="N431" s="180"/>
      <c r="O431" s="180"/>
      <c r="P431" s="180"/>
      <c r="Q431" s="180"/>
      <c r="R431" s="180"/>
      <c r="S431" s="180"/>
      <c r="T431" s="186"/>
      <c r="U431" s="186"/>
      <c r="V431" s="186"/>
      <c r="W431" s="186"/>
      <c r="X431" s="186"/>
      <c r="Y431" s="186"/>
      <c r="Z431" s="186"/>
    </row>
    <row r="432" spans="1:26" x14ac:dyDescent="0.2">
      <c r="A432" s="186"/>
      <c r="B432" s="186"/>
      <c r="C432" s="186"/>
      <c r="D432" s="186"/>
      <c r="E432" s="186"/>
      <c r="F432" s="186"/>
      <c r="G432" s="186"/>
      <c r="H432" s="186"/>
      <c r="I432" s="186"/>
      <c r="J432" s="186"/>
      <c r="K432" s="186"/>
      <c r="L432" s="186"/>
      <c r="M432" s="186"/>
      <c r="N432" s="180"/>
      <c r="O432" s="180"/>
      <c r="P432" s="180"/>
      <c r="Q432" s="180"/>
      <c r="R432" s="180"/>
      <c r="S432" s="180"/>
      <c r="T432" s="186"/>
      <c r="U432" s="186"/>
      <c r="V432" s="186"/>
      <c r="W432" s="186"/>
      <c r="X432" s="186"/>
      <c r="Y432" s="186"/>
      <c r="Z432" s="186"/>
    </row>
    <row r="433" spans="1:26" x14ac:dyDescent="0.2">
      <c r="A433" s="186"/>
      <c r="B433" s="186"/>
      <c r="C433" s="186"/>
      <c r="D433" s="186"/>
      <c r="E433" s="186"/>
      <c r="F433" s="186"/>
      <c r="G433" s="186"/>
      <c r="H433" s="186"/>
      <c r="I433" s="186"/>
      <c r="J433" s="186"/>
      <c r="K433" s="186"/>
      <c r="L433" s="186"/>
      <c r="M433" s="186"/>
      <c r="N433" s="180"/>
      <c r="O433" s="180"/>
      <c r="P433" s="180"/>
      <c r="Q433" s="180"/>
      <c r="R433" s="180"/>
      <c r="S433" s="180"/>
      <c r="T433" s="186"/>
      <c r="U433" s="186"/>
      <c r="V433" s="186"/>
      <c r="W433" s="186"/>
      <c r="X433" s="186"/>
      <c r="Y433" s="186"/>
      <c r="Z433" s="186"/>
    </row>
    <row r="434" spans="1:26" x14ac:dyDescent="0.2">
      <c r="A434" s="186"/>
      <c r="B434" s="186"/>
      <c r="C434" s="186"/>
      <c r="D434" s="186"/>
      <c r="E434" s="186"/>
      <c r="F434" s="186"/>
      <c r="G434" s="186"/>
      <c r="H434" s="186"/>
      <c r="I434" s="186"/>
      <c r="J434" s="186"/>
      <c r="K434" s="186"/>
      <c r="L434" s="186"/>
      <c r="M434" s="186"/>
      <c r="N434" s="180"/>
      <c r="O434" s="180"/>
      <c r="P434" s="180"/>
      <c r="Q434" s="180"/>
      <c r="R434" s="180"/>
      <c r="S434" s="180"/>
      <c r="T434" s="186"/>
      <c r="U434" s="186"/>
      <c r="V434" s="186"/>
      <c r="W434" s="186"/>
      <c r="X434" s="186"/>
      <c r="Y434" s="186"/>
      <c r="Z434" s="186"/>
    </row>
    <row r="435" spans="1:26" x14ac:dyDescent="0.2">
      <c r="A435" s="186"/>
      <c r="B435" s="186"/>
      <c r="C435" s="186"/>
      <c r="D435" s="186"/>
      <c r="E435" s="186"/>
      <c r="F435" s="186"/>
      <c r="G435" s="186"/>
      <c r="H435" s="186"/>
      <c r="I435" s="186"/>
      <c r="J435" s="186"/>
      <c r="K435" s="186"/>
      <c r="L435" s="186"/>
      <c r="M435" s="186"/>
      <c r="N435" s="180"/>
      <c r="O435" s="180"/>
      <c r="P435" s="180"/>
      <c r="Q435" s="180"/>
      <c r="R435" s="180"/>
      <c r="S435" s="180"/>
      <c r="T435" s="186"/>
      <c r="U435" s="186"/>
      <c r="V435" s="186"/>
      <c r="W435" s="186"/>
      <c r="X435" s="186"/>
      <c r="Y435" s="186"/>
      <c r="Z435" s="186"/>
    </row>
    <row r="436" spans="1:26" x14ac:dyDescent="0.2">
      <c r="A436" s="186"/>
      <c r="B436" s="186"/>
      <c r="C436" s="186"/>
      <c r="D436" s="186"/>
      <c r="E436" s="186"/>
      <c r="F436" s="186"/>
      <c r="G436" s="186"/>
      <c r="H436" s="186"/>
      <c r="I436" s="186"/>
      <c r="J436" s="186"/>
      <c r="K436" s="186"/>
      <c r="L436" s="186"/>
      <c r="M436" s="186"/>
      <c r="N436" s="180"/>
      <c r="O436" s="180"/>
      <c r="P436" s="180"/>
      <c r="Q436" s="180"/>
      <c r="R436" s="180"/>
      <c r="S436" s="180"/>
      <c r="T436" s="186"/>
      <c r="U436" s="186"/>
      <c r="V436" s="186"/>
      <c r="W436" s="186"/>
      <c r="X436" s="186"/>
      <c r="Y436" s="186"/>
      <c r="Z436" s="186"/>
    </row>
    <row r="437" spans="1:26" x14ac:dyDescent="0.2">
      <c r="A437" s="186"/>
      <c r="B437" s="186"/>
      <c r="C437" s="186"/>
      <c r="D437" s="186"/>
      <c r="E437" s="186"/>
      <c r="F437" s="186"/>
      <c r="G437" s="186"/>
      <c r="H437" s="186"/>
      <c r="I437" s="186"/>
      <c r="J437" s="186"/>
      <c r="K437" s="186"/>
      <c r="L437" s="186"/>
      <c r="M437" s="186"/>
      <c r="N437" s="180"/>
      <c r="O437" s="180"/>
      <c r="P437" s="180"/>
      <c r="Q437" s="180"/>
      <c r="R437" s="180"/>
      <c r="S437" s="180"/>
      <c r="T437" s="186"/>
      <c r="U437" s="186"/>
      <c r="V437" s="186"/>
      <c r="W437" s="186"/>
      <c r="X437" s="186"/>
      <c r="Y437" s="186"/>
      <c r="Z437" s="186"/>
    </row>
    <row r="438" spans="1:26" x14ac:dyDescent="0.2">
      <c r="A438" s="186"/>
      <c r="B438" s="186"/>
      <c r="C438" s="186"/>
      <c r="D438" s="186"/>
      <c r="E438" s="186"/>
      <c r="F438" s="186"/>
      <c r="G438" s="186"/>
      <c r="H438" s="186"/>
      <c r="I438" s="186"/>
      <c r="J438" s="186"/>
      <c r="K438" s="186"/>
      <c r="L438" s="186"/>
      <c r="M438" s="186"/>
      <c r="N438" s="180"/>
      <c r="O438" s="180"/>
      <c r="P438" s="180"/>
      <c r="Q438" s="180"/>
      <c r="R438" s="180"/>
      <c r="S438" s="180"/>
      <c r="T438" s="186"/>
      <c r="U438" s="186"/>
      <c r="V438" s="186"/>
      <c r="W438" s="186"/>
      <c r="X438" s="186"/>
      <c r="Y438" s="186"/>
      <c r="Z438" s="186"/>
    </row>
    <row r="439" spans="1:26" x14ac:dyDescent="0.2">
      <c r="A439" s="186"/>
      <c r="B439" s="186"/>
      <c r="C439" s="186"/>
      <c r="D439" s="186"/>
      <c r="E439" s="186"/>
      <c r="F439" s="186"/>
      <c r="G439" s="186"/>
      <c r="H439" s="186"/>
      <c r="I439" s="186"/>
      <c r="J439" s="186"/>
      <c r="K439" s="186"/>
      <c r="L439" s="186"/>
      <c r="M439" s="186"/>
      <c r="N439" s="180"/>
      <c r="O439" s="180"/>
      <c r="P439" s="180"/>
      <c r="Q439" s="180"/>
      <c r="R439" s="180"/>
      <c r="S439" s="180"/>
      <c r="T439" s="186"/>
      <c r="U439" s="186"/>
      <c r="V439" s="186"/>
      <c r="W439" s="186"/>
      <c r="X439" s="186"/>
      <c r="Y439" s="186"/>
      <c r="Z439" s="186"/>
    </row>
    <row r="440" spans="1:26" x14ac:dyDescent="0.2">
      <c r="A440" s="186"/>
      <c r="B440" s="186"/>
      <c r="C440" s="186"/>
      <c r="D440" s="186"/>
      <c r="E440" s="186"/>
      <c r="F440" s="186"/>
      <c r="G440" s="186"/>
      <c r="H440" s="186"/>
      <c r="I440" s="186"/>
      <c r="J440" s="186"/>
      <c r="K440" s="186"/>
      <c r="L440" s="186"/>
      <c r="M440" s="186"/>
      <c r="N440" s="180"/>
      <c r="O440" s="180"/>
      <c r="P440" s="180"/>
      <c r="Q440" s="180"/>
      <c r="R440" s="180"/>
      <c r="S440" s="180"/>
      <c r="T440" s="186"/>
      <c r="U440" s="186"/>
      <c r="V440" s="186"/>
      <c r="W440" s="186"/>
      <c r="X440" s="186"/>
      <c r="Y440" s="186"/>
      <c r="Z440" s="186"/>
    </row>
    <row r="441" spans="1:26" x14ac:dyDescent="0.2">
      <c r="A441" s="186"/>
      <c r="B441" s="186"/>
      <c r="C441" s="186"/>
      <c r="D441" s="186"/>
      <c r="E441" s="186"/>
      <c r="F441" s="186"/>
      <c r="G441" s="186"/>
      <c r="H441" s="186"/>
      <c r="I441" s="186"/>
      <c r="J441" s="186"/>
      <c r="K441" s="186"/>
      <c r="L441" s="186"/>
      <c r="M441" s="186"/>
      <c r="N441" s="180"/>
      <c r="O441" s="180"/>
      <c r="P441" s="180"/>
      <c r="Q441" s="180"/>
      <c r="R441" s="180"/>
      <c r="S441" s="180"/>
      <c r="T441" s="186"/>
      <c r="U441" s="186"/>
      <c r="V441" s="186"/>
      <c r="W441" s="186"/>
      <c r="X441" s="186"/>
      <c r="Y441" s="186"/>
      <c r="Z441" s="186"/>
    </row>
    <row r="442" spans="1:26" x14ac:dyDescent="0.2">
      <c r="A442" s="186"/>
      <c r="B442" s="186"/>
      <c r="C442" s="186"/>
      <c r="D442" s="186"/>
      <c r="E442" s="186"/>
      <c r="F442" s="186"/>
      <c r="G442" s="186"/>
      <c r="H442" s="186"/>
      <c r="I442" s="186"/>
      <c r="J442" s="186"/>
      <c r="K442" s="186"/>
      <c r="L442" s="186"/>
      <c r="M442" s="186"/>
      <c r="N442" s="180"/>
      <c r="O442" s="180"/>
      <c r="P442" s="180"/>
      <c r="Q442" s="180"/>
      <c r="R442" s="180"/>
      <c r="S442" s="180"/>
      <c r="T442" s="186"/>
      <c r="U442" s="186"/>
      <c r="V442" s="186"/>
      <c r="W442" s="186"/>
      <c r="X442" s="186"/>
      <c r="Y442" s="186"/>
      <c r="Z442" s="186"/>
    </row>
    <row r="443" spans="1:26" x14ac:dyDescent="0.2">
      <c r="A443" s="186"/>
      <c r="B443" s="186"/>
      <c r="C443" s="186"/>
      <c r="D443" s="186"/>
      <c r="E443" s="186"/>
      <c r="F443" s="186"/>
      <c r="G443" s="186"/>
      <c r="H443" s="186"/>
      <c r="I443" s="186"/>
      <c r="J443" s="186"/>
      <c r="K443" s="186"/>
      <c r="L443" s="186"/>
      <c r="M443" s="186"/>
      <c r="N443" s="180"/>
      <c r="O443" s="180"/>
      <c r="P443" s="180"/>
      <c r="Q443" s="180"/>
      <c r="R443" s="180"/>
      <c r="S443" s="180"/>
      <c r="T443" s="186"/>
      <c r="U443" s="186"/>
      <c r="V443" s="186"/>
      <c r="W443" s="186"/>
      <c r="X443" s="186"/>
      <c r="Y443" s="186"/>
      <c r="Z443" s="186"/>
    </row>
    <row r="444" spans="1:26" x14ac:dyDescent="0.2">
      <c r="A444" s="186"/>
      <c r="B444" s="186"/>
      <c r="C444" s="186"/>
      <c r="D444" s="186"/>
      <c r="E444" s="186"/>
      <c r="F444" s="186"/>
      <c r="G444" s="186"/>
      <c r="H444" s="186"/>
      <c r="I444" s="186"/>
      <c r="J444" s="186"/>
      <c r="K444" s="186"/>
      <c r="L444" s="186"/>
      <c r="M444" s="186"/>
      <c r="N444" s="180"/>
      <c r="O444" s="180"/>
      <c r="P444" s="180"/>
      <c r="Q444" s="180"/>
      <c r="R444" s="180"/>
      <c r="S444" s="180"/>
      <c r="T444" s="186"/>
      <c r="U444" s="186"/>
      <c r="V444" s="186"/>
      <c r="W444" s="186"/>
      <c r="X444" s="186"/>
      <c r="Y444" s="186"/>
      <c r="Z444" s="186"/>
    </row>
    <row r="445" spans="1:26" x14ac:dyDescent="0.2">
      <c r="A445" s="186"/>
      <c r="B445" s="186"/>
      <c r="C445" s="186"/>
      <c r="D445" s="186"/>
      <c r="E445" s="186"/>
      <c r="F445" s="186"/>
      <c r="G445" s="186"/>
      <c r="H445" s="186"/>
      <c r="I445" s="186"/>
      <c r="J445" s="186"/>
      <c r="K445" s="186"/>
      <c r="L445" s="186"/>
      <c r="M445" s="186"/>
      <c r="N445" s="180"/>
      <c r="O445" s="180"/>
      <c r="P445" s="180"/>
      <c r="Q445" s="180"/>
      <c r="R445" s="180"/>
      <c r="S445" s="180"/>
      <c r="T445" s="186"/>
      <c r="U445" s="186"/>
      <c r="V445" s="186"/>
      <c r="W445" s="186"/>
      <c r="X445" s="186"/>
      <c r="Y445" s="186"/>
      <c r="Z445" s="186"/>
    </row>
    <row r="446" spans="1:26" x14ac:dyDescent="0.2">
      <c r="A446" s="186"/>
      <c r="B446" s="186"/>
      <c r="C446" s="186"/>
      <c r="D446" s="186"/>
      <c r="E446" s="186"/>
      <c r="F446" s="186"/>
      <c r="G446" s="186"/>
      <c r="H446" s="186"/>
      <c r="I446" s="186"/>
      <c r="J446" s="186"/>
      <c r="K446" s="186"/>
      <c r="L446" s="186"/>
      <c r="M446" s="186"/>
      <c r="N446" s="180"/>
      <c r="O446" s="180"/>
      <c r="P446" s="180"/>
      <c r="Q446" s="180"/>
      <c r="R446" s="180"/>
      <c r="S446" s="180"/>
      <c r="T446" s="186"/>
      <c r="U446" s="186"/>
      <c r="V446" s="186"/>
      <c r="W446" s="186"/>
      <c r="X446" s="186"/>
      <c r="Y446" s="186"/>
      <c r="Z446" s="186"/>
    </row>
    <row r="447" spans="1:26" x14ac:dyDescent="0.2">
      <c r="A447" s="186"/>
      <c r="B447" s="186"/>
      <c r="C447" s="186"/>
      <c r="D447" s="186"/>
      <c r="E447" s="186"/>
      <c r="F447" s="186"/>
      <c r="G447" s="186"/>
      <c r="H447" s="186"/>
      <c r="I447" s="186"/>
      <c r="J447" s="186"/>
      <c r="K447" s="186"/>
      <c r="L447" s="186"/>
      <c r="M447" s="186"/>
      <c r="N447" s="180"/>
      <c r="O447" s="180"/>
      <c r="P447" s="180"/>
      <c r="Q447" s="180"/>
      <c r="R447" s="180"/>
      <c r="S447" s="180"/>
      <c r="T447" s="186"/>
      <c r="U447" s="186"/>
      <c r="V447" s="186"/>
      <c r="W447" s="186"/>
      <c r="X447" s="186"/>
      <c r="Y447" s="186"/>
      <c r="Z447" s="186"/>
    </row>
    <row r="448" spans="1:26" x14ac:dyDescent="0.2">
      <c r="A448" s="186"/>
      <c r="B448" s="186"/>
      <c r="C448" s="186"/>
      <c r="D448" s="186"/>
      <c r="E448" s="186"/>
      <c r="F448" s="186"/>
      <c r="G448" s="186"/>
      <c r="H448" s="186"/>
      <c r="I448" s="186"/>
      <c r="J448" s="186"/>
      <c r="K448" s="186"/>
      <c r="L448" s="186"/>
      <c r="M448" s="186"/>
      <c r="N448" s="180"/>
      <c r="O448" s="180"/>
      <c r="P448" s="180"/>
      <c r="Q448" s="180"/>
      <c r="R448" s="180"/>
      <c r="S448" s="180"/>
      <c r="T448" s="186"/>
      <c r="U448" s="186"/>
      <c r="V448" s="186"/>
      <c r="W448" s="186"/>
      <c r="X448" s="186"/>
      <c r="Y448" s="186"/>
      <c r="Z448" s="186"/>
    </row>
    <row r="449" spans="1:26" x14ac:dyDescent="0.2">
      <c r="A449" s="186"/>
      <c r="B449" s="186"/>
      <c r="C449" s="186"/>
      <c r="D449" s="186"/>
      <c r="E449" s="186"/>
      <c r="F449" s="186"/>
      <c r="G449" s="186"/>
      <c r="H449" s="186"/>
      <c r="I449" s="186"/>
      <c r="J449" s="186"/>
      <c r="K449" s="186"/>
      <c r="L449" s="186"/>
      <c r="M449" s="186"/>
      <c r="N449" s="180"/>
      <c r="O449" s="180"/>
      <c r="P449" s="180"/>
      <c r="Q449" s="180"/>
      <c r="R449" s="180"/>
      <c r="S449" s="180"/>
      <c r="T449" s="186"/>
      <c r="U449" s="186"/>
      <c r="V449" s="186"/>
      <c r="W449" s="186"/>
      <c r="X449" s="186"/>
      <c r="Y449" s="186"/>
      <c r="Z449" s="186"/>
    </row>
    <row r="450" spans="1:26" x14ac:dyDescent="0.2">
      <c r="A450" s="186"/>
      <c r="B450" s="186"/>
      <c r="C450" s="186"/>
      <c r="D450" s="186"/>
      <c r="E450" s="186"/>
      <c r="F450" s="186"/>
      <c r="G450" s="186"/>
      <c r="H450" s="186"/>
      <c r="I450" s="186"/>
      <c r="J450" s="186"/>
      <c r="K450" s="186"/>
      <c r="L450" s="186"/>
      <c r="M450" s="186"/>
      <c r="N450" s="180"/>
      <c r="O450" s="180"/>
      <c r="P450" s="180"/>
      <c r="Q450" s="180"/>
      <c r="R450" s="180"/>
      <c r="S450" s="180"/>
      <c r="T450" s="186"/>
      <c r="U450" s="186"/>
      <c r="V450" s="186"/>
      <c r="W450" s="186"/>
      <c r="X450" s="186"/>
      <c r="Y450" s="186"/>
      <c r="Z450" s="186"/>
    </row>
    <row r="451" spans="1:26" x14ac:dyDescent="0.2">
      <c r="A451" s="186"/>
      <c r="B451" s="186"/>
      <c r="C451" s="186"/>
      <c r="D451" s="186"/>
      <c r="E451" s="186"/>
      <c r="F451" s="186"/>
      <c r="G451" s="186"/>
      <c r="H451" s="186"/>
      <c r="I451" s="186"/>
      <c r="J451" s="186"/>
      <c r="K451" s="186"/>
      <c r="L451" s="186"/>
      <c r="M451" s="186"/>
      <c r="N451" s="180"/>
      <c r="O451" s="180"/>
      <c r="P451" s="180"/>
      <c r="Q451" s="180"/>
      <c r="R451" s="180"/>
      <c r="S451" s="180"/>
      <c r="T451" s="186"/>
      <c r="U451" s="186"/>
      <c r="V451" s="186"/>
      <c r="W451" s="186"/>
      <c r="X451" s="186"/>
      <c r="Y451" s="186"/>
      <c r="Z451" s="186"/>
    </row>
    <row r="452" spans="1:26" x14ac:dyDescent="0.2">
      <c r="A452" s="186"/>
      <c r="B452" s="186"/>
      <c r="C452" s="186"/>
      <c r="D452" s="186"/>
      <c r="E452" s="186"/>
      <c r="F452" s="186"/>
      <c r="G452" s="186"/>
      <c r="H452" s="186"/>
      <c r="I452" s="186"/>
      <c r="J452" s="186"/>
      <c r="K452" s="186"/>
      <c r="L452" s="186"/>
      <c r="M452" s="186"/>
      <c r="N452" s="180"/>
      <c r="O452" s="180"/>
      <c r="P452" s="180"/>
      <c r="Q452" s="180"/>
      <c r="R452" s="180"/>
      <c r="S452" s="180"/>
      <c r="T452" s="186"/>
      <c r="U452" s="186"/>
      <c r="V452" s="186"/>
      <c r="W452" s="186"/>
      <c r="X452" s="186"/>
      <c r="Y452" s="186"/>
      <c r="Z452" s="186"/>
    </row>
    <row r="453" spans="1:26" x14ac:dyDescent="0.2">
      <c r="A453" s="186"/>
      <c r="B453" s="186"/>
      <c r="C453" s="186"/>
      <c r="D453" s="186"/>
      <c r="E453" s="186"/>
      <c r="F453" s="186"/>
      <c r="G453" s="186"/>
      <c r="H453" s="186"/>
      <c r="I453" s="186"/>
      <c r="J453" s="186"/>
      <c r="K453" s="186"/>
      <c r="L453" s="186"/>
      <c r="M453" s="186"/>
      <c r="N453" s="180"/>
      <c r="O453" s="180"/>
      <c r="P453" s="180"/>
      <c r="Q453" s="180"/>
      <c r="R453" s="180"/>
      <c r="S453" s="180"/>
      <c r="T453" s="186"/>
      <c r="U453" s="186"/>
      <c r="V453" s="186"/>
      <c r="W453" s="186"/>
      <c r="X453" s="186"/>
      <c r="Y453" s="186"/>
      <c r="Z453" s="186"/>
    </row>
    <row r="454" spans="1:26" x14ac:dyDescent="0.2">
      <c r="A454" s="186"/>
      <c r="B454" s="186"/>
      <c r="C454" s="186"/>
      <c r="D454" s="186"/>
      <c r="E454" s="186"/>
      <c r="F454" s="186"/>
      <c r="G454" s="186"/>
      <c r="H454" s="186"/>
      <c r="I454" s="186"/>
      <c r="J454" s="186"/>
      <c r="K454" s="186"/>
      <c r="L454" s="186"/>
      <c r="M454" s="186"/>
      <c r="N454" s="180"/>
      <c r="O454" s="180"/>
      <c r="P454" s="180"/>
      <c r="Q454" s="180"/>
      <c r="R454" s="180"/>
      <c r="S454" s="180"/>
      <c r="T454" s="186"/>
      <c r="U454" s="186"/>
      <c r="V454" s="186"/>
      <c r="W454" s="186"/>
      <c r="X454" s="186"/>
      <c r="Y454" s="186"/>
      <c r="Z454" s="186"/>
    </row>
    <row r="455" spans="1:26" x14ac:dyDescent="0.2">
      <c r="A455" s="186"/>
      <c r="B455" s="186"/>
      <c r="C455" s="186"/>
      <c r="D455" s="186"/>
      <c r="E455" s="186"/>
      <c r="F455" s="186"/>
      <c r="G455" s="186"/>
      <c r="H455" s="186"/>
      <c r="I455" s="186"/>
      <c r="J455" s="186"/>
      <c r="K455" s="186"/>
      <c r="L455" s="186"/>
      <c r="M455" s="186"/>
      <c r="N455" s="180"/>
      <c r="O455" s="180"/>
      <c r="P455" s="180"/>
      <c r="Q455" s="180"/>
      <c r="R455" s="180"/>
      <c r="S455" s="180"/>
      <c r="T455" s="186"/>
      <c r="U455" s="186"/>
      <c r="V455" s="186"/>
      <c r="W455" s="186"/>
      <c r="X455" s="186"/>
      <c r="Y455" s="186"/>
      <c r="Z455" s="186"/>
    </row>
    <row r="456" spans="1:26" x14ac:dyDescent="0.2">
      <c r="A456" s="186"/>
      <c r="B456" s="186"/>
      <c r="C456" s="186"/>
      <c r="D456" s="186"/>
      <c r="E456" s="186"/>
      <c r="F456" s="186"/>
      <c r="G456" s="186"/>
      <c r="H456" s="186"/>
      <c r="I456" s="186"/>
      <c r="J456" s="186"/>
      <c r="K456" s="186"/>
      <c r="L456" s="186"/>
      <c r="M456" s="186"/>
      <c r="N456" s="180"/>
      <c r="O456" s="180"/>
      <c r="P456" s="180"/>
      <c r="Q456" s="180"/>
      <c r="R456" s="180"/>
      <c r="S456" s="180"/>
      <c r="T456" s="186"/>
      <c r="U456" s="186"/>
      <c r="V456" s="186"/>
      <c r="W456" s="186"/>
      <c r="X456" s="186"/>
      <c r="Y456" s="186"/>
      <c r="Z456" s="186"/>
    </row>
    <row r="457" spans="1:26" x14ac:dyDescent="0.2">
      <c r="A457" s="186"/>
      <c r="B457" s="186"/>
      <c r="C457" s="186"/>
      <c r="D457" s="186"/>
      <c r="E457" s="186"/>
      <c r="F457" s="186"/>
      <c r="G457" s="186"/>
      <c r="H457" s="186"/>
      <c r="I457" s="186"/>
      <c r="J457" s="186"/>
      <c r="K457" s="186"/>
      <c r="L457" s="186"/>
      <c r="M457" s="186"/>
      <c r="N457" s="180"/>
      <c r="O457" s="180"/>
      <c r="P457" s="180"/>
      <c r="Q457" s="180"/>
      <c r="R457" s="180"/>
      <c r="S457" s="180"/>
      <c r="T457" s="186"/>
      <c r="U457" s="186"/>
      <c r="V457" s="186"/>
      <c r="W457" s="186"/>
      <c r="X457" s="186"/>
      <c r="Y457" s="186"/>
      <c r="Z457" s="186"/>
    </row>
    <row r="458" spans="1:26" x14ac:dyDescent="0.2">
      <c r="A458" s="186"/>
      <c r="B458" s="186"/>
      <c r="C458" s="186"/>
      <c r="D458" s="186"/>
      <c r="E458" s="186"/>
      <c r="F458" s="186"/>
      <c r="G458" s="186"/>
      <c r="H458" s="186"/>
      <c r="I458" s="186"/>
      <c r="J458" s="186"/>
      <c r="K458" s="186"/>
      <c r="L458" s="186"/>
      <c r="M458" s="186"/>
      <c r="N458" s="180"/>
      <c r="O458" s="180"/>
      <c r="P458" s="180"/>
      <c r="Q458" s="180"/>
      <c r="R458" s="180"/>
      <c r="S458" s="180"/>
      <c r="T458" s="186"/>
      <c r="U458" s="186"/>
      <c r="V458" s="186"/>
      <c r="W458" s="186"/>
      <c r="X458" s="186"/>
      <c r="Y458" s="186"/>
      <c r="Z458" s="186"/>
    </row>
    <row r="459" spans="1:26" x14ac:dyDescent="0.2">
      <c r="A459" s="186"/>
      <c r="B459" s="186"/>
      <c r="C459" s="186"/>
      <c r="D459" s="186"/>
      <c r="E459" s="186"/>
      <c r="F459" s="186"/>
      <c r="G459" s="186"/>
      <c r="H459" s="186"/>
      <c r="I459" s="186"/>
      <c r="J459" s="186"/>
      <c r="K459" s="186"/>
      <c r="L459" s="186"/>
      <c r="M459" s="186"/>
      <c r="N459" s="180"/>
      <c r="O459" s="180"/>
      <c r="P459" s="180"/>
      <c r="Q459" s="180"/>
      <c r="R459" s="180"/>
      <c r="S459" s="180"/>
      <c r="T459" s="186"/>
      <c r="U459" s="186"/>
      <c r="V459" s="186"/>
      <c r="W459" s="186"/>
      <c r="X459" s="186"/>
      <c r="Y459" s="186"/>
      <c r="Z459" s="186"/>
    </row>
    <row r="460" spans="1:26" x14ac:dyDescent="0.2">
      <c r="A460" s="186"/>
      <c r="B460" s="186"/>
      <c r="C460" s="186"/>
      <c r="D460" s="186"/>
      <c r="E460" s="186"/>
      <c r="F460" s="186"/>
      <c r="G460" s="186"/>
      <c r="H460" s="186"/>
      <c r="I460" s="186"/>
      <c r="J460" s="186"/>
      <c r="K460" s="186"/>
      <c r="L460" s="186"/>
      <c r="M460" s="186"/>
      <c r="N460" s="180"/>
      <c r="O460" s="180"/>
      <c r="P460" s="180"/>
      <c r="Q460" s="180"/>
      <c r="R460" s="180"/>
      <c r="S460" s="180"/>
      <c r="T460" s="186"/>
      <c r="U460" s="186"/>
      <c r="V460" s="186"/>
      <c r="W460" s="186"/>
      <c r="X460" s="186"/>
      <c r="Y460" s="186"/>
      <c r="Z460" s="186"/>
    </row>
    <row r="461" spans="1:26" x14ac:dyDescent="0.2">
      <c r="A461" s="186"/>
      <c r="B461" s="186"/>
      <c r="C461" s="186"/>
      <c r="D461" s="186"/>
      <c r="E461" s="186"/>
      <c r="F461" s="186"/>
      <c r="G461" s="186"/>
      <c r="H461" s="186"/>
      <c r="I461" s="186"/>
      <c r="J461" s="186"/>
      <c r="K461" s="186"/>
      <c r="L461" s="186"/>
      <c r="M461" s="186"/>
      <c r="N461" s="180"/>
      <c r="O461" s="180"/>
      <c r="P461" s="180"/>
      <c r="Q461" s="180"/>
      <c r="R461" s="180"/>
      <c r="S461" s="180"/>
      <c r="T461" s="186"/>
      <c r="U461" s="186"/>
      <c r="V461" s="186"/>
      <c r="W461" s="186"/>
      <c r="X461" s="186"/>
      <c r="Y461" s="186"/>
      <c r="Z461" s="186"/>
    </row>
    <row r="462" spans="1:26" x14ac:dyDescent="0.2">
      <c r="A462" s="186"/>
      <c r="B462" s="186"/>
      <c r="C462" s="186"/>
      <c r="D462" s="186"/>
      <c r="E462" s="186"/>
      <c r="F462" s="186"/>
      <c r="G462" s="186"/>
      <c r="H462" s="186"/>
      <c r="I462" s="186"/>
      <c r="J462" s="186"/>
      <c r="K462" s="186"/>
      <c r="L462" s="186"/>
      <c r="M462" s="186"/>
      <c r="N462" s="180"/>
      <c r="O462" s="180"/>
      <c r="P462" s="180"/>
      <c r="Q462" s="180"/>
      <c r="R462" s="180"/>
      <c r="S462" s="180"/>
      <c r="T462" s="186"/>
      <c r="U462" s="186"/>
      <c r="V462" s="186"/>
      <c r="W462" s="186"/>
      <c r="X462" s="186"/>
      <c r="Y462" s="186"/>
      <c r="Z462" s="186"/>
    </row>
    <row r="463" spans="1:26" x14ac:dyDescent="0.2">
      <c r="A463" s="186"/>
      <c r="B463" s="186"/>
      <c r="C463" s="186"/>
      <c r="D463" s="186"/>
      <c r="E463" s="186"/>
      <c r="F463" s="186"/>
      <c r="G463" s="186"/>
      <c r="H463" s="186"/>
      <c r="I463" s="186"/>
      <c r="J463" s="186"/>
      <c r="K463" s="186"/>
      <c r="L463" s="186"/>
      <c r="M463" s="186"/>
      <c r="N463" s="180"/>
      <c r="O463" s="180"/>
      <c r="P463" s="180"/>
      <c r="Q463" s="180"/>
      <c r="R463" s="180"/>
      <c r="S463" s="180"/>
      <c r="T463" s="186"/>
      <c r="U463" s="186"/>
      <c r="V463" s="186"/>
      <c r="W463" s="186"/>
      <c r="X463" s="186"/>
      <c r="Y463" s="186"/>
      <c r="Z463" s="186"/>
    </row>
    <row r="464" spans="1:26" x14ac:dyDescent="0.2">
      <c r="A464" s="186"/>
      <c r="B464" s="186"/>
      <c r="C464" s="186"/>
      <c r="D464" s="186"/>
      <c r="E464" s="186"/>
      <c r="F464" s="186"/>
      <c r="G464" s="186"/>
      <c r="H464" s="186"/>
      <c r="I464" s="186"/>
      <c r="J464" s="186"/>
      <c r="K464" s="186"/>
      <c r="L464" s="186"/>
      <c r="M464" s="186"/>
      <c r="N464" s="180"/>
      <c r="O464" s="180"/>
      <c r="P464" s="180"/>
      <c r="Q464" s="180"/>
      <c r="R464" s="180"/>
      <c r="S464" s="180"/>
      <c r="T464" s="186"/>
      <c r="U464" s="186"/>
      <c r="V464" s="186"/>
      <c r="W464" s="186"/>
      <c r="X464" s="186"/>
      <c r="Y464" s="186"/>
      <c r="Z464" s="186"/>
    </row>
    <row r="465" spans="1:26" x14ac:dyDescent="0.2">
      <c r="A465" s="186"/>
      <c r="B465" s="186"/>
      <c r="C465" s="186"/>
      <c r="D465" s="186"/>
      <c r="E465" s="186"/>
      <c r="F465" s="186"/>
      <c r="G465" s="186"/>
      <c r="H465" s="186"/>
      <c r="I465" s="186"/>
      <c r="J465" s="186"/>
      <c r="K465" s="186"/>
      <c r="L465" s="186"/>
      <c r="M465" s="186"/>
      <c r="N465" s="180"/>
      <c r="O465" s="180"/>
      <c r="P465" s="180"/>
      <c r="Q465" s="180"/>
      <c r="R465" s="180"/>
      <c r="S465" s="180"/>
      <c r="T465" s="186"/>
      <c r="U465" s="186"/>
      <c r="V465" s="186"/>
      <c r="W465" s="186"/>
      <c r="X465" s="186"/>
      <c r="Y465" s="186"/>
      <c r="Z465" s="186"/>
    </row>
    <row r="466" spans="1:26" x14ac:dyDescent="0.2">
      <c r="A466" s="186"/>
      <c r="B466" s="186"/>
      <c r="C466" s="186"/>
      <c r="D466" s="186"/>
      <c r="E466" s="186"/>
      <c r="F466" s="186"/>
      <c r="G466" s="186"/>
      <c r="H466" s="186"/>
      <c r="I466" s="186"/>
      <c r="J466" s="186"/>
      <c r="K466" s="186"/>
      <c r="L466" s="186"/>
      <c r="M466" s="186"/>
      <c r="N466" s="180"/>
      <c r="O466" s="180"/>
      <c r="P466" s="180"/>
      <c r="Q466" s="180"/>
      <c r="R466" s="180"/>
      <c r="S466" s="180"/>
      <c r="T466" s="186"/>
      <c r="U466" s="186"/>
      <c r="V466" s="186"/>
      <c r="W466" s="186"/>
      <c r="X466" s="186"/>
      <c r="Y466" s="186"/>
      <c r="Z466" s="186"/>
    </row>
    <row r="467" spans="1:26" x14ac:dyDescent="0.2">
      <c r="A467" s="186"/>
      <c r="B467" s="186"/>
      <c r="C467" s="186"/>
      <c r="D467" s="186"/>
      <c r="E467" s="186"/>
      <c r="F467" s="186"/>
      <c r="G467" s="186"/>
      <c r="H467" s="186"/>
      <c r="I467" s="186"/>
      <c r="J467" s="186"/>
      <c r="K467" s="186"/>
      <c r="L467" s="186"/>
      <c r="M467" s="186"/>
      <c r="N467" s="180"/>
      <c r="O467" s="180"/>
      <c r="P467" s="180"/>
      <c r="Q467" s="180"/>
      <c r="R467" s="180"/>
      <c r="S467" s="180"/>
      <c r="T467" s="186"/>
      <c r="U467" s="186"/>
      <c r="V467" s="186"/>
      <c r="W467" s="186"/>
      <c r="X467" s="186"/>
      <c r="Y467" s="186"/>
      <c r="Z467" s="186"/>
    </row>
    <row r="468" spans="1:26" x14ac:dyDescent="0.2">
      <c r="A468" s="186"/>
      <c r="B468" s="186"/>
      <c r="C468" s="186"/>
      <c r="D468" s="186"/>
      <c r="E468" s="186"/>
      <c r="F468" s="186"/>
      <c r="G468" s="186"/>
      <c r="H468" s="186"/>
      <c r="I468" s="186"/>
      <c r="J468" s="186"/>
      <c r="K468" s="186"/>
      <c r="L468" s="186"/>
      <c r="M468" s="186"/>
      <c r="N468" s="180"/>
      <c r="O468" s="180"/>
      <c r="P468" s="180"/>
      <c r="Q468" s="180"/>
      <c r="R468" s="180"/>
      <c r="S468" s="180"/>
      <c r="T468" s="186"/>
      <c r="U468" s="186"/>
      <c r="V468" s="186"/>
      <c r="W468" s="186"/>
      <c r="X468" s="186"/>
      <c r="Y468" s="186"/>
      <c r="Z468" s="186"/>
    </row>
    <row r="469" spans="1:26" x14ac:dyDescent="0.2">
      <c r="A469" s="186"/>
      <c r="B469" s="186"/>
      <c r="C469" s="186"/>
      <c r="D469" s="186"/>
      <c r="E469" s="186"/>
      <c r="F469" s="186"/>
      <c r="G469" s="186"/>
      <c r="H469" s="186"/>
      <c r="I469" s="186"/>
      <c r="J469" s="186"/>
      <c r="K469" s="186"/>
      <c r="L469" s="186"/>
      <c r="M469" s="186"/>
      <c r="N469" s="180"/>
      <c r="O469" s="180"/>
      <c r="P469" s="180"/>
      <c r="Q469" s="180"/>
      <c r="R469" s="180"/>
      <c r="S469" s="180"/>
      <c r="T469" s="186"/>
      <c r="U469" s="186"/>
      <c r="V469" s="186"/>
      <c r="W469" s="186"/>
      <c r="X469" s="186"/>
      <c r="Y469" s="186"/>
      <c r="Z469" s="186"/>
    </row>
    <row r="470" spans="1:26" x14ac:dyDescent="0.2">
      <c r="A470" s="186"/>
      <c r="B470" s="186"/>
      <c r="C470" s="186"/>
      <c r="D470" s="186"/>
      <c r="E470" s="186"/>
      <c r="F470" s="186"/>
      <c r="G470" s="186"/>
      <c r="H470" s="186"/>
      <c r="I470" s="186"/>
      <c r="J470" s="186"/>
      <c r="K470" s="186"/>
      <c r="L470" s="186"/>
      <c r="M470" s="186"/>
      <c r="N470" s="180"/>
      <c r="O470" s="180"/>
      <c r="P470" s="180"/>
      <c r="Q470" s="180"/>
      <c r="R470" s="180"/>
      <c r="S470" s="180"/>
      <c r="T470" s="186"/>
      <c r="U470" s="186"/>
      <c r="V470" s="186"/>
      <c r="W470" s="186"/>
      <c r="X470" s="186"/>
      <c r="Y470" s="186"/>
      <c r="Z470" s="186"/>
    </row>
    <row r="471" spans="1:26" x14ac:dyDescent="0.2">
      <c r="A471" s="186"/>
      <c r="B471" s="186"/>
      <c r="C471" s="186"/>
      <c r="D471" s="186"/>
      <c r="E471" s="186"/>
      <c r="F471" s="186"/>
      <c r="G471" s="186"/>
      <c r="H471" s="186"/>
      <c r="I471" s="186"/>
      <c r="J471" s="186"/>
      <c r="K471" s="186"/>
      <c r="L471" s="186"/>
      <c r="M471" s="186"/>
      <c r="N471" s="180"/>
      <c r="O471" s="180"/>
      <c r="P471" s="180"/>
      <c r="Q471" s="180"/>
      <c r="R471" s="180"/>
      <c r="S471" s="180"/>
      <c r="T471" s="186"/>
      <c r="U471" s="186"/>
      <c r="V471" s="186"/>
      <c r="W471" s="186"/>
      <c r="X471" s="186"/>
      <c r="Y471" s="186"/>
      <c r="Z471" s="186"/>
    </row>
    <row r="472" spans="1:26" x14ac:dyDescent="0.2">
      <c r="A472" s="186"/>
      <c r="B472" s="186"/>
      <c r="C472" s="186"/>
      <c r="D472" s="186"/>
      <c r="E472" s="186"/>
      <c r="F472" s="186"/>
      <c r="G472" s="186"/>
      <c r="H472" s="186"/>
      <c r="I472" s="186"/>
      <c r="J472" s="186"/>
      <c r="K472" s="186"/>
      <c r="L472" s="186"/>
      <c r="M472" s="186"/>
      <c r="N472" s="180"/>
      <c r="O472" s="180"/>
      <c r="P472" s="180"/>
      <c r="Q472" s="180"/>
      <c r="R472" s="180"/>
      <c r="S472" s="180"/>
      <c r="T472" s="186"/>
      <c r="U472" s="186"/>
      <c r="V472" s="186"/>
      <c r="W472" s="186"/>
      <c r="X472" s="186"/>
      <c r="Y472" s="186"/>
      <c r="Z472" s="186"/>
    </row>
    <row r="473" spans="1:26" x14ac:dyDescent="0.2">
      <c r="A473" s="186"/>
      <c r="B473" s="186"/>
      <c r="C473" s="186"/>
      <c r="D473" s="186"/>
      <c r="E473" s="186"/>
      <c r="F473" s="186"/>
      <c r="G473" s="186"/>
      <c r="H473" s="186"/>
      <c r="I473" s="186"/>
      <c r="J473" s="186"/>
      <c r="K473" s="186"/>
      <c r="L473" s="186"/>
      <c r="M473" s="186"/>
      <c r="N473" s="180"/>
      <c r="O473" s="180"/>
      <c r="P473" s="180"/>
      <c r="Q473" s="180"/>
      <c r="R473" s="180"/>
      <c r="S473" s="180"/>
      <c r="T473" s="186"/>
      <c r="U473" s="186"/>
      <c r="V473" s="186"/>
      <c r="W473" s="186"/>
      <c r="X473" s="186"/>
      <c r="Y473" s="186"/>
      <c r="Z473" s="186"/>
    </row>
    <row r="474" spans="1:26" x14ac:dyDescent="0.2">
      <c r="A474" s="186"/>
      <c r="B474" s="186"/>
      <c r="C474" s="186"/>
      <c r="D474" s="186"/>
      <c r="E474" s="186"/>
      <c r="F474" s="186"/>
      <c r="G474" s="186"/>
      <c r="H474" s="186"/>
      <c r="I474" s="186"/>
      <c r="J474" s="186"/>
      <c r="K474" s="186"/>
      <c r="L474" s="186"/>
      <c r="M474" s="186"/>
      <c r="N474" s="180"/>
      <c r="O474" s="180"/>
      <c r="P474" s="180"/>
      <c r="Q474" s="180"/>
      <c r="R474" s="180"/>
      <c r="S474" s="180"/>
      <c r="T474" s="186"/>
      <c r="U474" s="186"/>
      <c r="V474" s="186"/>
      <c r="W474" s="186"/>
      <c r="X474" s="186"/>
      <c r="Y474" s="186"/>
      <c r="Z474" s="186"/>
    </row>
    <row r="475" spans="1:26" x14ac:dyDescent="0.2">
      <c r="A475" s="186"/>
      <c r="B475" s="186"/>
      <c r="C475" s="186"/>
      <c r="D475" s="186"/>
      <c r="E475" s="186"/>
      <c r="F475" s="186"/>
      <c r="G475" s="186"/>
      <c r="H475" s="186"/>
      <c r="I475" s="186"/>
      <c r="J475" s="186"/>
      <c r="K475" s="186"/>
      <c r="L475" s="186"/>
      <c r="M475" s="186"/>
      <c r="N475" s="180"/>
      <c r="O475" s="180"/>
      <c r="P475" s="180"/>
      <c r="Q475" s="180"/>
      <c r="R475" s="180"/>
      <c r="S475" s="180"/>
      <c r="T475" s="186"/>
      <c r="U475" s="186"/>
      <c r="V475" s="186"/>
      <c r="W475" s="186"/>
      <c r="X475" s="186"/>
      <c r="Y475" s="186"/>
      <c r="Z475" s="186"/>
    </row>
    <row r="476" spans="1:26" x14ac:dyDescent="0.2">
      <c r="A476" s="186"/>
      <c r="B476" s="186"/>
      <c r="C476" s="186"/>
      <c r="D476" s="186"/>
      <c r="E476" s="186"/>
      <c r="F476" s="186"/>
      <c r="G476" s="186"/>
      <c r="H476" s="186"/>
      <c r="I476" s="186"/>
      <c r="J476" s="186"/>
      <c r="K476" s="186"/>
      <c r="L476" s="186"/>
      <c r="M476" s="186"/>
      <c r="N476" s="180"/>
      <c r="O476" s="180"/>
      <c r="P476" s="180"/>
      <c r="Q476" s="180"/>
      <c r="R476" s="180"/>
      <c r="S476" s="180"/>
      <c r="T476" s="186"/>
      <c r="U476" s="186"/>
      <c r="V476" s="186"/>
      <c r="W476" s="186"/>
      <c r="X476" s="186"/>
      <c r="Y476" s="186"/>
      <c r="Z476" s="186"/>
    </row>
    <row r="477" spans="1:26" x14ac:dyDescent="0.2">
      <c r="A477" s="186"/>
      <c r="B477" s="186"/>
      <c r="C477" s="186"/>
      <c r="D477" s="186"/>
      <c r="E477" s="186"/>
      <c r="F477" s="186"/>
      <c r="G477" s="186"/>
      <c r="H477" s="186"/>
      <c r="I477" s="186"/>
      <c r="J477" s="186"/>
      <c r="K477" s="186"/>
      <c r="L477" s="186"/>
      <c r="M477" s="186"/>
      <c r="N477" s="180"/>
      <c r="O477" s="180"/>
      <c r="P477" s="180"/>
      <c r="Q477" s="180"/>
      <c r="R477" s="180"/>
      <c r="S477" s="180"/>
      <c r="T477" s="186"/>
      <c r="U477" s="186"/>
      <c r="V477" s="186"/>
      <c r="W477" s="186"/>
      <c r="X477" s="186"/>
      <c r="Y477" s="186"/>
      <c r="Z477" s="186"/>
    </row>
    <row r="478" spans="1:26" x14ac:dyDescent="0.2">
      <c r="A478" s="186"/>
      <c r="B478" s="186"/>
      <c r="C478" s="186"/>
      <c r="D478" s="186"/>
      <c r="E478" s="186"/>
      <c r="F478" s="186"/>
      <c r="G478" s="186"/>
      <c r="H478" s="186"/>
      <c r="I478" s="186"/>
      <c r="J478" s="186"/>
      <c r="K478" s="186"/>
      <c r="L478" s="186"/>
      <c r="M478" s="186"/>
      <c r="N478" s="180"/>
      <c r="O478" s="180"/>
      <c r="P478" s="180"/>
      <c r="Q478" s="180"/>
      <c r="R478" s="180"/>
      <c r="S478" s="180"/>
      <c r="T478" s="186"/>
      <c r="U478" s="186"/>
      <c r="V478" s="186"/>
      <c r="W478" s="186"/>
      <c r="X478" s="186"/>
      <c r="Y478" s="186"/>
      <c r="Z478" s="186"/>
    </row>
    <row r="479" spans="1:26" x14ac:dyDescent="0.2">
      <c r="A479" s="186"/>
      <c r="B479" s="186"/>
      <c r="C479" s="186"/>
      <c r="D479" s="186"/>
      <c r="E479" s="186"/>
      <c r="F479" s="186"/>
      <c r="G479" s="186"/>
      <c r="H479" s="186"/>
      <c r="I479" s="186"/>
      <c r="J479" s="186"/>
      <c r="K479" s="186"/>
      <c r="L479" s="186"/>
      <c r="M479" s="186"/>
      <c r="N479" s="180"/>
      <c r="O479" s="180"/>
      <c r="P479" s="180"/>
      <c r="Q479" s="180"/>
      <c r="R479" s="180"/>
      <c r="S479" s="180"/>
      <c r="T479" s="186"/>
      <c r="U479" s="186"/>
      <c r="V479" s="186"/>
      <c r="W479" s="186"/>
      <c r="X479" s="186"/>
      <c r="Y479" s="186"/>
      <c r="Z479" s="186"/>
    </row>
    <row r="480" spans="1:26" x14ac:dyDescent="0.2">
      <c r="A480" s="186"/>
      <c r="B480" s="186"/>
      <c r="C480" s="186"/>
      <c r="D480" s="186"/>
      <c r="E480" s="186"/>
      <c r="F480" s="186"/>
      <c r="G480" s="186"/>
      <c r="H480" s="186"/>
      <c r="I480" s="186"/>
      <c r="J480" s="186"/>
      <c r="K480" s="186"/>
      <c r="L480" s="186"/>
      <c r="M480" s="186"/>
      <c r="N480" s="180"/>
      <c r="O480" s="180"/>
      <c r="P480" s="180"/>
      <c r="Q480" s="180"/>
      <c r="R480" s="180"/>
      <c r="S480" s="180"/>
      <c r="T480" s="186"/>
      <c r="U480" s="186"/>
      <c r="V480" s="186"/>
      <c r="W480" s="186"/>
      <c r="X480" s="186"/>
      <c r="Y480" s="186"/>
      <c r="Z480" s="186"/>
    </row>
    <row r="481" spans="1:26" x14ac:dyDescent="0.2">
      <c r="A481" s="186"/>
      <c r="B481" s="186"/>
      <c r="C481" s="186"/>
      <c r="D481" s="186"/>
      <c r="E481" s="186"/>
      <c r="F481" s="186"/>
      <c r="G481" s="186"/>
      <c r="H481" s="186"/>
      <c r="I481" s="186"/>
      <c r="J481" s="186"/>
      <c r="K481" s="186"/>
      <c r="L481" s="186"/>
      <c r="M481" s="186"/>
      <c r="N481" s="180"/>
      <c r="O481" s="180"/>
      <c r="P481" s="180"/>
      <c r="Q481" s="180"/>
      <c r="R481" s="180"/>
      <c r="S481" s="180"/>
      <c r="T481" s="186"/>
      <c r="U481" s="186"/>
      <c r="V481" s="186"/>
      <c r="W481" s="186"/>
      <c r="X481" s="186"/>
      <c r="Y481" s="186"/>
      <c r="Z481" s="186"/>
    </row>
    <row r="482" spans="1:26" x14ac:dyDescent="0.2">
      <c r="A482" s="186"/>
      <c r="B482" s="186"/>
      <c r="C482" s="186"/>
      <c r="D482" s="186"/>
      <c r="E482" s="186"/>
      <c r="F482" s="186"/>
      <c r="G482" s="186"/>
      <c r="H482" s="186"/>
      <c r="I482" s="186"/>
      <c r="J482" s="186"/>
      <c r="K482" s="186"/>
      <c r="L482" s="186"/>
      <c r="M482" s="186"/>
      <c r="N482" s="180"/>
      <c r="O482" s="180"/>
      <c r="P482" s="180"/>
      <c r="Q482" s="180"/>
      <c r="R482" s="180"/>
      <c r="S482" s="180"/>
      <c r="T482" s="186"/>
      <c r="U482" s="186"/>
      <c r="V482" s="186"/>
      <c r="W482" s="186"/>
      <c r="X482" s="186"/>
      <c r="Y482" s="186"/>
      <c r="Z482" s="186"/>
    </row>
    <row r="483" spans="1:26" x14ac:dyDescent="0.2">
      <c r="A483" s="186"/>
      <c r="B483" s="186"/>
      <c r="C483" s="186"/>
      <c r="D483" s="186"/>
      <c r="E483" s="186"/>
      <c r="F483" s="186"/>
      <c r="G483" s="186"/>
      <c r="H483" s="186"/>
      <c r="I483" s="186"/>
      <c r="J483" s="186"/>
      <c r="K483" s="186"/>
      <c r="L483" s="186"/>
      <c r="M483" s="186"/>
      <c r="N483" s="180"/>
      <c r="O483" s="180"/>
      <c r="P483" s="180"/>
      <c r="Q483" s="180"/>
      <c r="R483" s="180"/>
      <c r="S483" s="180"/>
      <c r="T483" s="186"/>
      <c r="U483" s="186"/>
      <c r="V483" s="186"/>
      <c r="W483" s="186"/>
      <c r="X483" s="186"/>
      <c r="Y483" s="186"/>
      <c r="Z483" s="186"/>
    </row>
    <row r="484" spans="1:26" x14ac:dyDescent="0.2">
      <c r="A484" s="186"/>
      <c r="B484" s="186"/>
      <c r="C484" s="186"/>
      <c r="D484" s="186"/>
      <c r="E484" s="186"/>
      <c r="F484" s="186"/>
      <c r="G484" s="186"/>
      <c r="H484" s="186"/>
      <c r="I484" s="186"/>
      <c r="J484" s="186"/>
      <c r="K484" s="186"/>
      <c r="L484" s="186"/>
      <c r="M484" s="186"/>
      <c r="N484" s="180"/>
      <c r="O484" s="180"/>
      <c r="P484" s="180"/>
      <c r="Q484" s="180"/>
      <c r="R484" s="180"/>
      <c r="S484" s="180"/>
      <c r="T484" s="186"/>
      <c r="U484" s="186"/>
      <c r="V484" s="186"/>
      <c r="W484" s="186"/>
      <c r="X484" s="186"/>
      <c r="Y484" s="186"/>
      <c r="Z484" s="186"/>
    </row>
    <row r="485" spans="1:26" x14ac:dyDescent="0.2">
      <c r="A485" s="186"/>
      <c r="B485" s="186"/>
      <c r="C485" s="186"/>
      <c r="D485" s="186"/>
      <c r="E485" s="186"/>
      <c r="F485" s="186"/>
      <c r="G485" s="186"/>
      <c r="H485" s="186"/>
      <c r="I485" s="186"/>
      <c r="J485" s="186"/>
      <c r="K485" s="186"/>
      <c r="L485" s="186"/>
      <c r="M485" s="186"/>
      <c r="N485" s="180"/>
      <c r="O485" s="180"/>
      <c r="P485" s="180"/>
      <c r="Q485" s="180"/>
      <c r="R485" s="180"/>
      <c r="S485" s="180"/>
      <c r="T485" s="186"/>
      <c r="U485" s="186"/>
      <c r="V485" s="186"/>
      <c r="W485" s="186"/>
      <c r="X485" s="186"/>
      <c r="Y485" s="186"/>
      <c r="Z485" s="186"/>
    </row>
    <row r="486" spans="1:26" x14ac:dyDescent="0.2">
      <c r="A486" s="186"/>
      <c r="B486" s="186"/>
      <c r="C486" s="186"/>
      <c r="D486" s="186"/>
      <c r="E486" s="186"/>
      <c r="F486" s="186"/>
      <c r="G486" s="186"/>
      <c r="H486" s="186"/>
      <c r="I486" s="186"/>
      <c r="J486" s="186"/>
      <c r="K486" s="186"/>
      <c r="L486" s="186"/>
      <c r="M486" s="186"/>
      <c r="N486" s="180"/>
      <c r="O486" s="180"/>
      <c r="P486" s="180"/>
      <c r="Q486" s="180"/>
      <c r="R486" s="180"/>
      <c r="S486" s="180"/>
      <c r="T486" s="186"/>
      <c r="U486" s="186"/>
      <c r="V486" s="186"/>
      <c r="W486" s="186"/>
      <c r="X486" s="186"/>
      <c r="Y486" s="186"/>
      <c r="Z486" s="186"/>
    </row>
    <row r="487" spans="1:26" x14ac:dyDescent="0.2">
      <c r="A487" s="186"/>
      <c r="B487" s="186"/>
      <c r="C487" s="186"/>
      <c r="D487" s="186"/>
      <c r="E487" s="186"/>
      <c r="F487" s="186"/>
      <c r="G487" s="186"/>
      <c r="H487" s="186"/>
      <c r="I487" s="186"/>
      <c r="J487" s="186"/>
      <c r="K487" s="186"/>
      <c r="L487" s="186"/>
      <c r="M487" s="186"/>
      <c r="N487" s="180"/>
      <c r="O487" s="180"/>
      <c r="P487" s="180"/>
      <c r="Q487" s="180"/>
      <c r="R487" s="180"/>
      <c r="S487" s="180"/>
      <c r="T487" s="186"/>
      <c r="U487" s="186"/>
      <c r="V487" s="186"/>
      <c r="W487" s="186"/>
      <c r="X487" s="186"/>
      <c r="Y487" s="186"/>
      <c r="Z487" s="186"/>
    </row>
    <row r="488" spans="1:26" x14ac:dyDescent="0.2">
      <c r="A488" s="186"/>
      <c r="B488" s="186"/>
      <c r="C488" s="186"/>
      <c r="D488" s="186"/>
      <c r="E488" s="186"/>
      <c r="F488" s="186"/>
      <c r="G488" s="186"/>
      <c r="H488" s="186"/>
      <c r="I488" s="186"/>
      <c r="J488" s="186"/>
      <c r="K488" s="186"/>
      <c r="L488" s="186"/>
      <c r="M488" s="186"/>
      <c r="N488" s="180"/>
      <c r="O488" s="180"/>
      <c r="P488" s="180"/>
      <c r="Q488" s="180"/>
      <c r="R488" s="180"/>
      <c r="S488" s="180"/>
      <c r="T488" s="186"/>
      <c r="U488" s="186"/>
      <c r="V488" s="186"/>
      <c r="W488" s="186"/>
      <c r="X488" s="186"/>
      <c r="Y488" s="186"/>
      <c r="Z488" s="186"/>
    </row>
    <row r="489" spans="1:26" x14ac:dyDescent="0.2">
      <c r="A489" s="186"/>
      <c r="B489" s="186"/>
      <c r="C489" s="186"/>
      <c r="D489" s="186"/>
      <c r="E489" s="186"/>
      <c r="F489" s="186"/>
      <c r="G489" s="186"/>
      <c r="H489" s="186"/>
      <c r="I489" s="186"/>
      <c r="J489" s="186"/>
      <c r="K489" s="186"/>
      <c r="L489" s="186"/>
      <c r="M489" s="186"/>
      <c r="N489" s="180"/>
      <c r="O489" s="180"/>
      <c r="P489" s="180"/>
      <c r="Q489" s="180"/>
      <c r="R489" s="180"/>
      <c r="S489" s="180"/>
      <c r="T489" s="186"/>
      <c r="U489" s="186"/>
      <c r="V489" s="186"/>
      <c r="W489" s="186"/>
      <c r="X489" s="186"/>
      <c r="Y489" s="186"/>
      <c r="Z489" s="186"/>
    </row>
    <row r="490" spans="1:26" x14ac:dyDescent="0.2">
      <c r="A490" s="186"/>
      <c r="B490" s="186"/>
      <c r="C490" s="186"/>
      <c r="D490" s="186"/>
      <c r="E490" s="186"/>
      <c r="F490" s="186"/>
      <c r="G490" s="186"/>
      <c r="H490" s="186"/>
      <c r="I490" s="186"/>
      <c r="J490" s="186"/>
      <c r="K490" s="186"/>
      <c r="L490" s="186"/>
      <c r="M490" s="186"/>
      <c r="N490" s="180"/>
      <c r="O490" s="180"/>
      <c r="P490" s="180"/>
      <c r="Q490" s="180"/>
      <c r="R490" s="180"/>
      <c r="S490" s="180"/>
      <c r="T490" s="186"/>
      <c r="U490" s="186"/>
      <c r="V490" s="186"/>
      <c r="W490" s="186"/>
      <c r="X490" s="186"/>
      <c r="Y490" s="186"/>
      <c r="Z490" s="186"/>
    </row>
    <row r="491" spans="1:26" x14ac:dyDescent="0.2">
      <c r="A491" s="186"/>
      <c r="B491" s="186"/>
      <c r="C491" s="186"/>
      <c r="D491" s="186"/>
      <c r="E491" s="186"/>
      <c r="F491" s="186"/>
      <c r="G491" s="186"/>
      <c r="H491" s="186"/>
      <c r="I491" s="186"/>
      <c r="J491" s="186"/>
      <c r="K491" s="186"/>
      <c r="L491" s="186"/>
      <c r="M491" s="186"/>
      <c r="N491" s="180"/>
      <c r="O491" s="180"/>
      <c r="P491" s="180"/>
      <c r="Q491" s="180"/>
      <c r="R491" s="180"/>
      <c r="S491" s="180"/>
      <c r="T491" s="186"/>
      <c r="U491" s="186"/>
      <c r="V491" s="186"/>
      <c r="W491" s="186"/>
      <c r="X491" s="186"/>
      <c r="Y491" s="186"/>
      <c r="Z491" s="186"/>
    </row>
    <row r="492" spans="1:26" x14ac:dyDescent="0.2">
      <c r="A492" s="186"/>
      <c r="B492" s="186"/>
      <c r="C492" s="186"/>
      <c r="D492" s="186"/>
      <c r="E492" s="186"/>
      <c r="F492" s="186"/>
      <c r="G492" s="186"/>
      <c r="H492" s="186"/>
      <c r="I492" s="186"/>
      <c r="J492" s="186"/>
      <c r="K492" s="186"/>
      <c r="L492" s="186"/>
      <c r="M492" s="186"/>
      <c r="N492" s="180"/>
      <c r="O492" s="180"/>
      <c r="P492" s="180"/>
      <c r="Q492" s="180"/>
      <c r="R492" s="180"/>
      <c r="S492" s="180"/>
      <c r="T492" s="186"/>
      <c r="U492" s="186"/>
      <c r="V492" s="186"/>
      <c r="W492" s="186"/>
      <c r="X492" s="186"/>
      <c r="Y492" s="186"/>
      <c r="Z492" s="186"/>
    </row>
    <row r="493" spans="1:26" x14ac:dyDescent="0.2">
      <c r="A493" s="186"/>
      <c r="B493" s="186"/>
      <c r="C493" s="186"/>
      <c r="D493" s="186"/>
      <c r="E493" s="186"/>
      <c r="F493" s="186"/>
      <c r="G493" s="186"/>
      <c r="H493" s="186"/>
      <c r="I493" s="186"/>
      <c r="J493" s="186"/>
      <c r="K493" s="186"/>
      <c r="L493" s="186"/>
      <c r="M493" s="186"/>
      <c r="N493" s="180"/>
      <c r="O493" s="180"/>
      <c r="P493" s="180"/>
      <c r="Q493" s="180"/>
      <c r="R493" s="180"/>
      <c r="S493" s="180"/>
      <c r="T493" s="186"/>
      <c r="U493" s="186"/>
      <c r="V493" s="186"/>
      <c r="W493" s="186"/>
      <c r="X493" s="186"/>
      <c r="Y493" s="186"/>
      <c r="Z493" s="186"/>
    </row>
    <row r="494" spans="1:26" x14ac:dyDescent="0.2">
      <c r="A494" s="186"/>
      <c r="B494" s="186"/>
      <c r="C494" s="186"/>
      <c r="D494" s="186"/>
      <c r="E494" s="186"/>
      <c r="F494" s="186"/>
      <c r="G494" s="186"/>
      <c r="H494" s="186"/>
      <c r="I494" s="186"/>
      <c r="J494" s="186"/>
      <c r="K494" s="186"/>
      <c r="L494" s="186"/>
      <c r="M494" s="186"/>
      <c r="N494" s="180"/>
      <c r="O494" s="180"/>
      <c r="P494" s="180"/>
      <c r="Q494" s="180"/>
      <c r="R494" s="180"/>
      <c r="S494" s="180"/>
      <c r="T494" s="186"/>
      <c r="U494" s="186"/>
      <c r="V494" s="186"/>
      <c r="W494" s="186"/>
      <c r="X494" s="186"/>
      <c r="Y494" s="186"/>
      <c r="Z494" s="186"/>
    </row>
    <row r="495" spans="1:26" x14ac:dyDescent="0.2">
      <c r="A495" s="186"/>
      <c r="B495" s="186"/>
      <c r="C495" s="186"/>
      <c r="D495" s="186"/>
      <c r="E495" s="186"/>
      <c r="F495" s="186"/>
      <c r="G495" s="186"/>
      <c r="H495" s="186"/>
      <c r="I495" s="186"/>
      <c r="J495" s="186"/>
      <c r="K495" s="186"/>
      <c r="L495" s="186"/>
      <c r="M495" s="186"/>
      <c r="N495" s="180"/>
      <c r="O495" s="180"/>
      <c r="P495" s="180"/>
      <c r="Q495" s="180"/>
      <c r="R495" s="180"/>
      <c r="S495" s="180"/>
      <c r="T495" s="186"/>
      <c r="U495" s="186"/>
      <c r="V495" s="186"/>
      <c r="W495" s="186"/>
      <c r="X495" s="186"/>
      <c r="Y495" s="186"/>
      <c r="Z495" s="186"/>
    </row>
    <row r="496" spans="1:26" x14ac:dyDescent="0.2">
      <c r="A496" s="186"/>
      <c r="B496" s="186"/>
      <c r="C496" s="186"/>
      <c r="D496" s="186"/>
      <c r="E496" s="186"/>
      <c r="F496" s="186"/>
      <c r="G496" s="186"/>
      <c r="H496" s="186"/>
      <c r="I496" s="186"/>
      <c r="J496" s="186"/>
      <c r="K496" s="186"/>
      <c r="L496" s="186"/>
      <c r="M496" s="186"/>
      <c r="N496" s="180"/>
      <c r="O496" s="180"/>
      <c r="P496" s="180"/>
      <c r="Q496" s="180"/>
      <c r="R496" s="180"/>
      <c r="S496" s="180"/>
      <c r="T496" s="186"/>
      <c r="U496" s="186"/>
      <c r="V496" s="186"/>
      <c r="W496" s="186"/>
      <c r="X496" s="186"/>
      <c r="Y496" s="186"/>
      <c r="Z496" s="186"/>
    </row>
    <row r="497" spans="1:26" x14ac:dyDescent="0.2">
      <c r="A497" s="186"/>
      <c r="B497" s="186"/>
      <c r="C497" s="186"/>
      <c r="D497" s="186"/>
      <c r="E497" s="186"/>
      <c r="F497" s="186"/>
      <c r="G497" s="186"/>
      <c r="H497" s="186"/>
      <c r="I497" s="186"/>
      <c r="J497" s="186"/>
      <c r="K497" s="186"/>
      <c r="L497" s="186"/>
      <c r="M497" s="186"/>
      <c r="N497" s="180"/>
      <c r="O497" s="180"/>
      <c r="P497" s="180"/>
      <c r="Q497" s="180"/>
      <c r="R497" s="180"/>
      <c r="S497" s="180"/>
      <c r="T497" s="186"/>
      <c r="U497" s="186"/>
      <c r="V497" s="186"/>
      <c r="W497" s="186"/>
      <c r="X497" s="186"/>
      <c r="Y497" s="186"/>
      <c r="Z497" s="186"/>
    </row>
    <row r="498" spans="1:26" x14ac:dyDescent="0.2">
      <c r="A498" s="186"/>
      <c r="B498" s="186"/>
      <c r="C498" s="186"/>
      <c r="D498" s="186"/>
      <c r="E498" s="186"/>
      <c r="F498" s="186"/>
      <c r="G498" s="186"/>
      <c r="H498" s="186"/>
      <c r="I498" s="186"/>
      <c r="J498" s="186"/>
      <c r="K498" s="186"/>
      <c r="L498" s="186"/>
      <c r="M498" s="186"/>
      <c r="N498" s="180"/>
      <c r="O498" s="180"/>
      <c r="P498" s="180"/>
      <c r="Q498" s="180"/>
      <c r="R498" s="180"/>
      <c r="S498" s="180"/>
      <c r="T498" s="186"/>
      <c r="U498" s="186"/>
      <c r="V498" s="186"/>
      <c r="W498" s="186"/>
      <c r="X498" s="186"/>
      <c r="Y498" s="186"/>
      <c r="Z498" s="186"/>
    </row>
    <row r="499" spans="1:26" x14ac:dyDescent="0.2">
      <c r="A499" s="186"/>
      <c r="B499" s="186"/>
      <c r="C499" s="186"/>
      <c r="D499" s="186"/>
      <c r="E499" s="186"/>
      <c r="F499" s="186"/>
      <c r="G499" s="186"/>
      <c r="H499" s="186"/>
      <c r="I499" s="186"/>
      <c r="J499" s="186"/>
      <c r="K499" s="186"/>
      <c r="L499" s="186"/>
      <c r="M499" s="186"/>
      <c r="N499" s="180"/>
      <c r="O499" s="180"/>
      <c r="P499" s="180"/>
      <c r="Q499" s="180"/>
      <c r="R499" s="180"/>
      <c r="S499" s="180"/>
      <c r="T499" s="186"/>
      <c r="U499" s="186"/>
      <c r="V499" s="186"/>
      <c r="W499" s="186"/>
      <c r="X499" s="186"/>
      <c r="Y499" s="186"/>
      <c r="Z499" s="186"/>
    </row>
    <row r="500" spans="1:26" x14ac:dyDescent="0.2">
      <c r="A500" s="186"/>
      <c r="B500" s="186"/>
      <c r="C500" s="186"/>
      <c r="D500" s="186"/>
      <c r="E500" s="186"/>
      <c r="F500" s="186"/>
      <c r="G500" s="186"/>
      <c r="H500" s="186"/>
      <c r="I500" s="186"/>
      <c r="J500" s="186"/>
      <c r="K500" s="186"/>
      <c r="L500" s="186"/>
      <c r="M500" s="186"/>
      <c r="N500" s="180"/>
      <c r="O500" s="180"/>
      <c r="P500" s="180"/>
      <c r="Q500" s="180"/>
      <c r="R500" s="180"/>
      <c r="S500" s="180"/>
      <c r="T500" s="186"/>
      <c r="U500" s="186"/>
      <c r="V500" s="186"/>
      <c r="W500" s="186"/>
      <c r="X500" s="186"/>
      <c r="Y500" s="186"/>
      <c r="Z500" s="186"/>
    </row>
    <row r="501" spans="1:26" x14ac:dyDescent="0.2">
      <c r="A501" s="186"/>
      <c r="B501" s="186"/>
      <c r="C501" s="186"/>
      <c r="D501" s="186"/>
      <c r="E501" s="186"/>
      <c r="F501" s="186"/>
      <c r="G501" s="186"/>
      <c r="H501" s="186"/>
      <c r="I501" s="186"/>
      <c r="J501" s="186"/>
      <c r="K501" s="186"/>
      <c r="L501" s="186"/>
      <c r="M501" s="186"/>
      <c r="N501" s="180"/>
      <c r="O501" s="180"/>
      <c r="P501" s="180"/>
      <c r="Q501" s="180"/>
      <c r="R501" s="180"/>
      <c r="S501" s="180"/>
      <c r="T501" s="186"/>
      <c r="U501" s="186"/>
      <c r="V501" s="186"/>
      <c r="W501" s="186"/>
      <c r="X501" s="186"/>
      <c r="Y501" s="186"/>
      <c r="Z501" s="186"/>
    </row>
    <row r="502" spans="1:26" x14ac:dyDescent="0.2">
      <c r="A502" s="186"/>
      <c r="B502" s="186"/>
      <c r="C502" s="186"/>
      <c r="D502" s="186"/>
      <c r="E502" s="186"/>
      <c r="F502" s="186"/>
      <c r="G502" s="186"/>
      <c r="H502" s="186"/>
      <c r="I502" s="186"/>
      <c r="J502" s="186"/>
      <c r="K502" s="186"/>
      <c r="L502" s="186"/>
      <c r="M502" s="186"/>
      <c r="N502" s="180"/>
      <c r="O502" s="180"/>
      <c r="P502" s="180"/>
      <c r="Q502" s="180"/>
      <c r="R502" s="180"/>
      <c r="S502" s="180"/>
      <c r="T502" s="186"/>
      <c r="U502" s="186"/>
      <c r="V502" s="186"/>
      <c r="W502" s="186"/>
      <c r="X502" s="186"/>
      <c r="Y502" s="186"/>
      <c r="Z502" s="186"/>
    </row>
    <row r="503" spans="1:26" x14ac:dyDescent="0.2">
      <c r="A503" s="186"/>
      <c r="B503" s="186"/>
      <c r="C503" s="186"/>
      <c r="D503" s="186"/>
      <c r="E503" s="186"/>
      <c r="F503" s="186"/>
      <c r="G503" s="186"/>
      <c r="H503" s="186"/>
      <c r="I503" s="186"/>
      <c r="J503" s="186"/>
      <c r="K503" s="186"/>
      <c r="L503" s="186"/>
      <c r="M503" s="186"/>
      <c r="N503" s="180"/>
      <c r="O503" s="180"/>
      <c r="P503" s="180"/>
      <c r="Q503" s="180"/>
      <c r="R503" s="180"/>
      <c r="S503" s="180"/>
      <c r="T503" s="186"/>
      <c r="U503" s="186"/>
      <c r="V503" s="186"/>
      <c r="W503" s="186"/>
      <c r="X503" s="186"/>
      <c r="Y503" s="186"/>
      <c r="Z503" s="186"/>
    </row>
    <row r="504" spans="1:26" x14ac:dyDescent="0.2">
      <c r="A504" s="186"/>
      <c r="B504" s="186"/>
      <c r="C504" s="186"/>
      <c r="D504" s="186"/>
      <c r="E504" s="186"/>
      <c r="F504" s="186"/>
      <c r="G504" s="186"/>
      <c r="H504" s="186"/>
      <c r="I504" s="186"/>
      <c r="J504" s="186"/>
      <c r="K504" s="186"/>
      <c r="L504" s="186"/>
      <c r="M504" s="186"/>
      <c r="N504" s="180"/>
      <c r="O504" s="180"/>
      <c r="P504" s="180"/>
      <c r="Q504" s="180"/>
      <c r="R504" s="180"/>
      <c r="S504" s="180"/>
      <c r="T504" s="186"/>
      <c r="U504" s="186"/>
      <c r="V504" s="186"/>
      <c r="W504" s="186"/>
      <c r="X504" s="186"/>
      <c r="Y504" s="186"/>
      <c r="Z504" s="186"/>
    </row>
    <row r="505" spans="1:26" x14ac:dyDescent="0.2">
      <c r="A505" s="186"/>
      <c r="B505" s="186"/>
      <c r="C505" s="186"/>
      <c r="D505" s="186"/>
      <c r="E505" s="186"/>
      <c r="F505" s="186"/>
      <c r="G505" s="186"/>
      <c r="H505" s="186"/>
      <c r="I505" s="186"/>
      <c r="J505" s="186"/>
      <c r="K505" s="186"/>
      <c r="L505" s="186"/>
      <c r="M505" s="186"/>
      <c r="N505" s="180"/>
      <c r="O505" s="180"/>
      <c r="P505" s="180"/>
      <c r="Q505" s="180"/>
      <c r="R505" s="180"/>
      <c r="S505" s="180"/>
      <c r="T505" s="186"/>
      <c r="U505" s="186"/>
      <c r="V505" s="186"/>
      <c r="W505" s="186"/>
      <c r="X505" s="186"/>
      <c r="Y505" s="186"/>
      <c r="Z505" s="186"/>
    </row>
    <row r="506" spans="1:26" x14ac:dyDescent="0.2">
      <c r="A506" s="186"/>
      <c r="B506" s="186"/>
      <c r="C506" s="186"/>
      <c r="D506" s="186"/>
      <c r="E506" s="186"/>
      <c r="F506" s="186"/>
      <c r="G506" s="186"/>
      <c r="H506" s="186"/>
      <c r="I506" s="186"/>
      <c r="J506" s="186"/>
      <c r="K506" s="186"/>
      <c r="L506" s="186"/>
      <c r="M506" s="186"/>
      <c r="N506" s="180"/>
      <c r="O506" s="180"/>
      <c r="P506" s="180"/>
      <c r="Q506" s="180"/>
      <c r="R506" s="180"/>
      <c r="S506" s="180"/>
      <c r="T506" s="186"/>
      <c r="U506" s="186"/>
      <c r="V506" s="186"/>
      <c r="W506" s="186"/>
      <c r="X506" s="186"/>
      <c r="Y506" s="186"/>
      <c r="Z506" s="186"/>
    </row>
    <row r="507" spans="1:26" x14ac:dyDescent="0.2">
      <c r="A507" s="186"/>
      <c r="B507" s="186"/>
      <c r="C507" s="186"/>
      <c r="D507" s="186"/>
      <c r="E507" s="186"/>
      <c r="F507" s="186"/>
      <c r="G507" s="186"/>
      <c r="H507" s="186"/>
      <c r="I507" s="186"/>
      <c r="J507" s="186"/>
      <c r="K507" s="186"/>
      <c r="L507" s="186"/>
      <c r="M507" s="186"/>
      <c r="N507" s="180"/>
      <c r="O507" s="180"/>
      <c r="P507" s="180"/>
      <c r="Q507" s="180"/>
      <c r="R507" s="180"/>
      <c r="S507" s="180"/>
      <c r="T507" s="186"/>
      <c r="U507" s="186"/>
      <c r="V507" s="186"/>
      <c r="W507" s="186"/>
      <c r="X507" s="186"/>
      <c r="Y507" s="186"/>
      <c r="Z507" s="186"/>
    </row>
    <row r="508" spans="1:26" x14ac:dyDescent="0.2">
      <c r="A508" s="186"/>
      <c r="B508" s="186"/>
      <c r="C508" s="186"/>
      <c r="D508" s="186"/>
      <c r="E508" s="186"/>
      <c r="F508" s="186"/>
      <c r="G508" s="186"/>
      <c r="H508" s="186"/>
      <c r="I508" s="186"/>
      <c r="J508" s="186"/>
      <c r="K508" s="186"/>
      <c r="L508" s="186"/>
      <c r="M508" s="186"/>
      <c r="N508" s="180"/>
      <c r="O508" s="180"/>
      <c r="P508" s="180"/>
      <c r="Q508" s="180"/>
      <c r="R508" s="180"/>
      <c r="S508" s="180"/>
      <c r="T508" s="186"/>
      <c r="U508" s="186"/>
      <c r="V508" s="186"/>
      <c r="W508" s="186"/>
      <c r="X508" s="186"/>
      <c r="Y508" s="186"/>
      <c r="Z508" s="186"/>
    </row>
    <row r="509" spans="1:26" x14ac:dyDescent="0.2">
      <c r="A509" s="186"/>
      <c r="B509" s="186"/>
      <c r="C509" s="186"/>
      <c r="D509" s="186"/>
      <c r="E509" s="186"/>
      <c r="F509" s="186"/>
      <c r="G509" s="186"/>
      <c r="H509" s="186"/>
      <c r="I509" s="186"/>
      <c r="J509" s="186"/>
      <c r="K509" s="186"/>
      <c r="L509" s="186"/>
      <c r="M509" s="186"/>
      <c r="N509" s="180"/>
      <c r="O509" s="180"/>
      <c r="P509" s="180"/>
      <c r="Q509" s="180"/>
      <c r="R509" s="180"/>
      <c r="S509" s="180"/>
      <c r="T509" s="186"/>
      <c r="U509" s="186"/>
      <c r="V509" s="186"/>
      <c r="W509" s="186"/>
      <c r="X509" s="186"/>
      <c r="Y509" s="186"/>
      <c r="Z509" s="186"/>
    </row>
    <row r="510" spans="1:26" x14ac:dyDescent="0.2">
      <c r="A510" s="186"/>
      <c r="B510" s="186"/>
      <c r="C510" s="186"/>
      <c r="D510" s="186"/>
      <c r="E510" s="186"/>
      <c r="F510" s="186"/>
      <c r="G510" s="186"/>
      <c r="H510" s="186"/>
      <c r="I510" s="186"/>
      <c r="J510" s="186"/>
      <c r="K510" s="186"/>
      <c r="L510" s="186"/>
      <c r="M510" s="186"/>
      <c r="N510" s="180"/>
      <c r="O510" s="180"/>
      <c r="P510" s="180"/>
      <c r="Q510" s="180"/>
      <c r="R510" s="180"/>
      <c r="S510" s="180"/>
      <c r="T510" s="186"/>
      <c r="U510" s="186"/>
      <c r="V510" s="186"/>
      <c r="W510" s="186"/>
      <c r="X510" s="186"/>
      <c r="Y510" s="186"/>
      <c r="Z510" s="186"/>
    </row>
    <row r="511" spans="1:26" x14ac:dyDescent="0.2">
      <c r="A511" s="186"/>
      <c r="B511" s="186"/>
      <c r="C511" s="186"/>
      <c r="D511" s="186"/>
      <c r="E511" s="186"/>
      <c r="F511" s="186"/>
      <c r="G511" s="186"/>
      <c r="H511" s="186"/>
      <c r="I511" s="186"/>
      <c r="J511" s="186"/>
      <c r="K511" s="186"/>
      <c r="L511" s="186"/>
      <c r="M511" s="186"/>
      <c r="N511" s="180"/>
      <c r="O511" s="180"/>
      <c r="P511" s="180"/>
      <c r="Q511" s="180"/>
      <c r="R511" s="180"/>
      <c r="S511" s="180"/>
      <c r="T511" s="186"/>
      <c r="U511" s="186"/>
      <c r="V511" s="186"/>
      <c r="W511" s="186"/>
      <c r="X511" s="186"/>
      <c r="Y511" s="186"/>
      <c r="Z511" s="186"/>
    </row>
    <row r="512" spans="1:26" x14ac:dyDescent="0.2">
      <c r="A512" s="186"/>
      <c r="B512" s="186"/>
      <c r="C512" s="186"/>
      <c r="D512" s="186"/>
      <c r="E512" s="186"/>
      <c r="F512" s="186"/>
      <c r="G512" s="186"/>
      <c r="H512" s="186"/>
      <c r="I512" s="186"/>
      <c r="J512" s="186"/>
      <c r="K512" s="186"/>
      <c r="L512" s="186"/>
      <c r="M512" s="186"/>
      <c r="N512" s="180"/>
      <c r="O512" s="180"/>
      <c r="P512" s="180"/>
      <c r="Q512" s="180"/>
      <c r="R512" s="180"/>
      <c r="S512" s="180"/>
      <c r="T512" s="186"/>
      <c r="U512" s="186"/>
      <c r="V512" s="186"/>
      <c r="W512" s="186"/>
      <c r="X512" s="186"/>
      <c r="Y512" s="186"/>
      <c r="Z512" s="186"/>
    </row>
    <row r="513" spans="1:26" x14ac:dyDescent="0.2">
      <c r="A513" s="186"/>
      <c r="B513" s="186"/>
      <c r="C513" s="186"/>
      <c r="D513" s="186"/>
      <c r="E513" s="186"/>
      <c r="F513" s="186"/>
      <c r="G513" s="186"/>
      <c r="H513" s="186"/>
      <c r="I513" s="186"/>
      <c r="J513" s="186"/>
      <c r="K513" s="186"/>
      <c r="L513" s="186"/>
      <c r="M513" s="186"/>
      <c r="N513" s="180"/>
      <c r="O513" s="180"/>
      <c r="P513" s="180"/>
      <c r="Q513" s="180"/>
      <c r="R513" s="180"/>
      <c r="S513" s="180"/>
      <c r="T513" s="186"/>
      <c r="U513" s="186"/>
      <c r="V513" s="186"/>
      <c r="W513" s="186"/>
      <c r="X513" s="186"/>
      <c r="Y513" s="186"/>
      <c r="Z513" s="186"/>
    </row>
    <row r="514" spans="1:26" x14ac:dyDescent="0.2">
      <c r="A514" s="186"/>
      <c r="B514" s="186"/>
      <c r="C514" s="186"/>
      <c r="D514" s="186"/>
      <c r="E514" s="186"/>
      <c r="F514" s="186"/>
      <c r="G514" s="186"/>
      <c r="H514" s="186"/>
      <c r="I514" s="186"/>
      <c r="J514" s="186"/>
      <c r="K514" s="186"/>
      <c r="L514" s="186"/>
      <c r="M514" s="186"/>
      <c r="N514" s="180"/>
      <c r="O514" s="180"/>
      <c r="P514" s="180"/>
      <c r="Q514" s="180"/>
      <c r="R514" s="180"/>
      <c r="S514" s="180"/>
      <c r="T514" s="186"/>
      <c r="U514" s="186"/>
      <c r="V514" s="186"/>
      <c r="W514" s="186"/>
      <c r="X514" s="186"/>
      <c r="Y514" s="186"/>
      <c r="Z514" s="186"/>
    </row>
    <row r="515" spans="1:26" x14ac:dyDescent="0.2">
      <c r="A515" s="186"/>
      <c r="B515" s="186"/>
      <c r="C515" s="186"/>
      <c r="D515" s="186"/>
      <c r="E515" s="186"/>
      <c r="F515" s="186"/>
      <c r="G515" s="186"/>
      <c r="H515" s="186"/>
      <c r="I515" s="186"/>
      <c r="J515" s="186"/>
      <c r="K515" s="186"/>
      <c r="L515" s="186"/>
      <c r="M515" s="186"/>
      <c r="N515" s="180"/>
      <c r="O515" s="180"/>
      <c r="P515" s="180"/>
      <c r="Q515" s="180"/>
      <c r="R515" s="180"/>
      <c r="S515" s="180"/>
      <c r="T515" s="186"/>
      <c r="U515" s="186"/>
      <c r="V515" s="186"/>
      <c r="W515" s="186"/>
      <c r="X515" s="186"/>
      <c r="Y515" s="186"/>
      <c r="Z515" s="186"/>
    </row>
    <row r="516" spans="1:26" x14ac:dyDescent="0.2">
      <c r="A516" s="186"/>
      <c r="B516" s="186"/>
      <c r="C516" s="186"/>
      <c r="D516" s="186"/>
      <c r="E516" s="186"/>
      <c r="F516" s="186"/>
      <c r="G516" s="186"/>
      <c r="H516" s="186"/>
      <c r="I516" s="186"/>
      <c r="J516" s="186"/>
      <c r="K516" s="186"/>
      <c r="L516" s="186"/>
      <c r="M516" s="186"/>
      <c r="N516" s="180"/>
      <c r="O516" s="180"/>
      <c r="P516" s="180"/>
      <c r="Q516" s="180"/>
      <c r="R516" s="180"/>
      <c r="S516" s="180"/>
      <c r="T516" s="186"/>
      <c r="U516" s="186"/>
      <c r="V516" s="186"/>
      <c r="W516" s="186"/>
      <c r="X516" s="186"/>
      <c r="Y516" s="186"/>
      <c r="Z516" s="186"/>
    </row>
    <row r="517" spans="1:26" x14ac:dyDescent="0.2">
      <c r="A517" s="186"/>
      <c r="B517" s="186"/>
      <c r="C517" s="186"/>
      <c r="D517" s="186"/>
      <c r="E517" s="186"/>
      <c r="F517" s="186"/>
      <c r="G517" s="186"/>
      <c r="H517" s="186"/>
      <c r="I517" s="186"/>
      <c r="J517" s="186"/>
      <c r="K517" s="186"/>
      <c r="L517" s="186"/>
      <c r="M517" s="186"/>
      <c r="N517" s="180"/>
      <c r="O517" s="180"/>
      <c r="P517" s="180"/>
      <c r="Q517" s="180"/>
      <c r="R517" s="180"/>
      <c r="S517" s="180"/>
      <c r="T517" s="186"/>
      <c r="U517" s="186"/>
      <c r="V517" s="186"/>
      <c r="W517" s="186"/>
      <c r="X517" s="186"/>
      <c r="Y517" s="186"/>
      <c r="Z517" s="186"/>
    </row>
    <row r="518" spans="1:26" x14ac:dyDescent="0.2">
      <c r="A518" s="186"/>
      <c r="B518" s="186"/>
      <c r="C518" s="186"/>
      <c r="D518" s="186"/>
      <c r="E518" s="186"/>
      <c r="F518" s="186"/>
      <c r="G518" s="186"/>
      <c r="H518" s="186"/>
      <c r="I518" s="186"/>
      <c r="J518" s="186"/>
      <c r="K518" s="186"/>
      <c r="L518" s="186"/>
      <c r="M518" s="186"/>
      <c r="N518" s="180"/>
      <c r="O518" s="180"/>
      <c r="P518" s="180"/>
      <c r="Q518" s="180"/>
      <c r="R518" s="180"/>
      <c r="S518" s="180"/>
      <c r="T518" s="186"/>
      <c r="U518" s="186"/>
      <c r="V518" s="186"/>
      <c r="W518" s="186"/>
      <c r="X518" s="186"/>
      <c r="Y518" s="186"/>
      <c r="Z518" s="186"/>
    </row>
    <row r="519" spans="1:26" x14ac:dyDescent="0.2">
      <c r="A519" s="186"/>
      <c r="B519" s="186"/>
      <c r="C519" s="186"/>
      <c r="D519" s="186"/>
      <c r="E519" s="186"/>
      <c r="F519" s="186"/>
      <c r="G519" s="186"/>
      <c r="H519" s="186"/>
      <c r="I519" s="186"/>
      <c r="J519" s="186"/>
      <c r="K519" s="186"/>
      <c r="L519" s="186"/>
      <c r="M519" s="186"/>
      <c r="N519" s="180"/>
      <c r="O519" s="180"/>
      <c r="P519" s="180"/>
      <c r="Q519" s="180"/>
      <c r="R519" s="180"/>
      <c r="S519" s="180"/>
      <c r="T519" s="186"/>
      <c r="U519" s="186"/>
      <c r="V519" s="186"/>
      <c r="W519" s="186"/>
      <c r="X519" s="186"/>
      <c r="Y519" s="186"/>
      <c r="Z519" s="186"/>
    </row>
    <row r="520" spans="1:26" x14ac:dyDescent="0.2">
      <c r="A520" s="186"/>
      <c r="B520" s="186"/>
      <c r="C520" s="186"/>
      <c r="D520" s="186"/>
      <c r="E520" s="186"/>
      <c r="F520" s="186"/>
      <c r="G520" s="186"/>
      <c r="H520" s="186"/>
      <c r="I520" s="186"/>
      <c r="J520" s="186"/>
      <c r="K520" s="186"/>
      <c r="L520" s="186"/>
      <c r="M520" s="186"/>
      <c r="N520" s="180"/>
      <c r="O520" s="180"/>
      <c r="P520" s="180"/>
      <c r="Q520" s="180"/>
      <c r="R520" s="180"/>
      <c r="S520" s="180"/>
      <c r="T520" s="186"/>
      <c r="U520" s="186"/>
      <c r="V520" s="186"/>
      <c r="W520" s="186"/>
      <c r="X520" s="186"/>
      <c r="Y520" s="186"/>
      <c r="Z520" s="186"/>
    </row>
    <row r="521" spans="1:26" x14ac:dyDescent="0.2">
      <c r="A521" s="186"/>
      <c r="B521" s="186"/>
      <c r="C521" s="186"/>
      <c r="D521" s="186"/>
      <c r="E521" s="186"/>
      <c r="F521" s="186"/>
      <c r="G521" s="186"/>
      <c r="H521" s="186"/>
      <c r="I521" s="186"/>
      <c r="J521" s="186"/>
      <c r="K521" s="186"/>
      <c r="L521" s="186"/>
      <c r="M521" s="186"/>
      <c r="N521" s="180"/>
      <c r="O521" s="180"/>
      <c r="P521" s="180"/>
      <c r="Q521" s="180"/>
      <c r="R521" s="180"/>
      <c r="S521" s="180"/>
      <c r="T521" s="186"/>
      <c r="U521" s="186"/>
      <c r="V521" s="186"/>
      <c r="W521" s="186"/>
      <c r="X521" s="186"/>
      <c r="Y521" s="186"/>
      <c r="Z521" s="186"/>
    </row>
    <row r="522" spans="1:26" x14ac:dyDescent="0.2">
      <c r="A522" s="186"/>
      <c r="B522" s="186"/>
      <c r="C522" s="186"/>
      <c r="D522" s="186"/>
      <c r="E522" s="186"/>
      <c r="F522" s="186"/>
      <c r="G522" s="186"/>
      <c r="H522" s="186"/>
      <c r="I522" s="186"/>
      <c r="J522" s="186"/>
      <c r="K522" s="186"/>
      <c r="L522" s="186"/>
      <c r="M522" s="186"/>
      <c r="N522" s="180"/>
      <c r="O522" s="180"/>
      <c r="P522" s="180"/>
      <c r="Q522" s="180"/>
      <c r="R522" s="180"/>
      <c r="S522" s="180"/>
      <c r="T522" s="186"/>
      <c r="U522" s="186"/>
      <c r="V522" s="186"/>
      <c r="W522" s="186"/>
      <c r="X522" s="186"/>
      <c r="Y522" s="186"/>
      <c r="Z522" s="186"/>
    </row>
    <row r="523" spans="1:26" x14ac:dyDescent="0.2">
      <c r="A523" s="186"/>
      <c r="B523" s="186"/>
      <c r="C523" s="186"/>
      <c r="D523" s="186"/>
      <c r="E523" s="186"/>
      <c r="F523" s="186"/>
      <c r="G523" s="186"/>
      <c r="H523" s="186"/>
      <c r="I523" s="186"/>
      <c r="J523" s="186"/>
      <c r="K523" s="186"/>
      <c r="L523" s="186"/>
      <c r="M523" s="186"/>
      <c r="N523" s="180"/>
      <c r="O523" s="180"/>
      <c r="P523" s="180"/>
      <c r="Q523" s="180"/>
      <c r="R523" s="180"/>
      <c r="S523" s="180"/>
      <c r="T523" s="186"/>
      <c r="U523" s="186"/>
      <c r="V523" s="186"/>
      <c r="W523" s="186"/>
      <c r="X523" s="186"/>
      <c r="Y523" s="186"/>
      <c r="Z523" s="186"/>
    </row>
    <row r="524" spans="1:26" x14ac:dyDescent="0.2">
      <c r="A524" s="186"/>
      <c r="B524" s="186"/>
      <c r="C524" s="186"/>
      <c r="D524" s="186"/>
      <c r="E524" s="186"/>
      <c r="F524" s="186"/>
      <c r="G524" s="186"/>
      <c r="H524" s="186"/>
      <c r="I524" s="186"/>
      <c r="J524" s="186"/>
      <c r="K524" s="186"/>
      <c r="L524" s="186"/>
      <c r="M524" s="186"/>
      <c r="N524" s="180"/>
      <c r="O524" s="180"/>
      <c r="P524" s="180"/>
      <c r="Q524" s="180"/>
      <c r="R524" s="180"/>
      <c r="S524" s="180"/>
      <c r="T524" s="186"/>
      <c r="U524" s="186"/>
      <c r="V524" s="186"/>
      <c r="W524" s="186"/>
      <c r="X524" s="186"/>
      <c r="Y524" s="186"/>
      <c r="Z524" s="186"/>
    </row>
    <row r="525" spans="1:26" x14ac:dyDescent="0.2">
      <c r="A525" s="186"/>
      <c r="B525" s="186"/>
      <c r="C525" s="186"/>
      <c r="D525" s="186"/>
      <c r="E525" s="186"/>
      <c r="F525" s="186"/>
      <c r="G525" s="186"/>
      <c r="H525" s="186"/>
      <c r="I525" s="186"/>
      <c r="J525" s="186"/>
      <c r="K525" s="186"/>
      <c r="L525" s="186"/>
      <c r="M525" s="186"/>
      <c r="N525" s="180"/>
      <c r="O525" s="180"/>
      <c r="P525" s="180"/>
      <c r="Q525" s="180"/>
      <c r="R525" s="180"/>
      <c r="S525" s="180"/>
      <c r="T525" s="186"/>
      <c r="U525" s="186"/>
      <c r="V525" s="186"/>
      <c r="W525" s="186"/>
      <c r="X525" s="186"/>
      <c r="Y525" s="186"/>
      <c r="Z525" s="186"/>
    </row>
    <row r="526" spans="1:26" x14ac:dyDescent="0.2">
      <c r="A526" s="186"/>
      <c r="B526" s="186"/>
      <c r="C526" s="186"/>
      <c r="D526" s="186"/>
      <c r="E526" s="186"/>
      <c r="F526" s="186"/>
      <c r="G526" s="186"/>
      <c r="H526" s="186"/>
      <c r="I526" s="186"/>
      <c r="J526" s="186"/>
      <c r="K526" s="186"/>
      <c r="L526" s="186"/>
      <c r="M526" s="186"/>
      <c r="N526" s="180"/>
      <c r="O526" s="180"/>
      <c r="P526" s="180"/>
      <c r="Q526" s="180"/>
      <c r="R526" s="180"/>
      <c r="S526" s="180"/>
      <c r="T526" s="186"/>
      <c r="U526" s="186"/>
      <c r="V526" s="186"/>
      <c r="W526" s="186"/>
      <c r="X526" s="186"/>
      <c r="Y526" s="186"/>
      <c r="Z526" s="186"/>
    </row>
    <row r="527" spans="1:26" x14ac:dyDescent="0.2">
      <c r="A527" s="186"/>
      <c r="B527" s="186"/>
      <c r="C527" s="186"/>
      <c r="D527" s="186"/>
      <c r="E527" s="186"/>
      <c r="F527" s="186"/>
      <c r="G527" s="186"/>
      <c r="H527" s="186"/>
      <c r="I527" s="186"/>
      <c r="J527" s="186"/>
      <c r="K527" s="186"/>
      <c r="L527" s="186"/>
      <c r="M527" s="186"/>
      <c r="N527" s="180"/>
      <c r="O527" s="180"/>
      <c r="P527" s="180"/>
      <c r="Q527" s="180"/>
      <c r="R527" s="180"/>
      <c r="S527" s="180"/>
      <c r="T527" s="186"/>
      <c r="U527" s="186"/>
      <c r="V527" s="186"/>
      <c r="W527" s="186"/>
      <c r="X527" s="186"/>
      <c r="Y527" s="186"/>
      <c r="Z527" s="186"/>
    </row>
    <row r="528" spans="1:26" x14ac:dyDescent="0.2">
      <c r="A528" s="186"/>
      <c r="B528" s="186"/>
      <c r="C528" s="186"/>
      <c r="D528" s="186"/>
      <c r="E528" s="186"/>
      <c r="F528" s="186"/>
      <c r="G528" s="186"/>
      <c r="H528" s="186"/>
      <c r="I528" s="186"/>
      <c r="J528" s="186"/>
      <c r="K528" s="186"/>
      <c r="L528" s="186"/>
      <c r="M528" s="186"/>
      <c r="N528" s="180"/>
      <c r="O528" s="180"/>
      <c r="P528" s="180"/>
      <c r="Q528" s="180"/>
      <c r="R528" s="180"/>
      <c r="S528" s="180"/>
      <c r="T528" s="186"/>
      <c r="U528" s="186"/>
      <c r="V528" s="186"/>
      <c r="W528" s="186"/>
      <c r="X528" s="186"/>
      <c r="Y528" s="186"/>
      <c r="Z528" s="186"/>
    </row>
    <row r="529" spans="1:26" x14ac:dyDescent="0.2">
      <c r="A529" s="186"/>
      <c r="B529" s="186"/>
      <c r="C529" s="186"/>
      <c r="D529" s="186"/>
      <c r="E529" s="186"/>
      <c r="F529" s="186"/>
      <c r="G529" s="186"/>
      <c r="H529" s="186"/>
      <c r="I529" s="186"/>
      <c r="J529" s="186"/>
      <c r="K529" s="186"/>
      <c r="L529" s="186"/>
      <c r="M529" s="186"/>
      <c r="N529" s="180"/>
      <c r="O529" s="180"/>
      <c r="P529" s="180"/>
      <c r="Q529" s="180"/>
      <c r="R529" s="180"/>
      <c r="S529" s="180"/>
      <c r="T529" s="186"/>
      <c r="U529" s="186"/>
      <c r="V529" s="186"/>
      <c r="W529" s="186"/>
      <c r="X529" s="186"/>
      <c r="Y529" s="186"/>
      <c r="Z529" s="186"/>
    </row>
    <row r="530" spans="1:26" x14ac:dyDescent="0.2">
      <c r="A530" s="186"/>
      <c r="B530" s="186"/>
      <c r="C530" s="186"/>
      <c r="D530" s="186"/>
      <c r="E530" s="186"/>
      <c r="F530" s="186"/>
      <c r="G530" s="186"/>
      <c r="H530" s="186"/>
      <c r="I530" s="186"/>
      <c r="J530" s="186"/>
      <c r="K530" s="186"/>
      <c r="L530" s="186"/>
      <c r="M530" s="186"/>
      <c r="N530" s="180"/>
      <c r="O530" s="180"/>
      <c r="P530" s="180"/>
      <c r="Q530" s="180"/>
      <c r="R530" s="180"/>
      <c r="S530" s="180"/>
      <c r="T530" s="186"/>
      <c r="U530" s="186"/>
      <c r="V530" s="186"/>
      <c r="W530" s="186"/>
      <c r="X530" s="186"/>
      <c r="Y530" s="186"/>
      <c r="Z530" s="186"/>
    </row>
    <row r="531" spans="1:26" x14ac:dyDescent="0.2">
      <c r="A531" s="186"/>
      <c r="B531" s="186"/>
      <c r="C531" s="186"/>
      <c r="D531" s="186"/>
      <c r="E531" s="186"/>
      <c r="F531" s="186"/>
      <c r="G531" s="186"/>
      <c r="H531" s="186"/>
      <c r="I531" s="186"/>
      <c r="J531" s="186"/>
      <c r="K531" s="186"/>
      <c r="L531" s="186"/>
      <c r="M531" s="186"/>
      <c r="N531" s="180"/>
      <c r="O531" s="180"/>
      <c r="P531" s="180"/>
      <c r="Q531" s="180"/>
      <c r="R531" s="180"/>
      <c r="S531" s="180"/>
      <c r="T531" s="186"/>
      <c r="U531" s="186"/>
      <c r="V531" s="186"/>
      <c r="W531" s="186"/>
      <c r="X531" s="186"/>
      <c r="Y531" s="186"/>
      <c r="Z531" s="186"/>
    </row>
    <row r="532" spans="1:26" x14ac:dyDescent="0.2">
      <c r="A532" s="186"/>
      <c r="B532" s="186"/>
      <c r="C532" s="186"/>
      <c r="D532" s="186"/>
      <c r="E532" s="186"/>
      <c r="F532" s="186"/>
      <c r="G532" s="186"/>
      <c r="H532" s="186"/>
      <c r="I532" s="186"/>
      <c r="J532" s="186"/>
      <c r="K532" s="186"/>
      <c r="L532" s="186"/>
      <c r="M532" s="186"/>
      <c r="N532" s="180"/>
      <c r="O532" s="180"/>
      <c r="P532" s="180"/>
      <c r="Q532" s="180"/>
      <c r="R532" s="180"/>
      <c r="S532" s="180"/>
      <c r="T532" s="186"/>
      <c r="U532" s="186"/>
      <c r="V532" s="186"/>
      <c r="W532" s="186"/>
      <c r="X532" s="186"/>
      <c r="Y532" s="186"/>
      <c r="Z532" s="186"/>
    </row>
    <row r="533" spans="1:26" x14ac:dyDescent="0.2">
      <c r="A533" s="186"/>
      <c r="B533" s="186"/>
      <c r="C533" s="186"/>
      <c r="D533" s="186"/>
      <c r="E533" s="186"/>
      <c r="F533" s="186"/>
      <c r="G533" s="186"/>
      <c r="H533" s="186"/>
      <c r="I533" s="186"/>
      <c r="J533" s="186"/>
      <c r="K533" s="186"/>
      <c r="L533" s="186"/>
      <c r="M533" s="186"/>
      <c r="N533" s="180"/>
      <c r="O533" s="180"/>
      <c r="P533" s="180"/>
      <c r="Q533" s="180"/>
      <c r="R533" s="180"/>
      <c r="S533" s="180"/>
      <c r="T533" s="186"/>
      <c r="U533" s="186"/>
      <c r="V533" s="186"/>
      <c r="W533" s="186"/>
      <c r="X533" s="186"/>
      <c r="Y533" s="186"/>
      <c r="Z533" s="186"/>
    </row>
    <row r="534" spans="1:26" x14ac:dyDescent="0.2">
      <c r="A534" s="186"/>
      <c r="B534" s="186"/>
      <c r="C534" s="186"/>
      <c r="D534" s="186"/>
      <c r="E534" s="186"/>
      <c r="F534" s="186"/>
      <c r="G534" s="186"/>
      <c r="H534" s="186"/>
      <c r="I534" s="186"/>
      <c r="J534" s="186"/>
      <c r="K534" s="186"/>
      <c r="L534" s="186"/>
      <c r="M534" s="186"/>
      <c r="N534" s="180"/>
      <c r="O534" s="180"/>
      <c r="P534" s="180"/>
      <c r="Q534" s="180"/>
      <c r="R534" s="180"/>
      <c r="S534" s="180"/>
      <c r="T534" s="186"/>
      <c r="U534" s="186"/>
      <c r="V534" s="186"/>
      <c r="W534" s="186"/>
      <c r="X534" s="186"/>
      <c r="Y534" s="186"/>
      <c r="Z534" s="186"/>
    </row>
    <row r="535" spans="1:26" x14ac:dyDescent="0.2">
      <c r="A535" s="186"/>
      <c r="B535" s="186"/>
      <c r="C535" s="186"/>
      <c r="D535" s="186"/>
      <c r="E535" s="186"/>
      <c r="F535" s="186"/>
      <c r="G535" s="186"/>
      <c r="H535" s="186"/>
      <c r="I535" s="186"/>
      <c r="J535" s="186"/>
      <c r="K535" s="186"/>
      <c r="L535" s="186"/>
      <c r="M535" s="186"/>
      <c r="N535" s="180"/>
      <c r="O535" s="180"/>
      <c r="P535" s="180"/>
      <c r="Q535" s="180"/>
      <c r="R535" s="180"/>
      <c r="S535" s="180"/>
      <c r="T535" s="186"/>
      <c r="U535" s="186"/>
      <c r="V535" s="186"/>
      <c r="W535" s="186"/>
      <c r="X535" s="186"/>
      <c r="Y535" s="186"/>
      <c r="Z535" s="186"/>
    </row>
    <row r="536" spans="1:26" x14ac:dyDescent="0.2">
      <c r="A536" s="186"/>
      <c r="B536" s="186"/>
      <c r="C536" s="186"/>
      <c r="D536" s="186"/>
      <c r="E536" s="186"/>
      <c r="F536" s="186"/>
      <c r="G536" s="186"/>
      <c r="H536" s="186"/>
      <c r="I536" s="186"/>
      <c r="J536" s="186"/>
      <c r="K536" s="186"/>
      <c r="L536" s="186"/>
      <c r="M536" s="186"/>
      <c r="N536" s="180"/>
      <c r="O536" s="180"/>
      <c r="P536" s="180"/>
      <c r="Q536" s="180"/>
      <c r="R536" s="180"/>
      <c r="S536" s="180"/>
      <c r="T536" s="186"/>
      <c r="U536" s="186"/>
      <c r="V536" s="186"/>
      <c r="W536" s="186"/>
      <c r="X536" s="186"/>
      <c r="Y536" s="186"/>
      <c r="Z536" s="186"/>
    </row>
    <row r="537" spans="1:26" x14ac:dyDescent="0.2">
      <c r="A537" s="186"/>
      <c r="B537" s="186"/>
      <c r="C537" s="186"/>
      <c r="D537" s="186"/>
      <c r="E537" s="186"/>
      <c r="F537" s="186"/>
      <c r="G537" s="186"/>
      <c r="H537" s="186"/>
      <c r="I537" s="186"/>
      <c r="J537" s="186"/>
      <c r="K537" s="186"/>
      <c r="L537" s="186"/>
      <c r="M537" s="186"/>
      <c r="N537" s="180"/>
      <c r="O537" s="180"/>
      <c r="P537" s="180"/>
      <c r="Q537" s="180"/>
      <c r="R537" s="180"/>
      <c r="S537" s="180"/>
      <c r="T537" s="186"/>
      <c r="U537" s="186"/>
      <c r="V537" s="186"/>
      <c r="W537" s="186"/>
      <c r="X537" s="186"/>
      <c r="Y537" s="186"/>
      <c r="Z537" s="186"/>
    </row>
    <row r="538" spans="1:26" x14ac:dyDescent="0.2">
      <c r="A538" s="186"/>
      <c r="B538" s="186"/>
      <c r="C538" s="186"/>
      <c r="D538" s="186"/>
      <c r="E538" s="186"/>
      <c r="F538" s="186"/>
      <c r="G538" s="186"/>
      <c r="H538" s="186"/>
      <c r="I538" s="186"/>
      <c r="J538" s="186"/>
      <c r="K538" s="186"/>
      <c r="L538" s="186"/>
      <c r="M538" s="186"/>
      <c r="N538" s="180"/>
      <c r="O538" s="180"/>
      <c r="P538" s="180"/>
      <c r="Q538" s="180"/>
      <c r="R538" s="180"/>
      <c r="S538" s="180"/>
      <c r="T538" s="186"/>
      <c r="U538" s="186"/>
      <c r="V538" s="186"/>
      <c r="W538" s="186"/>
      <c r="X538" s="186"/>
      <c r="Y538" s="186"/>
      <c r="Z538" s="186"/>
    </row>
    <row r="539" spans="1:26" x14ac:dyDescent="0.2">
      <c r="A539" s="186"/>
      <c r="B539" s="186"/>
      <c r="C539" s="186"/>
      <c r="D539" s="186"/>
      <c r="E539" s="186"/>
      <c r="F539" s="186"/>
      <c r="G539" s="186"/>
      <c r="H539" s="186"/>
      <c r="I539" s="186"/>
      <c r="J539" s="186"/>
      <c r="K539" s="186"/>
      <c r="L539" s="186"/>
      <c r="M539" s="186"/>
      <c r="N539" s="180"/>
      <c r="O539" s="180"/>
      <c r="P539" s="180"/>
      <c r="Q539" s="180"/>
      <c r="R539" s="180"/>
      <c r="S539" s="180"/>
      <c r="T539" s="186"/>
      <c r="U539" s="186"/>
      <c r="V539" s="186"/>
      <c r="W539" s="186"/>
      <c r="X539" s="186"/>
      <c r="Y539" s="186"/>
      <c r="Z539" s="186"/>
    </row>
    <row r="540" spans="1:26" x14ac:dyDescent="0.2">
      <c r="A540" s="186"/>
      <c r="B540" s="186"/>
      <c r="C540" s="186"/>
      <c r="D540" s="186"/>
      <c r="E540" s="186"/>
      <c r="F540" s="186"/>
      <c r="G540" s="186"/>
      <c r="H540" s="186"/>
      <c r="I540" s="186"/>
      <c r="J540" s="186"/>
      <c r="K540" s="186"/>
      <c r="L540" s="186"/>
      <c r="M540" s="186"/>
      <c r="N540" s="180"/>
      <c r="O540" s="180"/>
      <c r="P540" s="180"/>
      <c r="Q540" s="180"/>
      <c r="R540" s="180"/>
      <c r="S540" s="180"/>
      <c r="T540" s="186"/>
      <c r="U540" s="186"/>
      <c r="V540" s="186"/>
      <c r="W540" s="186"/>
      <c r="X540" s="186"/>
      <c r="Y540" s="186"/>
      <c r="Z540" s="186"/>
    </row>
    <row r="541" spans="1:26" x14ac:dyDescent="0.2">
      <c r="A541" s="186"/>
      <c r="B541" s="186"/>
      <c r="C541" s="186"/>
      <c r="D541" s="186"/>
      <c r="E541" s="186"/>
      <c r="F541" s="186"/>
      <c r="G541" s="186"/>
      <c r="H541" s="186"/>
      <c r="I541" s="186"/>
      <c r="J541" s="186"/>
      <c r="K541" s="186"/>
      <c r="L541" s="186"/>
      <c r="M541" s="186"/>
      <c r="N541" s="180"/>
      <c r="O541" s="180"/>
      <c r="P541" s="180"/>
      <c r="Q541" s="180"/>
      <c r="R541" s="180"/>
      <c r="S541" s="180"/>
      <c r="T541" s="186"/>
      <c r="U541" s="186"/>
      <c r="V541" s="186"/>
      <c r="W541" s="186"/>
      <c r="X541" s="186"/>
      <c r="Y541" s="186"/>
      <c r="Z541" s="186"/>
    </row>
    <row r="542" spans="1:26" x14ac:dyDescent="0.2">
      <c r="A542" s="186"/>
      <c r="B542" s="186"/>
      <c r="C542" s="186"/>
      <c r="D542" s="186"/>
      <c r="E542" s="186"/>
      <c r="F542" s="186"/>
      <c r="G542" s="186"/>
      <c r="H542" s="186"/>
      <c r="I542" s="186"/>
      <c r="J542" s="186"/>
      <c r="K542" s="186"/>
      <c r="L542" s="186"/>
      <c r="M542" s="186"/>
      <c r="N542" s="180"/>
      <c r="O542" s="180"/>
      <c r="P542" s="180"/>
      <c r="Q542" s="180"/>
      <c r="R542" s="180"/>
      <c r="S542" s="180"/>
      <c r="T542" s="186"/>
      <c r="U542" s="186"/>
      <c r="V542" s="186"/>
      <c r="W542" s="186"/>
      <c r="X542" s="186"/>
      <c r="Y542" s="186"/>
      <c r="Z542" s="186"/>
    </row>
    <row r="543" spans="1:26" x14ac:dyDescent="0.2">
      <c r="A543" s="186"/>
      <c r="B543" s="186"/>
      <c r="C543" s="186"/>
      <c r="D543" s="186"/>
      <c r="E543" s="186"/>
      <c r="F543" s="186"/>
      <c r="G543" s="186"/>
      <c r="H543" s="186"/>
      <c r="I543" s="186"/>
      <c r="J543" s="186"/>
      <c r="K543" s="186"/>
      <c r="L543" s="186"/>
      <c r="M543" s="186"/>
      <c r="N543" s="180"/>
      <c r="O543" s="180"/>
      <c r="P543" s="180"/>
      <c r="Q543" s="180"/>
      <c r="R543" s="180"/>
      <c r="S543" s="180"/>
      <c r="T543" s="186"/>
      <c r="U543" s="186"/>
      <c r="V543" s="186"/>
      <c r="W543" s="186"/>
      <c r="X543" s="186"/>
      <c r="Y543" s="186"/>
      <c r="Z543" s="186"/>
    </row>
    <row r="544" spans="1:26" x14ac:dyDescent="0.2">
      <c r="A544" s="186"/>
      <c r="B544" s="186"/>
      <c r="C544" s="186"/>
      <c r="D544" s="186"/>
      <c r="E544" s="186"/>
      <c r="F544" s="186"/>
      <c r="G544" s="186"/>
      <c r="H544" s="186"/>
      <c r="I544" s="186"/>
      <c r="J544" s="186"/>
      <c r="K544" s="186"/>
      <c r="L544" s="186"/>
      <c r="M544" s="186"/>
      <c r="N544" s="180"/>
      <c r="O544" s="180"/>
      <c r="P544" s="180"/>
      <c r="Q544" s="180"/>
      <c r="R544" s="180"/>
      <c r="S544" s="180"/>
      <c r="T544" s="186"/>
      <c r="U544" s="186"/>
      <c r="V544" s="186"/>
      <c r="W544" s="186"/>
      <c r="X544" s="186"/>
      <c r="Y544" s="186"/>
      <c r="Z544" s="186"/>
    </row>
    <row r="545" spans="1:26" x14ac:dyDescent="0.2">
      <c r="A545" s="186"/>
      <c r="B545" s="186"/>
      <c r="C545" s="186"/>
      <c r="D545" s="186"/>
      <c r="E545" s="186"/>
      <c r="F545" s="186"/>
      <c r="G545" s="186"/>
      <c r="H545" s="186"/>
      <c r="I545" s="186"/>
      <c r="J545" s="186"/>
      <c r="K545" s="186"/>
      <c r="L545" s="186"/>
      <c r="M545" s="186"/>
      <c r="N545" s="180"/>
      <c r="O545" s="180"/>
      <c r="P545" s="180"/>
      <c r="Q545" s="180"/>
      <c r="R545" s="180"/>
      <c r="S545" s="180"/>
      <c r="T545" s="186"/>
      <c r="U545" s="186"/>
      <c r="V545" s="186"/>
      <c r="W545" s="186"/>
      <c r="X545" s="186"/>
      <c r="Y545" s="186"/>
      <c r="Z545" s="186"/>
    </row>
    <row r="546" spans="1:26" x14ac:dyDescent="0.2">
      <c r="A546" s="186"/>
      <c r="B546" s="186"/>
      <c r="C546" s="186"/>
      <c r="D546" s="186"/>
      <c r="E546" s="186"/>
      <c r="F546" s="186"/>
      <c r="G546" s="186"/>
      <c r="H546" s="186"/>
      <c r="I546" s="186"/>
      <c r="J546" s="186"/>
      <c r="K546" s="186"/>
      <c r="L546" s="186"/>
      <c r="M546" s="186"/>
      <c r="N546" s="180"/>
      <c r="O546" s="180"/>
      <c r="P546" s="180"/>
      <c r="Q546" s="180"/>
      <c r="R546" s="180"/>
      <c r="S546" s="180"/>
      <c r="T546" s="186"/>
      <c r="U546" s="186"/>
      <c r="V546" s="186"/>
      <c r="W546" s="186"/>
      <c r="X546" s="186"/>
      <c r="Y546" s="186"/>
      <c r="Z546" s="186"/>
    </row>
    <row r="547" spans="1:26" x14ac:dyDescent="0.2">
      <c r="A547" s="186"/>
      <c r="B547" s="186"/>
      <c r="C547" s="186"/>
      <c r="D547" s="186"/>
      <c r="E547" s="186"/>
      <c r="F547" s="186"/>
      <c r="G547" s="186"/>
      <c r="H547" s="186"/>
      <c r="I547" s="186"/>
      <c r="J547" s="186"/>
      <c r="K547" s="186"/>
      <c r="L547" s="186"/>
      <c r="M547" s="186"/>
      <c r="N547" s="180"/>
      <c r="O547" s="180"/>
      <c r="P547" s="180"/>
      <c r="Q547" s="180"/>
      <c r="R547" s="180"/>
      <c r="S547" s="180"/>
      <c r="T547" s="186"/>
      <c r="U547" s="186"/>
      <c r="V547" s="186"/>
      <c r="W547" s="186"/>
      <c r="X547" s="186"/>
      <c r="Y547" s="186"/>
      <c r="Z547" s="186"/>
    </row>
    <row r="548" spans="1:26" x14ac:dyDescent="0.2">
      <c r="A548" s="186"/>
      <c r="B548" s="186"/>
      <c r="C548" s="186"/>
      <c r="D548" s="186"/>
      <c r="E548" s="186"/>
      <c r="F548" s="186"/>
      <c r="G548" s="186"/>
      <c r="H548" s="186"/>
      <c r="I548" s="186"/>
      <c r="J548" s="186"/>
      <c r="K548" s="186"/>
      <c r="L548" s="186"/>
      <c r="M548" s="186"/>
      <c r="N548" s="180"/>
      <c r="O548" s="180"/>
      <c r="P548" s="180"/>
      <c r="Q548" s="180"/>
      <c r="R548" s="180"/>
      <c r="S548" s="180"/>
      <c r="T548" s="186"/>
      <c r="U548" s="186"/>
      <c r="V548" s="186"/>
      <c r="W548" s="186"/>
      <c r="X548" s="186"/>
      <c r="Y548" s="186"/>
      <c r="Z548" s="186"/>
    </row>
    <row r="549" spans="1:26" x14ac:dyDescent="0.2">
      <c r="A549" s="186"/>
      <c r="B549" s="186"/>
      <c r="C549" s="186"/>
      <c r="D549" s="186"/>
      <c r="E549" s="186"/>
      <c r="F549" s="186"/>
      <c r="G549" s="186"/>
      <c r="H549" s="186"/>
      <c r="I549" s="186"/>
      <c r="J549" s="186"/>
      <c r="K549" s="186"/>
      <c r="L549" s="186"/>
      <c r="M549" s="186"/>
      <c r="N549" s="180"/>
      <c r="O549" s="180"/>
      <c r="P549" s="180"/>
      <c r="Q549" s="180"/>
      <c r="R549" s="180"/>
      <c r="S549" s="180"/>
      <c r="T549" s="186"/>
      <c r="U549" s="186"/>
      <c r="V549" s="186"/>
      <c r="W549" s="186"/>
      <c r="X549" s="186"/>
      <c r="Y549" s="186"/>
      <c r="Z549" s="186"/>
    </row>
    <row r="550" spans="1:26" x14ac:dyDescent="0.2">
      <c r="A550" s="186"/>
      <c r="B550" s="186"/>
      <c r="C550" s="186"/>
      <c r="D550" s="186"/>
      <c r="E550" s="186"/>
      <c r="F550" s="186"/>
      <c r="G550" s="186"/>
      <c r="H550" s="186"/>
      <c r="I550" s="186"/>
      <c r="J550" s="186"/>
      <c r="K550" s="186"/>
      <c r="L550" s="186"/>
      <c r="M550" s="186"/>
      <c r="N550" s="180"/>
      <c r="O550" s="180"/>
      <c r="P550" s="180"/>
      <c r="Q550" s="180"/>
      <c r="R550" s="180"/>
      <c r="S550" s="180"/>
      <c r="T550" s="186"/>
      <c r="U550" s="186"/>
      <c r="V550" s="186"/>
      <c r="W550" s="186"/>
      <c r="X550" s="186"/>
      <c r="Y550" s="186"/>
      <c r="Z550" s="186"/>
    </row>
    <row r="551" spans="1:26" x14ac:dyDescent="0.2">
      <c r="A551" s="186"/>
      <c r="B551" s="186"/>
      <c r="C551" s="186"/>
      <c r="D551" s="186"/>
      <c r="E551" s="186"/>
      <c r="F551" s="186"/>
      <c r="G551" s="186"/>
      <c r="H551" s="186"/>
      <c r="I551" s="186"/>
      <c r="J551" s="186"/>
      <c r="K551" s="186"/>
      <c r="L551" s="186"/>
      <c r="M551" s="186"/>
      <c r="N551" s="180"/>
      <c r="O551" s="180"/>
      <c r="P551" s="180"/>
      <c r="Q551" s="180"/>
      <c r="R551" s="180"/>
      <c r="S551" s="180"/>
      <c r="T551" s="186"/>
      <c r="U551" s="186"/>
      <c r="V551" s="186"/>
      <c r="W551" s="186"/>
      <c r="X551" s="186"/>
      <c r="Y551" s="186"/>
      <c r="Z551" s="186"/>
    </row>
    <row r="552" spans="1:26" x14ac:dyDescent="0.2">
      <c r="A552" s="186"/>
      <c r="B552" s="186"/>
      <c r="C552" s="186"/>
      <c r="D552" s="186"/>
      <c r="E552" s="186"/>
      <c r="F552" s="186"/>
      <c r="G552" s="186"/>
      <c r="H552" s="186"/>
      <c r="I552" s="186"/>
      <c r="J552" s="186"/>
      <c r="K552" s="186"/>
      <c r="L552" s="186"/>
      <c r="M552" s="186"/>
      <c r="N552" s="180"/>
      <c r="O552" s="180"/>
      <c r="P552" s="180"/>
      <c r="Q552" s="180"/>
      <c r="R552" s="180"/>
      <c r="S552" s="180"/>
      <c r="T552" s="186"/>
      <c r="U552" s="186"/>
      <c r="V552" s="186"/>
      <c r="W552" s="186"/>
      <c r="X552" s="186"/>
      <c r="Y552" s="186"/>
      <c r="Z552" s="186"/>
    </row>
    <row r="553" spans="1:26" x14ac:dyDescent="0.2">
      <c r="A553" s="186"/>
      <c r="B553" s="186"/>
      <c r="C553" s="186"/>
      <c r="D553" s="186"/>
      <c r="E553" s="186"/>
      <c r="F553" s="186"/>
      <c r="G553" s="186"/>
      <c r="H553" s="186"/>
      <c r="I553" s="186"/>
      <c r="J553" s="186"/>
      <c r="K553" s="186"/>
      <c r="L553" s="186"/>
      <c r="M553" s="186"/>
      <c r="N553" s="180"/>
      <c r="O553" s="180"/>
      <c r="P553" s="180"/>
      <c r="Q553" s="180"/>
      <c r="R553" s="180"/>
      <c r="S553" s="180"/>
      <c r="T553" s="186"/>
      <c r="U553" s="186"/>
      <c r="V553" s="186"/>
      <c r="W553" s="186"/>
      <c r="X553" s="186"/>
      <c r="Y553" s="186"/>
      <c r="Z553" s="186"/>
    </row>
    <row r="554" spans="1:26" x14ac:dyDescent="0.2">
      <c r="A554" s="186"/>
      <c r="B554" s="186"/>
      <c r="C554" s="186"/>
      <c r="D554" s="186"/>
      <c r="E554" s="186"/>
      <c r="F554" s="186"/>
      <c r="G554" s="186"/>
      <c r="H554" s="186"/>
      <c r="I554" s="186"/>
      <c r="J554" s="186"/>
      <c r="K554" s="186"/>
      <c r="L554" s="186"/>
      <c r="M554" s="186"/>
      <c r="N554" s="180"/>
      <c r="O554" s="180"/>
      <c r="P554" s="180"/>
      <c r="Q554" s="180"/>
      <c r="R554" s="180"/>
      <c r="S554" s="180"/>
      <c r="T554" s="186"/>
      <c r="U554" s="186"/>
      <c r="V554" s="186"/>
      <c r="W554" s="186"/>
      <c r="X554" s="186"/>
      <c r="Y554" s="186"/>
      <c r="Z554" s="186"/>
    </row>
    <row r="555" spans="1:26" x14ac:dyDescent="0.2">
      <c r="A555" s="186"/>
      <c r="B555" s="186"/>
      <c r="C555" s="186"/>
      <c r="D555" s="186"/>
      <c r="E555" s="186"/>
      <c r="F555" s="186"/>
      <c r="G555" s="186"/>
      <c r="H555" s="186"/>
      <c r="I555" s="186"/>
      <c r="J555" s="186"/>
      <c r="K555" s="186"/>
      <c r="L555" s="186"/>
      <c r="M555" s="186"/>
      <c r="N555" s="180"/>
      <c r="O555" s="180"/>
      <c r="P555" s="180"/>
      <c r="Q555" s="180"/>
      <c r="R555" s="180"/>
      <c r="S555" s="180"/>
      <c r="T555" s="186"/>
      <c r="U555" s="186"/>
      <c r="V555" s="186"/>
      <c r="W555" s="186"/>
      <c r="X555" s="186"/>
      <c r="Y555" s="186"/>
      <c r="Z555" s="186"/>
    </row>
    <row r="556" spans="1:26" x14ac:dyDescent="0.2">
      <c r="A556" s="186"/>
      <c r="B556" s="186"/>
      <c r="C556" s="186"/>
      <c r="D556" s="186"/>
      <c r="E556" s="186"/>
      <c r="F556" s="186"/>
      <c r="G556" s="186"/>
      <c r="H556" s="186"/>
      <c r="I556" s="186"/>
      <c r="J556" s="186"/>
      <c r="K556" s="186"/>
      <c r="L556" s="186"/>
      <c r="M556" s="186"/>
      <c r="N556" s="180"/>
      <c r="O556" s="180"/>
      <c r="P556" s="180"/>
      <c r="Q556" s="180"/>
      <c r="R556" s="180"/>
      <c r="S556" s="180"/>
      <c r="T556" s="186"/>
      <c r="U556" s="186"/>
      <c r="V556" s="186"/>
      <c r="W556" s="186"/>
      <c r="X556" s="186"/>
      <c r="Y556" s="186"/>
      <c r="Z556" s="186"/>
    </row>
    <row r="557" spans="1:26" x14ac:dyDescent="0.2">
      <c r="A557" s="186"/>
      <c r="B557" s="186"/>
      <c r="C557" s="186"/>
      <c r="D557" s="186"/>
      <c r="E557" s="186"/>
      <c r="F557" s="186"/>
      <c r="G557" s="186"/>
      <c r="H557" s="186"/>
      <c r="I557" s="186"/>
      <c r="J557" s="186"/>
      <c r="K557" s="186"/>
      <c r="L557" s="186"/>
      <c r="M557" s="186"/>
      <c r="N557" s="180"/>
      <c r="O557" s="180"/>
      <c r="P557" s="180"/>
      <c r="Q557" s="180"/>
      <c r="R557" s="180"/>
      <c r="S557" s="180"/>
      <c r="T557" s="186"/>
      <c r="U557" s="186"/>
      <c r="V557" s="186"/>
      <c r="W557" s="186"/>
      <c r="X557" s="186"/>
      <c r="Y557" s="186"/>
      <c r="Z557" s="186"/>
    </row>
    <row r="558" spans="1:26" x14ac:dyDescent="0.2">
      <c r="A558" s="186"/>
      <c r="B558" s="186"/>
      <c r="C558" s="186"/>
      <c r="D558" s="186"/>
      <c r="E558" s="186"/>
      <c r="F558" s="186"/>
      <c r="G558" s="186"/>
      <c r="H558" s="186"/>
      <c r="I558" s="186"/>
      <c r="J558" s="186"/>
      <c r="K558" s="186"/>
      <c r="L558" s="186"/>
      <c r="M558" s="186"/>
      <c r="N558" s="180"/>
      <c r="O558" s="180"/>
      <c r="P558" s="180"/>
      <c r="Q558" s="180"/>
      <c r="R558" s="180"/>
      <c r="S558" s="180"/>
      <c r="T558" s="186"/>
      <c r="U558" s="186"/>
      <c r="V558" s="186"/>
      <c r="W558" s="186"/>
      <c r="X558" s="186"/>
      <c r="Y558" s="186"/>
      <c r="Z558" s="186"/>
    </row>
    <row r="559" spans="1:26" x14ac:dyDescent="0.2">
      <c r="A559" s="186"/>
      <c r="B559" s="186"/>
      <c r="C559" s="186"/>
      <c r="D559" s="186"/>
      <c r="E559" s="186"/>
      <c r="F559" s="186"/>
      <c r="G559" s="186"/>
      <c r="H559" s="186"/>
      <c r="I559" s="186"/>
      <c r="J559" s="186"/>
      <c r="K559" s="186"/>
      <c r="L559" s="186"/>
      <c r="M559" s="186"/>
      <c r="N559" s="180"/>
      <c r="O559" s="180"/>
      <c r="P559" s="180"/>
      <c r="Q559" s="180"/>
      <c r="R559" s="180"/>
      <c r="S559" s="180"/>
      <c r="T559" s="186"/>
      <c r="U559" s="186"/>
      <c r="V559" s="186"/>
      <c r="W559" s="186"/>
      <c r="X559" s="186"/>
      <c r="Y559" s="186"/>
      <c r="Z559" s="186"/>
    </row>
    <row r="560" spans="1:26" x14ac:dyDescent="0.2">
      <c r="A560" s="186"/>
      <c r="B560" s="186"/>
      <c r="C560" s="186"/>
      <c r="D560" s="186"/>
      <c r="E560" s="186"/>
      <c r="F560" s="186"/>
      <c r="G560" s="186"/>
      <c r="H560" s="186"/>
      <c r="I560" s="186"/>
      <c r="J560" s="186"/>
      <c r="K560" s="186"/>
      <c r="L560" s="186"/>
      <c r="M560" s="186"/>
      <c r="N560" s="180"/>
      <c r="O560" s="180"/>
      <c r="P560" s="180"/>
      <c r="Q560" s="180"/>
      <c r="R560" s="180"/>
      <c r="S560" s="180"/>
      <c r="T560" s="186"/>
      <c r="U560" s="186"/>
      <c r="V560" s="186"/>
      <c r="W560" s="186"/>
      <c r="X560" s="186"/>
      <c r="Y560" s="186"/>
      <c r="Z560" s="186"/>
    </row>
    <row r="561" spans="1:26" x14ac:dyDescent="0.2">
      <c r="A561" s="186"/>
      <c r="B561" s="186"/>
      <c r="C561" s="186"/>
      <c r="D561" s="186"/>
      <c r="E561" s="186"/>
      <c r="F561" s="186"/>
      <c r="G561" s="186"/>
      <c r="H561" s="186"/>
      <c r="I561" s="186"/>
      <c r="J561" s="186"/>
      <c r="K561" s="186"/>
      <c r="L561" s="186"/>
      <c r="M561" s="186"/>
      <c r="N561" s="180"/>
      <c r="O561" s="180"/>
      <c r="P561" s="180"/>
      <c r="Q561" s="180"/>
      <c r="R561" s="180"/>
      <c r="S561" s="180"/>
      <c r="T561" s="186"/>
      <c r="U561" s="186"/>
      <c r="V561" s="186"/>
      <c r="W561" s="186"/>
      <c r="X561" s="186"/>
      <c r="Y561" s="186"/>
      <c r="Z561" s="186"/>
    </row>
    <row r="562" spans="1:26" x14ac:dyDescent="0.2">
      <c r="A562" s="186"/>
      <c r="B562" s="186"/>
      <c r="C562" s="186"/>
      <c r="D562" s="186"/>
      <c r="E562" s="186"/>
      <c r="F562" s="186"/>
      <c r="G562" s="186"/>
      <c r="H562" s="186"/>
      <c r="I562" s="186"/>
      <c r="J562" s="186"/>
      <c r="K562" s="186"/>
      <c r="L562" s="186"/>
      <c r="M562" s="186"/>
      <c r="N562" s="180"/>
      <c r="O562" s="180"/>
      <c r="P562" s="180"/>
      <c r="Q562" s="180"/>
      <c r="R562" s="180"/>
      <c r="S562" s="180"/>
      <c r="T562" s="186"/>
      <c r="U562" s="186"/>
      <c r="V562" s="186"/>
      <c r="W562" s="186"/>
      <c r="X562" s="186"/>
      <c r="Y562" s="186"/>
      <c r="Z562" s="186"/>
    </row>
    <row r="563" spans="1:26" x14ac:dyDescent="0.2">
      <c r="A563" s="186"/>
      <c r="B563" s="186"/>
      <c r="C563" s="186"/>
      <c r="D563" s="186"/>
      <c r="E563" s="186"/>
      <c r="F563" s="186"/>
      <c r="G563" s="186"/>
      <c r="H563" s="186"/>
      <c r="I563" s="186"/>
      <c r="J563" s="186"/>
      <c r="K563" s="186"/>
      <c r="L563" s="186"/>
      <c r="M563" s="186"/>
      <c r="N563" s="180"/>
      <c r="O563" s="180"/>
      <c r="P563" s="180"/>
      <c r="Q563" s="180"/>
      <c r="R563" s="180"/>
      <c r="S563" s="180"/>
      <c r="T563" s="186"/>
      <c r="U563" s="186"/>
      <c r="V563" s="186"/>
      <c r="W563" s="186"/>
      <c r="X563" s="186"/>
      <c r="Y563" s="186"/>
      <c r="Z563" s="186"/>
    </row>
    <row r="564" spans="1:26" x14ac:dyDescent="0.2">
      <c r="A564" s="186"/>
      <c r="B564" s="186"/>
      <c r="C564" s="186"/>
      <c r="D564" s="186"/>
      <c r="E564" s="186"/>
      <c r="F564" s="186"/>
      <c r="G564" s="186"/>
      <c r="H564" s="186"/>
      <c r="I564" s="186"/>
      <c r="J564" s="186"/>
      <c r="K564" s="186"/>
      <c r="L564" s="186"/>
      <c r="M564" s="186"/>
      <c r="N564" s="180"/>
      <c r="O564" s="180"/>
      <c r="P564" s="180"/>
      <c r="Q564" s="180"/>
      <c r="R564" s="180"/>
      <c r="S564" s="180"/>
      <c r="T564" s="186"/>
      <c r="U564" s="186"/>
      <c r="V564" s="186"/>
      <c r="W564" s="186"/>
      <c r="X564" s="186"/>
      <c r="Y564" s="186"/>
      <c r="Z564" s="186"/>
    </row>
    <row r="565" spans="1:26" x14ac:dyDescent="0.2">
      <c r="A565" s="186"/>
      <c r="B565" s="186"/>
      <c r="C565" s="186"/>
      <c r="D565" s="186"/>
      <c r="E565" s="186"/>
      <c r="F565" s="186"/>
      <c r="G565" s="186"/>
      <c r="H565" s="186"/>
      <c r="I565" s="186"/>
      <c r="J565" s="186"/>
      <c r="K565" s="186"/>
      <c r="L565" s="186"/>
      <c r="M565" s="186"/>
      <c r="N565" s="180"/>
      <c r="O565" s="180"/>
      <c r="P565" s="180"/>
      <c r="Q565" s="180"/>
      <c r="R565" s="180"/>
      <c r="S565" s="180"/>
      <c r="T565" s="186"/>
      <c r="U565" s="186"/>
      <c r="V565" s="186"/>
      <c r="W565" s="186"/>
      <c r="X565" s="186"/>
      <c r="Y565" s="186"/>
      <c r="Z565" s="186"/>
    </row>
    <row r="566" spans="1:26" x14ac:dyDescent="0.2">
      <c r="A566" s="186"/>
      <c r="B566" s="186"/>
      <c r="C566" s="186"/>
      <c r="D566" s="186"/>
      <c r="E566" s="186"/>
      <c r="F566" s="186"/>
      <c r="G566" s="186"/>
      <c r="H566" s="186"/>
      <c r="I566" s="186"/>
      <c r="J566" s="186"/>
      <c r="K566" s="186"/>
      <c r="L566" s="186"/>
      <c r="M566" s="186"/>
      <c r="N566" s="180"/>
      <c r="O566" s="180"/>
      <c r="P566" s="180"/>
      <c r="Q566" s="180"/>
      <c r="R566" s="180"/>
      <c r="S566" s="180"/>
      <c r="T566" s="186"/>
      <c r="U566" s="186"/>
      <c r="V566" s="186"/>
      <c r="W566" s="186"/>
      <c r="X566" s="186"/>
      <c r="Y566" s="186"/>
      <c r="Z566" s="186"/>
    </row>
    <row r="567" spans="1:26" x14ac:dyDescent="0.2">
      <c r="A567" s="186"/>
      <c r="B567" s="186"/>
      <c r="C567" s="186"/>
      <c r="D567" s="186"/>
      <c r="E567" s="186"/>
      <c r="F567" s="186"/>
      <c r="G567" s="186"/>
      <c r="H567" s="186"/>
      <c r="I567" s="186"/>
      <c r="J567" s="186"/>
      <c r="K567" s="186"/>
      <c r="L567" s="186"/>
      <c r="M567" s="186"/>
      <c r="N567" s="180"/>
      <c r="O567" s="180"/>
      <c r="P567" s="180"/>
      <c r="Q567" s="180"/>
      <c r="R567" s="180"/>
      <c r="S567" s="180"/>
      <c r="T567" s="186"/>
      <c r="U567" s="186"/>
      <c r="V567" s="186"/>
      <c r="W567" s="186"/>
      <c r="X567" s="186"/>
      <c r="Y567" s="186"/>
      <c r="Z567" s="186"/>
    </row>
    <row r="568" spans="1:26" x14ac:dyDescent="0.2">
      <c r="A568" s="186"/>
      <c r="B568" s="186"/>
      <c r="C568" s="186"/>
      <c r="D568" s="186"/>
      <c r="E568" s="186"/>
      <c r="F568" s="186"/>
      <c r="G568" s="186"/>
      <c r="H568" s="186"/>
      <c r="I568" s="186"/>
      <c r="J568" s="186"/>
      <c r="K568" s="186"/>
      <c r="L568" s="186"/>
      <c r="M568" s="186"/>
      <c r="N568" s="180"/>
      <c r="O568" s="180"/>
      <c r="P568" s="180"/>
      <c r="Q568" s="180"/>
      <c r="R568" s="180"/>
      <c r="S568" s="180"/>
      <c r="T568" s="186"/>
      <c r="U568" s="186"/>
      <c r="V568" s="186"/>
      <c r="W568" s="186"/>
      <c r="X568" s="186"/>
      <c r="Y568" s="186"/>
      <c r="Z568" s="186"/>
    </row>
    <row r="569" spans="1:26" x14ac:dyDescent="0.2">
      <c r="A569" s="186"/>
      <c r="B569" s="186"/>
      <c r="C569" s="186"/>
      <c r="D569" s="186"/>
      <c r="E569" s="186"/>
      <c r="F569" s="186"/>
      <c r="G569" s="186"/>
      <c r="H569" s="186"/>
      <c r="I569" s="186"/>
      <c r="J569" s="186"/>
      <c r="K569" s="186"/>
      <c r="L569" s="186"/>
      <c r="M569" s="186"/>
      <c r="N569" s="180"/>
      <c r="O569" s="180"/>
      <c r="P569" s="180"/>
      <c r="Q569" s="180"/>
      <c r="R569" s="180"/>
      <c r="S569" s="180"/>
      <c r="T569" s="186"/>
      <c r="U569" s="186"/>
      <c r="V569" s="186"/>
      <c r="W569" s="186"/>
      <c r="X569" s="186"/>
      <c r="Y569" s="186"/>
      <c r="Z569" s="186"/>
    </row>
    <row r="570" spans="1:26" x14ac:dyDescent="0.2">
      <c r="A570" s="186"/>
      <c r="B570" s="186"/>
      <c r="C570" s="186"/>
      <c r="D570" s="186"/>
      <c r="E570" s="186"/>
      <c r="F570" s="186"/>
      <c r="G570" s="186"/>
      <c r="H570" s="186"/>
      <c r="I570" s="186"/>
      <c r="J570" s="186"/>
      <c r="K570" s="186"/>
      <c r="L570" s="186"/>
      <c r="M570" s="186"/>
      <c r="N570" s="180"/>
      <c r="O570" s="180"/>
      <c r="P570" s="180"/>
      <c r="Q570" s="180"/>
      <c r="R570" s="180"/>
      <c r="S570" s="180"/>
      <c r="T570" s="186"/>
      <c r="U570" s="186"/>
      <c r="V570" s="186"/>
      <c r="W570" s="186"/>
      <c r="X570" s="186"/>
      <c r="Y570" s="186"/>
      <c r="Z570" s="186"/>
    </row>
    <row r="571" spans="1:26" x14ac:dyDescent="0.2">
      <c r="A571" s="186"/>
      <c r="B571" s="186"/>
      <c r="C571" s="186"/>
      <c r="D571" s="186"/>
      <c r="E571" s="186"/>
      <c r="F571" s="186"/>
      <c r="G571" s="186"/>
      <c r="H571" s="186"/>
      <c r="I571" s="186"/>
      <c r="J571" s="186"/>
      <c r="K571" s="186"/>
      <c r="L571" s="186"/>
      <c r="M571" s="186"/>
      <c r="N571" s="180"/>
      <c r="O571" s="180"/>
      <c r="P571" s="180"/>
      <c r="Q571" s="180"/>
      <c r="R571" s="180"/>
      <c r="S571" s="180"/>
      <c r="T571" s="186"/>
      <c r="U571" s="186"/>
      <c r="V571" s="186"/>
      <c r="W571" s="186"/>
      <c r="X571" s="186"/>
      <c r="Y571" s="186"/>
      <c r="Z571" s="186"/>
    </row>
    <row r="572" spans="1:26" x14ac:dyDescent="0.2">
      <c r="A572" s="186"/>
      <c r="B572" s="186"/>
      <c r="C572" s="186"/>
      <c r="D572" s="186"/>
      <c r="E572" s="186"/>
      <c r="F572" s="186"/>
      <c r="G572" s="186"/>
      <c r="H572" s="186"/>
      <c r="I572" s="186"/>
      <c r="J572" s="186"/>
      <c r="K572" s="186"/>
      <c r="L572" s="186"/>
      <c r="M572" s="186"/>
      <c r="N572" s="180"/>
      <c r="O572" s="180"/>
      <c r="P572" s="180"/>
      <c r="Q572" s="180"/>
      <c r="R572" s="180"/>
      <c r="S572" s="180"/>
      <c r="T572" s="186"/>
      <c r="U572" s="186"/>
      <c r="V572" s="186"/>
      <c r="W572" s="186"/>
      <c r="X572" s="186"/>
      <c r="Y572" s="186"/>
      <c r="Z572" s="186"/>
    </row>
    <row r="573" spans="1:26" x14ac:dyDescent="0.2">
      <c r="A573" s="186"/>
      <c r="B573" s="186"/>
      <c r="C573" s="186"/>
      <c r="D573" s="186"/>
      <c r="E573" s="186"/>
      <c r="F573" s="186"/>
      <c r="G573" s="186"/>
      <c r="H573" s="186"/>
      <c r="I573" s="186"/>
      <c r="J573" s="186"/>
      <c r="K573" s="186"/>
      <c r="L573" s="186"/>
      <c r="M573" s="186"/>
      <c r="N573" s="180"/>
      <c r="O573" s="180"/>
      <c r="P573" s="180"/>
      <c r="Q573" s="180"/>
      <c r="R573" s="180"/>
      <c r="S573" s="180"/>
      <c r="T573" s="186"/>
      <c r="U573" s="186"/>
      <c r="V573" s="186"/>
      <c r="W573" s="186"/>
      <c r="X573" s="186"/>
      <c r="Y573" s="186"/>
      <c r="Z573" s="186"/>
    </row>
    <row r="574" spans="1:26" x14ac:dyDescent="0.2">
      <c r="A574" s="186"/>
      <c r="B574" s="186"/>
      <c r="C574" s="186"/>
      <c r="D574" s="186"/>
      <c r="E574" s="186"/>
      <c r="F574" s="186"/>
      <c r="G574" s="186"/>
      <c r="H574" s="186"/>
      <c r="I574" s="186"/>
      <c r="J574" s="186"/>
      <c r="K574" s="186"/>
      <c r="L574" s="186"/>
      <c r="M574" s="186"/>
      <c r="N574" s="180"/>
      <c r="O574" s="180"/>
      <c r="P574" s="180"/>
      <c r="Q574" s="180"/>
      <c r="R574" s="180"/>
      <c r="S574" s="180"/>
      <c r="T574" s="186"/>
      <c r="U574" s="186"/>
      <c r="V574" s="186"/>
      <c r="W574" s="186"/>
      <c r="X574" s="186"/>
      <c r="Y574" s="186"/>
      <c r="Z574" s="186"/>
    </row>
    <row r="575" spans="1:26" x14ac:dyDescent="0.2">
      <c r="A575" s="186"/>
      <c r="B575" s="186"/>
      <c r="C575" s="186"/>
      <c r="D575" s="186"/>
      <c r="E575" s="186"/>
      <c r="F575" s="186"/>
      <c r="G575" s="186"/>
      <c r="H575" s="186"/>
      <c r="I575" s="186"/>
      <c r="J575" s="186"/>
      <c r="K575" s="186"/>
      <c r="L575" s="186"/>
      <c r="M575" s="186"/>
      <c r="N575" s="180"/>
      <c r="O575" s="180"/>
      <c r="P575" s="180"/>
      <c r="Q575" s="180"/>
      <c r="R575" s="180"/>
      <c r="S575" s="180"/>
      <c r="T575" s="186"/>
      <c r="U575" s="186"/>
      <c r="V575" s="186"/>
      <c r="W575" s="186"/>
      <c r="X575" s="186"/>
      <c r="Y575" s="186"/>
      <c r="Z575" s="186"/>
    </row>
    <row r="576" spans="1:26" x14ac:dyDescent="0.2">
      <c r="A576" s="186"/>
      <c r="B576" s="186"/>
      <c r="C576" s="186"/>
      <c r="D576" s="186"/>
      <c r="E576" s="186"/>
      <c r="F576" s="186"/>
      <c r="G576" s="186"/>
      <c r="H576" s="186"/>
      <c r="I576" s="186"/>
      <c r="J576" s="186"/>
      <c r="K576" s="186"/>
      <c r="L576" s="186"/>
      <c r="M576" s="186"/>
      <c r="N576" s="180"/>
      <c r="O576" s="180"/>
      <c r="P576" s="180"/>
      <c r="Q576" s="180"/>
      <c r="R576" s="180"/>
      <c r="S576" s="180"/>
      <c r="T576" s="186"/>
      <c r="U576" s="186"/>
      <c r="V576" s="186"/>
      <c r="W576" s="186"/>
      <c r="X576" s="186"/>
      <c r="Y576" s="186"/>
      <c r="Z576" s="186"/>
    </row>
    <row r="577" spans="1:26" x14ac:dyDescent="0.2">
      <c r="A577" s="186"/>
      <c r="B577" s="186"/>
      <c r="C577" s="186"/>
      <c r="D577" s="186"/>
      <c r="E577" s="186"/>
      <c r="F577" s="186"/>
      <c r="G577" s="186"/>
      <c r="H577" s="186"/>
      <c r="I577" s="186"/>
      <c r="J577" s="186"/>
      <c r="K577" s="186"/>
      <c r="L577" s="186"/>
      <c r="M577" s="186"/>
      <c r="N577" s="180"/>
      <c r="O577" s="180"/>
      <c r="P577" s="180"/>
      <c r="Q577" s="180"/>
      <c r="R577" s="180"/>
      <c r="S577" s="180"/>
      <c r="T577" s="186"/>
      <c r="U577" s="186"/>
      <c r="V577" s="186"/>
      <c r="W577" s="186"/>
      <c r="X577" s="186"/>
      <c r="Y577" s="186"/>
      <c r="Z577" s="186"/>
    </row>
    <row r="578" spans="1:26" x14ac:dyDescent="0.2">
      <c r="A578" s="186"/>
      <c r="B578" s="186"/>
      <c r="C578" s="186"/>
      <c r="D578" s="186"/>
      <c r="E578" s="186"/>
      <c r="F578" s="186"/>
      <c r="G578" s="186"/>
      <c r="H578" s="186"/>
      <c r="I578" s="186"/>
      <c r="J578" s="186"/>
      <c r="K578" s="186"/>
      <c r="L578" s="186"/>
      <c r="M578" s="186"/>
      <c r="N578" s="180"/>
      <c r="O578" s="180"/>
      <c r="P578" s="180"/>
      <c r="Q578" s="180"/>
      <c r="R578" s="180"/>
      <c r="S578" s="180"/>
      <c r="T578" s="186"/>
      <c r="U578" s="186"/>
      <c r="V578" s="186"/>
      <c r="W578" s="186"/>
      <c r="X578" s="186"/>
      <c r="Y578" s="186"/>
      <c r="Z578" s="186"/>
    </row>
    <row r="579" spans="1:26" x14ac:dyDescent="0.2">
      <c r="A579" s="186"/>
      <c r="B579" s="186"/>
      <c r="C579" s="186"/>
      <c r="D579" s="186"/>
      <c r="E579" s="186"/>
      <c r="F579" s="186"/>
      <c r="G579" s="186"/>
      <c r="H579" s="186"/>
      <c r="I579" s="186"/>
      <c r="J579" s="186"/>
      <c r="K579" s="186"/>
      <c r="L579" s="186"/>
      <c r="M579" s="186"/>
      <c r="N579" s="180"/>
      <c r="O579" s="180"/>
      <c r="P579" s="180"/>
      <c r="Q579" s="180"/>
      <c r="R579" s="180"/>
      <c r="S579" s="180"/>
      <c r="T579" s="186"/>
      <c r="U579" s="186"/>
      <c r="V579" s="186"/>
      <c r="W579" s="186"/>
      <c r="X579" s="186"/>
      <c r="Y579" s="186"/>
      <c r="Z579" s="186"/>
    </row>
    <row r="580" spans="1:26" x14ac:dyDescent="0.2">
      <c r="A580" s="186"/>
      <c r="B580" s="186"/>
      <c r="C580" s="186"/>
      <c r="D580" s="186"/>
      <c r="E580" s="186"/>
      <c r="F580" s="186"/>
      <c r="G580" s="186"/>
      <c r="H580" s="186"/>
      <c r="I580" s="186"/>
      <c r="J580" s="186"/>
      <c r="K580" s="186"/>
      <c r="L580" s="186"/>
      <c r="M580" s="186"/>
      <c r="N580" s="180"/>
      <c r="O580" s="180"/>
      <c r="P580" s="180"/>
      <c r="Q580" s="180"/>
      <c r="R580" s="180"/>
      <c r="S580" s="180"/>
      <c r="T580" s="186"/>
      <c r="U580" s="186"/>
      <c r="V580" s="186"/>
      <c r="W580" s="186"/>
      <c r="X580" s="186"/>
      <c r="Y580" s="186"/>
      <c r="Z580" s="186"/>
    </row>
    <row r="581" spans="1:26" x14ac:dyDescent="0.2">
      <c r="A581" s="186"/>
      <c r="B581" s="186"/>
      <c r="C581" s="186"/>
      <c r="D581" s="186"/>
      <c r="E581" s="186"/>
      <c r="F581" s="186"/>
      <c r="G581" s="186"/>
      <c r="H581" s="186"/>
      <c r="I581" s="186"/>
      <c r="J581" s="186"/>
      <c r="K581" s="186"/>
      <c r="L581" s="186"/>
      <c r="M581" s="186"/>
      <c r="N581" s="180"/>
      <c r="O581" s="180"/>
      <c r="P581" s="180"/>
      <c r="Q581" s="180"/>
      <c r="R581" s="180"/>
      <c r="S581" s="180"/>
      <c r="T581" s="186"/>
      <c r="U581" s="186"/>
      <c r="V581" s="186"/>
      <c r="W581" s="186"/>
      <c r="X581" s="186"/>
      <c r="Y581" s="186"/>
      <c r="Z581" s="186"/>
    </row>
    <row r="582" spans="1:26" x14ac:dyDescent="0.2">
      <c r="A582" s="186"/>
      <c r="B582" s="186"/>
      <c r="C582" s="186"/>
      <c r="D582" s="186"/>
      <c r="E582" s="186"/>
      <c r="F582" s="186"/>
      <c r="G582" s="186"/>
      <c r="H582" s="186"/>
      <c r="I582" s="186"/>
      <c r="J582" s="186"/>
      <c r="K582" s="186"/>
      <c r="L582" s="186"/>
      <c r="M582" s="186"/>
      <c r="N582" s="180"/>
      <c r="O582" s="180"/>
      <c r="P582" s="180"/>
      <c r="Q582" s="180"/>
      <c r="R582" s="180"/>
      <c r="S582" s="180"/>
      <c r="T582" s="186"/>
      <c r="U582" s="186"/>
      <c r="V582" s="186"/>
      <c r="W582" s="186"/>
      <c r="X582" s="186"/>
      <c r="Y582" s="186"/>
      <c r="Z582" s="186"/>
    </row>
    <row r="583" spans="1:26" x14ac:dyDescent="0.2">
      <c r="A583" s="186"/>
      <c r="B583" s="186"/>
      <c r="C583" s="186"/>
      <c r="D583" s="186"/>
      <c r="E583" s="186"/>
      <c r="F583" s="186"/>
      <c r="G583" s="186"/>
      <c r="H583" s="186"/>
      <c r="I583" s="186"/>
      <c r="J583" s="186"/>
      <c r="K583" s="186"/>
      <c r="L583" s="186"/>
      <c r="M583" s="186"/>
      <c r="N583" s="180"/>
      <c r="O583" s="180"/>
      <c r="P583" s="180"/>
      <c r="Q583" s="180"/>
      <c r="R583" s="180"/>
      <c r="S583" s="180"/>
      <c r="T583" s="186"/>
      <c r="U583" s="186"/>
      <c r="V583" s="186"/>
      <c r="W583" s="186"/>
      <c r="X583" s="186"/>
      <c r="Y583" s="186"/>
      <c r="Z583" s="186"/>
    </row>
    <row r="584" spans="1:26" x14ac:dyDescent="0.2">
      <c r="A584" s="186"/>
      <c r="B584" s="186"/>
      <c r="C584" s="186"/>
      <c r="D584" s="186"/>
      <c r="E584" s="186"/>
      <c r="F584" s="186"/>
      <c r="G584" s="186"/>
      <c r="H584" s="186"/>
      <c r="I584" s="186"/>
      <c r="J584" s="186"/>
      <c r="K584" s="186"/>
      <c r="L584" s="186"/>
      <c r="M584" s="186"/>
      <c r="N584" s="180"/>
      <c r="O584" s="180"/>
      <c r="P584" s="180"/>
      <c r="Q584" s="180"/>
      <c r="R584" s="180"/>
      <c r="S584" s="180"/>
      <c r="T584" s="186"/>
      <c r="U584" s="186"/>
      <c r="V584" s="186"/>
      <c r="W584" s="186"/>
      <c r="X584" s="186"/>
      <c r="Y584" s="186"/>
      <c r="Z584" s="186"/>
    </row>
    <row r="585" spans="1:26" x14ac:dyDescent="0.2">
      <c r="A585" s="186"/>
      <c r="B585" s="186"/>
      <c r="C585" s="186"/>
      <c r="D585" s="186"/>
      <c r="E585" s="186"/>
      <c r="F585" s="186"/>
      <c r="G585" s="186"/>
      <c r="H585" s="186"/>
      <c r="I585" s="186"/>
      <c r="J585" s="186"/>
      <c r="K585" s="186"/>
      <c r="L585" s="186"/>
      <c r="M585" s="186"/>
      <c r="N585" s="180"/>
      <c r="O585" s="180"/>
      <c r="P585" s="180"/>
      <c r="Q585" s="180"/>
      <c r="R585" s="180"/>
      <c r="S585" s="180"/>
      <c r="T585" s="186"/>
      <c r="U585" s="186"/>
      <c r="V585" s="186"/>
      <c r="W585" s="186"/>
      <c r="X585" s="186"/>
      <c r="Y585" s="186"/>
      <c r="Z585" s="186"/>
    </row>
    <row r="586" spans="1:26" x14ac:dyDescent="0.2">
      <c r="A586" s="186"/>
      <c r="B586" s="186"/>
      <c r="C586" s="186"/>
      <c r="D586" s="186"/>
      <c r="E586" s="186"/>
      <c r="F586" s="186"/>
      <c r="G586" s="186"/>
      <c r="H586" s="186"/>
      <c r="I586" s="186"/>
      <c r="J586" s="186"/>
      <c r="K586" s="186"/>
      <c r="L586" s="186"/>
      <c r="M586" s="186"/>
      <c r="N586" s="180"/>
      <c r="O586" s="180"/>
      <c r="P586" s="180"/>
      <c r="Q586" s="180"/>
      <c r="R586" s="180"/>
      <c r="S586" s="180"/>
      <c r="T586" s="186"/>
      <c r="U586" s="186"/>
      <c r="V586" s="186"/>
      <c r="W586" s="186"/>
      <c r="X586" s="186"/>
      <c r="Y586" s="186"/>
      <c r="Z586" s="186"/>
    </row>
    <row r="587" spans="1:26" x14ac:dyDescent="0.2">
      <c r="A587" s="186"/>
      <c r="B587" s="186"/>
      <c r="C587" s="186"/>
      <c r="D587" s="186"/>
      <c r="E587" s="186"/>
      <c r="F587" s="186"/>
      <c r="G587" s="186"/>
      <c r="H587" s="186"/>
      <c r="I587" s="186"/>
      <c r="J587" s="186"/>
      <c r="K587" s="186"/>
      <c r="L587" s="186"/>
      <c r="M587" s="186"/>
      <c r="N587" s="180"/>
      <c r="O587" s="180"/>
      <c r="P587" s="180"/>
      <c r="Q587" s="180"/>
      <c r="R587" s="180"/>
      <c r="S587" s="180"/>
      <c r="T587" s="186"/>
      <c r="U587" s="186"/>
      <c r="V587" s="186"/>
      <c r="W587" s="186"/>
      <c r="X587" s="186"/>
      <c r="Y587" s="186"/>
      <c r="Z587" s="186"/>
    </row>
    <row r="588" spans="1:26" x14ac:dyDescent="0.2">
      <c r="A588" s="186"/>
      <c r="B588" s="186"/>
      <c r="C588" s="186"/>
      <c r="D588" s="186"/>
      <c r="E588" s="186"/>
      <c r="F588" s="186"/>
      <c r="G588" s="186"/>
      <c r="H588" s="186"/>
      <c r="I588" s="186"/>
      <c r="J588" s="186"/>
      <c r="K588" s="186"/>
      <c r="L588" s="186"/>
      <c r="M588" s="186"/>
      <c r="N588" s="180"/>
      <c r="O588" s="180"/>
      <c r="P588" s="180"/>
      <c r="Q588" s="180"/>
      <c r="R588" s="180"/>
      <c r="S588" s="180"/>
      <c r="T588" s="186"/>
      <c r="U588" s="186"/>
      <c r="V588" s="186"/>
      <c r="W588" s="186"/>
      <c r="X588" s="186"/>
      <c r="Y588" s="186"/>
      <c r="Z588" s="186"/>
    </row>
    <row r="589" spans="1:26" x14ac:dyDescent="0.2">
      <c r="A589" s="186"/>
      <c r="B589" s="186"/>
      <c r="C589" s="186"/>
      <c r="D589" s="186"/>
      <c r="E589" s="186"/>
      <c r="F589" s="186"/>
      <c r="G589" s="186"/>
      <c r="H589" s="186"/>
      <c r="I589" s="186"/>
      <c r="J589" s="186"/>
      <c r="K589" s="186"/>
      <c r="L589" s="186"/>
      <c r="M589" s="186"/>
      <c r="N589" s="180"/>
      <c r="O589" s="180"/>
      <c r="P589" s="180"/>
      <c r="Q589" s="180"/>
      <c r="R589" s="180"/>
      <c r="S589" s="180"/>
      <c r="T589" s="186"/>
      <c r="U589" s="186"/>
      <c r="V589" s="186"/>
      <c r="W589" s="186"/>
      <c r="X589" s="186"/>
      <c r="Y589" s="186"/>
      <c r="Z589" s="186"/>
    </row>
    <row r="590" spans="1:26" x14ac:dyDescent="0.2">
      <c r="A590" s="186"/>
      <c r="B590" s="186"/>
      <c r="C590" s="186"/>
      <c r="D590" s="186"/>
      <c r="E590" s="186"/>
      <c r="F590" s="186"/>
      <c r="G590" s="186"/>
      <c r="H590" s="186"/>
      <c r="I590" s="186"/>
      <c r="J590" s="186"/>
      <c r="K590" s="186"/>
      <c r="L590" s="186"/>
      <c r="M590" s="186"/>
      <c r="N590" s="180"/>
      <c r="O590" s="180"/>
      <c r="P590" s="180"/>
      <c r="Q590" s="180"/>
      <c r="R590" s="180"/>
      <c r="S590" s="180"/>
      <c r="T590" s="186"/>
      <c r="U590" s="186"/>
      <c r="V590" s="186"/>
      <c r="W590" s="186"/>
      <c r="X590" s="186"/>
      <c r="Y590" s="186"/>
      <c r="Z590" s="186"/>
    </row>
    <row r="591" spans="1:26" x14ac:dyDescent="0.2">
      <c r="A591" s="186"/>
      <c r="B591" s="186"/>
      <c r="C591" s="186"/>
      <c r="D591" s="186"/>
      <c r="E591" s="186"/>
      <c r="F591" s="186"/>
      <c r="G591" s="186"/>
      <c r="H591" s="186"/>
      <c r="I591" s="186"/>
      <c r="J591" s="186"/>
      <c r="K591" s="186"/>
      <c r="L591" s="186"/>
      <c r="M591" s="186"/>
      <c r="N591" s="180"/>
      <c r="O591" s="180"/>
      <c r="P591" s="180"/>
      <c r="Q591" s="180"/>
      <c r="R591" s="180"/>
      <c r="S591" s="180"/>
      <c r="T591" s="186"/>
      <c r="U591" s="186"/>
      <c r="V591" s="186"/>
      <c r="W591" s="186"/>
      <c r="X591" s="186"/>
      <c r="Y591" s="186"/>
      <c r="Z591" s="186"/>
    </row>
    <row r="592" spans="1:26" x14ac:dyDescent="0.2">
      <c r="A592" s="186"/>
      <c r="B592" s="186"/>
      <c r="C592" s="186"/>
      <c r="D592" s="186"/>
      <c r="E592" s="186"/>
      <c r="F592" s="186"/>
      <c r="G592" s="186"/>
      <c r="H592" s="186"/>
      <c r="I592" s="186"/>
      <c r="J592" s="186"/>
      <c r="K592" s="186"/>
      <c r="L592" s="186"/>
      <c r="M592" s="186"/>
      <c r="N592" s="180"/>
      <c r="O592" s="180"/>
      <c r="P592" s="180"/>
      <c r="Q592" s="180"/>
      <c r="R592" s="180"/>
      <c r="S592" s="180"/>
      <c r="T592" s="186"/>
      <c r="U592" s="186"/>
      <c r="V592" s="186"/>
      <c r="W592" s="186"/>
      <c r="X592" s="186"/>
      <c r="Y592" s="186"/>
      <c r="Z592" s="186"/>
    </row>
    <row r="593" spans="1:26" x14ac:dyDescent="0.2">
      <c r="A593" s="186"/>
      <c r="B593" s="186"/>
      <c r="C593" s="186"/>
      <c r="D593" s="186"/>
      <c r="E593" s="186"/>
      <c r="F593" s="186"/>
      <c r="G593" s="186"/>
      <c r="H593" s="186"/>
      <c r="I593" s="186"/>
      <c r="J593" s="186"/>
      <c r="K593" s="186"/>
      <c r="L593" s="186"/>
      <c r="M593" s="186"/>
      <c r="N593" s="180"/>
      <c r="O593" s="180"/>
      <c r="P593" s="180"/>
      <c r="Q593" s="180"/>
      <c r="R593" s="180"/>
      <c r="S593" s="180"/>
      <c r="T593" s="186"/>
      <c r="U593" s="186"/>
      <c r="V593" s="186"/>
      <c r="W593" s="186"/>
      <c r="X593" s="186"/>
      <c r="Y593" s="186"/>
      <c r="Z593" s="186"/>
    </row>
    <row r="594" spans="1:26" x14ac:dyDescent="0.2">
      <c r="A594" s="186"/>
      <c r="B594" s="186"/>
      <c r="C594" s="186"/>
      <c r="D594" s="186"/>
      <c r="E594" s="186"/>
      <c r="F594" s="186"/>
      <c r="G594" s="186"/>
      <c r="H594" s="186"/>
      <c r="I594" s="186"/>
      <c r="J594" s="186"/>
      <c r="K594" s="186"/>
      <c r="L594" s="186"/>
      <c r="M594" s="186"/>
      <c r="N594" s="180"/>
      <c r="O594" s="180"/>
      <c r="P594" s="180"/>
      <c r="Q594" s="180"/>
      <c r="R594" s="180"/>
      <c r="S594" s="180"/>
      <c r="T594" s="186"/>
      <c r="U594" s="186"/>
      <c r="V594" s="186"/>
      <c r="W594" s="186"/>
      <c r="X594" s="186"/>
      <c r="Y594" s="186"/>
      <c r="Z594" s="186"/>
    </row>
    <row r="595" spans="1:26" x14ac:dyDescent="0.2">
      <c r="A595" s="186"/>
      <c r="B595" s="186"/>
      <c r="C595" s="186"/>
      <c r="D595" s="186"/>
      <c r="E595" s="186"/>
      <c r="F595" s="186"/>
      <c r="G595" s="186"/>
      <c r="H595" s="186"/>
      <c r="I595" s="186"/>
      <c r="J595" s="186"/>
      <c r="K595" s="186"/>
      <c r="L595" s="186"/>
      <c r="M595" s="186"/>
      <c r="N595" s="180"/>
      <c r="O595" s="180"/>
      <c r="P595" s="180"/>
      <c r="Q595" s="180"/>
      <c r="R595" s="180"/>
      <c r="S595" s="180"/>
      <c r="T595" s="186"/>
      <c r="U595" s="186"/>
      <c r="V595" s="186"/>
      <c r="W595" s="186"/>
      <c r="X595" s="186"/>
      <c r="Y595" s="186"/>
      <c r="Z595" s="186"/>
    </row>
    <row r="596" spans="1:26" x14ac:dyDescent="0.2">
      <c r="A596" s="186"/>
      <c r="B596" s="186"/>
      <c r="C596" s="186"/>
      <c r="D596" s="186"/>
      <c r="E596" s="186"/>
      <c r="F596" s="186"/>
      <c r="G596" s="186"/>
      <c r="H596" s="186"/>
      <c r="I596" s="186"/>
      <c r="J596" s="186"/>
      <c r="K596" s="186"/>
      <c r="L596" s="186"/>
      <c r="M596" s="186"/>
      <c r="N596" s="180"/>
      <c r="O596" s="180"/>
      <c r="P596" s="180"/>
      <c r="Q596" s="180"/>
      <c r="R596" s="180"/>
      <c r="S596" s="180"/>
      <c r="T596" s="186"/>
      <c r="U596" s="186"/>
      <c r="V596" s="186"/>
      <c r="W596" s="186"/>
      <c r="X596" s="186"/>
      <c r="Y596" s="186"/>
      <c r="Z596" s="186"/>
    </row>
    <row r="597" spans="1:26" x14ac:dyDescent="0.2">
      <c r="A597" s="186"/>
      <c r="B597" s="186"/>
      <c r="C597" s="186"/>
      <c r="D597" s="186"/>
      <c r="E597" s="186"/>
      <c r="F597" s="186"/>
      <c r="G597" s="186"/>
      <c r="H597" s="186"/>
      <c r="I597" s="186"/>
      <c r="J597" s="186"/>
      <c r="K597" s="186"/>
      <c r="L597" s="186"/>
      <c r="M597" s="186"/>
      <c r="N597" s="180"/>
      <c r="O597" s="180"/>
      <c r="P597" s="180"/>
      <c r="Q597" s="180"/>
      <c r="R597" s="180"/>
      <c r="S597" s="180"/>
      <c r="T597" s="186"/>
      <c r="U597" s="186"/>
      <c r="V597" s="186"/>
      <c r="W597" s="186"/>
      <c r="X597" s="186"/>
      <c r="Y597" s="186"/>
      <c r="Z597" s="186"/>
    </row>
    <row r="598" spans="1:26" x14ac:dyDescent="0.2">
      <c r="A598" s="186"/>
      <c r="B598" s="186"/>
      <c r="C598" s="186"/>
      <c r="D598" s="186"/>
      <c r="E598" s="186"/>
      <c r="F598" s="186"/>
      <c r="G598" s="186"/>
      <c r="H598" s="186"/>
      <c r="I598" s="186"/>
      <c r="J598" s="186"/>
      <c r="K598" s="186"/>
      <c r="L598" s="186"/>
      <c r="M598" s="186"/>
      <c r="N598" s="180"/>
      <c r="O598" s="180"/>
      <c r="P598" s="180"/>
      <c r="Q598" s="180"/>
      <c r="R598" s="180"/>
      <c r="S598" s="180"/>
      <c r="T598" s="186"/>
      <c r="U598" s="186"/>
      <c r="V598" s="186"/>
      <c r="W598" s="186"/>
      <c r="X598" s="186"/>
      <c r="Y598" s="186"/>
      <c r="Z598" s="186"/>
    </row>
    <row r="599" spans="1:26" x14ac:dyDescent="0.2">
      <c r="A599" s="186"/>
      <c r="B599" s="186"/>
      <c r="C599" s="186"/>
      <c r="D599" s="186"/>
      <c r="E599" s="186"/>
      <c r="F599" s="186"/>
      <c r="G599" s="186"/>
      <c r="H599" s="186"/>
      <c r="I599" s="186"/>
      <c r="J599" s="186"/>
      <c r="K599" s="186"/>
      <c r="L599" s="186"/>
      <c r="M599" s="186"/>
      <c r="N599" s="180"/>
      <c r="O599" s="180"/>
      <c r="P599" s="180"/>
      <c r="Q599" s="180"/>
      <c r="R599" s="180"/>
      <c r="S599" s="180"/>
      <c r="T599" s="186"/>
      <c r="U599" s="186"/>
      <c r="V599" s="186"/>
      <c r="W599" s="186"/>
      <c r="X599" s="186"/>
      <c r="Y599" s="186"/>
      <c r="Z599" s="186"/>
    </row>
    <row r="600" spans="1:26" x14ac:dyDescent="0.2">
      <c r="A600" s="186"/>
      <c r="B600" s="186"/>
      <c r="C600" s="186"/>
      <c r="D600" s="186"/>
      <c r="E600" s="186"/>
      <c r="F600" s="186"/>
      <c r="G600" s="186"/>
      <c r="H600" s="186"/>
      <c r="I600" s="186"/>
      <c r="J600" s="186"/>
      <c r="K600" s="186"/>
      <c r="L600" s="186"/>
      <c r="M600" s="186"/>
      <c r="N600" s="180"/>
      <c r="O600" s="180"/>
      <c r="P600" s="180"/>
      <c r="Q600" s="180"/>
      <c r="R600" s="180"/>
      <c r="S600" s="180"/>
      <c r="T600" s="186"/>
      <c r="U600" s="186"/>
      <c r="V600" s="186"/>
      <c r="W600" s="186"/>
      <c r="X600" s="186"/>
      <c r="Y600" s="186"/>
      <c r="Z600" s="186"/>
    </row>
    <row r="601" spans="1:26" x14ac:dyDescent="0.2">
      <c r="A601" s="186"/>
      <c r="B601" s="186"/>
      <c r="C601" s="186"/>
      <c r="D601" s="186"/>
      <c r="E601" s="186"/>
      <c r="F601" s="186"/>
      <c r="G601" s="186"/>
      <c r="H601" s="186"/>
      <c r="I601" s="186"/>
      <c r="J601" s="186"/>
      <c r="K601" s="186"/>
      <c r="L601" s="186"/>
      <c r="M601" s="186"/>
      <c r="N601" s="180"/>
      <c r="O601" s="180"/>
      <c r="P601" s="180"/>
      <c r="Q601" s="180"/>
      <c r="R601" s="180"/>
      <c r="S601" s="180"/>
      <c r="T601" s="186"/>
      <c r="U601" s="186"/>
      <c r="V601" s="186"/>
      <c r="W601" s="186"/>
      <c r="X601" s="186"/>
      <c r="Y601" s="186"/>
      <c r="Z601" s="186"/>
    </row>
    <row r="602" spans="1:26" x14ac:dyDescent="0.2">
      <c r="A602" s="186"/>
      <c r="B602" s="186"/>
      <c r="C602" s="186"/>
      <c r="D602" s="186"/>
      <c r="E602" s="186"/>
      <c r="F602" s="186"/>
      <c r="G602" s="186"/>
      <c r="H602" s="186"/>
      <c r="I602" s="186"/>
      <c r="J602" s="186"/>
      <c r="K602" s="186"/>
      <c r="L602" s="186"/>
      <c r="M602" s="186"/>
      <c r="N602" s="180"/>
      <c r="O602" s="180"/>
      <c r="P602" s="180"/>
      <c r="Q602" s="180"/>
      <c r="R602" s="180"/>
      <c r="S602" s="180"/>
      <c r="T602" s="186"/>
      <c r="U602" s="186"/>
      <c r="V602" s="186"/>
      <c r="W602" s="186"/>
      <c r="X602" s="186"/>
      <c r="Y602" s="186"/>
      <c r="Z602" s="186"/>
    </row>
    <row r="603" spans="1:26" x14ac:dyDescent="0.2">
      <c r="A603" s="186"/>
      <c r="B603" s="186"/>
      <c r="C603" s="186"/>
      <c r="D603" s="186"/>
      <c r="E603" s="186"/>
      <c r="F603" s="186"/>
      <c r="G603" s="186"/>
      <c r="H603" s="186"/>
      <c r="I603" s="186"/>
      <c r="J603" s="186"/>
      <c r="K603" s="186"/>
      <c r="L603" s="186"/>
      <c r="M603" s="186"/>
      <c r="N603" s="180"/>
      <c r="O603" s="180"/>
      <c r="P603" s="180"/>
      <c r="Q603" s="180"/>
      <c r="R603" s="180"/>
      <c r="S603" s="180"/>
      <c r="T603" s="186"/>
      <c r="U603" s="186"/>
      <c r="V603" s="186"/>
      <c r="W603" s="186"/>
      <c r="X603" s="186"/>
      <c r="Y603" s="186"/>
      <c r="Z603" s="186"/>
    </row>
    <row r="604" spans="1:26" x14ac:dyDescent="0.2">
      <c r="A604" s="186"/>
      <c r="B604" s="186"/>
      <c r="C604" s="186"/>
      <c r="D604" s="186"/>
      <c r="E604" s="186"/>
      <c r="F604" s="186"/>
      <c r="G604" s="186"/>
      <c r="H604" s="186"/>
      <c r="I604" s="186"/>
      <c r="J604" s="186"/>
      <c r="K604" s="186"/>
      <c r="L604" s="186"/>
      <c r="M604" s="186"/>
      <c r="N604" s="180"/>
      <c r="O604" s="180"/>
      <c r="P604" s="180"/>
      <c r="Q604" s="180"/>
      <c r="R604" s="180"/>
      <c r="S604" s="180"/>
      <c r="T604" s="186"/>
      <c r="U604" s="186"/>
      <c r="V604" s="186"/>
      <c r="W604" s="186"/>
      <c r="X604" s="186"/>
      <c r="Y604" s="186"/>
      <c r="Z604" s="186"/>
    </row>
    <row r="605" spans="1:26" x14ac:dyDescent="0.2">
      <c r="A605" s="186"/>
      <c r="B605" s="186"/>
      <c r="C605" s="186"/>
      <c r="D605" s="186"/>
      <c r="E605" s="186"/>
      <c r="F605" s="186"/>
      <c r="G605" s="186"/>
      <c r="H605" s="186"/>
      <c r="I605" s="186"/>
      <c r="J605" s="186"/>
      <c r="K605" s="186"/>
      <c r="L605" s="186"/>
      <c r="M605" s="186"/>
      <c r="N605" s="180"/>
      <c r="O605" s="180"/>
      <c r="P605" s="180"/>
      <c r="Q605" s="180"/>
      <c r="R605" s="180"/>
      <c r="S605" s="180"/>
      <c r="T605" s="186"/>
      <c r="U605" s="186"/>
      <c r="V605" s="186"/>
      <c r="W605" s="186"/>
      <c r="X605" s="186"/>
      <c r="Y605" s="186"/>
      <c r="Z605" s="186"/>
    </row>
    <row r="606" spans="1:26" x14ac:dyDescent="0.2">
      <c r="A606" s="186"/>
      <c r="B606" s="186"/>
      <c r="C606" s="186"/>
      <c r="D606" s="186"/>
      <c r="E606" s="186"/>
      <c r="F606" s="186"/>
      <c r="G606" s="186"/>
      <c r="H606" s="186"/>
      <c r="I606" s="186"/>
      <c r="J606" s="186"/>
      <c r="K606" s="186"/>
      <c r="L606" s="186"/>
      <c r="M606" s="186"/>
      <c r="N606" s="180"/>
      <c r="O606" s="180"/>
      <c r="P606" s="180"/>
      <c r="Q606" s="180"/>
      <c r="R606" s="180"/>
      <c r="S606" s="180"/>
      <c r="T606" s="186"/>
      <c r="U606" s="186"/>
      <c r="V606" s="186"/>
      <c r="W606" s="186"/>
      <c r="X606" s="186"/>
      <c r="Y606" s="186"/>
      <c r="Z606" s="186"/>
    </row>
    <row r="607" spans="1:26" x14ac:dyDescent="0.2">
      <c r="A607" s="186"/>
      <c r="B607" s="186"/>
      <c r="C607" s="186"/>
      <c r="D607" s="186"/>
      <c r="E607" s="186"/>
      <c r="F607" s="186"/>
      <c r="G607" s="186"/>
      <c r="H607" s="186"/>
      <c r="I607" s="186"/>
      <c r="J607" s="186"/>
      <c r="K607" s="186"/>
      <c r="L607" s="186"/>
      <c r="M607" s="186"/>
      <c r="N607" s="180"/>
      <c r="O607" s="180"/>
      <c r="P607" s="180"/>
      <c r="Q607" s="180"/>
      <c r="R607" s="180"/>
      <c r="S607" s="180"/>
      <c r="T607" s="186"/>
      <c r="U607" s="186"/>
      <c r="V607" s="186"/>
      <c r="W607" s="186"/>
      <c r="X607" s="186"/>
      <c r="Y607" s="186"/>
      <c r="Z607" s="186"/>
    </row>
    <row r="608" spans="1:26" x14ac:dyDescent="0.2">
      <c r="A608" s="186"/>
      <c r="B608" s="186"/>
      <c r="C608" s="186"/>
      <c r="D608" s="186"/>
      <c r="E608" s="186"/>
      <c r="F608" s="186"/>
      <c r="G608" s="186"/>
      <c r="H608" s="186"/>
      <c r="I608" s="186"/>
      <c r="J608" s="186"/>
      <c r="K608" s="186"/>
      <c r="L608" s="186"/>
      <c r="M608" s="186"/>
      <c r="N608" s="180"/>
      <c r="O608" s="180"/>
      <c r="P608" s="180"/>
      <c r="Q608" s="180"/>
      <c r="R608" s="180"/>
      <c r="S608" s="180"/>
      <c r="T608" s="186"/>
      <c r="U608" s="186"/>
      <c r="V608" s="186"/>
      <c r="W608" s="186"/>
      <c r="X608" s="186"/>
      <c r="Y608" s="186"/>
      <c r="Z608" s="186"/>
    </row>
    <row r="609" spans="1:26" x14ac:dyDescent="0.2">
      <c r="A609" s="186"/>
      <c r="B609" s="186"/>
      <c r="C609" s="186"/>
      <c r="D609" s="186"/>
      <c r="E609" s="186"/>
      <c r="F609" s="186"/>
      <c r="G609" s="186"/>
      <c r="H609" s="186"/>
      <c r="I609" s="186"/>
      <c r="J609" s="186"/>
      <c r="K609" s="186"/>
      <c r="L609" s="186"/>
      <c r="M609" s="186"/>
      <c r="N609" s="180"/>
      <c r="O609" s="180"/>
      <c r="P609" s="180"/>
      <c r="Q609" s="180"/>
      <c r="R609" s="180"/>
      <c r="S609" s="180"/>
      <c r="T609" s="186"/>
      <c r="U609" s="186"/>
      <c r="V609" s="186"/>
      <c r="W609" s="186"/>
      <c r="X609" s="186"/>
      <c r="Y609" s="186"/>
      <c r="Z609" s="186"/>
    </row>
    <row r="610" spans="1:26" x14ac:dyDescent="0.2">
      <c r="A610" s="186"/>
      <c r="B610" s="186"/>
      <c r="C610" s="186"/>
      <c r="D610" s="186"/>
      <c r="E610" s="186"/>
      <c r="F610" s="186"/>
      <c r="G610" s="186"/>
      <c r="H610" s="186"/>
      <c r="I610" s="186"/>
      <c r="J610" s="186"/>
      <c r="K610" s="186"/>
      <c r="L610" s="186"/>
      <c r="M610" s="186"/>
      <c r="N610" s="180"/>
      <c r="O610" s="180"/>
      <c r="P610" s="180"/>
      <c r="Q610" s="180"/>
      <c r="R610" s="180"/>
      <c r="S610" s="180"/>
      <c r="T610" s="186"/>
      <c r="U610" s="186"/>
      <c r="V610" s="186"/>
      <c r="W610" s="186"/>
      <c r="X610" s="186"/>
      <c r="Y610" s="186"/>
      <c r="Z610" s="186"/>
    </row>
    <row r="611" spans="1:26" x14ac:dyDescent="0.2">
      <c r="A611" s="186"/>
      <c r="B611" s="186"/>
      <c r="C611" s="186"/>
      <c r="D611" s="186"/>
      <c r="E611" s="186"/>
      <c r="F611" s="186"/>
      <c r="G611" s="186"/>
      <c r="H611" s="186"/>
      <c r="I611" s="186"/>
      <c r="J611" s="186"/>
      <c r="K611" s="186"/>
      <c r="L611" s="186"/>
      <c r="M611" s="186"/>
      <c r="N611" s="180"/>
      <c r="O611" s="180"/>
      <c r="P611" s="180"/>
      <c r="Q611" s="180"/>
      <c r="R611" s="180"/>
      <c r="S611" s="180"/>
      <c r="T611" s="186"/>
      <c r="U611" s="186"/>
      <c r="V611" s="186"/>
      <c r="W611" s="186"/>
      <c r="X611" s="186"/>
      <c r="Y611" s="186"/>
      <c r="Z611" s="186"/>
    </row>
    <row r="612" spans="1:26" x14ac:dyDescent="0.2">
      <c r="A612" s="186"/>
      <c r="B612" s="186"/>
      <c r="C612" s="186"/>
      <c r="D612" s="186"/>
      <c r="E612" s="186"/>
      <c r="F612" s="186"/>
      <c r="G612" s="186"/>
      <c r="H612" s="186"/>
      <c r="I612" s="186"/>
      <c r="J612" s="186"/>
      <c r="K612" s="186"/>
      <c r="L612" s="186"/>
      <c r="M612" s="186"/>
      <c r="N612" s="180"/>
      <c r="O612" s="180"/>
      <c r="P612" s="180"/>
      <c r="Q612" s="180"/>
      <c r="R612" s="180"/>
      <c r="S612" s="180"/>
      <c r="T612" s="186"/>
      <c r="U612" s="186"/>
      <c r="V612" s="186"/>
      <c r="W612" s="186"/>
      <c r="X612" s="186"/>
      <c r="Y612" s="186"/>
      <c r="Z612" s="186"/>
    </row>
    <row r="613" spans="1:26" x14ac:dyDescent="0.2">
      <c r="A613" s="186"/>
      <c r="B613" s="186"/>
      <c r="C613" s="186"/>
      <c r="D613" s="186"/>
      <c r="E613" s="186"/>
      <c r="F613" s="186"/>
      <c r="G613" s="186"/>
      <c r="H613" s="186"/>
      <c r="I613" s="186"/>
      <c r="J613" s="186"/>
      <c r="K613" s="186"/>
      <c r="L613" s="186"/>
      <c r="M613" s="186"/>
      <c r="N613" s="180"/>
      <c r="O613" s="180"/>
      <c r="P613" s="180"/>
      <c r="Q613" s="180"/>
      <c r="R613" s="180"/>
      <c r="S613" s="180"/>
      <c r="T613" s="186"/>
      <c r="U613" s="186"/>
      <c r="V613" s="186"/>
      <c r="W613" s="186"/>
      <c r="X613" s="186"/>
      <c r="Y613" s="186"/>
      <c r="Z613" s="186"/>
    </row>
    <row r="614" spans="1:26" x14ac:dyDescent="0.2">
      <c r="A614" s="186"/>
      <c r="B614" s="186"/>
      <c r="C614" s="186"/>
      <c r="D614" s="186"/>
      <c r="E614" s="186"/>
      <c r="F614" s="186"/>
      <c r="G614" s="186"/>
      <c r="H614" s="186"/>
      <c r="I614" s="186"/>
      <c r="J614" s="186"/>
      <c r="K614" s="186"/>
      <c r="L614" s="186"/>
      <c r="M614" s="186"/>
      <c r="N614" s="180"/>
      <c r="O614" s="180"/>
      <c r="P614" s="180"/>
      <c r="Q614" s="180"/>
      <c r="R614" s="180"/>
      <c r="S614" s="180"/>
      <c r="T614" s="186"/>
      <c r="U614" s="186"/>
      <c r="V614" s="186"/>
      <c r="W614" s="186"/>
      <c r="X614" s="186"/>
      <c r="Y614" s="186"/>
      <c r="Z614" s="186"/>
    </row>
    <row r="615" spans="1:26" x14ac:dyDescent="0.2">
      <c r="A615" s="186"/>
      <c r="B615" s="186"/>
      <c r="C615" s="186"/>
      <c r="D615" s="186"/>
      <c r="E615" s="186"/>
      <c r="F615" s="186"/>
      <c r="G615" s="186"/>
      <c r="H615" s="186"/>
      <c r="I615" s="186"/>
      <c r="J615" s="186"/>
      <c r="K615" s="186"/>
      <c r="L615" s="186"/>
      <c r="M615" s="186"/>
      <c r="N615" s="180"/>
      <c r="O615" s="180"/>
      <c r="P615" s="180"/>
      <c r="Q615" s="180"/>
      <c r="R615" s="180"/>
      <c r="S615" s="180"/>
      <c r="T615" s="186"/>
      <c r="U615" s="186"/>
      <c r="V615" s="186"/>
      <c r="W615" s="186"/>
      <c r="X615" s="186"/>
      <c r="Y615" s="186"/>
      <c r="Z615" s="186"/>
    </row>
    <row r="616" spans="1:26" x14ac:dyDescent="0.2">
      <c r="A616" s="186"/>
      <c r="B616" s="186"/>
      <c r="C616" s="186"/>
      <c r="D616" s="186"/>
      <c r="E616" s="186"/>
      <c r="F616" s="186"/>
      <c r="G616" s="186"/>
      <c r="H616" s="186"/>
      <c r="I616" s="186"/>
      <c r="J616" s="186"/>
      <c r="K616" s="186"/>
      <c r="L616" s="186"/>
      <c r="M616" s="186"/>
      <c r="N616" s="180"/>
      <c r="O616" s="180"/>
      <c r="P616" s="180"/>
      <c r="Q616" s="180"/>
      <c r="R616" s="180"/>
      <c r="S616" s="180"/>
      <c r="T616" s="186"/>
      <c r="U616" s="186"/>
      <c r="V616" s="186"/>
      <c r="W616" s="186"/>
      <c r="X616" s="186"/>
      <c r="Y616" s="186"/>
      <c r="Z616" s="186"/>
    </row>
    <row r="617" spans="1:26" x14ac:dyDescent="0.2">
      <c r="A617" s="186"/>
      <c r="B617" s="186"/>
      <c r="C617" s="186"/>
      <c r="D617" s="186"/>
      <c r="E617" s="186"/>
      <c r="F617" s="186"/>
      <c r="G617" s="186"/>
      <c r="H617" s="186"/>
      <c r="I617" s="186"/>
      <c r="J617" s="186"/>
      <c r="K617" s="186"/>
      <c r="L617" s="186"/>
      <c r="M617" s="186"/>
      <c r="N617" s="180"/>
      <c r="O617" s="180"/>
      <c r="P617" s="180"/>
      <c r="Q617" s="180"/>
      <c r="R617" s="180"/>
      <c r="S617" s="180"/>
      <c r="T617" s="186"/>
      <c r="U617" s="186"/>
      <c r="V617" s="186"/>
      <c r="W617" s="186"/>
      <c r="X617" s="186"/>
      <c r="Y617" s="186"/>
      <c r="Z617" s="186"/>
    </row>
    <row r="618" spans="1:26" x14ac:dyDescent="0.2">
      <c r="A618" s="186"/>
      <c r="B618" s="186"/>
      <c r="C618" s="186"/>
      <c r="D618" s="186"/>
      <c r="E618" s="186"/>
      <c r="F618" s="186"/>
      <c r="G618" s="186"/>
      <c r="H618" s="186"/>
      <c r="I618" s="186"/>
      <c r="J618" s="186"/>
      <c r="K618" s="186"/>
      <c r="L618" s="186"/>
      <c r="M618" s="186"/>
      <c r="N618" s="180"/>
      <c r="O618" s="180"/>
      <c r="P618" s="180"/>
      <c r="Q618" s="180"/>
      <c r="R618" s="180"/>
      <c r="S618" s="180"/>
      <c r="T618" s="186"/>
      <c r="U618" s="186"/>
      <c r="V618" s="186"/>
      <c r="W618" s="186"/>
      <c r="X618" s="186"/>
      <c r="Y618" s="186"/>
      <c r="Z618" s="186"/>
    </row>
    <row r="619" spans="1:26" x14ac:dyDescent="0.2">
      <c r="A619" s="186"/>
      <c r="B619" s="186"/>
      <c r="C619" s="186"/>
      <c r="D619" s="186"/>
      <c r="E619" s="186"/>
      <c r="F619" s="186"/>
      <c r="G619" s="186"/>
      <c r="H619" s="186"/>
      <c r="I619" s="186"/>
      <c r="J619" s="186"/>
      <c r="K619" s="186"/>
      <c r="L619" s="186"/>
      <c r="M619" s="186"/>
      <c r="N619" s="180"/>
      <c r="O619" s="180"/>
      <c r="P619" s="180"/>
      <c r="Q619" s="180"/>
      <c r="R619" s="180"/>
      <c r="S619" s="180"/>
      <c r="T619" s="186"/>
      <c r="U619" s="186"/>
      <c r="V619" s="186"/>
      <c r="W619" s="186"/>
      <c r="X619" s="186"/>
      <c r="Y619" s="186"/>
      <c r="Z619" s="186"/>
    </row>
    <row r="620" spans="1:26" x14ac:dyDescent="0.2">
      <c r="A620" s="186"/>
      <c r="B620" s="186"/>
      <c r="C620" s="186"/>
      <c r="D620" s="186"/>
      <c r="E620" s="186"/>
      <c r="F620" s="186"/>
      <c r="G620" s="186"/>
      <c r="H620" s="186"/>
      <c r="I620" s="186"/>
      <c r="J620" s="186"/>
      <c r="K620" s="186"/>
      <c r="L620" s="186"/>
      <c r="M620" s="186"/>
      <c r="N620" s="180"/>
      <c r="O620" s="180"/>
      <c r="P620" s="180"/>
      <c r="Q620" s="180"/>
      <c r="R620" s="180"/>
      <c r="S620" s="180"/>
      <c r="T620" s="186"/>
      <c r="U620" s="186"/>
      <c r="V620" s="186"/>
      <c r="W620" s="186"/>
      <c r="X620" s="186"/>
      <c r="Y620" s="186"/>
      <c r="Z620" s="186"/>
    </row>
    <row r="621" spans="1:26" x14ac:dyDescent="0.2">
      <c r="A621" s="186"/>
      <c r="B621" s="186"/>
      <c r="C621" s="186"/>
      <c r="D621" s="186"/>
      <c r="E621" s="186"/>
      <c r="F621" s="186"/>
      <c r="G621" s="186"/>
      <c r="H621" s="186"/>
      <c r="I621" s="186"/>
      <c r="J621" s="186"/>
      <c r="K621" s="186"/>
      <c r="L621" s="186"/>
      <c r="M621" s="186"/>
      <c r="N621" s="180"/>
      <c r="O621" s="180"/>
      <c r="P621" s="180"/>
      <c r="Q621" s="180"/>
      <c r="R621" s="180"/>
      <c r="S621" s="180"/>
      <c r="T621" s="186"/>
      <c r="U621" s="186"/>
      <c r="V621" s="186"/>
      <c r="W621" s="186"/>
      <c r="X621" s="186"/>
      <c r="Y621" s="186"/>
      <c r="Z621" s="186"/>
    </row>
    <row r="622" spans="1:26" x14ac:dyDescent="0.2">
      <c r="A622" s="186"/>
      <c r="B622" s="186"/>
      <c r="C622" s="186"/>
      <c r="D622" s="186"/>
      <c r="E622" s="186"/>
      <c r="F622" s="186"/>
      <c r="G622" s="186"/>
      <c r="H622" s="186"/>
      <c r="I622" s="186"/>
      <c r="J622" s="186"/>
      <c r="K622" s="186"/>
      <c r="L622" s="186"/>
      <c r="M622" s="186"/>
      <c r="N622" s="180"/>
      <c r="O622" s="180"/>
      <c r="P622" s="180"/>
      <c r="Q622" s="180"/>
      <c r="R622" s="180"/>
      <c r="S622" s="180"/>
      <c r="T622" s="186"/>
      <c r="U622" s="186"/>
      <c r="V622" s="186"/>
      <c r="W622" s="186"/>
      <c r="X622" s="186"/>
      <c r="Y622" s="186"/>
      <c r="Z622" s="186"/>
    </row>
    <row r="623" spans="1:26" x14ac:dyDescent="0.2">
      <c r="A623" s="186"/>
      <c r="B623" s="186"/>
      <c r="C623" s="186"/>
      <c r="D623" s="186"/>
      <c r="E623" s="186"/>
      <c r="F623" s="186"/>
      <c r="G623" s="186"/>
      <c r="H623" s="186"/>
      <c r="I623" s="186"/>
      <c r="J623" s="186"/>
      <c r="K623" s="186"/>
      <c r="L623" s="186"/>
      <c r="M623" s="186"/>
      <c r="N623" s="180"/>
      <c r="O623" s="180"/>
      <c r="P623" s="180"/>
      <c r="Q623" s="180"/>
      <c r="R623" s="180"/>
      <c r="S623" s="180"/>
      <c r="T623" s="186"/>
      <c r="U623" s="186"/>
      <c r="V623" s="186"/>
      <c r="W623" s="186"/>
      <c r="X623" s="186"/>
      <c r="Y623" s="186"/>
      <c r="Z623" s="186"/>
    </row>
    <row r="624" spans="1:26" x14ac:dyDescent="0.2">
      <c r="A624" s="186"/>
      <c r="B624" s="186"/>
      <c r="C624" s="186"/>
      <c r="D624" s="186"/>
      <c r="E624" s="186"/>
      <c r="F624" s="186"/>
      <c r="G624" s="186"/>
      <c r="H624" s="186"/>
      <c r="I624" s="186"/>
      <c r="J624" s="186"/>
      <c r="K624" s="186"/>
      <c r="L624" s="186"/>
      <c r="M624" s="186"/>
      <c r="N624" s="180"/>
      <c r="O624" s="180"/>
      <c r="P624" s="180"/>
      <c r="Q624" s="180"/>
      <c r="R624" s="180"/>
      <c r="S624" s="180"/>
      <c r="T624" s="186"/>
      <c r="U624" s="186"/>
      <c r="V624" s="186"/>
      <c r="W624" s="186"/>
      <c r="X624" s="186"/>
      <c r="Y624" s="186"/>
      <c r="Z624" s="186"/>
    </row>
    <row r="625" spans="1:26" x14ac:dyDescent="0.2">
      <c r="A625" s="186"/>
      <c r="B625" s="186"/>
      <c r="C625" s="186"/>
      <c r="D625" s="186"/>
      <c r="E625" s="186"/>
      <c r="F625" s="186"/>
      <c r="G625" s="186"/>
      <c r="H625" s="186"/>
      <c r="I625" s="186"/>
      <c r="J625" s="186"/>
      <c r="K625" s="186"/>
      <c r="L625" s="186"/>
      <c r="M625" s="186"/>
      <c r="N625" s="180"/>
      <c r="O625" s="180"/>
      <c r="P625" s="180"/>
      <c r="Q625" s="180"/>
      <c r="R625" s="180"/>
      <c r="S625" s="180"/>
      <c r="T625" s="186"/>
      <c r="U625" s="186"/>
      <c r="V625" s="186"/>
      <c r="W625" s="186"/>
      <c r="X625" s="186"/>
      <c r="Y625" s="186"/>
      <c r="Z625" s="186"/>
    </row>
    <row r="626" spans="1:26" x14ac:dyDescent="0.2">
      <c r="A626" s="186"/>
      <c r="B626" s="186"/>
      <c r="C626" s="186"/>
      <c r="D626" s="186"/>
      <c r="E626" s="186"/>
      <c r="F626" s="186"/>
      <c r="G626" s="186"/>
      <c r="H626" s="186"/>
      <c r="I626" s="186"/>
      <c r="J626" s="186"/>
      <c r="K626" s="186"/>
      <c r="L626" s="186"/>
      <c r="M626" s="186"/>
      <c r="N626" s="180"/>
      <c r="O626" s="180"/>
      <c r="P626" s="180"/>
      <c r="Q626" s="180"/>
      <c r="R626" s="180"/>
      <c r="S626" s="180"/>
      <c r="T626" s="186"/>
      <c r="U626" s="186"/>
      <c r="V626" s="186"/>
      <c r="W626" s="186"/>
      <c r="X626" s="186"/>
      <c r="Y626" s="186"/>
      <c r="Z626" s="186"/>
    </row>
    <row r="627" spans="1:26" x14ac:dyDescent="0.2">
      <c r="A627" s="186"/>
      <c r="B627" s="186"/>
      <c r="C627" s="186"/>
      <c r="D627" s="186"/>
      <c r="E627" s="186"/>
      <c r="F627" s="186"/>
      <c r="G627" s="186"/>
      <c r="H627" s="186"/>
      <c r="I627" s="186"/>
      <c r="J627" s="186"/>
      <c r="K627" s="186"/>
      <c r="L627" s="186"/>
      <c r="M627" s="186"/>
      <c r="N627" s="180"/>
      <c r="O627" s="180"/>
      <c r="P627" s="180"/>
      <c r="Q627" s="180"/>
      <c r="R627" s="180"/>
      <c r="S627" s="180"/>
      <c r="T627" s="186"/>
      <c r="U627" s="186"/>
      <c r="V627" s="186"/>
      <c r="W627" s="186"/>
      <c r="X627" s="186"/>
      <c r="Y627" s="186"/>
      <c r="Z627" s="186"/>
    </row>
    <row r="628" spans="1:26" x14ac:dyDescent="0.2">
      <c r="A628" s="186"/>
      <c r="B628" s="186"/>
      <c r="C628" s="186"/>
      <c r="D628" s="186"/>
      <c r="E628" s="186"/>
      <c r="F628" s="186"/>
      <c r="G628" s="186"/>
      <c r="H628" s="186"/>
      <c r="I628" s="186"/>
      <c r="J628" s="186"/>
      <c r="K628" s="186"/>
      <c r="L628" s="186"/>
      <c r="M628" s="186"/>
      <c r="N628" s="180"/>
      <c r="O628" s="180"/>
      <c r="P628" s="180"/>
      <c r="Q628" s="180"/>
      <c r="R628" s="180"/>
      <c r="S628" s="180"/>
      <c r="T628" s="186"/>
      <c r="U628" s="186"/>
      <c r="V628" s="186"/>
      <c r="W628" s="186"/>
      <c r="X628" s="186"/>
      <c r="Y628" s="186"/>
      <c r="Z628" s="186"/>
    </row>
    <row r="629" spans="1:26" x14ac:dyDescent="0.2">
      <c r="A629" s="186"/>
      <c r="B629" s="186"/>
      <c r="C629" s="186"/>
      <c r="D629" s="186"/>
      <c r="E629" s="186"/>
      <c r="F629" s="186"/>
      <c r="G629" s="186"/>
      <c r="H629" s="186"/>
      <c r="I629" s="186"/>
      <c r="J629" s="186"/>
      <c r="K629" s="186"/>
      <c r="L629" s="186"/>
      <c r="M629" s="186"/>
      <c r="N629" s="180"/>
      <c r="O629" s="180"/>
      <c r="P629" s="180"/>
      <c r="Q629" s="180"/>
      <c r="R629" s="180"/>
      <c r="S629" s="180"/>
      <c r="T629" s="186"/>
      <c r="U629" s="186"/>
      <c r="V629" s="186"/>
      <c r="W629" s="186"/>
      <c r="X629" s="186"/>
      <c r="Y629" s="186"/>
      <c r="Z629" s="186"/>
    </row>
    <row r="630" spans="1:26" x14ac:dyDescent="0.2">
      <c r="A630" s="186"/>
      <c r="B630" s="186"/>
      <c r="C630" s="186"/>
      <c r="D630" s="186"/>
      <c r="E630" s="186"/>
      <c r="F630" s="186"/>
      <c r="G630" s="186"/>
      <c r="H630" s="186"/>
      <c r="I630" s="186"/>
      <c r="J630" s="186"/>
      <c r="K630" s="186"/>
      <c r="L630" s="186"/>
      <c r="M630" s="186"/>
      <c r="N630" s="180"/>
      <c r="O630" s="180"/>
      <c r="P630" s="180"/>
      <c r="Q630" s="180"/>
      <c r="R630" s="180"/>
      <c r="S630" s="180"/>
      <c r="T630" s="186"/>
      <c r="U630" s="186"/>
      <c r="V630" s="186"/>
      <c r="W630" s="186"/>
      <c r="X630" s="186"/>
      <c r="Y630" s="186"/>
      <c r="Z630" s="186"/>
    </row>
    <row r="631" spans="1:26" x14ac:dyDescent="0.2">
      <c r="A631" s="186"/>
      <c r="B631" s="186"/>
      <c r="C631" s="186"/>
      <c r="D631" s="186"/>
      <c r="E631" s="186"/>
      <c r="F631" s="186"/>
      <c r="G631" s="186"/>
      <c r="H631" s="186"/>
      <c r="I631" s="186"/>
      <c r="J631" s="186"/>
      <c r="K631" s="186"/>
      <c r="L631" s="186"/>
      <c r="M631" s="186"/>
      <c r="N631" s="180"/>
      <c r="O631" s="180"/>
      <c r="P631" s="180"/>
      <c r="Q631" s="180"/>
      <c r="R631" s="180"/>
      <c r="S631" s="180"/>
      <c r="T631" s="186"/>
      <c r="U631" s="186"/>
      <c r="V631" s="186"/>
      <c r="W631" s="186"/>
      <c r="X631" s="186"/>
      <c r="Y631" s="186"/>
      <c r="Z631" s="186"/>
    </row>
    <row r="632" spans="1:26" x14ac:dyDescent="0.2">
      <c r="A632" s="186"/>
      <c r="B632" s="186"/>
      <c r="C632" s="186"/>
      <c r="D632" s="186"/>
      <c r="E632" s="186"/>
      <c r="F632" s="186"/>
      <c r="G632" s="186"/>
      <c r="H632" s="186"/>
      <c r="I632" s="186"/>
      <c r="J632" s="186"/>
      <c r="K632" s="186"/>
      <c r="L632" s="186"/>
      <c r="M632" s="186"/>
      <c r="N632" s="180"/>
      <c r="O632" s="180"/>
      <c r="P632" s="180"/>
      <c r="Q632" s="180"/>
      <c r="R632" s="180"/>
      <c r="S632" s="180"/>
      <c r="T632" s="186"/>
      <c r="U632" s="186"/>
      <c r="V632" s="186"/>
      <c r="W632" s="186"/>
      <c r="X632" s="186"/>
      <c r="Y632" s="186"/>
      <c r="Z632" s="186"/>
    </row>
    <row r="633" spans="1:26" x14ac:dyDescent="0.2">
      <c r="A633" s="186"/>
      <c r="B633" s="186"/>
      <c r="C633" s="186"/>
      <c r="D633" s="186"/>
      <c r="E633" s="186"/>
      <c r="F633" s="186"/>
      <c r="G633" s="186"/>
      <c r="H633" s="186"/>
      <c r="I633" s="186"/>
      <c r="J633" s="186"/>
      <c r="K633" s="186"/>
      <c r="L633" s="186"/>
      <c r="M633" s="186"/>
      <c r="N633" s="180"/>
      <c r="O633" s="180"/>
      <c r="P633" s="180"/>
      <c r="Q633" s="180"/>
      <c r="R633" s="180"/>
      <c r="S633" s="180"/>
      <c r="T633" s="186"/>
      <c r="U633" s="186"/>
      <c r="V633" s="186"/>
      <c r="W633" s="186"/>
      <c r="X633" s="186"/>
      <c r="Y633" s="186"/>
      <c r="Z633" s="186"/>
    </row>
    <row r="634" spans="1:26" x14ac:dyDescent="0.2">
      <c r="A634" s="186"/>
      <c r="B634" s="186"/>
      <c r="C634" s="186"/>
      <c r="D634" s="186"/>
      <c r="E634" s="186"/>
      <c r="F634" s="186"/>
      <c r="G634" s="186"/>
      <c r="H634" s="186"/>
      <c r="I634" s="186"/>
      <c r="J634" s="186"/>
      <c r="K634" s="186"/>
      <c r="L634" s="186"/>
      <c r="M634" s="186"/>
      <c r="N634" s="180"/>
      <c r="O634" s="180"/>
      <c r="P634" s="180"/>
      <c r="Q634" s="180"/>
      <c r="R634" s="180"/>
      <c r="S634" s="180"/>
      <c r="T634" s="186"/>
      <c r="U634" s="186"/>
      <c r="V634" s="186"/>
      <c r="W634" s="186"/>
      <c r="X634" s="186"/>
      <c r="Y634" s="186"/>
      <c r="Z634" s="186"/>
    </row>
    <row r="635" spans="1:26" x14ac:dyDescent="0.2">
      <c r="A635" s="186"/>
      <c r="B635" s="186"/>
      <c r="C635" s="186"/>
      <c r="D635" s="186"/>
      <c r="E635" s="186"/>
      <c r="F635" s="186"/>
      <c r="G635" s="186"/>
      <c r="H635" s="186"/>
      <c r="I635" s="186"/>
      <c r="J635" s="186"/>
      <c r="K635" s="186"/>
      <c r="L635" s="186"/>
      <c r="M635" s="186"/>
      <c r="N635" s="180"/>
      <c r="O635" s="180"/>
      <c r="P635" s="180"/>
      <c r="Q635" s="180"/>
      <c r="R635" s="180"/>
      <c r="S635" s="180"/>
      <c r="T635" s="186"/>
      <c r="U635" s="186"/>
      <c r="V635" s="186"/>
      <c r="W635" s="186"/>
      <c r="X635" s="186"/>
      <c r="Y635" s="186"/>
      <c r="Z635" s="186"/>
    </row>
    <row r="636" spans="1:26" x14ac:dyDescent="0.2">
      <c r="A636" s="186"/>
      <c r="B636" s="186"/>
      <c r="C636" s="186"/>
      <c r="D636" s="186"/>
      <c r="E636" s="186"/>
      <c r="F636" s="186"/>
      <c r="G636" s="186"/>
      <c r="H636" s="186"/>
      <c r="I636" s="186"/>
      <c r="J636" s="186"/>
      <c r="K636" s="186"/>
      <c r="L636" s="186"/>
      <c r="M636" s="186"/>
      <c r="N636" s="180"/>
      <c r="O636" s="180"/>
      <c r="P636" s="180"/>
      <c r="Q636" s="180"/>
      <c r="R636" s="180"/>
      <c r="S636" s="180"/>
      <c r="T636" s="186"/>
      <c r="U636" s="186"/>
      <c r="V636" s="186"/>
      <c r="W636" s="186"/>
      <c r="X636" s="186"/>
      <c r="Y636" s="186"/>
      <c r="Z636" s="186"/>
    </row>
    <row r="637" spans="1:26" x14ac:dyDescent="0.2">
      <c r="A637" s="186"/>
      <c r="B637" s="186"/>
      <c r="C637" s="186"/>
      <c r="D637" s="186"/>
      <c r="E637" s="186"/>
      <c r="F637" s="186"/>
      <c r="G637" s="186"/>
      <c r="H637" s="186"/>
      <c r="I637" s="186"/>
      <c r="J637" s="186"/>
      <c r="K637" s="186"/>
      <c r="L637" s="186"/>
      <c r="M637" s="186"/>
      <c r="N637" s="180"/>
      <c r="O637" s="180"/>
      <c r="P637" s="180"/>
      <c r="Q637" s="180"/>
      <c r="R637" s="180"/>
      <c r="S637" s="180"/>
      <c r="T637" s="186"/>
      <c r="U637" s="186"/>
      <c r="V637" s="186"/>
      <c r="W637" s="186"/>
      <c r="X637" s="186"/>
      <c r="Y637" s="186"/>
      <c r="Z637" s="186"/>
    </row>
    <row r="638" spans="1:26" x14ac:dyDescent="0.2">
      <c r="A638" s="186"/>
      <c r="B638" s="186"/>
      <c r="C638" s="186"/>
      <c r="D638" s="186"/>
      <c r="E638" s="186"/>
      <c r="F638" s="186"/>
      <c r="G638" s="186"/>
      <c r="H638" s="186"/>
      <c r="I638" s="186"/>
      <c r="J638" s="186"/>
      <c r="K638" s="186"/>
      <c r="L638" s="186"/>
      <c r="M638" s="186"/>
      <c r="N638" s="180"/>
      <c r="O638" s="180"/>
      <c r="P638" s="180"/>
      <c r="Q638" s="180"/>
      <c r="R638" s="180"/>
      <c r="S638" s="180"/>
      <c r="T638" s="186"/>
      <c r="U638" s="186"/>
      <c r="V638" s="186"/>
      <c r="W638" s="186"/>
      <c r="X638" s="186"/>
      <c r="Y638" s="186"/>
      <c r="Z638" s="186"/>
    </row>
    <row r="639" spans="1:26" x14ac:dyDescent="0.2">
      <c r="A639" s="186"/>
      <c r="B639" s="186"/>
      <c r="C639" s="186"/>
      <c r="D639" s="186"/>
      <c r="E639" s="186"/>
      <c r="F639" s="186"/>
      <c r="G639" s="186"/>
      <c r="H639" s="186"/>
      <c r="I639" s="186"/>
      <c r="J639" s="186"/>
      <c r="K639" s="186"/>
      <c r="L639" s="186"/>
      <c r="M639" s="186"/>
      <c r="N639" s="180"/>
      <c r="O639" s="180"/>
      <c r="P639" s="180"/>
      <c r="Q639" s="180"/>
      <c r="R639" s="180"/>
      <c r="S639" s="180"/>
      <c r="T639" s="186"/>
      <c r="U639" s="186"/>
      <c r="V639" s="186"/>
      <c r="W639" s="186"/>
      <c r="X639" s="186"/>
      <c r="Y639" s="186"/>
      <c r="Z639" s="186"/>
    </row>
    <row r="640" spans="1:26" x14ac:dyDescent="0.2">
      <c r="A640" s="186"/>
      <c r="B640" s="186"/>
      <c r="C640" s="186"/>
      <c r="D640" s="186"/>
      <c r="E640" s="186"/>
      <c r="F640" s="186"/>
      <c r="G640" s="186"/>
      <c r="H640" s="186"/>
      <c r="I640" s="186"/>
      <c r="J640" s="186"/>
      <c r="K640" s="186"/>
      <c r="L640" s="186"/>
      <c r="M640" s="186"/>
      <c r="N640" s="180"/>
      <c r="O640" s="180"/>
      <c r="P640" s="180"/>
      <c r="Q640" s="180"/>
      <c r="R640" s="180"/>
      <c r="S640" s="180"/>
      <c r="T640" s="186"/>
      <c r="U640" s="186"/>
      <c r="V640" s="186"/>
      <c r="W640" s="186"/>
      <c r="X640" s="186"/>
      <c r="Y640" s="186"/>
      <c r="Z640" s="186"/>
    </row>
    <row r="641" spans="1:26" x14ac:dyDescent="0.2">
      <c r="A641" s="186"/>
      <c r="B641" s="186"/>
      <c r="C641" s="186"/>
      <c r="D641" s="186"/>
      <c r="E641" s="186"/>
      <c r="F641" s="186"/>
      <c r="G641" s="186"/>
      <c r="H641" s="186"/>
      <c r="I641" s="186"/>
      <c r="J641" s="186"/>
      <c r="K641" s="186"/>
      <c r="L641" s="186"/>
      <c r="M641" s="186"/>
      <c r="N641" s="180"/>
      <c r="O641" s="180"/>
      <c r="P641" s="180"/>
      <c r="Q641" s="180"/>
      <c r="R641" s="180"/>
      <c r="S641" s="180"/>
      <c r="T641" s="186"/>
      <c r="U641" s="186"/>
      <c r="V641" s="186"/>
      <c r="W641" s="186"/>
      <c r="X641" s="186"/>
      <c r="Y641" s="186"/>
      <c r="Z641" s="186"/>
    </row>
    <row r="642" spans="1:26" x14ac:dyDescent="0.2">
      <c r="A642" s="186"/>
      <c r="B642" s="186"/>
      <c r="C642" s="186"/>
      <c r="D642" s="186"/>
      <c r="E642" s="186"/>
      <c r="F642" s="186"/>
      <c r="G642" s="186"/>
      <c r="H642" s="186"/>
      <c r="I642" s="186"/>
      <c r="J642" s="186"/>
      <c r="K642" s="186"/>
      <c r="L642" s="186"/>
      <c r="M642" s="186"/>
      <c r="N642" s="180"/>
      <c r="O642" s="180"/>
      <c r="P642" s="180"/>
      <c r="Q642" s="180"/>
      <c r="R642" s="180"/>
      <c r="S642" s="180"/>
      <c r="T642" s="186"/>
      <c r="U642" s="186"/>
      <c r="V642" s="186"/>
      <c r="W642" s="186"/>
      <c r="X642" s="186"/>
      <c r="Y642" s="186"/>
      <c r="Z642" s="186"/>
    </row>
    <row r="643" spans="1:26" x14ac:dyDescent="0.2">
      <c r="A643" s="186"/>
      <c r="B643" s="186"/>
      <c r="C643" s="186"/>
      <c r="D643" s="186"/>
      <c r="E643" s="186"/>
      <c r="F643" s="186"/>
      <c r="G643" s="186"/>
      <c r="H643" s="186"/>
      <c r="I643" s="186"/>
      <c r="J643" s="186"/>
      <c r="K643" s="186"/>
      <c r="L643" s="186"/>
      <c r="M643" s="186"/>
      <c r="N643" s="180"/>
      <c r="O643" s="180"/>
      <c r="P643" s="180"/>
      <c r="Q643" s="180"/>
      <c r="R643" s="180"/>
      <c r="S643" s="180"/>
      <c r="T643" s="186"/>
      <c r="U643" s="186"/>
      <c r="V643" s="186"/>
      <c r="W643" s="186"/>
      <c r="X643" s="186"/>
      <c r="Y643" s="186"/>
      <c r="Z643" s="186"/>
    </row>
    <row r="644" spans="1:26" x14ac:dyDescent="0.2">
      <c r="A644" s="186"/>
      <c r="B644" s="186"/>
      <c r="C644" s="186"/>
      <c r="D644" s="186"/>
      <c r="E644" s="186"/>
      <c r="F644" s="186"/>
      <c r="G644" s="186"/>
      <c r="H644" s="186"/>
      <c r="I644" s="186"/>
      <c r="J644" s="186"/>
      <c r="K644" s="186"/>
      <c r="L644" s="186"/>
      <c r="M644" s="186"/>
      <c r="N644" s="180"/>
      <c r="O644" s="180"/>
      <c r="P644" s="180"/>
      <c r="Q644" s="180"/>
      <c r="R644" s="180"/>
      <c r="S644" s="180"/>
      <c r="T644" s="186"/>
      <c r="U644" s="186"/>
      <c r="V644" s="186"/>
      <c r="W644" s="186"/>
      <c r="X644" s="186"/>
      <c r="Y644" s="186"/>
      <c r="Z644" s="186"/>
    </row>
    <row r="645" spans="1:26" x14ac:dyDescent="0.2">
      <c r="A645" s="186"/>
      <c r="B645" s="186"/>
      <c r="C645" s="186"/>
      <c r="D645" s="186"/>
      <c r="E645" s="186"/>
      <c r="F645" s="186"/>
      <c r="G645" s="186"/>
      <c r="H645" s="186"/>
      <c r="I645" s="186"/>
      <c r="J645" s="186"/>
      <c r="K645" s="186"/>
      <c r="L645" s="186"/>
      <c r="M645" s="186"/>
      <c r="N645" s="180"/>
      <c r="O645" s="180"/>
      <c r="P645" s="180"/>
      <c r="Q645" s="180"/>
      <c r="R645" s="180"/>
      <c r="S645" s="180"/>
      <c r="T645" s="186"/>
      <c r="U645" s="186"/>
      <c r="V645" s="186"/>
      <c r="W645" s="186"/>
      <c r="X645" s="186"/>
      <c r="Y645" s="186"/>
      <c r="Z645" s="186"/>
    </row>
    <row r="646" spans="1:26" x14ac:dyDescent="0.2">
      <c r="A646" s="186"/>
      <c r="B646" s="186"/>
      <c r="C646" s="186"/>
      <c r="D646" s="186"/>
      <c r="E646" s="186"/>
      <c r="F646" s="186"/>
      <c r="G646" s="186"/>
      <c r="H646" s="186"/>
      <c r="I646" s="186"/>
      <c r="J646" s="186"/>
      <c r="K646" s="186"/>
      <c r="L646" s="186"/>
      <c r="M646" s="186"/>
      <c r="N646" s="180"/>
      <c r="O646" s="180"/>
      <c r="P646" s="180"/>
      <c r="Q646" s="180"/>
      <c r="R646" s="180"/>
      <c r="S646" s="180"/>
      <c r="T646" s="186"/>
      <c r="U646" s="186"/>
      <c r="V646" s="186"/>
      <c r="W646" s="186"/>
      <c r="X646" s="186"/>
      <c r="Y646" s="186"/>
      <c r="Z646" s="186"/>
    </row>
    <row r="647" spans="1:26" x14ac:dyDescent="0.2">
      <c r="A647" s="186"/>
      <c r="B647" s="186"/>
      <c r="C647" s="186"/>
      <c r="D647" s="186"/>
      <c r="E647" s="186"/>
      <c r="F647" s="186"/>
      <c r="G647" s="186"/>
      <c r="H647" s="186"/>
      <c r="I647" s="186"/>
      <c r="J647" s="186"/>
      <c r="K647" s="186"/>
      <c r="L647" s="186"/>
      <c r="M647" s="186"/>
      <c r="N647" s="180"/>
      <c r="O647" s="180"/>
      <c r="P647" s="180"/>
      <c r="Q647" s="180"/>
      <c r="R647" s="180"/>
      <c r="S647" s="180"/>
      <c r="T647" s="186"/>
      <c r="U647" s="186"/>
      <c r="V647" s="186"/>
      <c r="W647" s="186"/>
      <c r="X647" s="186"/>
      <c r="Y647" s="186"/>
      <c r="Z647" s="186"/>
    </row>
    <row r="648" spans="1:26" x14ac:dyDescent="0.2">
      <c r="A648" s="186"/>
      <c r="B648" s="186"/>
      <c r="C648" s="186"/>
      <c r="D648" s="186"/>
      <c r="E648" s="186"/>
      <c r="F648" s="186"/>
      <c r="G648" s="186"/>
      <c r="H648" s="186"/>
      <c r="I648" s="186"/>
      <c r="J648" s="186"/>
      <c r="K648" s="186"/>
      <c r="L648" s="186"/>
      <c r="M648" s="186"/>
      <c r="N648" s="180"/>
      <c r="O648" s="180"/>
      <c r="P648" s="180"/>
      <c r="Q648" s="180"/>
      <c r="R648" s="180"/>
      <c r="S648" s="180"/>
      <c r="T648" s="186"/>
      <c r="U648" s="186"/>
      <c r="V648" s="186"/>
      <c r="W648" s="186"/>
      <c r="X648" s="186"/>
      <c r="Y648" s="186"/>
      <c r="Z648" s="186"/>
    </row>
    <row r="649" spans="1:26" x14ac:dyDescent="0.2">
      <c r="A649" s="186"/>
      <c r="B649" s="186"/>
      <c r="C649" s="186"/>
      <c r="D649" s="186"/>
      <c r="E649" s="186"/>
      <c r="F649" s="186"/>
      <c r="G649" s="186"/>
      <c r="H649" s="186"/>
      <c r="I649" s="186"/>
      <c r="J649" s="186"/>
      <c r="K649" s="186"/>
      <c r="L649" s="186"/>
      <c r="M649" s="186"/>
      <c r="N649" s="180"/>
      <c r="O649" s="180"/>
      <c r="P649" s="180"/>
      <c r="Q649" s="180"/>
      <c r="R649" s="180"/>
      <c r="S649" s="180"/>
      <c r="T649" s="186"/>
      <c r="U649" s="186"/>
      <c r="V649" s="186"/>
      <c r="W649" s="186"/>
      <c r="X649" s="186"/>
      <c r="Y649" s="186"/>
      <c r="Z649" s="186"/>
    </row>
    <row r="650" spans="1:26" x14ac:dyDescent="0.2">
      <c r="A650" s="186"/>
      <c r="B650" s="186"/>
      <c r="C650" s="186"/>
      <c r="D650" s="186"/>
      <c r="E650" s="186"/>
      <c r="F650" s="186"/>
      <c r="G650" s="186"/>
      <c r="H650" s="186"/>
      <c r="I650" s="186"/>
      <c r="J650" s="186"/>
      <c r="K650" s="186"/>
      <c r="L650" s="186"/>
      <c r="M650" s="186"/>
      <c r="N650" s="180"/>
      <c r="O650" s="180"/>
      <c r="P650" s="180"/>
      <c r="Q650" s="180"/>
      <c r="R650" s="180"/>
      <c r="S650" s="180"/>
      <c r="T650" s="186"/>
      <c r="U650" s="186"/>
      <c r="V650" s="186"/>
      <c r="W650" s="186"/>
      <c r="X650" s="186"/>
      <c r="Y650" s="186"/>
      <c r="Z650" s="186"/>
    </row>
    <row r="651" spans="1:26" x14ac:dyDescent="0.2">
      <c r="A651" s="186"/>
      <c r="B651" s="186"/>
      <c r="C651" s="186"/>
      <c r="D651" s="186"/>
      <c r="E651" s="186"/>
      <c r="F651" s="186"/>
      <c r="G651" s="186"/>
      <c r="H651" s="186"/>
      <c r="I651" s="186"/>
      <c r="J651" s="186"/>
      <c r="K651" s="186"/>
      <c r="L651" s="186"/>
      <c r="M651" s="186"/>
      <c r="N651" s="180"/>
      <c r="O651" s="180"/>
      <c r="P651" s="180"/>
      <c r="Q651" s="180"/>
      <c r="R651" s="180"/>
      <c r="S651" s="180"/>
      <c r="T651" s="186"/>
      <c r="U651" s="186"/>
      <c r="V651" s="186"/>
      <c r="W651" s="186"/>
      <c r="X651" s="186"/>
      <c r="Y651" s="186"/>
      <c r="Z651" s="186"/>
    </row>
    <row r="652" spans="1:26" x14ac:dyDescent="0.2">
      <c r="A652" s="186"/>
      <c r="B652" s="186"/>
      <c r="C652" s="186"/>
      <c r="D652" s="186"/>
      <c r="E652" s="186"/>
      <c r="F652" s="186"/>
      <c r="G652" s="186"/>
      <c r="H652" s="186"/>
      <c r="I652" s="186"/>
      <c r="J652" s="186"/>
      <c r="K652" s="186"/>
      <c r="L652" s="186"/>
      <c r="M652" s="186"/>
      <c r="N652" s="180"/>
      <c r="O652" s="180"/>
      <c r="P652" s="180"/>
      <c r="Q652" s="180"/>
      <c r="R652" s="180"/>
      <c r="S652" s="180"/>
      <c r="T652" s="186"/>
      <c r="U652" s="186"/>
      <c r="V652" s="186"/>
      <c r="W652" s="186"/>
      <c r="X652" s="186"/>
      <c r="Y652" s="186"/>
      <c r="Z652" s="186"/>
    </row>
    <row r="653" spans="1:26" x14ac:dyDescent="0.2">
      <c r="A653" s="186"/>
      <c r="B653" s="186"/>
      <c r="C653" s="186"/>
      <c r="D653" s="186"/>
      <c r="E653" s="186"/>
      <c r="F653" s="186"/>
      <c r="G653" s="186"/>
      <c r="H653" s="186"/>
      <c r="I653" s="186"/>
      <c r="J653" s="186"/>
      <c r="K653" s="186"/>
      <c r="L653" s="186"/>
      <c r="M653" s="186"/>
      <c r="N653" s="180"/>
      <c r="O653" s="180"/>
      <c r="P653" s="180"/>
      <c r="Q653" s="180"/>
      <c r="R653" s="180"/>
      <c r="S653" s="180"/>
      <c r="T653" s="186"/>
      <c r="U653" s="186"/>
      <c r="V653" s="186"/>
      <c r="W653" s="186"/>
      <c r="X653" s="186"/>
      <c r="Y653" s="186"/>
      <c r="Z653" s="186"/>
    </row>
    <row r="654" spans="1:26" x14ac:dyDescent="0.2">
      <c r="A654" s="186"/>
      <c r="B654" s="186"/>
      <c r="C654" s="186"/>
      <c r="D654" s="186"/>
      <c r="E654" s="186"/>
      <c r="F654" s="186"/>
      <c r="G654" s="186"/>
      <c r="H654" s="186"/>
      <c r="I654" s="186"/>
      <c r="J654" s="186"/>
      <c r="K654" s="186"/>
      <c r="L654" s="186"/>
      <c r="M654" s="186"/>
      <c r="N654" s="180"/>
      <c r="O654" s="180"/>
      <c r="P654" s="180"/>
      <c r="Q654" s="180"/>
      <c r="R654" s="180"/>
      <c r="S654" s="180"/>
      <c r="T654" s="186"/>
      <c r="U654" s="186"/>
      <c r="V654" s="186"/>
      <c r="W654" s="186"/>
      <c r="X654" s="186"/>
      <c r="Y654" s="186"/>
      <c r="Z654" s="186"/>
    </row>
    <row r="655" spans="1:26" x14ac:dyDescent="0.2">
      <c r="A655" s="186"/>
      <c r="B655" s="186"/>
      <c r="C655" s="186"/>
      <c r="D655" s="186"/>
      <c r="E655" s="186"/>
      <c r="F655" s="186"/>
      <c r="G655" s="186"/>
      <c r="H655" s="186"/>
      <c r="I655" s="186"/>
      <c r="J655" s="186"/>
      <c r="K655" s="186"/>
      <c r="L655" s="186"/>
      <c r="M655" s="186"/>
      <c r="N655" s="180"/>
      <c r="O655" s="180"/>
      <c r="P655" s="180"/>
      <c r="Q655" s="180"/>
      <c r="R655" s="180"/>
      <c r="S655" s="180"/>
      <c r="T655" s="186"/>
      <c r="U655" s="186"/>
      <c r="V655" s="186"/>
      <c r="W655" s="186"/>
      <c r="X655" s="186"/>
      <c r="Y655" s="186"/>
      <c r="Z655" s="186"/>
    </row>
    <row r="656" spans="1:26" x14ac:dyDescent="0.2">
      <c r="A656" s="186"/>
      <c r="B656" s="186"/>
      <c r="C656" s="186"/>
      <c r="D656" s="186"/>
      <c r="E656" s="186"/>
      <c r="F656" s="186"/>
      <c r="G656" s="186"/>
      <c r="H656" s="186"/>
      <c r="I656" s="186"/>
      <c r="J656" s="186"/>
      <c r="K656" s="186"/>
      <c r="L656" s="186"/>
      <c r="M656" s="186"/>
      <c r="N656" s="180"/>
      <c r="O656" s="180"/>
      <c r="P656" s="180"/>
      <c r="Q656" s="180"/>
      <c r="R656" s="180"/>
      <c r="S656" s="180"/>
      <c r="T656" s="186"/>
      <c r="U656" s="186"/>
      <c r="V656" s="186"/>
      <c r="W656" s="186"/>
      <c r="X656" s="186"/>
      <c r="Y656" s="186"/>
      <c r="Z656" s="186"/>
    </row>
    <row r="657" spans="1:26" x14ac:dyDescent="0.2">
      <c r="A657" s="186"/>
      <c r="B657" s="186"/>
      <c r="C657" s="186"/>
      <c r="D657" s="186"/>
      <c r="E657" s="186"/>
      <c r="F657" s="186"/>
      <c r="G657" s="186"/>
      <c r="H657" s="186"/>
      <c r="I657" s="186"/>
      <c r="J657" s="186"/>
      <c r="K657" s="186"/>
      <c r="L657" s="186"/>
      <c r="M657" s="186"/>
      <c r="N657" s="180"/>
      <c r="O657" s="180"/>
      <c r="P657" s="180"/>
      <c r="Q657" s="180"/>
      <c r="R657" s="180"/>
      <c r="S657" s="180"/>
      <c r="T657" s="186"/>
      <c r="U657" s="186"/>
      <c r="V657" s="186"/>
      <c r="W657" s="186"/>
      <c r="X657" s="186"/>
      <c r="Y657" s="186"/>
      <c r="Z657" s="186"/>
    </row>
    <row r="658" spans="1:26" x14ac:dyDescent="0.2">
      <c r="A658" s="186"/>
      <c r="B658" s="186"/>
      <c r="C658" s="186"/>
      <c r="D658" s="186"/>
      <c r="E658" s="186"/>
      <c r="F658" s="186"/>
      <c r="G658" s="186"/>
      <c r="H658" s="186"/>
      <c r="I658" s="186"/>
      <c r="J658" s="186"/>
      <c r="K658" s="186"/>
      <c r="L658" s="186"/>
      <c r="M658" s="186"/>
      <c r="N658" s="180"/>
      <c r="O658" s="180"/>
      <c r="P658" s="180"/>
      <c r="Q658" s="180"/>
      <c r="R658" s="180"/>
      <c r="S658" s="180"/>
      <c r="T658" s="186"/>
      <c r="U658" s="186"/>
      <c r="V658" s="186"/>
      <c r="W658" s="186"/>
      <c r="X658" s="186"/>
      <c r="Y658" s="186"/>
      <c r="Z658" s="186"/>
    </row>
    <row r="659" spans="1:26" x14ac:dyDescent="0.2">
      <c r="A659" s="186"/>
      <c r="B659" s="186"/>
      <c r="C659" s="186"/>
      <c r="D659" s="186"/>
      <c r="E659" s="186"/>
      <c r="F659" s="186"/>
      <c r="G659" s="186"/>
      <c r="H659" s="186"/>
      <c r="I659" s="186"/>
      <c r="J659" s="186"/>
      <c r="K659" s="186"/>
      <c r="L659" s="186"/>
      <c r="M659" s="186"/>
      <c r="N659" s="180"/>
      <c r="O659" s="180"/>
      <c r="P659" s="180"/>
      <c r="Q659" s="180"/>
      <c r="R659" s="180"/>
      <c r="S659" s="180"/>
      <c r="T659" s="186"/>
      <c r="U659" s="186"/>
      <c r="V659" s="186"/>
      <c r="W659" s="186"/>
      <c r="X659" s="186"/>
      <c r="Y659" s="186"/>
      <c r="Z659" s="186"/>
    </row>
    <row r="660" spans="1:26" x14ac:dyDescent="0.2">
      <c r="A660" s="186"/>
      <c r="B660" s="186"/>
      <c r="C660" s="186"/>
      <c r="D660" s="186"/>
      <c r="E660" s="186"/>
      <c r="F660" s="186"/>
      <c r="G660" s="186"/>
      <c r="H660" s="186"/>
      <c r="I660" s="186"/>
      <c r="J660" s="186"/>
      <c r="K660" s="186"/>
      <c r="L660" s="186"/>
      <c r="M660" s="186"/>
      <c r="N660" s="180"/>
      <c r="O660" s="180"/>
      <c r="P660" s="180"/>
      <c r="Q660" s="180"/>
      <c r="R660" s="180"/>
      <c r="S660" s="180"/>
      <c r="T660" s="186"/>
      <c r="U660" s="186"/>
      <c r="V660" s="186"/>
      <c r="W660" s="186"/>
      <c r="X660" s="186"/>
      <c r="Y660" s="186"/>
      <c r="Z660" s="186"/>
    </row>
    <row r="661" spans="1:26" x14ac:dyDescent="0.2">
      <c r="A661" s="186"/>
      <c r="B661" s="186"/>
      <c r="C661" s="186"/>
      <c r="D661" s="186"/>
      <c r="E661" s="186"/>
      <c r="F661" s="186"/>
      <c r="G661" s="186"/>
      <c r="H661" s="186"/>
      <c r="I661" s="186"/>
      <c r="J661" s="186"/>
      <c r="K661" s="186"/>
      <c r="L661" s="186"/>
      <c r="M661" s="186"/>
      <c r="N661" s="180"/>
      <c r="O661" s="180"/>
      <c r="P661" s="180"/>
      <c r="Q661" s="180"/>
      <c r="R661" s="180"/>
      <c r="S661" s="180"/>
      <c r="T661" s="186"/>
      <c r="U661" s="186"/>
      <c r="V661" s="186"/>
      <c r="W661" s="186"/>
      <c r="X661" s="186"/>
      <c r="Y661" s="186"/>
      <c r="Z661" s="186"/>
    </row>
    <row r="662" spans="1:26" x14ac:dyDescent="0.2">
      <c r="A662" s="186"/>
      <c r="B662" s="186"/>
      <c r="C662" s="186"/>
      <c r="D662" s="186"/>
      <c r="E662" s="186"/>
      <c r="F662" s="186"/>
      <c r="G662" s="186"/>
      <c r="H662" s="186"/>
      <c r="I662" s="186"/>
      <c r="J662" s="186"/>
      <c r="K662" s="186"/>
      <c r="L662" s="186"/>
      <c r="M662" s="186"/>
      <c r="N662" s="180"/>
      <c r="O662" s="180"/>
      <c r="P662" s="180"/>
      <c r="Q662" s="180"/>
      <c r="R662" s="180"/>
      <c r="S662" s="180"/>
      <c r="T662" s="186"/>
      <c r="U662" s="186"/>
      <c r="V662" s="186"/>
      <c r="W662" s="186"/>
      <c r="X662" s="186"/>
      <c r="Y662" s="186"/>
      <c r="Z662" s="186"/>
    </row>
    <row r="663" spans="1:26" x14ac:dyDescent="0.2">
      <c r="A663" s="186"/>
      <c r="B663" s="186"/>
      <c r="C663" s="186"/>
      <c r="D663" s="186"/>
      <c r="E663" s="186"/>
      <c r="F663" s="186"/>
      <c r="G663" s="186"/>
      <c r="H663" s="186"/>
      <c r="I663" s="186"/>
      <c r="J663" s="186"/>
      <c r="K663" s="186"/>
      <c r="L663" s="186"/>
      <c r="M663" s="186"/>
      <c r="N663" s="180"/>
      <c r="O663" s="180"/>
      <c r="P663" s="180"/>
      <c r="Q663" s="180"/>
      <c r="R663" s="180"/>
      <c r="S663" s="180"/>
      <c r="T663" s="186"/>
      <c r="U663" s="186"/>
      <c r="V663" s="186"/>
      <c r="W663" s="186"/>
      <c r="X663" s="186"/>
      <c r="Y663" s="186"/>
      <c r="Z663" s="186"/>
    </row>
    <row r="664" spans="1:26" x14ac:dyDescent="0.2">
      <c r="A664" s="186"/>
      <c r="B664" s="186"/>
      <c r="C664" s="186"/>
      <c r="D664" s="186"/>
      <c r="E664" s="186"/>
      <c r="F664" s="186"/>
      <c r="G664" s="186"/>
      <c r="H664" s="186"/>
      <c r="I664" s="186"/>
      <c r="J664" s="186"/>
      <c r="K664" s="186"/>
      <c r="L664" s="186"/>
      <c r="M664" s="186"/>
      <c r="N664" s="180"/>
      <c r="O664" s="180"/>
      <c r="P664" s="180"/>
      <c r="Q664" s="180"/>
      <c r="R664" s="180"/>
      <c r="S664" s="180"/>
      <c r="T664" s="186"/>
      <c r="U664" s="186"/>
      <c r="V664" s="186"/>
      <c r="W664" s="186"/>
      <c r="X664" s="186"/>
      <c r="Y664" s="186"/>
      <c r="Z664" s="186"/>
    </row>
    <row r="665" spans="1:26" x14ac:dyDescent="0.2">
      <c r="A665" s="186"/>
      <c r="B665" s="186"/>
      <c r="C665" s="186"/>
      <c r="D665" s="186"/>
      <c r="E665" s="186"/>
      <c r="F665" s="186"/>
      <c r="G665" s="186"/>
      <c r="H665" s="186"/>
      <c r="I665" s="186"/>
      <c r="J665" s="186"/>
      <c r="K665" s="186"/>
      <c r="L665" s="186"/>
      <c r="M665" s="186"/>
      <c r="N665" s="180"/>
      <c r="O665" s="180"/>
      <c r="P665" s="180"/>
      <c r="Q665" s="180"/>
      <c r="R665" s="180"/>
      <c r="S665" s="180"/>
      <c r="T665" s="186"/>
      <c r="U665" s="186"/>
      <c r="V665" s="186"/>
      <c r="W665" s="186"/>
      <c r="X665" s="186"/>
      <c r="Y665" s="186"/>
      <c r="Z665" s="186"/>
    </row>
    <row r="666" spans="1:26" x14ac:dyDescent="0.2">
      <c r="A666" s="186"/>
      <c r="B666" s="186"/>
      <c r="C666" s="186"/>
      <c r="D666" s="186"/>
      <c r="E666" s="186"/>
      <c r="F666" s="186"/>
      <c r="G666" s="186"/>
      <c r="H666" s="186"/>
      <c r="I666" s="186"/>
      <c r="J666" s="186"/>
      <c r="K666" s="186"/>
      <c r="L666" s="186"/>
      <c r="M666" s="186"/>
      <c r="N666" s="180"/>
      <c r="O666" s="180"/>
      <c r="P666" s="180"/>
      <c r="Q666" s="180"/>
      <c r="R666" s="180"/>
      <c r="S666" s="180"/>
      <c r="T666" s="186"/>
      <c r="U666" s="186"/>
      <c r="V666" s="186"/>
      <c r="W666" s="186"/>
      <c r="X666" s="186"/>
      <c r="Y666" s="186"/>
      <c r="Z666" s="186"/>
    </row>
    <row r="667" spans="1:26" x14ac:dyDescent="0.2">
      <c r="A667" s="186"/>
      <c r="B667" s="186"/>
      <c r="C667" s="186"/>
      <c r="D667" s="186"/>
      <c r="E667" s="186"/>
      <c r="F667" s="186"/>
      <c r="G667" s="186"/>
      <c r="H667" s="186"/>
      <c r="I667" s="186"/>
      <c r="J667" s="186"/>
      <c r="K667" s="186"/>
      <c r="L667" s="186"/>
      <c r="M667" s="186"/>
      <c r="N667" s="180"/>
      <c r="O667" s="180"/>
      <c r="P667" s="180"/>
      <c r="Q667" s="180"/>
      <c r="R667" s="180"/>
      <c r="S667" s="180"/>
      <c r="T667" s="186"/>
      <c r="U667" s="186"/>
      <c r="V667" s="186"/>
      <c r="W667" s="186"/>
      <c r="X667" s="186"/>
      <c r="Y667" s="186"/>
      <c r="Z667" s="186"/>
    </row>
    <row r="668" spans="1:26" x14ac:dyDescent="0.2">
      <c r="A668" s="186"/>
      <c r="B668" s="186"/>
      <c r="C668" s="186"/>
      <c r="D668" s="186"/>
      <c r="E668" s="186"/>
      <c r="F668" s="186"/>
      <c r="G668" s="186"/>
      <c r="H668" s="186"/>
      <c r="I668" s="186"/>
      <c r="J668" s="186"/>
      <c r="K668" s="186"/>
      <c r="L668" s="186"/>
      <c r="M668" s="186"/>
      <c r="N668" s="180"/>
      <c r="O668" s="180"/>
      <c r="P668" s="180"/>
      <c r="Q668" s="180"/>
      <c r="R668" s="180"/>
      <c r="S668" s="180"/>
      <c r="T668" s="186"/>
      <c r="U668" s="186"/>
      <c r="V668" s="186"/>
      <c r="W668" s="186"/>
      <c r="X668" s="186"/>
      <c r="Y668" s="186"/>
      <c r="Z668" s="186"/>
    </row>
    <row r="669" spans="1:26" x14ac:dyDescent="0.2">
      <c r="A669" s="186"/>
      <c r="B669" s="186"/>
      <c r="C669" s="186"/>
      <c r="D669" s="186"/>
      <c r="E669" s="186"/>
      <c r="F669" s="186"/>
      <c r="G669" s="186"/>
      <c r="H669" s="186"/>
      <c r="I669" s="186"/>
      <c r="J669" s="186"/>
      <c r="K669" s="186"/>
      <c r="L669" s="186"/>
      <c r="M669" s="186"/>
      <c r="N669" s="180"/>
      <c r="O669" s="180"/>
      <c r="P669" s="180"/>
      <c r="Q669" s="180"/>
      <c r="R669" s="180"/>
      <c r="S669" s="180"/>
      <c r="T669" s="186"/>
      <c r="U669" s="186"/>
      <c r="V669" s="186"/>
      <c r="W669" s="186"/>
      <c r="X669" s="186"/>
      <c r="Y669" s="186"/>
      <c r="Z669" s="186"/>
    </row>
    <row r="670" spans="1:26" x14ac:dyDescent="0.2">
      <c r="A670" s="186"/>
      <c r="B670" s="186"/>
      <c r="C670" s="186"/>
      <c r="D670" s="186"/>
      <c r="E670" s="186"/>
      <c r="F670" s="186"/>
      <c r="G670" s="186"/>
      <c r="H670" s="186"/>
      <c r="I670" s="186"/>
      <c r="J670" s="186"/>
      <c r="K670" s="186"/>
      <c r="L670" s="186"/>
      <c r="M670" s="186"/>
      <c r="N670" s="180"/>
      <c r="O670" s="180"/>
      <c r="P670" s="180"/>
      <c r="Q670" s="180"/>
      <c r="R670" s="180"/>
      <c r="S670" s="180"/>
      <c r="T670" s="186"/>
      <c r="U670" s="186"/>
      <c r="V670" s="186"/>
      <c r="W670" s="186"/>
      <c r="X670" s="186"/>
      <c r="Y670" s="186"/>
      <c r="Z670" s="186"/>
    </row>
    <row r="671" spans="1:26" x14ac:dyDescent="0.2">
      <c r="A671" s="186"/>
      <c r="B671" s="186"/>
      <c r="C671" s="186"/>
      <c r="D671" s="186"/>
      <c r="E671" s="186"/>
      <c r="F671" s="186"/>
      <c r="G671" s="186"/>
      <c r="H671" s="186"/>
      <c r="I671" s="186"/>
      <c r="J671" s="186"/>
      <c r="K671" s="186"/>
      <c r="L671" s="186"/>
      <c r="M671" s="186"/>
      <c r="N671" s="180"/>
      <c r="O671" s="180"/>
      <c r="P671" s="180"/>
      <c r="Q671" s="180"/>
      <c r="R671" s="180"/>
      <c r="S671" s="180"/>
      <c r="T671" s="186"/>
      <c r="U671" s="186"/>
      <c r="V671" s="186"/>
      <c r="W671" s="186"/>
      <c r="X671" s="186"/>
      <c r="Y671" s="186"/>
      <c r="Z671" s="186"/>
    </row>
    <row r="672" spans="1:26" x14ac:dyDescent="0.2">
      <c r="A672" s="186"/>
      <c r="B672" s="186"/>
      <c r="C672" s="186"/>
      <c r="D672" s="186"/>
      <c r="E672" s="186"/>
      <c r="F672" s="186"/>
      <c r="G672" s="186"/>
      <c r="H672" s="186"/>
      <c r="I672" s="186"/>
      <c r="J672" s="186"/>
      <c r="K672" s="186"/>
      <c r="L672" s="186"/>
      <c r="M672" s="186"/>
      <c r="N672" s="180"/>
      <c r="O672" s="180"/>
      <c r="P672" s="180"/>
      <c r="Q672" s="180"/>
      <c r="R672" s="180"/>
      <c r="S672" s="180"/>
      <c r="T672" s="186"/>
      <c r="U672" s="186"/>
      <c r="V672" s="186"/>
      <c r="W672" s="186"/>
      <c r="X672" s="186"/>
      <c r="Y672" s="186"/>
      <c r="Z672" s="186"/>
    </row>
    <row r="673" spans="1:26" x14ac:dyDescent="0.2">
      <c r="A673" s="186"/>
      <c r="B673" s="186"/>
      <c r="C673" s="186"/>
      <c r="D673" s="186"/>
      <c r="E673" s="186"/>
      <c r="F673" s="186"/>
      <c r="G673" s="186"/>
      <c r="H673" s="186"/>
      <c r="I673" s="186"/>
      <c r="J673" s="186"/>
      <c r="K673" s="186"/>
      <c r="L673" s="186"/>
      <c r="M673" s="186"/>
      <c r="N673" s="180"/>
      <c r="O673" s="180"/>
      <c r="P673" s="180"/>
      <c r="Q673" s="180"/>
      <c r="R673" s="180"/>
      <c r="S673" s="180"/>
      <c r="T673" s="186"/>
      <c r="U673" s="186"/>
      <c r="V673" s="186"/>
      <c r="W673" s="186"/>
      <c r="X673" s="186"/>
      <c r="Y673" s="186"/>
      <c r="Z673" s="186"/>
    </row>
    <row r="674" spans="1:26" x14ac:dyDescent="0.2">
      <c r="A674" s="186"/>
      <c r="B674" s="186"/>
      <c r="C674" s="186"/>
      <c r="D674" s="186"/>
      <c r="E674" s="186"/>
      <c r="F674" s="186"/>
      <c r="G674" s="186"/>
      <c r="H674" s="186"/>
      <c r="I674" s="186"/>
      <c r="J674" s="186"/>
      <c r="K674" s="186"/>
      <c r="L674" s="186"/>
      <c r="M674" s="186"/>
      <c r="N674" s="180"/>
      <c r="O674" s="180"/>
      <c r="P674" s="180"/>
      <c r="Q674" s="180"/>
      <c r="R674" s="180"/>
      <c r="S674" s="180"/>
      <c r="T674" s="186"/>
      <c r="U674" s="186"/>
      <c r="V674" s="186"/>
      <c r="W674" s="186"/>
      <c r="X674" s="186"/>
      <c r="Y674" s="186"/>
      <c r="Z674" s="186"/>
    </row>
    <row r="675" spans="1:26" x14ac:dyDescent="0.2">
      <c r="A675" s="186"/>
      <c r="B675" s="186"/>
      <c r="C675" s="186"/>
      <c r="D675" s="186"/>
      <c r="E675" s="186"/>
      <c r="F675" s="186"/>
      <c r="G675" s="186"/>
      <c r="H675" s="186"/>
      <c r="I675" s="186"/>
      <c r="J675" s="186"/>
      <c r="K675" s="186"/>
      <c r="L675" s="186"/>
      <c r="M675" s="186"/>
      <c r="N675" s="180"/>
      <c r="O675" s="180"/>
      <c r="P675" s="180"/>
      <c r="Q675" s="180"/>
      <c r="R675" s="180"/>
      <c r="S675" s="180"/>
      <c r="T675" s="186"/>
      <c r="U675" s="186"/>
      <c r="V675" s="186"/>
      <c r="W675" s="186"/>
      <c r="X675" s="186"/>
      <c r="Y675" s="186"/>
      <c r="Z675" s="186"/>
    </row>
    <row r="676" spans="1:26" x14ac:dyDescent="0.2">
      <c r="A676" s="186"/>
      <c r="B676" s="186"/>
      <c r="C676" s="186"/>
      <c r="D676" s="186"/>
      <c r="E676" s="186"/>
      <c r="F676" s="186"/>
      <c r="G676" s="186"/>
      <c r="H676" s="186"/>
      <c r="I676" s="186"/>
      <c r="J676" s="186"/>
      <c r="K676" s="186"/>
      <c r="L676" s="186"/>
      <c r="M676" s="186"/>
      <c r="N676" s="180"/>
      <c r="O676" s="180"/>
      <c r="P676" s="180"/>
      <c r="Q676" s="180"/>
      <c r="R676" s="180"/>
      <c r="S676" s="180"/>
      <c r="T676" s="186"/>
      <c r="U676" s="186"/>
      <c r="V676" s="186"/>
      <c r="W676" s="186"/>
      <c r="X676" s="186"/>
      <c r="Y676" s="186"/>
      <c r="Z676" s="186"/>
    </row>
    <row r="677" spans="1:26" x14ac:dyDescent="0.2">
      <c r="A677" s="186"/>
      <c r="B677" s="186"/>
      <c r="C677" s="186"/>
      <c r="D677" s="186"/>
      <c r="E677" s="186"/>
      <c r="F677" s="186"/>
      <c r="G677" s="186"/>
      <c r="H677" s="186"/>
      <c r="I677" s="186"/>
      <c r="J677" s="186"/>
      <c r="K677" s="186"/>
      <c r="L677" s="186"/>
      <c r="M677" s="186"/>
      <c r="N677" s="180"/>
      <c r="O677" s="180"/>
      <c r="P677" s="180"/>
      <c r="Q677" s="180"/>
      <c r="R677" s="180"/>
      <c r="S677" s="180"/>
      <c r="T677" s="186"/>
      <c r="U677" s="186"/>
      <c r="V677" s="186"/>
      <c r="W677" s="186"/>
      <c r="X677" s="186"/>
      <c r="Y677" s="186"/>
      <c r="Z677" s="186"/>
    </row>
    <row r="678" spans="1:26" x14ac:dyDescent="0.2">
      <c r="A678" s="186"/>
      <c r="B678" s="186"/>
      <c r="C678" s="186"/>
      <c r="D678" s="186"/>
      <c r="E678" s="186"/>
      <c r="F678" s="186"/>
      <c r="G678" s="186"/>
      <c r="H678" s="186"/>
      <c r="I678" s="186"/>
      <c r="J678" s="186"/>
      <c r="K678" s="186"/>
      <c r="L678" s="186"/>
      <c r="M678" s="186"/>
      <c r="N678" s="180"/>
      <c r="O678" s="180"/>
      <c r="P678" s="180"/>
      <c r="Q678" s="180"/>
      <c r="R678" s="180"/>
      <c r="S678" s="180"/>
      <c r="T678" s="186"/>
      <c r="U678" s="186"/>
      <c r="V678" s="186"/>
      <c r="W678" s="186"/>
      <c r="X678" s="186"/>
      <c r="Y678" s="186"/>
      <c r="Z678" s="186"/>
    </row>
    <row r="679" spans="1:26" x14ac:dyDescent="0.2">
      <c r="A679" s="186"/>
      <c r="B679" s="186"/>
      <c r="C679" s="186"/>
      <c r="D679" s="186"/>
      <c r="E679" s="186"/>
      <c r="F679" s="186"/>
      <c r="G679" s="186"/>
      <c r="H679" s="186"/>
      <c r="I679" s="186"/>
      <c r="J679" s="186"/>
      <c r="K679" s="186"/>
      <c r="L679" s="186"/>
      <c r="M679" s="186"/>
      <c r="N679" s="180"/>
      <c r="O679" s="180"/>
      <c r="P679" s="180"/>
      <c r="Q679" s="180"/>
      <c r="R679" s="180"/>
      <c r="S679" s="180"/>
      <c r="T679" s="186"/>
      <c r="U679" s="186"/>
      <c r="V679" s="186"/>
      <c r="W679" s="186"/>
      <c r="X679" s="186"/>
      <c r="Y679" s="186"/>
      <c r="Z679" s="186"/>
    </row>
    <row r="680" spans="1:26" x14ac:dyDescent="0.2">
      <c r="A680" s="186"/>
      <c r="B680" s="186"/>
      <c r="C680" s="186"/>
      <c r="D680" s="186"/>
      <c r="E680" s="186"/>
      <c r="F680" s="186"/>
      <c r="G680" s="186"/>
      <c r="H680" s="186"/>
      <c r="I680" s="186"/>
      <c r="J680" s="186"/>
      <c r="K680" s="186"/>
      <c r="L680" s="186"/>
      <c r="M680" s="186"/>
      <c r="N680" s="180"/>
      <c r="O680" s="180"/>
      <c r="P680" s="180"/>
      <c r="Q680" s="180"/>
      <c r="R680" s="180"/>
      <c r="S680" s="180"/>
      <c r="T680" s="186"/>
      <c r="U680" s="186"/>
      <c r="V680" s="186"/>
      <c r="W680" s="186"/>
      <c r="X680" s="186"/>
      <c r="Y680" s="186"/>
      <c r="Z680" s="186"/>
    </row>
    <row r="681" spans="1:26" x14ac:dyDescent="0.2">
      <c r="A681" s="186"/>
      <c r="B681" s="186"/>
      <c r="C681" s="186"/>
      <c r="D681" s="186"/>
      <c r="E681" s="186"/>
      <c r="F681" s="186"/>
      <c r="G681" s="186"/>
      <c r="H681" s="186"/>
      <c r="I681" s="186"/>
      <c r="J681" s="186"/>
      <c r="K681" s="186"/>
      <c r="L681" s="186"/>
      <c r="M681" s="186"/>
      <c r="N681" s="180"/>
      <c r="O681" s="180"/>
      <c r="P681" s="180"/>
      <c r="Q681" s="180"/>
      <c r="R681" s="180"/>
      <c r="S681" s="180"/>
      <c r="T681" s="186"/>
      <c r="U681" s="186"/>
      <c r="V681" s="186"/>
      <c r="W681" s="186"/>
      <c r="X681" s="186"/>
      <c r="Y681" s="186"/>
      <c r="Z681" s="186"/>
    </row>
    <row r="682" spans="1:26" x14ac:dyDescent="0.2">
      <c r="A682" s="186"/>
      <c r="B682" s="186"/>
      <c r="C682" s="186"/>
      <c r="D682" s="186"/>
      <c r="E682" s="186"/>
      <c r="F682" s="186"/>
      <c r="G682" s="186"/>
      <c r="H682" s="186"/>
      <c r="I682" s="186"/>
      <c r="J682" s="186"/>
      <c r="K682" s="186"/>
      <c r="L682" s="186"/>
      <c r="M682" s="186"/>
      <c r="N682" s="180"/>
      <c r="O682" s="180"/>
      <c r="P682" s="180"/>
      <c r="Q682" s="180"/>
      <c r="R682" s="180"/>
      <c r="S682" s="180"/>
      <c r="T682" s="186"/>
      <c r="U682" s="186"/>
      <c r="V682" s="186"/>
      <c r="W682" s="186"/>
      <c r="X682" s="186"/>
      <c r="Y682" s="186"/>
      <c r="Z682" s="186"/>
    </row>
    <row r="683" spans="1:26" x14ac:dyDescent="0.2">
      <c r="A683" s="186"/>
      <c r="B683" s="186"/>
      <c r="C683" s="186"/>
      <c r="D683" s="186"/>
      <c r="E683" s="186"/>
      <c r="F683" s="186"/>
      <c r="G683" s="186"/>
      <c r="H683" s="186"/>
      <c r="I683" s="186"/>
      <c r="J683" s="186"/>
      <c r="K683" s="186"/>
      <c r="L683" s="186"/>
      <c r="M683" s="186"/>
      <c r="N683" s="180"/>
      <c r="O683" s="180"/>
      <c r="P683" s="180"/>
      <c r="Q683" s="180"/>
      <c r="R683" s="180"/>
      <c r="S683" s="180"/>
      <c r="T683" s="186"/>
      <c r="U683" s="186"/>
      <c r="V683" s="186"/>
      <c r="W683" s="186"/>
      <c r="X683" s="186"/>
      <c r="Y683" s="186"/>
      <c r="Z683" s="186"/>
    </row>
    <row r="684" spans="1:26" x14ac:dyDescent="0.2">
      <c r="A684" s="186"/>
      <c r="B684" s="186"/>
      <c r="C684" s="186"/>
      <c r="D684" s="186"/>
      <c r="E684" s="186"/>
      <c r="F684" s="186"/>
      <c r="G684" s="186"/>
      <c r="H684" s="186"/>
      <c r="I684" s="186"/>
      <c r="J684" s="186"/>
      <c r="K684" s="186"/>
      <c r="L684" s="186"/>
      <c r="M684" s="186"/>
      <c r="N684" s="180"/>
      <c r="O684" s="180"/>
      <c r="P684" s="180"/>
      <c r="Q684" s="180"/>
      <c r="R684" s="180"/>
      <c r="S684" s="180"/>
      <c r="T684" s="186"/>
      <c r="U684" s="186"/>
      <c r="V684" s="186"/>
      <c r="W684" s="186"/>
      <c r="X684" s="186"/>
      <c r="Y684" s="186"/>
      <c r="Z684" s="186"/>
    </row>
    <row r="685" spans="1:26" x14ac:dyDescent="0.2">
      <c r="A685" s="186"/>
      <c r="B685" s="186"/>
      <c r="C685" s="186"/>
      <c r="D685" s="186"/>
      <c r="E685" s="186"/>
      <c r="F685" s="186"/>
      <c r="G685" s="186"/>
      <c r="H685" s="186"/>
      <c r="I685" s="186"/>
      <c r="J685" s="186"/>
      <c r="K685" s="186"/>
      <c r="L685" s="186"/>
      <c r="M685" s="186"/>
      <c r="N685" s="180"/>
      <c r="O685" s="180"/>
      <c r="P685" s="180"/>
      <c r="Q685" s="180"/>
      <c r="R685" s="180"/>
      <c r="S685" s="180"/>
      <c r="T685" s="186"/>
      <c r="U685" s="186"/>
      <c r="V685" s="186"/>
      <c r="W685" s="186"/>
      <c r="X685" s="186"/>
      <c r="Y685" s="186"/>
      <c r="Z685" s="186"/>
    </row>
    <row r="686" spans="1:26" x14ac:dyDescent="0.2">
      <c r="A686" s="186"/>
      <c r="B686" s="186"/>
      <c r="C686" s="186"/>
      <c r="D686" s="186"/>
      <c r="E686" s="186"/>
      <c r="F686" s="186"/>
      <c r="G686" s="186"/>
      <c r="H686" s="186"/>
      <c r="I686" s="186"/>
      <c r="J686" s="186"/>
      <c r="K686" s="186"/>
      <c r="L686" s="186"/>
      <c r="M686" s="186"/>
      <c r="N686" s="180"/>
      <c r="O686" s="180"/>
      <c r="P686" s="180"/>
      <c r="Q686" s="180"/>
      <c r="R686" s="180"/>
      <c r="S686" s="180"/>
      <c r="T686" s="186"/>
      <c r="U686" s="186"/>
      <c r="V686" s="186"/>
      <c r="W686" s="186"/>
      <c r="X686" s="186"/>
      <c r="Y686" s="186"/>
      <c r="Z686" s="186"/>
    </row>
    <row r="687" spans="1:26" x14ac:dyDescent="0.2">
      <c r="A687" s="186"/>
      <c r="B687" s="186"/>
      <c r="C687" s="186"/>
      <c r="D687" s="186"/>
      <c r="E687" s="186"/>
      <c r="F687" s="186"/>
      <c r="G687" s="186"/>
      <c r="H687" s="186"/>
      <c r="I687" s="186"/>
      <c r="J687" s="186"/>
      <c r="K687" s="186"/>
      <c r="L687" s="186"/>
      <c r="M687" s="186"/>
      <c r="N687" s="180"/>
      <c r="O687" s="180"/>
      <c r="P687" s="180"/>
      <c r="Q687" s="180"/>
      <c r="R687" s="180"/>
      <c r="S687" s="180"/>
      <c r="T687" s="186"/>
      <c r="U687" s="186"/>
      <c r="V687" s="186"/>
      <c r="W687" s="186"/>
      <c r="X687" s="186"/>
      <c r="Y687" s="186"/>
      <c r="Z687" s="186"/>
    </row>
    <row r="688" spans="1:26" x14ac:dyDescent="0.2">
      <c r="A688" s="186"/>
      <c r="B688" s="186"/>
      <c r="C688" s="186"/>
      <c r="D688" s="186"/>
      <c r="E688" s="186"/>
      <c r="F688" s="186"/>
      <c r="G688" s="186"/>
      <c r="H688" s="186"/>
      <c r="I688" s="186"/>
      <c r="J688" s="186"/>
      <c r="K688" s="186"/>
      <c r="L688" s="186"/>
      <c r="M688" s="186"/>
      <c r="N688" s="180"/>
      <c r="O688" s="180"/>
      <c r="P688" s="180"/>
      <c r="Q688" s="180"/>
      <c r="R688" s="180"/>
      <c r="S688" s="180"/>
      <c r="T688" s="186"/>
      <c r="U688" s="186"/>
      <c r="V688" s="186"/>
      <c r="W688" s="186"/>
      <c r="X688" s="186"/>
      <c r="Y688" s="186"/>
      <c r="Z688" s="186"/>
    </row>
    <row r="689" spans="1:26" x14ac:dyDescent="0.2">
      <c r="A689" s="186"/>
      <c r="B689" s="186"/>
      <c r="C689" s="186"/>
      <c r="D689" s="186"/>
      <c r="E689" s="186"/>
      <c r="F689" s="186"/>
      <c r="G689" s="186"/>
      <c r="H689" s="186"/>
      <c r="I689" s="186"/>
      <c r="J689" s="186"/>
      <c r="K689" s="186"/>
      <c r="L689" s="186"/>
      <c r="M689" s="186"/>
      <c r="N689" s="180"/>
      <c r="O689" s="180"/>
      <c r="P689" s="180"/>
      <c r="Q689" s="180"/>
      <c r="R689" s="180"/>
      <c r="S689" s="180"/>
      <c r="T689" s="186"/>
      <c r="U689" s="186"/>
      <c r="V689" s="186"/>
      <c r="W689" s="186"/>
      <c r="X689" s="186"/>
      <c r="Y689" s="186"/>
      <c r="Z689" s="186"/>
    </row>
    <row r="690" spans="1:26" x14ac:dyDescent="0.2">
      <c r="A690" s="186"/>
      <c r="B690" s="186"/>
      <c r="C690" s="186"/>
      <c r="D690" s="186"/>
      <c r="E690" s="186"/>
      <c r="F690" s="186"/>
      <c r="G690" s="186"/>
      <c r="H690" s="186"/>
      <c r="I690" s="186"/>
      <c r="J690" s="186"/>
      <c r="K690" s="186"/>
      <c r="L690" s="186"/>
      <c r="M690" s="186"/>
      <c r="N690" s="180"/>
      <c r="O690" s="180"/>
      <c r="P690" s="180"/>
      <c r="Q690" s="180"/>
      <c r="R690" s="180"/>
      <c r="S690" s="180"/>
      <c r="T690" s="186"/>
      <c r="U690" s="186"/>
      <c r="V690" s="186"/>
      <c r="W690" s="186"/>
      <c r="X690" s="186"/>
      <c r="Y690" s="186"/>
      <c r="Z690" s="186"/>
    </row>
    <row r="691" spans="1:26" x14ac:dyDescent="0.2">
      <c r="A691" s="186"/>
      <c r="B691" s="186"/>
      <c r="C691" s="186"/>
      <c r="D691" s="186"/>
      <c r="E691" s="186"/>
      <c r="F691" s="186"/>
      <c r="G691" s="186"/>
      <c r="H691" s="186"/>
      <c r="I691" s="186"/>
      <c r="J691" s="186"/>
      <c r="K691" s="186"/>
      <c r="L691" s="186"/>
      <c r="M691" s="186"/>
      <c r="N691" s="180"/>
      <c r="O691" s="180"/>
      <c r="P691" s="180"/>
      <c r="Q691" s="180"/>
      <c r="R691" s="180"/>
      <c r="S691" s="180"/>
      <c r="T691" s="186"/>
      <c r="U691" s="186"/>
      <c r="V691" s="186"/>
      <c r="W691" s="186"/>
      <c r="X691" s="186"/>
      <c r="Y691" s="186"/>
      <c r="Z691" s="186"/>
    </row>
    <row r="692" spans="1:26" x14ac:dyDescent="0.2">
      <c r="A692" s="186"/>
      <c r="B692" s="186"/>
      <c r="C692" s="186"/>
      <c r="D692" s="186"/>
      <c r="E692" s="186"/>
      <c r="F692" s="186"/>
      <c r="G692" s="186"/>
      <c r="H692" s="186"/>
      <c r="I692" s="186"/>
      <c r="J692" s="186"/>
      <c r="K692" s="186"/>
      <c r="L692" s="186"/>
      <c r="M692" s="186"/>
      <c r="N692" s="180"/>
      <c r="O692" s="180"/>
      <c r="P692" s="180"/>
      <c r="Q692" s="180"/>
      <c r="R692" s="180"/>
      <c r="S692" s="180"/>
      <c r="T692" s="186"/>
      <c r="U692" s="186"/>
      <c r="V692" s="186"/>
      <c r="W692" s="186"/>
      <c r="X692" s="186"/>
      <c r="Y692" s="186"/>
      <c r="Z692" s="186"/>
    </row>
    <row r="693" spans="1:26" x14ac:dyDescent="0.2">
      <c r="A693" s="186"/>
      <c r="B693" s="186"/>
      <c r="C693" s="186"/>
      <c r="D693" s="186"/>
      <c r="E693" s="186"/>
      <c r="F693" s="186"/>
      <c r="G693" s="186"/>
      <c r="H693" s="186"/>
      <c r="I693" s="186"/>
      <c r="J693" s="186"/>
      <c r="K693" s="186"/>
      <c r="L693" s="186"/>
      <c r="M693" s="186"/>
      <c r="N693" s="180"/>
      <c r="O693" s="180"/>
      <c r="P693" s="180"/>
      <c r="Q693" s="180"/>
      <c r="R693" s="180"/>
      <c r="S693" s="180"/>
      <c r="T693" s="186"/>
      <c r="U693" s="186"/>
      <c r="V693" s="186"/>
      <c r="W693" s="186"/>
      <c r="X693" s="186"/>
      <c r="Y693" s="186"/>
      <c r="Z693" s="186"/>
    </row>
    <row r="694" spans="1:26" x14ac:dyDescent="0.2">
      <c r="A694" s="186"/>
      <c r="B694" s="186"/>
      <c r="C694" s="186"/>
      <c r="D694" s="186"/>
      <c r="E694" s="186"/>
      <c r="F694" s="186"/>
      <c r="G694" s="186"/>
      <c r="H694" s="186"/>
      <c r="I694" s="186"/>
      <c r="J694" s="186"/>
      <c r="K694" s="186"/>
      <c r="L694" s="186"/>
      <c r="M694" s="186"/>
      <c r="N694" s="180"/>
      <c r="O694" s="180"/>
      <c r="P694" s="180"/>
      <c r="Q694" s="180"/>
      <c r="R694" s="180"/>
      <c r="S694" s="180"/>
      <c r="T694" s="186"/>
      <c r="U694" s="186"/>
      <c r="V694" s="186"/>
      <c r="W694" s="186"/>
      <c r="X694" s="186"/>
      <c r="Y694" s="186"/>
      <c r="Z694" s="186"/>
    </row>
    <row r="695" spans="1:26" x14ac:dyDescent="0.2">
      <c r="A695" s="186"/>
      <c r="B695" s="186"/>
      <c r="C695" s="186"/>
      <c r="D695" s="186"/>
      <c r="E695" s="186"/>
      <c r="F695" s="186"/>
      <c r="G695" s="186"/>
      <c r="H695" s="186"/>
      <c r="I695" s="186"/>
      <c r="J695" s="186"/>
      <c r="K695" s="186"/>
      <c r="L695" s="186"/>
      <c r="M695" s="186"/>
      <c r="N695" s="180"/>
      <c r="O695" s="180"/>
      <c r="P695" s="180"/>
      <c r="Q695" s="180"/>
      <c r="R695" s="180"/>
      <c r="S695" s="180"/>
      <c r="T695" s="186"/>
      <c r="U695" s="186"/>
      <c r="V695" s="186"/>
      <c r="W695" s="186"/>
      <c r="X695" s="186"/>
      <c r="Y695" s="186"/>
      <c r="Z695" s="186"/>
    </row>
    <row r="696" spans="1:26" x14ac:dyDescent="0.2">
      <c r="A696" s="186"/>
      <c r="B696" s="186"/>
      <c r="C696" s="186"/>
      <c r="D696" s="186"/>
      <c r="E696" s="186"/>
      <c r="F696" s="186"/>
      <c r="G696" s="186"/>
      <c r="H696" s="186"/>
      <c r="I696" s="186"/>
      <c r="J696" s="186"/>
      <c r="K696" s="186"/>
      <c r="L696" s="186"/>
      <c r="M696" s="186"/>
      <c r="N696" s="180"/>
      <c r="O696" s="180"/>
      <c r="P696" s="180"/>
      <c r="Q696" s="180"/>
      <c r="R696" s="180"/>
      <c r="S696" s="180"/>
      <c r="T696" s="186"/>
      <c r="U696" s="186"/>
      <c r="V696" s="186"/>
      <c r="W696" s="186"/>
      <c r="X696" s="186"/>
      <c r="Y696" s="186"/>
      <c r="Z696" s="186"/>
    </row>
    <row r="697" spans="1:26" x14ac:dyDescent="0.2">
      <c r="A697" s="186"/>
      <c r="B697" s="186"/>
      <c r="C697" s="186"/>
      <c r="D697" s="186"/>
      <c r="E697" s="186"/>
      <c r="F697" s="186"/>
      <c r="G697" s="186"/>
      <c r="H697" s="186"/>
      <c r="I697" s="186"/>
      <c r="J697" s="186"/>
      <c r="K697" s="186"/>
      <c r="L697" s="186"/>
      <c r="M697" s="186"/>
      <c r="N697" s="180"/>
      <c r="O697" s="180"/>
      <c r="P697" s="180"/>
      <c r="Q697" s="180"/>
      <c r="R697" s="180"/>
      <c r="S697" s="180"/>
      <c r="T697" s="186"/>
      <c r="U697" s="186"/>
      <c r="V697" s="186"/>
      <c r="W697" s="186"/>
      <c r="X697" s="186"/>
      <c r="Y697" s="186"/>
      <c r="Z697" s="186"/>
    </row>
    <row r="698" spans="1:26" x14ac:dyDescent="0.2">
      <c r="A698" s="186"/>
      <c r="B698" s="186"/>
      <c r="C698" s="186"/>
      <c r="D698" s="186"/>
      <c r="E698" s="186"/>
      <c r="F698" s="186"/>
      <c r="G698" s="186"/>
      <c r="H698" s="186"/>
      <c r="I698" s="186"/>
      <c r="J698" s="186"/>
      <c r="K698" s="186"/>
      <c r="L698" s="186"/>
      <c r="M698" s="186"/>
      <c r="N698" s="180"/>
      <c r="O698" s="180"/>
      <c r="P698" s="180"/>
      <c r="Q698" s="180"/>
      <c r="R698" s="180"/>
      <c r="S698" s="180"/>
      <c r="T698" s="186"/>
      <c r="U698" s="186"/>
      <c r="V698" s="186"/>
      <c r="W698" s="186"/>
      <c r="X698" s="186"/>
      <c r="Y698" s="186"/>
      <c r="Z698" s="186"/>
    </row>
    <row r="699" spans="1:26" x14ac:dyDescent="0.2">
      <c r="A699" s="186"/>
      <c r="B699" s="186"/>
      <c r="C699" s="186"/>
      <c r="D699" s="186"/>
      <c r="E699" s="186"/>
      <c r="F699" s="186"/>
      <c r="G699" s="186"/>
      <c r="H699" s="186"/>
      <c r="I699" s="186"/>
      <c r="J699" s="186"/>
      <c r="K699" s="186"/>
      <c r="L699" s="186"/>
      <c r="M699" s="186"/>
      <c r="N699" s="180"/>
      <c r="O699" s="180"/>
      <c r="P699" s="180"/>
      <c r="Q699" s="180"/>
      <c r="R699" s="180"/>
      <c r="S699" s="180"/>
      <c r="T699" s="186"/>
      <c r="U699" s="186"/>
      <c r="V699" s="186"/>
      <c r="W699" s="186"/>
      <c r="X699" s="186"/>
      <c r="Y699" s="186"/>
      <c r="Z699" s="186"/>
    </row>
    <row r="700" spans="1:26" x14ac:dyDescent="0.2">
      <c r="A700" s="186"/>
      <c r="B700" s="186"/>
      <c r="C700" s="186"/>
      <c r="D700" s="186"/>
      <c r="E700" s="186"/>
      <c r="F700" s="186"/>
      <c r="G700" s="186"/>
      <c r="H700" s="186"/>
      <c r="I700" s="186"/>
      <c r="J700" s="186"/>
      <c r="K700" s="186"/>
      <c r="L700" s="186"/>
      <c r="M700" s="186"/>
      <c r="N700" s="180"/>
      <c r="O700" s="180"/>
      <c r="P700" s="180"/>
      <c r="Q700" s="180"/>
      <c r="R700" s="180"/>
      <c r="S700" s="180"/>
      <c r="T700" s="186"/>
      <c r="U700" s="186"/>
      <c r="V700" s="186"/>
      <c r="W700" s="186"/>
      <c r="X700" s="186"/>
      <c r="Y700" s="186"/>
      <c r="Z700" s="186"/>
    </row>
    <row r="701" spans="1:26" x14ac:dyDescent="0.2">
      <c r="A701" s="186"/>
      <c r="B701" s="186"/>
      <c r="C701" s="186"/>
      <c r="D701" s="186"/>
      <c r="E701" s="186"/>
      <c r="F701" s="186"/>
      <c r="G701" s="186"/>
      <c r="H701" s="186"/>
      <c r="I701" s="186"/>
      <c r="J701" s="186"/>
      <c r="K701" s="186"/>
      <c r="L701" s="186"/>
      <c r="M701" s="186"/>
      <c r="N701" s="180"/>
      <c r="O701" s="180"/>
      <c r="P701" s="180"/>
      <c r="Q701" s="180"/>
      <c r="R701" s="180"/>
      <c r="S701" s="180"/>
      <c r="T701" s="186"/>
      <c r="U701" s="186"/>
      <c r="V701" s="186"/>
      <c r="W701" s="186"/>
      <c r="X701" s="186"/>
      <c r="Y701" s="186"/>
      <c r="Z701" s="186"/>
    </row>
    <row r="702" spans="1:26" x14ac:dyDescent="0.2">
      <c r="A702" s="186"/>
      <c r="B702" s="186"/>
      <c r="C702" s="186"/>
      <c r="D702" s="186"/>
      <c r="E702" s="186"/>
      <c r="F702" s="186"/>
      <c r="G702" s="186"/>
      <c r="H702" s="186"/>
      <c r="I702" s="186"/>
      <c r="J702" s="186"/>
      <c r="K702" s="186"/>
      <c r="L702" s="186"/>
      <c r="M702" s="186"/>
      <c r="N702" s="180"/>
      <c r="O702" s="180"/>
      <c r="P702" s="180"/>
      <c r="Q702" s="180"/>
      <c r="R702" s="180"/>
      <c r="S702" s="180"/>
      <c r="T702" s="186"/>
      <c r="U702" s="186"/>
      <c r="V702" s="186"/>
      <c r="W702" s="186"/>
      <c r="X702" s="186"/>
      <c r="Y702" s="186"/>
      <c r="Z702" s="186"/>
    </row>
    <row r="703" spans="1:26" x14ac:dyDescent="0.2">
      <c r="A703" s="186"/>
      <c r="B703" s="186"/>
      <c r="C703" s="186"/>
      <c r="D703" s="186"/>
      <c r="E703" s="186"/>
      <c r="F703" s="186"/>
      <c r="G703" s="186"/>
      <c r="H703" s="186"/>
      <c r="I703" s="186"/>
      <c r="J703" s="186"/>
      <c r="K703" s="186"/>
      <c r="L703" s="186"/>
      <c r="M703" s="186"/>
      <c r="N703" s="180"/>
      <c r="O703" s="180"/>
      <c r="P703" s="180"/>
      <c r="Q703" s="180"/>
      <c r="R703" s="180"/>
      <c r="S703" s="180"/>
      <c r="T703" s="186"/>
      <c r="U703" s="186"/>
      <c r="V703" s="186"/>
      <c r="W703" s="186"/>
      <c r="X703" s="186"/>
      <c r="Y703" s="186"/>
      <c r="Z703" s="186"/>
    </row>
    <row r="704" spans="1:26" x14ac:dyDescent="0.2">
      <c r="A704" s="186"/>
      <c r="B704" s="186"/>
      <c r="C704" s="186"/>
      <c r="D704" s="186"/>
      <c r="E704" s="186"/>
      <c r="F704" s="186"/>
      <c r="G704" s="186"/>
      <c r="H704" s="186"/>
      <c r="I704" s="186"/>
      <c r="J704" s="186"/>
      <c r="K704" s="186"/>
      <c r="L704" s="186"/>
      <c r="M704" s="186"/>
      <c r="N704" s="180"/>
      <c r="O704" s="180"/>
      <c r="P704" s="180"/>
      <c r="Q704" s="180"/>
      <c r="R704" s="180"/>
      <c r="S704" s="180"/>
      <c r="T704" s="186"/>
      <c r="U704" s="186"/>
      <c r="V704" s="186"/>
      <c r="W704" s="186"/>
      <c r="X704" s="186"/>
      <c r="Y704" s="186"/>
      <c r="Z704" s="186"/>
    </row>
    <row r="705" spans="1:26" x14ac:dyDescent="0.2">
      <c r="A705" s="186"/>
      <c r="B705" s="186"/>
      <c r="C705" s="186"/>
      <c r="D705" s="186"/>
      <c r="E705" s="186"/>
      <c r="F705" s="186"/>
      <c r="G705" s="186"/>
      <c r="H705" s="186"/>
      <c r="I705" s="186"/>
      <c r="J705" s="186"/>
      <c r="K705" s="186"/>
      <c r="L705" s="186"/>
      <c r="M705" s="186"/>
      <c r="N705" s="180"/>
      <c r="O705" s="180"/>
      <c r="P705" s="180"/>
      <c r="Q705" s="180"/>
      <c r="R705" s="180"/>
      <c r="S705" s="180"/>
      <c r="T705" s="186"/>
      <c r="U705" s="186"/>
      <c r="V705" s="186"/>
      <c r="W705" s="186"/>
      <c r="X705" s="186"/>
      <c r="Y705" s="186"/>
      <c r="Z705" s="186"/>
    </row>
    <row r="706" spans="1:26" x14ac:dyDescent="0.2">
      <c r="A706" s="186"/>
      <c r="B706" s="186"/>
      <c r="C706" s="186"/>
      <c r="D706" s="186"/>
      <c r="E706" s="186"/>
      <c r="F706" s="186"/>
      <c r="G706" s="186"/>
      <c r="H706" s="186"/>
      <c r="I706" s="186"/>
      <c r="J706" s="186"/>
      <c r="K706" s="186"/>
      <c r="L706" s="186"/>
      <c r="M706" s="186"/>
      <c r="N706" s="180"/>
      <c r="O706" s="180"/>
      <c r="P706" s="180"/>
      <c r="Q706" s="180"/>
      <c r="R706" s="180"/>
      <c r="S706" s="180"/>
      <c r="T706" s="186"/>
      <c r="U706" s="186"/>
      <c r="V706" s="186"/>
      <c r="W706" s="186"/>
      <c r="X706" s="186"/>
      <c r="Y706" s="186"/>
      <c r="Z706" s="186"/>
    </row>
    <row r="707" spans="1:26" x14ac:dyDescent="0.2">
      <c r="A707" s="186"/>
      <c r="B707" s="186"/>
      <c r="C707" s="186"/>
      <c r="D707" s="186"/>
      <c r="E707" s="186"/>
      <c r="F707" s="186"/>
      <c r="G707" s="186"/>
      <c r="H707" s="186"/>
      <c r="I707" s="186"/>
      <c r="J707" s="186"/>
      <c r="K707" s="186"/>
      <c r="L707" s="186"/>
      <c r="M707" s="186"/>
      <c r="N707" s="180"/>
      <c r="O707" s="180"/>
      <c r="P707" s="180"/>
      <c r="Q707" s="180"/>
      <c r="R707" s="180"/>
      <c r="S707" s="180"/>
      <c r="T707" s="186"/>
      <c r="U707" s="186"/>
      <c r="V707" s="186"/>
      <c r="W707" s="186"/>
      <c r="X707" s="186"/>
      <c r="Y707" s="186"/>
      <c r="Z707" s="186"/>
    </row>
    <row r="708" spans="1:26" x14ac:dyDescent="0.2">
      <c r="A708" s="186"/>
      <c r="B708" s="186"/>
      <c r="C708" s="186"/>
      <c r="D708" s="186"/>
      <c r="E708" s="186"/>
      <c r="F708" s="186"/>
      <c r="G708" s="186"/>
      <c r="H708" s="186"/>
      <c r="I708" s="186"/>
      <c r="J708" s="186"/>
      <c r="K708" s="186"/>
      <c r="L708" s="186"/>
      <c r="M708" s="186"/>
      <c r="N708" s="180"/>
      <c r="O708" s="180"/>
      <c r="P708" s="180"/>
      <c r="Q708" s="180"/>
      <c r="R708" s="180"/>
      <c r="S708" s="180"/>
      <c r="T708" s="186"/>
      <c r="U708" s="186"/>
      <c r="V708" s="186"/>
      <c r="W708" s="186"/>
      <c r="X708" s="186"/>
      <c r="Y708" s="186"/>
      <c r="Z708" s="186"/>
    </row>
    <row r="709" spans="1:26" x14ac:dyDescent="0.2">
      <c r="A709" s="186"/>
      <c r="B709" s="186"/>
      <c r="C709" s="186"/>
      <c r="D709" s="186"/>
      <c r="E709" s="186"/>
      <c r="F709" s="186"/>
      <c r="G709" s="186"/>
      <c r="H709" s="186"/>
      <c r="I709" s="186"/>
      <c r="J709" s="186"/>
      <c r="K709" s="186"/>
      <c r="L709" s="186"/>
      <c r="M709" s="186"/>
      <c r="N709" s="180"/>
      <c r="O709" s="180"/>
      <c r="P709" s="180"/>
      <c r="Q709" s="180"/>
      <c r="R709" s="180"/>
      <c r="S709" s="180"/>
      <c r="T709" s="186"/>
      <c r="U709" s="186"/>
      <c r="V709" s="186"/>
      <c r="W709" s="186"/>
      <c r="X709" s="186"/>
      <c r="Y709" s="186"/>
      <c r="Z709" s="186"/>
    </row>
    <row r="710" spans="1:26" x14ac:dyDescent="0.2">
      <c r="A710" s="186"/>
      <c r="B710" s="186"/>
      <c r="C710" s="186"/>
      <c r="D710" s="186"/>
      <c r="E710" s="186"/>
      <c r="F710" s="186"/>
      <c r="G710" s="186"/>
      <c r="H710" s="186"/>
      <c r="I710" s="186"/>
      <c r="J710" s="186"/>
      <c r="K710" s="186"/>
      <c r="L710" s="186"/>
      <c r="M710" s="186"/>
      <c r="N710" s="180"/>
      <c r="O710" s="180"/>
      <c r="P710" s="180"/>
      <c r="Q710" s="180"/>
      <c r="R710" s="180"/>
      <c r="S710" s="180"/>
      <c r="T710" s="186"/>
      <c r="U710" s="186"/>
      <c r="V710" s="186"/>
      <c r="W710" s="186"/>
      <c r="X710" s="186"/>
      <c r="Y710" s="186"/>
      <c r="Z710" s="186"/>
    </row>
    <row r="711" spans="1:26" x14ac:dyDescent="0.2">
      <c r="A711" s="186"/>
      <c r="B711" s="186"/>
      <c r="C711" s="186"/>
      <c r="D711" s="186"/>
      <c r="E711" s="186"/>
      <c r="F711" s="186"/>
      <c r="G711" s="186"/>
      <c r="H711" s="186"/>
      <c r="I711" s="186"/>
      <c r="J711" s="186"/>
      <c r="K711" s="186"/>
      <c r="L711" s="186"/>
      <c r="M711" s="186"/>
      <c r="N711" s="180"/>
      <c r="O711" s="180"/>
      <c r="P711" s="180"/>
      <c r="Q711" s="180"/>
      <c r="R711" s="180"/>
      <c r="S711" s="180"/>
      <c r="T711" s="186"/>
      <c r="U711" s="186"/>
      <c r="V711" s="186"/>
      <c r="W711" s="186"/>
      <c r="X711" s="186"/>
      <c r="Y711" s="186"/>
      <c r="Z711" s="186"/>
    </row>
    <row r="712" spans="1:26" x14ac:dyDescent="0.2">
      <c r="A712" s="186"/>
      <c r="B712" s="186"/>
      <c r="C712" s="186"/>
      <c r="D712" s="186"/>
      <c r="E712" s="186"/>
      <c r="F712" s="186"/>
      <c r="G712" s="186"/>
      <c r="H712" s="186"/>
      <c r="I712" s="186"/>
      <c r="J712" s="186"/>
      <c r="K712" s="186"/>
      <c r="L712" s="186"/>
      <c r="M712" s="186"/>
      <c r="N712" s="180"/>
      <c r="O712" s="180"/>
      <c r="P712" s="180"/>
      <c r="Q712" s="180"/>
      <c r="R712" s="180"/>
      <c r="S712" s="180"/>
      <c r="T712" s="186"/>
      <c r="U712" s="186"/>
      <c r="V712" s="186"/>
      <c r="W712" s="186"/>
      <c r="X712" s="186"/>
      <c r="Y712" s="186"/>
      <c r="Z712" s="186"/>
    </row>
    <row r="713" spans="1:26" x14ac:dyDescent="0.2">
      <c r="A713" s="186"/>
      <c r="B713" s="186"/>
      <c r="C713" s="186"/>
      <c r="D713" s="186"/>
      <c r="E713" s="186"/>
      <c r="F713" s="186"/>
      <c r="G713" s="186"/>
      <c r="H713" s="186"/>
      <c r="I713" s="186"/>
      <c r="J713" s="186"/>
      <c r="K713" s="186"/>
      <c r="L713" s="186"/>
      <c r="M713" s="186"/>
      <c r="N713" s="180"/>
      <c r="O713" s="180"/>
      <c r="P713" s="180"/>
      <c r="Q713" s="180"/>
      <c r="R713" s="180"/>
      <c r="S713" s="180"/>
      <c r="T713" s="186"/>
      <c r="U713" s="186"/>
      <c r="V713" s="186"/>
      <c r="W713" s="186"/>
      <c r="X713" s="186"/>
      <c r="Y713" s="186"/>
      <c r="Z713" s="186"/>
    </row>
    <row r="714" spans="1:26" x14ac:dyDescent="0.2">
      <c r="A714" s="186"/>
      <c r="B714" s="186"/>
      <c r="C714" s="186"/>
      <c r="D714" s="186"/>
      <c r="E714" s="186"/>
      <c r="F714" s="186"/>
      <c r="G714" s="186"/>
      <c r="H714" s="186"/>
      <c r="I714" s="186"/>
      <c r="J714" s="186"/>
      <c r="K714" s="186"/>
      <c r="L714" s="186"/>
      <c r="M714" s="186"/>
      <c r="N714" s="180"/>
      <c r="O714" s="180"/>
      <c r="P714" s="180"/>
      <c r="Q714" s="180"/>
      <c r="R714" s="180"/>
      <c r="S714" s="180"/>
      <c r="T714" s="186"/>
      <c r="U714" s="186"/>
      <c r="V714" s="186"/>
      <c r="W714" s="186"/>
      <c r="X714" s="186"/>
      <c r="Y714" s="186"/>
      <c r="Z714" s="186"/>
    </row>
    <row r="715" spans="1:26" x14ac:dyDescent="0.2">
      <c r="A715" s="186"/>
      <c r="B715" s="186"/>
      <c r="C715" s="186"/>
      <c r="D715" s="186"/>
      <c r="E715" s="186"/>
      <c r="F715" s="186"/>
      <c r="G715" s="186"/>
      <c r="H715" s="186"/>
      <c r="I715" s="186"/>
      <c r="J715" s="186"/>
      <c r="K715" s="186"/>
      <c r="L715" s="186"/>
      <c r="M715" s="186"/>
      <c r="N715" s="180"/>
      <c r="O715" s="180"/>
      <c r="P715" s="180"/>
      <c r="Q715" s="180"/>
      <c r="R715" s="180"/>
      <c r="S715" s="180"/>
      <c r="T715" s="186"/>
      <c r="U715" s="186"/>
      <c r="V715" s="186"/>
      <c r="W715" s="186"/>
      <c r="X715" s="186"/>
      <c r="Y715" s="186"/>
      <c r="Z715" s="186"/>
    </row>
    <row r="716" spans="1:26" x14ac:dyDescent="0.2">
      <c r="A716" s="186"/>
      <c r="B716" s="186"/>
      <c r="C716" s="186"/>
      <c r="D716" s="186"/>
      <c r="E716" s="186"/>
      <c r="F716" s="186"/>
      <c r="G716" s="186"/>
      <c r="H716" s="186"/>
      <c r="I716" s="186"/>
      <c r="J716" s="186"/>
      <c r="K716" s="186"/>
      <c r="L716" s="186"/>
      <c r="M716" s="186"/>
      <c r="N716" s="180"/>
      <c r="O716" s="180"/>
      <c r="P716" s="180"/>
      <c r="Q716" s="180"/>
      <c r="R716" s="180"/>
      <c r="S716" s="180"/>
      <c r="T716" s="186"/>
      <c r="U716" s="186"/>
      <c r="V716" s="186"/>
      <c r="W716" s="186"/>
      <c r="X716" s="186"/>
      <c r="Y716" s="186"/>
      <c r="Z716" s="186"/>
    </row>
    <row r="717" spans="1:26" x14ac:dyDescent="0.2">
      <c r="A717" s="186"/>
      <c r="B717" s="186"/>
      <c r="C717" s="186"/>
      <c r="D717" s="186"/>
      <c r="E717" s="186"/>
      <c r="F717" s="186"/>
      <c r="G717" s="186"/>
      <c r="H717" s="186"/>
      <c r="I717" s="186"/>
      <c r="J717" s="186"/>
      <c r="K717" s="186"/>
      <c r="L717" s="186"/>
      <c r="M717" s="186"/>
      <c r="N717" s="180"/>
      <c r="O717" s="180"/>
      <c r="P717" s="180"/>
      <c r="Q717" s="180"/>
      <c r="R717" s="180"/>
      <c r="S717" s="180"/>
      <c r="T717" s="186"/>
      <c r="U717" s="186"/>
      <c r="V717" s="186"/>
      <c r="W717" s="186"/>
      <c r="X717" s="186"/>
      <c r="Y717" s="186"/>
      <c r="Z717" s="186"/>
    </row>
    <row r="718" spans="1:26" x14ac:dyDescent="0.2">
      <c r="A718" s="186"/>
      <c r="B718" s="186"/>
      <c r="C718" s="186"/>
      <c r="D718" s="186"/>
      <c r="E718" s="186"/>
      <c r="F718" s="186"/>
      <c r="G718" s="186"/>
      <c r="H718" s="186"/>
      <c r="I718" s="186"/>
      <c r="J718" s="186"/>
      <c r="K718" s="186"/>
      <c r="L718" s="186"/>
      <c r="M718" s="186"/>
      <c r="N718" s="180"/>
      <c r="O718" s="180"/>
      <c r="P718" s="180"/>
      <c r="Q718" s="180"/>
      <c r="R718" s="180"/>
      <c r="S718" s="180"/>
      <c r="T718" s="186"/>
      <c r="U718" s="186"/>
      <c r="V718" s="186"/>
      <c r="W718" s="186"/>
      <c r="X718" s="186"/>
      <c r="Y718" s="186"/>
      <c r="Z718" s="186"/>
    </row>
    <row r="719" spans="1:26" x14ac:dyDescent="0.2">
      <c r="A719" s="186"/>
      <c r="B719" s="186"/>
      <c r="C719" s="186"/>
      <c r="D719" s="186"/>
      <c r="E719" s="186"/>
      <c r="F719" s="186"/>
      <c r="G719" s="186"/>
      <c r="H719" s="186"/>
      <c r="I719" s="186"/>
      <c r="J719" s="186"/>
      <c r="K719" s="186"/>
      <c r="L719" s="186"/>
      <c r="M719" s="186"/>
      <c r="N719" s="180"/>
      <c r="O719" s="180"/>
      <c r="P719" s="180"/>
      <c r="Q719" s="180"/>
      <c r="R719" s="180"/>
      <c r="S719" s="180"/>
      <c r="T719" s="186"/>
      <c r="U719" s="186"/>
      <c r="V719" s="186"/>
      <c r="W719" s="186"/>
      <c r="X719" s="186"/>
      <c r="Y719" s="186"/>
      <c r="Z719" s="186"/>
    </row>
    <row r="720" spans="1:26" x14ac:dyDescent="0.2">
      <c r="A720" s="186"/>
      <c r="B720" s="186"/>
      <c r="C720" s="186"/>
      <c r="D720" s="186"/>
      <c r="E720" s="186"/>
      <c r="F720" s="186"/>
      <c r="G720" s="186"/>
      <c r="H720" s="186"/>
      <c r="I720" s="186"/>
      <c r="J720" s="186"/>
      <c r="K720" s="186"/>
      <c r="L720" s="186"/>
      <c r="M720" s="186"/>
      <c r="N720" s="180"/>
      <c r="O720" s="180"/>
      <c r="P720" s="180"/>
      <c r="Q720" s="180"/>
      <c r="R720" s="180"/>
      <c r="S720" s="180"/>
      <c r="T720" s="186"/>
      <c r="U720" s="186"/>
      <c r="V720" s="186"/>
      <c r="W720" s="186"/>
      <c r="X720" s="186"/>
      <c r="Y720" s="186"/>
      <c r="Z720" s="186"/>
    </row>
    <row r="721" spans="1:26" x14ac:dyDescent="0.2">
      <c r="A721" s="186"/>
      <c r="B721" s="186"/>
      <c r="C721" s="186"/>
      <c r="D721" s="186"/>
      <c r="E721" s="186"/>
      <c r="F721" s="186"/>
      <c r="G721" s="186"/>
      <c r="H721" s="186"/>
      <c r="I721" s="186"/>
      <c r="J721" s="186"/>
      <c r="K721" s="186"/>
      <c r="L721" s="186"/>
      <c r="M721" s="186"/>
      <c r="N721" s="180"/>
      <c r="O721" s="180"/>
      <c r="P721" s="180"/>
      <c r="Q721" s="180"/>
      <c r="R721" s="180"/>
      <c r="S721" s="180"/>
      <c r="T721" s="186"/>
      <c r="U721" s="186"/>
      <c r="V721" s="186"/>
      <c r="W721" s="186"/>
      <c r="X721" s="186"/>
      <c r="Y721" s="186"/>
      <c r="Z721" s="186"/>
    </row>
    <row r="722" spans="1:26" x14ac:dyDescent="0.2">
      <c r="A722" s="186"/>
      <c r="B722" s="186"/>
      <c r="C722" s="186"/>
      <c r="D722" s="186"/>
      <c r="E722" s="186"/>
      <c r="F722" s="186"/>
      <c r="G722" s="186"/>
      <c r="H722" s="186"/>
      <c r="I722" s="186"/>
      <c r="J722" s="186"/>
      <c r="K722" s="186"/>
      <c r="L722" s="186"/>
      <c r="M722" s="186"/>
      <c r="N722" s="180"/>
      <c r="O722" s="180"/>
      <c r="P722" s="180"/>
      <c r="Q722" s="180"/>
      <c r="R722" s="180"/>
      <c r="S722" s="180"/>
      <c r="T722" s="186"/>
      <c r="U722" s="186"/>
      <c r="V722" s="186"/>
      <c r="W722" s="186"/>
      <c r="X722" s="186"/>
      <c r="Y722" s="186"/>
      <c r="Z722" s="186"/>
    </row>
    <row r="723" spans="1:26" x14ac:dyDescent="0.2">
      <c r="A723" s="186"/>
      <c r="B723" s="186"/>
      <c r="C723" s="186"/>
      <c r="D723" s="186"/>
      <c r="E723" s="186"/>
      <c r="F723" s="186"/>
      <c r="G723" s="186"/>
      <c r="H723" s="186"/>
      <c r="I723" s="186"/>
      <c r="J723" s="186"/>
      <c r="K723" s="186"/>
      <c r="L723" s="186"/>
      <c r="M723" s="186"/>
      <c r="N723" s="180"/>
      <c r="O723" s="180"/>
      <c r="P723" s="180"/>
      <c r="Q723" s="180"/>
      <c r="R723" s="180"/>
      <c r="S723" s="180"/>
      <c r="T723" s="186"/>
      <c r="U723" s="186"/>
      <c r="V723" s="186"/>
      <c r="W723" s="186"/>
      <c r="X723" s="186"/>
      <c r="Y723" s="186"/>
      <c r="Z723" s="186"/>
    </row>
    <row r="724" spans="1:26" x14ac:dyDescent="0.2">
      <c r="A724" s="186"/>
      <c r="B724" s="186"/>
      <c r="C724" s="186"/>
      <c r="D724" s="186"/>
      <c r="E724" s="186"/>
      <c r="F724" s="186"/>
      <c r="G724" s="186"/>
      <c r="H724" s="186"/>
      <c r="I724" s="186"/>
      <c r="J724" s="186"/>
      <c r="K724" s="186"/>
      <c r="L724" s="186"/>
      <c r="M724" s="186"/>
      <c r="N724" s="180"/>
      <c r="O724" s="180"/>
      <c r="P724" s="180"/>
      <c r="Q724" s="180"/>
      <c r="R724" s="180"/>
      <c r="S724" s="180"/>
      <c r="T724" s="186"/>
      <c r="U724" s="186"/>
      <c r="V724" s="186"/>
      <c r="W724" s="186"/>
      <c r="X724" s="186"/>
      <c r="Y724" s="186"/>
      <c r="Z724" s="186"/>
    </row>
    <row r="725" spans="1:26" x14ac:dyDescent="0.2">
      <c r="A725" s="186"/>
      <c r="B725" s="186"/>
      <c r="C725" s="186"/>
      <c r="D725" s="186"/>
      <c r="E725" s="186"/>
      <c r="F725" s="186"/>
      <c r="G725" s="186"/>
      <c r="H725" s="186"/>
      <c r="I725" s="186"/>
      <c r="J725" s="186"/>
      <c r="K725" s="186"/>
      <c r="L725" s="186"/>
      <c r="M725" s="186"/>
      <c r="N725" s="180"/>
      <c r="O725" s="180"/>
      <c r="P725" s="180"/>
      <c r="Q725" s="180"/>
      <c r="R725" s="180"/>
      <c r="S725" s="180"/>
      <c r="T725" s="186"/>
      <c r="U725" s="186"/>
      <c r="V725" s="186"/>
      <c r="W725" s="186"/>
      <c r="X725" s="186"/>
      <c r="Y725" s="186"/>
      <c r="Z725" s="186"/>
    </row>
    <row r="726" spans="1:26" x14ac:dyDescent="0.2">
      <c r="A726" s="186"/>
      <c r="B726" s="186"/>
      <c r="C726" s="186"/>
      <c r="D726" s="186"/>
      <c r="E726" s="186"/>
      <c r="F726" s="186"/>
      <c r="G726" s="186"/>
      <c r="H726" s="186"/>
      <c r="I726" s="186"/>
      <c r="J726" s="186"/>
      <c r="K726" s="186"/>
      <c r="L726" s="186"/>
      <c r="M726" s="186"/>
      <c r="N726" s="180"/>
      <c r="O726" s="180"/>
      <c r="P726" s="180"/>
      <c r="Q726" s="180"/>
      <c r="R726" s="180"/>
      <c r="S726" s="180"/>
      <c r="T726" s="186"/>
      <c r="U726" s="186"/>
      <c r="V726" s="186"/>
      <c r="W726" s="186"/>
      <c r="X726" s="186"/>
      <c r="Y726" s="186"/>
      <c r="Z726" s="186"/>
    </row>
    <row r="727" spans="1:26" x14ac:dyDescent="0.2">
      <c r="A727" s="186"/>
      <c r="B727" s="186"/>
      <c r="C727" s="186"/>
      <c r="D727" s="186"/>
      <c r="E727" s="186"/>
      <c r="F727" s="186"/>
      <c r="G727" s="186"/>
      <c r="H727" s="186"/>
      <c r="I727" s="186"/>
      <c r="J727" s="186"/>
      <c r="K727" s="186"/>
      <c r="L727" s="186"/>
      <c r="M727" s="186"/>
      <c r="N727" s="180"/>
      <c r="O727" s="180"/>
      <c r="P727" s="180"/>
      <c r="Q727" s="180"/>
      <c r="R727" s="180"/>
      <c r="S727" s="180"/>
      <c r="T727" s="186"/>
      <c r="U727" s="186"/>
      <c r="V727" s="186"/>
      <c r="W727" s="186"/>
      <c r="X727" s="186"/>
      <c r="Y727" s="186"/>
      <c r="Z727" s="186"/>
    </row>
    <row r="728" spans="1:26" x14ac:dyDescent="0.2">
      <c r="A728" s="186"/>
      <c r="B728" s="186"/>
      <c r="C728" s="186"/>
      <c r="D728" s="186"/>
      <c r="E728" s="186"/>
      <c r="F728" s="186"/>
      <c r="G728" s="186"/>
      <c r="H728" s="186"/>
      <c r="I728" s="186"/>
      <c r="J728" s="186"/>
      <c r="K728" s="186"/>
      <c r="L728" s="186"/>
      <c r="M728" s="186"/>
      <c r="N728" s="180"/>
      <c r="O728" s="180"/>
      <c r="P728" s="180"/>
      <c r="Q728" s="180"/>
      <c r="R728" s="180"/>
      <c r="S728" s="180"/>
      <c r="T728" s="186"/>
      <c r="U728" s="186"/>
      <c r="V728" s="186"/>
      <c r="W728" s="186"/>
      <c r="X728" s="186"/>
      <c r="Y728" s="186"/>
      <c r="Z728" s="186"/>
    </row>
    <row r="729" spans="1:26" x14ac:dyDescent="0.2">
      <c r="A729" s="186"/>
      <c r="B729" s="186"/>
      <c r="C729" s="186"/>
      <c r="D729" s="186"/>
      <c r="E729" s="186"/>
      <c r="F729" s="186"/>
      <c r="G729" s="186"/>
      <c r="H729" s="186"/>
      <c r="I729" s="186"/>
      <c r="J729" s="186"/>
      <c r="K729" s="186"/>
      <c r="L729" s="186"/>
      <c r="M729" s="186"/>
      <c r="N729" s="180"/>
      <c r="O729" s="180"/>
      <c r="P729" s="180"/>
      <c r="Q729" s="180"/>
      <c r="R729" s="180"/>
      <c r="S729" s="180"/>
      <c r="T729" s="186"/>
      <c r="U729" s="186"/>
      <c r="V729" s="186"/>
      <c r="W729" s="186"/>
      <c r="X729" s="186"/>
      <c r="Y729" s="186"/>
      <c r="Z729" s="186"/>
    </row>
    <row r="730" spans="1:26" x14ac:dyDescent="0.2">
      <c r="A730" s="186"/>
      <c r="B730" s="186"/>
      <c r="C730" s="186"/>
      <c r="D730" s="186"/>
      <c r="E730" s="186"/>
      <c r="F730" s="186"/>
      <c r="G730" s="186"/>
      <c r="H730" s="186"/>
      <c r="I730" s="186"/>
      <c r="J730" s="186"/>
      <c r="K730" s="186"/>
      <c r="L730" s="186"/>
      <c r="M730" s="186"/>
      <c r="N730" s="180"/>
      <c r="O730" s="180"/>
      <c r="P730" s="180"/>
      <c r="Q730" s="180"/>
      <c r="R730" s="180"/>
      <c r="S730" s="180"/>
      <c r="T730" s="186"/>
      <c r="U730" s="186"/>
      <c r="V730" s="186"/>
      <c r="W730" s="186"/>
      <c r="X730" s="186"/>
      <c r="Y730" s="186"/>
      <c r="Z730" s="186"/>
    </row>
    <row r="731" spans="1:26" x14ac:dyDescent="0.2">
      <c r="A731" s="186"/>
      <c r="B731" s="186"/>
      <c r="C731" s="186"/>
      <c r="D731" s="186"/>
      <c r="E731" s="186"/>
      <c r="F731" s="186"/>
      <c r="G731" s="186"/>
      <c r="H731" s="186"/>
      <c r="I731" s="186"/>
      <c r="J731" s="186"/>
      <c r="K731" s="186"/>
      <c r="L731" s="186"/>
      <c r="M731" s="186"/>
      <c r="N731" s="180"/>
      <c r="O731" s="180"/>
      <c r="P731" s="180"/>
      <c r="Q731" s="180"/>
      <c r="R731" s="180"/>
      <c r="S731" s="180"/>
      <c r="T731" s="186"/>
      <c r="U731" s="186"/>
      <c r="V731" s="186"/>
      <c r="W731" s="186"/>
      <c r="X731" s="186"/>
      <c r="Y731" s="186"/>
      <c r="Z731" s="186"/>
    </row>
    <row r="732" spans="1:26" x14ac:dyDescent="0.2">
      <c r="A732" s="186"/>
      <c r="B732" s="186"/>
      <c r="C732" s="186"/>
      <c r="D732" s="186"/>
      <c r="E732" s="186"/>
      <c r="F732" s="186"/>
      <c r="G732" s="186"/>
      <c r="H732" s="186"/>
      <c r="I732" s="186"/>
      <c r="J732" s="186"/>
      <c r="K732" s="186"/>
      <c r="L732" s="186"/>
      <c r="M732" s="186"/>
      <c r="N732" s="180"/>
      <c r="O732" s="180"/>
      <c r="P732" s="180"/>
      <c r="Q732" s="180"/>
      <c r="R732" s="180"/>
      <c r="S732" s="180"/>
      <c r="T732" s="186"/>
      <c r="U732" s="186"/>
      <c r="V732" s="186"/>
      <c r="W732" s="186"/>
      <c r="X732" s="186"/>
      <c r="Y732" s="186"/>
      <c r="Z732" s="186"/>
    </row>
    <row r="733" spans="1:26" x14ac:dyDescent="0.2">
      <c r="A733" s="186"/>
      <c r="B733" s="186"/>
      <c r="C733" s="186"/>
      <c r="D733" s="186"/>
      <c r="E733" s="186"/>
      <c r="F733" s="186"/>
      <c r="G733" s="186"/>
      <c r="H733" s="186"/>
      <c r="I733" s="186"/>
      <c r="J733" s="186"/>
      <c r="K733" s="186"/>
      <c r="L733" s="186"/>
      <c r="M733" s="186"/>
      <c r="N733" s="180"/>
      <c r="O733" s="180"/>
      <c r="P733" s="180"/>
      <c r="Q733" s="180"/>
      <c r="R733" s="180"/>
      <c r="S733" s="180"/>
      <c r="T733" s="186"/>
      <c r="U733" s="186"/>
      <c r="V733" s="186"/>
      <c r="W733" s="186"/>
      <c r="X733" s="186"/>
      <c r="Y733" s="186"/>
      <c r="Z733" s="186"/>
    </row>
    <row r="734" spans="1:26" x14ac:dyDescent="0.2">
      <c r="A734" s="186"/>
      <c r="B734" s="186"/>
      <c r="C734" s="186"/>
      <c r="D734" s="186"/>
      <c r="E734" s="186"/>
      <c r="F734" s="186"/>
      <c r="G734" s="186"/>
      <c r="H734" s="186"/>
      <c r="I734" s="186"/>
      <c r="J734" s="186"/>
      <c r="K734" s="186"/>
      <c r="L734" s="186"/>
      <c r="M734" s="186"/>
      <c r="N734" s="180"/>
      <c r="O734" s="180"/>
      <c r="P734" s="180"/>
      <c r="Q734" s="180"/>
      <c r="R734" s="180"/>
      <c r="S734" s="180"/>
      <c r="T734" s="186"/>
      <c r="U734" s="186"/>
      <c r="V734" s="186"/>
      <c r="W734" s="186"/>
      <c r="X734" s="186"/>
      <c r="Y734" s="186"/>
      <c r="Z734" s="186"/>
    </row>
    <row r="735" spans="1:26" x14ac:dyDescent="0.2">
      <c r="A735" s="186"/>
      <c r="B735" s="186"/>
      <c r="C735" s="186"/>
      <c r="D735" s="186"/>
      <c r="E735" s="186"/>
      <c r="F735" s="186"/>
      <c r="G735" s="186"/>
      <c r="H735" s="186"/>
      <c r="I735" s="186"/>
      <c r="J735" s="186"/>
      <c r="K735" s="186"/>
      <c r="L735" s="186"/>
      <c r="M735" s="186"/>
      <c r="N735" s="180"/>
      <c r="O735" s="180"/>
      <c r="P735" s="180"/>
      <c r="Q735" s="180"/>
      <c r="R735" s="180"/>
      <c r="S735" s="180"/>
      <c r="T735" s="186"/>
      <c r="U735" s="186"/>
      <c r="V735" s="186"/>
      <c r="W735" s="186"/>
      <c r="X735" s="186"/>
      <c r="Y735" s="186"/>
      <c r="Z735" s="186"/>
    </row>
    <row r="736" spans="1:26" x14ac:dyDescent="0.2">
      <c r="A736" s="186"/>
      <c r="B736" s="186"/>
      <c r="C736" s="186"/>
      <c r="D736" s="186"/>
      <c r="E736" s="186"/>
      <c r="F736" s="186"/>
      <c r="G736" s="186"/>
      <c r="H736" s="186"/>
      <c r="I736" s="186"/>
      <c r="J736" s="186"/>
      <c r="K736" s="186"/>
      <c r="L736" s="186"/>
      <c r="M736" s="186"/>
      <c r="N736" s="180"/>
      <c r="O736" s="180"/>
      <c r="P736" s="180"/>
      <c r="Q736" s="180"/>
      <c r="R736" s="180"/>
      <c r="S736" s="180"/>
      <c r="T736" s="186"/>
      <c r="U736" s="186"/>
      <c r="V736" s="186"/>
      <c r="W736" s="186"/>
      <c r="X736" s="186"/>
      <c r="Y736" s="186"/>
      <c r="Z736" s="186"/>
    </row>
    <row r="737" spans="1:26" x14ac:dyDescent="0.2">
      <c r="A737" s="186"/>
      <c r="B737" s="186"/>
      <c r="C737" s="186"/>
      <c r="D737" s="186"/>
      <c r="E737" s="186"/>
      <c r="F737" s="186"/>
      <c r="G737" s="186"/>
      <c r="H737" s="186"/>
      <c r="I737" s="186"/>
      <c r="J737" s="186"/>
      <c r="K737" s="186"/>
      <c r="L737" s="186"/>
      <c r="M737" s="186"/>
      <c r="N737" s="180"/>
      <c r="O737" s="180"/>
      <c r="P737" s="180"/>
      <c r="Q737" s="180"/>
      <c r="R737" s="180"/>
      <c r="S737" s="180"/>
      <c r="T737" s="186"/>
      <c r="U737" s="186"/>
      <c r="V737" s="186"/>
      <c r="W737" s="186"/>
      <c r="X737" s="186"/>
      <c r="Y737" s="186"/>
      <c r="Z737" s="186"/>
    </row>
    <row r="738" spans="1:26" x14ac:dyDescent="0.2">
      <c r="A738" s="186"/>
      <c r="B738" s="186"/>
      <c r="C738" s="186"/>
      <c r="D738" s="186"/>
      <c r="E738" s="186"/>
      <c r="F738" s="186"/>
      <c r="G738" s="186"/>
      <c r="H738" s="186"/>
      <c r="I738" s="186"/>
      <c r="J738" s="186"/>
      <c r="K738" s="186"/>
      <c r="L738" s="186"/>
      <c r="M738" s="186"/>
      <c r="N738" s="180"/>
      <c r="O738" s="180"/>
      <c r="P738" s="180"/>
      <c r="Q738" s="180"/>
      <c r="R738" s="180"/>
      <c r="S738" s="180"/>
      <c r="T738" s="186"/>
      <c r="U738" s="186"/>
      <c r="V738" s="186"/>
      <c r="W738" s="186"/>
      <c r="X738" s="186"/>
      <c r="Y738" s="186"/>
      <c r="Z738" s="186"/>
    </row>
    <row r="739" spans="1:26" x14ac:dyDescent="0.2">
      <c r="A739" s="186"/>
      <c r="B739" s="186"/>
      <c r="C739" s="186"/>
      <c r="D739" s="186"/>
      <c r="E739" s="186"/>
      <c r="F739" s="186"/>
      <c r="G739" s="186"/>
      <c r="H739" s="186"/>
      <c r="I739" s="186"/>
      <c r="J739" s="186"/>
      <c r="K739" s="186"/>
      <c r="L739" s="186"/>
      <c r="M739" s="186"/>
      <c r="N739" s="180"/>
      <c r="O739" s="180"/>
      <c r="P739" s="180"/>
      <c r="Q739" s="180"/>
      <c r="R739" s="180"/>
      <c r="S739" s="180"/>
      <c r="T739" s="186"/>
      <c r="U739" s="186"/>
      <c r="V739" s="186"/>
      <c r="W739" s="186"/>
      <c r="X739" s="186"/>
      <c r="Y739" s="186"/>
      <c r="Z739" s="186"/>
    </row>
    <row r="740" spans="1:26" x14ac:dyDescent="0.2">
      <c r="A740" s="186"/>
      <c r="B740" s="186"/>
      <c r="C740" s="186"/>
      <c r="D740" s="186"/>
      <c r="E740" s="186"/>
      <c r="F740" s="186"/>
      <c r="G740" s="186"/>
      <c r="H740" s="186"/>
      <c r="I740" s="186"/>
      <c r="J740" s="186"/>
      <c r="K740" s="186"/>
      <c r="L740" s="186"/>
      <c r="M740" s="186"/>
      <c r="N740" s="180"/>
      <c r="O740" s="180"/>
      <c r="P740" s="180"/>
      <c r="Q740" s="180"/>
      <c r="R740" s="180"/>
      <c r="S740" s="180"/>
      <c r="T740" s="186"/>
      <c r="U740" s="186"/>
      <c r="V740" s="186"/>
      <c r="W740" s="186"/>
      <c r="X740" s="186"/>
      <c r="Y740" s="186"/>
      <c r="Z740" s="186"/>
    </row>
    <row r="741" spans="1:26" x14ac:dyDescent="0.2">
      <c r="A741" s="186"/>
      <c r="B741" s="186"/>
      <c r="C741" s="186"/>
      <c r="D741" s="186"/>
      <c r="E741" s="186"/>
      <c r="F741" s="186"/>
      <c r="G741" s="186"/>
      <c r="H741" s="186"/>
      <c r="I741" s="186"/>
      <c r="J741" s="186"/>
      <c r="K741" s="186"/>
      <c r="L741" s="186"/>
      <c r="M741" s="186"/>
      <c r="N741" s="180"/>
      <c r="O741" s="180"/>
      <c r="P741" s="180"/>
      <c r="Q741" s="180"/>
      <c r="R741" s="180"/>
      <c r="S741" s="180"/>
      <c r="T741" s="186"/>
      <c r="U741" s="186"/>
      <c r="V741" s="186"/>
      <c r="W741" s="186"/>
      <c r="X741" s="186"/>
      <c r="Y741" s="186"/>
      <c r="Z741" s="186"/>
    </row>
    <row r="742" spans="1:26" x14ac:dyDescent="0.2">
      <c r="A742" s="186"/>
      <c r="B742" s="186"/>
      <c r="C742" s="186"/>
      <c r="D742" s="186"/>
      <c r="E742" s="186"/>
      <c r="F742" s="186"/>
      <c r="G742" s="186"/>
      <c r="H742" s="186"/>
      <c r="I742" s="186"/>
      <c r="J742" s="186"/>
      <c r="K742" s="186"/>
      <c r="L742" s="186"/>
      <c r="M742" s="186"/>
      <c r="N742" s="180"/>
      <c r="O742" s="180"/>
      <c r="P742" s="180"/>
      <c r="Q742" s="180"/>
      <c r="R742" s="180"/>
      <c r="S742" s="180"/>
      <c r="T742" s="186"/>
      <c r="U742" s="186"/>
      <c r="V742" s="186"/>
      <c r="W742" s="186"/>
      <c r="X742" s="186"/>
      <c r="Y742" s="186"/>
      <c r="Z742" s="186"/>
    </row>
    <row r="743" spans="1:26" x14ac:dyDescent="0.2">
      <c r="A743" s="186"/>
      <c r="B743" s="186"/>
      <c r="C743" s="186"/>
      <c r="D743" s="186"/>
      <c r="E743" s="186"/>
      <c r="F743" s="186"/>
      <c r="G743" s="186"/>
      <c r="H743" s="186"/>
      <c r="I743" s="186"/>
      <c r="J743" s="186"/>
      <c r="K743" s="186"/>
      <c r="L743" s="186"/>
      <c r="M743" s="186"/>
      <c r="N743" s="180"/>
      <c r="O743" s="180"/>
      <c r="P743" s="180"/>
      <c r="Q743" s="180"/>
      <c r="R743" s="180"/>
      <c r="S743" s="180"/>
      <c r="T743" s="186"/>
      <c r="U743" s="186"/>
      <c r="V743" s="186"/>
      <c r="W743" s="186"/>
      <c r="X743" s="186"/>
      <c r="Y743" s="186"/>
      <c r="Z743" s="186"/>
    </row>
    <row r="744" spans="1:26" x14ac:dyDescent="0.2">
      <c r="A744" s="186"/>
      <c r="B744" s="186"/>
      <c r="C744" s="186"/>
      <c r="D744" s="186"/>
      <c r="E744" s="186"/>
      <c r="F744" s="186"/>
      <c r="G744" s="186"/>
      <c r="H744" s="186"/>
      <c r="I744" s="186"/>
      <c r="J744" s="186"/>
      <c r="K744" s="186"/>
      <c r="L744" s="186"/>
      <c r="M744" s="186"/>
      <c r="N744" s="180"/>
      <c r="O744" s="180"/>
      <c r="P744" s="180"/>
      <c r="Q744" s="180"/>
      <c r="R744" s="180"/>
      <c r="S744" s="180"/>
      <c r="T744" s="186"/>
      <c r="U744" s="186"/>
      <c r="V744" s="186"/>
      <c r="W744" s="186"/>
      <c r="X744" s="186"/>
      <c r="Y744" s="186"/>
      <c r="Z744" s="186"/>
    </row>
    <row r="745" spans="1:26" x14ac:dyDescent="0.2">
      <c r="A745" s="186"/>
      <c r="B745" s="186"/>
      <c r="C745" s="186"/>
      <c r="D745" s="186"/>
      <c r="E745" s="186"/>
      <c r="F745" s="186"/>
      <c r="G745" s="186"/>
      <c r="H745" s="186"/>
      <c r="I745" s="186"/>
      <c r="J745" s="186"/>
      <c r="K745" s="186"/>
      <c r="L745" s="186"/>
      <c r="M745" s="186"/>
      <c r="N745" s="180"/>
      <c r="O745" s="180"/>
      <c r="P745" s="180"/>
      <c r="Q745" s="180"/>
      <c r="R745" s="180"/>
      <c r="S745" s="180"/>
      <c r="T745" s="186"/>
      <c r="U745" s="186"/>
      <c r="V745" s="186"/>
      <c r="W745" s="186"/>
      <c r="X745" s="186"/>
      <c r="Y745" s="186"/>
      <c r="Z745" s="186"/>
    </row>
    <row r="746" spans="1:26" x14ac:dyDescent="0.2">
      <c r="A746" s="186"/>
      <c r="B746" s="186"/>
      <c r="C746" s="186"/>
      <c r="D746" s="186"/>
      <c r="E746" s="186"/>
      <c r="F746" s="186"/>
      <c r="G746" s="186"/>
      <c r="H746" s="186"/>
      <c r="I746" s="186"/>
      <c r="J746" s="186"/>
      <c r="K746" s="186"/>
      <c r="L746" s="186"/>
      <c r="M746" s="186"/>
      <c r="N746" s="180"/>
      <c r="O746" s="180"/>
      <c r="P746" s="180"/>
      <c r="Q746" s="180"/>
      <c r="R746" s="180"/>
      <c r="S746" s="180"/>
      <c r="T746" s="186"/>
      <c r="U746" s="186"/>
      <c r="V746" s="186"/>
      <c r="W746" s="186"/>
      <c r="X746" s="186"/>
      <c r="Y746" s="186"/>
      <c r="Z746" s="186"/>
    </row>
    <row r="747" spans="1:26" x14ac:dyDescent="0.2">
      <c r="A747" s="186"/>
      <c r="B747" s="186"/>
      <c r="C747" s="186"/>
      <c r="D747" s="186"/>
      <c r="E747" s="186"/>
      <c r="F747" s="186"/>
      <c r="G747" s="186"/>
      <c r="H747" s="186"/>
      <c r="I747" s="186"/>
      <c r="J747" s="186"/>
      <c r="K747" s="186"/>
      <c r="L747" s="186"/>
      <c r="M747" s="186"/>
      <c r="N747" s="180"/>
      <c r="O747" s="180"/>
      <c r="P747" s="180"/>
      <c r="Q747" s="180"/>
      <c r="R747" s="180"/>
      <c r="S747" s="180"/>
      <c r="T747" s="186"/>
      <c r="U747" s="186"/>
      <c r="V747" s="186"/>
      <c r="W747" s="186"/>
      <c r="X747" s="186"/>
      <c r="Y747" s="186"/>
      <c r="Z747" s="186"/>
    </row>
    <row r="748" spans="1:26" x14ac:dyDescent="0.2">
      <c r="A748" s="186"/>
      <c r="B748" s="186"/>
      <c r="C748" s="186"/>
      <c r="D748" s="186"/>
      <c r="E748" s="186"/>
      <c r="F748" s="186"/>
      <c r="G748" s="186"/>
      <c r="H748" s="186"/>
      <c r="I748" s="186"/>
      <c r="J748" s="186"/>
      <c r="K748" s="186"/>
      <c r="L748" s="186"/>
      <c r="M748" s="186"/>
      <c r="N748" s="180"/>
      <c r="O748" s="180"/>
      <c r="P748" s="180"/>
      <c r="Q748" s="180"/>
      <c r="R748" s="180"/>
      <c r="S748" s="180"/>
      <c r="T748" s="186"/>
      <c r="U748" s="186"/>
      <c r="V748" s="186"/>
      <c r="W748" s="186"/>
      <c r="X748" s="186"/>
      <c r="Y748" s="186"/>
      <c r="Z748" s="186"/>
    </row>
    <row r="749" spans="1:26" x14ac:dyDescent="0.2">
      <c r="A749" s="186"/>
      <c r="B749" s="186"/>
      <c r="C749" s="186"/>
      <c r="D749" s="186"/>
      <c r="E749" s="186"/>
      <c r="F749" s="186"/>
      <c r="G749" s="186"/>
      <c r="H749" s="186"/>
      <c r="I749" s="186"/>
      <c r="J749" s="186"/>
      <c r="K749" s="186"/>
      <c r="L749" s="186"/>
      <c r="M749" s="186"/>
      <c r="N749" s="180"/>
      <c r="O749" s="180"/>
      <c r="P749" s="180"/>
      <c r="Q749" s="180"/>
      <c r="R749" s="180"/>
      <c r="S749" s="180"/>
      <c r="T749" s="186"/>
      <c r="U749" s="186"/>
      <c r="V749" s="186"/>
      <c r="W749" s="186"/>
      <c r="X749" s="186"/>
      <c r="Y749" s="186"/>
      <c r="Z749" s="186"/>
    </row>
    <row r="750" spans="1:26" x14ac:dyDescent="0.2">
      <c r="A750" s="186"/>
      <c r="B750" s="186"/>
      <c r="C750" s="186"/>
      <c r="D750" s="186"/>
      <c r="E750" s="186"/>
      <c r="F750" s="186"/>
      <c r="G750" s="186"/>
      <c r="H750" s="186"/>
      <c r="I750" s="186"/>
      <c r="J750" s="186"/>
      <c r="K750" s="186"/>
      <c r="L750" s="186"/>
      <c r="M750" s="186"/>
      <c r="N750" s="180"/>
      <c r="O750" s="180"/>
      <c r="P750" s="180"/>
      <c r="Q750" s="180"/>
      <c r="R750" s="180"/>
      <c r="S750" s="180"/>
      <c r="T750" s="186"/>
      <c r="U750" s="186"/>
      <c r="V750" s="186"/>
      <c r="W750" s="186"/>
      <c r="X750" s="186"/>
      <c r="Y750" s="186"/>
      <c r="Z750" s="186"/>
    </row>
    <row r="751" spans="1:26" x14ac:dyDescent="0.2">
      <c r="A751" s="186"/>
      <c r="B751" s="186"/>
      <c r="C751" s="186"/>
      <c r="D751" s="186"/>
      <c r="E751" s="186"/>
      <c r="F751" s="186"/>
      <c r="G751" s="186"/>
      <c r="H751" s="186"/>
      <c r="I751" s="186"/>
      <c r="J751" s="186"/>
      <c r="K751" s="186"/>
      <c r="L751" s="186"/>
      <c r="M751" s="186"/>
      <c r="N751" s="180"/>
      <c r="O751" s="180"/>
      <c r="P751" s="180"/>
      <c r="Q751" s="180"/>
      <c r="R751" s="180"/>
      <c r="S751" s="180"/>
      <c r="T751" s="186"/>
      <c r="U751" s="186"/>
      <c r="V751" s="186"/>
      <c r="W751" s="186"/>
      <c r="X751" s="186"/>
      <c r="Y751" s="186"/>
      <c r="Z751" s="186"/>
    </row>
    <row r="752" spans="1:26" x14ac:dyDescent="0.2">
      <c r="A752" s="186"/>
      <c r="B752" s="186"/>
      <c r="C752" s="186"/>
      <c r="D752" s="186"/>
      <c r="E752" s="186"/>
      <c r="F752" s="186"/>
      <c r="G752" s="186"/>
      <c r="H752" s="186"/>
      <c r="I752" s="186"/>
      <c r="J752" s="186"/>
      <c r="K752" s="186"/>
      <c r="L752" s="186"/>
      <c r="M752" s="186"/>
      <c r="N752" s="180"/>
      <c r="O752" s="180"/>
      <c r="P752" s="180"/>
      <c r="Q752" s="180"/>
      <c r="R752" s="180"/>
      <c r="S752" s="180"/>
      <c r="T752" s="186"/>
      <c r="U752" s="186"/>
      <c r="V752" s="186"/>
      <c r="W752" s="186"/>
      <c r="X752" s="186"/>
      <c r="Y752" s="186"/>
      <c r="Z752" s="186"/>
    </row>
    <row r="753" spans="1:26" x14ac:dyDescent="0.2">
      <c r="A753" s="186"/>
      <c r="B753" s="186"/>
      <c r="C753" s="186"/>
      <c r="D753" s="186"/>
      <c r="E753" s="186"/>
      <c r="F753" s="186"/>
      <c r="G753" s="186"/>
      <c r="H753" s="186"/>
      <c r="I753" s="186"/>
      <c r="J753" s="186"/>
      <c r="K753" s="186"/>
      <c r="L753" s="186"/>
      <c r="M753" s="186"/>
      <c r="N753" s="180"/>
      <c r="O753" s="180"/>
      <c r="P753" s="180"/>
      <c r="Q753" s="180"/>
      <c r="R753" s="180"/>
      <c r="S753" s="180"/>
      <c r="T753" s="186"/>
      <c r="U753" s="186"/>
      <c r="V753" s="186"/>
      <c r="W753" s="186"/>
      <c r="X753" s="186"/>
      <c r="Y753" s="186"/>
      <c r="Z753" s="186"/>
    </row>
    <row r="754" spans="1:26" x14ac:dyDescent="0.2">
      <c r="A754" s="186"/>
      <c r="B754" s="186"/>
      <c r="C754" s="186"/>
      <c r="D754" s="186"/>
      <c r="E754" s="186"/>
      <c r="F754" s="186"/>
      <c r="G754" s="186"/>
      <c r="H754" s="186"/>
      <c r="I754" s="186"/>
      <c r="J754" s="186"/>
      <c r="K754" s="186"/>
      <c r="L754" s="186"/>
      <c r="M754" s="186"/>
      <c r="N754" s="180"/>
      <c r="O754" s="180"/>
      <c r="P754" s="180"/>
      <c r="Q754" s="180"/>
      <c r="R754" s="180"/>
      <c r="S754" s="180"/>
      <c r="T754" s="186"/>
      <c r="U754" s="186"/>
      <c r="V754" s="186"/>
      <c r="W754" s="186"/>
      <c r="X754" s="186"/>
      <c r="Y754" s="186"/>
      <c r="Z754" s="186"/>
    </row>
    <row r="755" spans="1:26" x14ac:dyDescent="0.2">
      <c r="A755" s="186"/>
      <c r="B755" s="186"/>
      <c r="C755" s="186"/>
      <c r="D755" s="186"/>
      <c r="E755" s="186"/>
      <c r="F755" s="186"/>
      <c r="G755" s="186"/>
      <c r="H755" s="186"/>
      <c r="I755" s="186"/>
      <c r="J755" s="186"/>
      <c r="K755" s="186"/>
      <c r="L755" s="186"/>
      <c r="M755" s="186"/>
      <c r="N755" s="180"/>
      <c r="O755" s="180"/>
      <c r="P755" s="180"/>
      <c r="Q755" s="180"/>
      <c r="R755" s="180"/>
      <c r="S755" s="180"/>
      <c r="T755" s="186"/>
      <c r="U755" s="186"/>
      <c r="V755" s="186"/>
      <c r="W755" s="186"/>
      <c r="X755" s="186"/>
      <c r="Y755" s="186"/>
      <c r="Z755" s="186"/>
    </row>
    <row r="756" spans="1:26" x14ac:dyDescent="0.2">
      <c r="A756" s="186"/>
      <c r="B756" s="186"/>
      <c r="C756" s="186"/>
      <c r="D756" s="186"/>
      <c r="E756" s="186"/>
      <c r="F756" s="186"/>
      <c r="G756" s="186"/>
      <c r="H756" s="186"/>
      <c r="I756" s="186"/>
      <c r="J756" s="186"/>
      <c r="K756" s="186"/>
      <c r="L756" s="186"/>
      <c r="M756" s="186"/>
      <c r="N756" s="180"/>
      <c r="O756" s="180"/>
      <c r="P756" s="180"/>
      <c r="Q756" s="180"/>
      <c r="R756" s="180"/>
      <c r="S756" s="180"/>
      <c r="T756" s="186"/>
      <c r="U756" s="186"/>
      <c r="V756" s="186"/>
      <c r="W756" s="186"/>
      <c r="X756" s="186"/>
      <c r="Y756" s="186"/>
      <c r="Z756" s="186"/>
    </row>
    <row r="757" spans="1:26" x14ac:dyDescent="0.2">
      <c r="A757" s="186"/>
      <c r="B757" s="186"/>
      <c r="C757" s="186"/>
      <c r="D757" s="186"/>
      <c r="E757" s="186"/>
      <c r="F757" s="186"/>
      <c r="G757" s="186"/>
      <c r="H757" s="186"/>
      <c r="I757" s="186"/>
      <c r="J757" s="186"/>
      <c r="K757" s="186"/>
      <c r="L757" s="186"/>
      <c r="M757" s="186"/>
      <c r="N757" s="180"/>
      <c r="O757" s="180"/>
      <c r="P757" s="180"/>
      <c r="Q757" s="180"/>
      <c r="R757" s="180"/>
      <c r="S757" s="180"/>
      <c r="T757" s="186"/>
      <c r="U757" s="186"/>
      <c r="V757" s="186"/>
      <c r="W757" s="186"/>
      <c r="X757" s="186"/>
      <c r="Y757" s="186"/>
      <c r="Z757" s="186"/>
    </row>
    <row r="758" spans="1:26" x14ac:dyDescent="0.2">
      <c r="A758" s="186"/>
      <c r="B758" s="186"/>
      <c r="C758" s="186"/>
      <c r="D758" s="186"/>
      <c r="E758" s="186"/>
      <c r="F758" s="186"/>
      <c r="G758" s="186"/>
      <c r="H758" s="186"/>
      <c r="I758" s="186"/>
      <c r="J758" s="186"/>
      <c r="K758" s="186"/>
      <c r="L758" s="186"/>
      <c r="M758" s="186"/>
      <c r="N758" s="180"/>
      <c r="O758" s="180"/>
      <c r="P758" s="180"/>
      <c r="Q758" s="180"/>
      <c r="R758" s="180"/>
      <c r="S758" s="180"/>
      <c r="T758" s="186"/>
      <c r="U758" s="186"/>
      <c r="V758" s="186"/>
      <c r="W758" s="186"/>
      <c r="X758" s="186"/>
      <c r="Y758" s="186"/>
      <c r="Z758" s="186"/>
    </row>
    <row r="759" spans="1:26" x14ac:dyDescent="0.2">
      <c r="A759" s="186"/>
      <c r="B759" s="186"/>
      <c r="C759" s="186"/>
      <c r="D759" s="186"/>
      <c r="E759" s="186"/>
      <c r="F759" s="186"/>
      <c r="G759" s="186"/>
      <c r="H759" s="186"/>
      <c r="I759" s="186"/>
      <c r="J759" s="186"/>
      <c r="K759" s="186"/>
      <c r="L759" s="186"/>
      <c r="M759" s="186"/>
      <c r="N759" s="180"/>
      <c r="O759" s="180"/>
      <c r="P759" s="180"/>
      <c r="Q759" s="180"/>
      <c r="R759" s="180"/>
      <c r="S759" s="180"/>
      <c r="T759" s="186"/>
      <c r="U759" s="186"/>
      <c r="V759" s="186"/>
      <c r="W759" s="186"/>
      <c r="X759" s="186"/>
      <c r="Y759" s="186"/>
      <c r="Z759" s="186"/>
    </row>
    <row r="760" spans="1:26" x14ac:dyDescent="0.2">
      <c r="A760" s="186"/>
      <c r="B760" s="186"/>
      <c r="C760" s="186"/>
      <c r="D760" s="186"/>
      <c r="E760" s="186"/>
      <c r="F760" s="186"/>
      <c r="G760" s="186"/>
      <c r="H760" s="186"/>
      <c r="I760" s="186"/>
      <c r="J760" s="186"/>
      <c r="K760" s="186"/>
      <c r="L760" s="186"/>
      <c r="M760" s="186"/>
      <c r="N760" s="180"/>
      <c r="O760" s="180"/>
      <c r="P760" s="180"/>
      <c r="Q760" s="180"/>
      <c r="R760" s="180"/>
      <c r="S760" s="180"/>
      <c r="T760" s="186"/>
      <c r="U760" s="186"/>
      <c r="V760" s="186"/>
      <c r="W760" s="186"/>
      <c r="X760" s="186"/>
      <c r="Y760" s="186"/>
      <c r="Z760" s="186"/>
    </row>
    <row r="761" spans="1:26" x14ac:dyDescent="0.2">
      <c r="A761" s="186"/>
      <c r="B761" s="186"/>
      <c r="C761" s="186"/>
      <c r="D761" s="186"/>
      <c r="E761" s="186"/>
      <c r="F761" s="186"/>
      <c r="G761" s="186"/>
      <c r="H761" s="186"/>
      <c r="I761" s="186"/>
      <c r="J761" s="186"/>
      <c r="K761" s="186"/>
      <c r="L761" s="186"/>
      <c r="M761" s="186"/>
      <c r="N761" s="180"/>
      <c r="O761" s="180"/>
      <c r="P761" s="180"/>
      <c r="Q761" s="180"/>
      <c r="R761" s="180"/>
      <c r="S761" s="180"/>
      <c r="T761" s="186"/>
      <c r="U761" s="186"/>
      <c r="V761" s="186"/>
      <c r="W761" s="186"/>
      <c r="X761" s="186"/>
      <c r="Y761" s="186"/>
      <c r="Z761" s="186"/>
    </row>
    <row r="762" spans="1:26" x14ac:dyDescent="0.2">
      <c r="A762" s="186"/>
      <c r="B762" s="186"/>
      <c r="C762" s="186"/>
      <c r="D762" s="186"/>
      <c r="E762" s="186"/>
      <c r="F762" s="186"/>
      <c r="G762" s="186"/>
      <c r="H762" s="186"/>
      <c r="I762" s="186"/>
      <c r="J762" s="186"/>
      <c r="K762" s="186"/>
      <c r="L762" s="186"/>
      <c r="M762" s="186"/>
      <c r="N762" s="180"/>
      <c r="O762" s="180"/>
      <c r="P762" s="180"/>
      <c r="Q762" s="180"/>
      <c r="R762" s="180"/>
      <c r="S762" s="180"/>
      <c r="T762" s="186"/>
      <c r="U762" s="186"/>
      <c r="V762" s="186"/>
      <c r="W762" s="186"/>
      <c r="X762" s="186"/>
      <c r="Y762" s="186"/>
      <c r="Z762" s="186"/>
    </row>
    <row r="763" spans="1:26" x14ac:dyDescent="0.2">
      <c r="A763" s="186"/>
      <c r="B763" s="186"/>
      <c r="C763" s="186"/>
      <c r="D763" s="186"/>
      <c r="E763" s="186"/>
      <c r="F763" s="186"/>
      <c r="G763" s="186"/>
      <c r="H763" s="186"/>
      <c r="I763" s="186"/>
      <c r="J763" s="186"/>
      <c r="K763" s="186"/>
      <c r="L763" s="186"/>
      <c r="M763" s="186"/>
      <c r="N763" s="180"/>
      <c r="O763" s="180"/>
      <c r="P763" s="180"/>
      <c r="Q763" s="180"/>
      <c r="R763" s="180"/>
      <c r="S763" s="180"/>
      <c r="T763" s="186"/>
      <c r="U763" s="186"/>
      <c r="V763" s="186"/>
      <c r="W763" s="186"/>
      <c r="X763" s="186"/>
      <c r="Y763" s="186"/>
      <c r="Z763" s="186"/>
    </row>
    <row r="764" spans="1:26" x14ac:dyDescent="0.2">
      <c r="A764" s="186"/>
      <c r="B764" s="186"/>
      <c r="C764" s="186"/>
      <c r="D764" s="186"/>
      <c r="E764" s="186"/>
      <c r="F764" s="186"/>
      <c r="G764" s="186"/>
      <c r="H764" s="186"/>
      <c r="I764" s="186"/>
      <c r="J764" s="186"/>
      <c r="K764" s="186"/>
      <c r="L764" s="186"/>
      <c r="M764" s="186"/>
      <c r="N764" s="180"/>
      <c r="O764" s="180"/>
      <c r="P764" s="180"/>
      <c r="Q764" s="180"/>
      <c r="R764" s="180"/>
      <c r="S764" s="180"/>
      <c r="T764" s="186"/>
      <c r="U764" s="186"/>
      <c r="V764" s="186"/>
      <c r="W764" s="186"/>
      <c r="X764" s="186"/>
      <c r="Y764" s="186"/>
      <c r="Z764" s="186"/>
    </row>
    <row r="765" spans="1:26" x14ac:dyDescent="0.2">
      <c r="A765" s="186"/>
      <c r="B765" s="186"/>
      <c r="C765" s="186"/>
      <c r="D765" s="186"/>
      <c r="E765" s="186"/>
      <c r="F765" s="186"/>
      <c r="G765" s="186"/>
      <c r="H765" s="186"/>
      <c r="I765" s="186"/>
      <c r="J765" s="186"/>
      <c r="K765" s="186"/>
      <c r="L765" s="186"/>
      <c r="M765" s="186"/>
      <c r="N765" s="180"/>
      <c r="O765" s="180"/>
      <c r="P765" s="180"/>
      <c r="Q765" s="180"/>
      <c r="R765" s="180"/>
      <c r="S765" s="180"/>
      <c r="T765" s="186"/>
      <c r="U765" s="186"/>
      <c r="V765" s="186"/>
      <c r="W765" s="186"/>
      <c r="X765" s="186"/>
      <c r="Y765" s="186"/>
      <c r="Z765" s="186"/>
    </row>
    <row r="766" spans="1:26" x14ac:dyDescent="0.2">
      <c r="A766" s="186"/>
      <c r="B766" s="186"/>
      <c r="C766" s="186"/>
      <c r="D766" s="186"/>
      <c r="E766" s="186"/>
      <c r="F766" s="186"/>
      <c r="G766" s="186"/>
      <c r="H766" s="186"/>
      <c r="I766" s="186"/>
      <c r="J766" s="186"/>
      <c r="K766" s="186"/>
      <c r="L766" s="186"/>
      <c r="M766" s="186"/>
      <c r="N766" s="180"/>
      <c r="O766" s="180"/>
      <c r="P766" s="180"/>
      <c r="Q766" s="180"/>
      <c r="R766" s="180"/>
      <c r="S766" s="180"/>
      <c r="T766" s="186"/>
      <c r="U766" s="186"/>
      <c r="V766" s="186"/>
      <c r="W766" s="186"/>
      <c r="X766" s="186"/>
      <c r="Y766" s="186"/>
      <c r="Z766" s="186"/>
    </row>
    <row r="767" spans="1:26" x14ac:dyDescent="0.2">
      <c r="A767" s="186"/>
      <c r="B767" s="186"/>
      <c r="C767" s="186"/>
      <c r="D767" s="186"/>
      <c r="E767" s="186"/>
      <c r="F767" s="186"/>
      <c r="G767" s="186"/>
      <c r="H767" s="186"/>
      <c r="I767" s="186"/>
      <c r="J767" s="186"/>
      <c r="K767" s="186"/>
      <c r="L767" s="186"/>
      <c r="M767" s="186"/>
      <c r="N767" s="180"/>
      <c r="O767" s="180"/>
      <c r="P767" s="180"/>
      <c r="Q767" s="180"/>
      <c r="R767" s="180"/>
      <c r="S767" s="180"/>
      <c r="T767" s="186"/>
      <c r="U767" s="186"/>
      <c r="V767" s="186"/>
      <c r="W767" s="186"/>
      <c r="X767" s="186"/>
      <c r="Y767" s="186"/>
      <c r="Z767" s="186"/>
    </row>
    <row r="768" spans="1:26" x14ac:dyDescent="0.2">
      <c r="A768" s="186"/>
      <c r="B768" s="186"/>
      <c r="C768" s="186"/>
      <c r="D768" s="186"/>
      <c r="E768" s="186"/>
      <c r="F768" s="186"/>
      <c r="G768" s="186"/>
      <c r="H768" s="186"/>
      <c r="I768" s="186"/>
      <c r="J768" s="186"/>
      <c r="K768" s="186"/>
      <c r="L768" s="186"/>
      <c r="M768" s="186"/>
      <c r="N768" s="180"/>
      <c r="O768" s="180"/>
      <c r="P768" s="180"/>
      <c r="Q768" s="180"/>
      <c r="R768" s="180"/>
      <c r="S768" s="180"/>
      <c r="T768" s="186"/>
      <c r="U768" s="186"/>
      <c r="V768" s="186"/>
      <c r="W768" s="186"/>
      <c r="X768" s="186"/>
      <c r="Y768" s="186"/>
      <c r="Z768" s="186"/>
    </row>
    <row r="769" spans="1:26" x14ac:dyDescent="0.2">
      <c r="A769" s="186"/>
      <c r="B769" s="186"/>
      <c r="C769" s="186"/>
      <c r="D769" s="186"/>
      <c r="E769" s="186"/>
      <c r="F769" s="186"/>
      <c r="G769" s="186"/>
      <c r="H769" s="186"/>
      <c r="I769" s="186"/>
      <c r="J769" s="186"/>
      <c r="K769" s="186"/>
      <c r="L769" s="186"/>
      <c r="M769" s="186"/>
      <c r="N769" s="180"/>
      <c r="O769" s="180"/>
      <c r="P769" s="180"/>
      <c r="Q769" s="180"/>
      <c r="R769" s="180"/>
      <c r="S769" s="180"/>
      <c r="T769" s="186"/>
      <c r="U769" s="186"/>
      <c r="V769" s="186"/>
      <c r="W769" s="186"/>
      <c r="X769" s="186"/>
      <c r="Y769" s="186"/>
      <c r="Z769" s="186"/>
    </row>
    <row r="770" spans="1:26" x14ac:dyDescent="0.2">
      <c r="A770" s="186"/>
      <c r="B770" s="186"/>
      <c r="C770" s="186"/>
      <c r="D770" s="186"/>
      <c r="E770" s="186"/>
      <c r="F770" s="186"/>
      <c r="G770" s="186"/>
      <c r="H770" s="186"/>
      <c r="I770" s="186"/>
      <c r="J770" s="186"/>
      <c r="K770" s="186"/>
      <c r="L770" s="186"/>
      <c r="M770" s="186"/>
      <c r="N770" s="180"/>
      <c r="O770" s="180"/>
      <c r="P770" s="180"/>
      <c r="Q770" s="180"/>
      <c r="R770" s="180"/>
      <c r="S770" s="180"/>
      <c r="T770" s="186"/>
      <c r="U770" s="186"/>
      <c r="V770" s="186"/>
      <c r="W770" s="186"/>
      <c r="X770" s="186"/>
      <c r="Y770" s="186"/>
      <c r="Z770" s="186"/>
    </row>
    <row r="771" spans="1:26" x14ac:dyDescent="0.2">
      <c r="A771" s="186"/>
      <c r="B771" s="186"/>
      <c r="C771" s="186"/>
      <c r="D771" s="186"/>
      <c r="E771" s="186"/>
      <c r="F771" s="186"/>
      <c r="G771" s="186"/>
      <c r="H771" s="186"/>
      <c r="I771" s="186"/>
      <c r="J771" s="186"/>
      <c r="K771" s="186"/>
      <c r="L771" s="186"/>
      <c r="M771" s="186"/>
      <c r="N771" s="180"/>
      <c r="O771" s="180"/>
      <c r="P771" s="180"/>
      <c r="Q771" s="180"/>
      <c r="R771" s="180"/>
      <c r="S771" s="180"/>
      <c r="T771" s="186"/>
      <c r="U771" s="186"/>
      <c r="V771" s="186"/>
      <c r="W771" s="186"/>
      <c r="X771" s="186"/>
      <c r="Y771" s="186"/>
      <c r="Z771" s="186"/>
    </row>
    <row r="772" spans="1:26" x14ac:dyDescent="0.2">
      <c r="A772" s="186"/>
      <c r="B772" s="186"/>
      <c r="C772" s="186"/>
      <c r="D772" s="186"/>
      <c r="E772" s="186"/>
      <c r="F772" s="186"/>
      <c r="G772" s="186"/>
      <c r="H772" s="186"/>
      <c r="I772" s="186"/>
      <c r="J772" s="186"/>
      <c r="K772" s="186"/>
      <c r="L772" s="186"/>
      <c r="M772" s="186"/>
      <c r="N772" s="180"/>
      <c r="O772" s="180"/>
      <c r="P772" s="180"/>
      <c r="Q772" s="180"/>
      <c r="R772" s="180"/>
      <c r="S772" s="180"/>
      <c r="T772" s="186"/>
      <c r="U772" s="186"/>
      <c r="V772" s="186"/>
      <c r="W772" s="186"/>
      <c r="X772" s="186"/>
      <c r="Y772" s="186"/>
      <c r="Z772" s="186"/>
    </row>
    <row r="773" spans="1:26" x14ac:dyDescent="0.2">
      <c r="A773" s="186"/>
      <c r="B773" s="186"/>
      <c r="C773" s="186"/>
      <c r="D773" s="186"/>
      <c r="E773" s="186"/>
      <c r="F773" s="186"/>
      <c r="G773" s="186"/>
      <c r="H773" s="186"/>
      <c r="I773" s="186"/>
      <c r="J773" s="186"/>
      <c r="K773" s="186"/>
      <c r="L773" s="186"/>
      <c r="M773" s="186"/>
      <c r="N773" s="180"/>
      <c r="O773" s="180"/>
      <c r="P773" s="180"/>
      <c r="Q773" s="180"/>
      <c r="R773" s="180"/>
      <c r="S773" s="180"/>
      <c r="T773" s="186"/>
      <c r="U773" s="186"/>
      <c r="V773" s="186"/>
      <c r="W773" s="186"/>
      <c r="X773" s="186"/>
      <c r="Y773" s="186"/>
      <c r="Z773" s="186"/>
    </row>
    <row r="774" spans="1:26" x14ac:dyDescent="0.2">
      <c r="A774" s="186"/>
      <c r="B774" s="186"/>
      <c r="C774" s="186"/>
      <c r="D774" s="186"/>
      <c r="E774" s="186"/>
      <c r="F774" s="186"/>
      <c r="G774" s="186"/>
      <c r="H774" s="186"/>
      <c r="I774" s="186"/>
      <c r="J774" s="186"/>
      <c r="K774" s="186"/>
      <c r="L774" s="186"/>
      <c r="M774" s="186"/>
      <c r="N774" s="180"/>
      <c r="O774" s="180"/>
      <c r="P774" s="180"/>
      <c r="Q774" s="180"/>
      <c r="R774" s="180"/>
      <c r="S774" s="180"/>
      <c r="T774" s="186"/>
      <c r="U774" s="186"/>
      <c r="V774" s="186"/>
      <c r="W774" s="186"/>
      <c r="X774" s="186"/>
      <c r="Y774" s="186"/>
      <c r="Z774" s="186"/>
    </row>
    <row r="775" spans="1:26" x14ac:dyDescent="0.2">
      <c r="A775" s="186"/>
      <c r="B775" s="186"/>
      <c r="C775" s="186"/>
      <c r="D775" s="186"/>
      <c r="E775" s="186"/>
      <c r="F775" s="186"/>
      <c r="G775" s="186"/>
      <c r="H775" s="186"/>
      <c r="I775" s="186"/>
      <c r="J775" s="186"/>
      <c r="K775" s="186"/>
      <c r="L775" s="186"/>
      <c r="M775" s="186"/>
      <c r="N775" s="180"/>
      <c r="O775" s="180"/>
      <c r="P775" s="180"/>
      <c r="Q775" s="180"/>
      <c r="R775" s="180"/>
      <c r="S775" s="180"/>
      <c r="T775" s="186"/>
      <c r="U775" s="186"/>
      <c r="V775" s="186"/>
      <c r="W775" s="186"/>
      <c r="X775" s="186"/>
      <c r="Y775" s="186"/>
      <c r="Z775" s="186"/>
    </row>
    <row r="776" spans="1:26" x14ac:dyDescent="0.2">
      <c r="A776" s="186"/>
      <c r="B776" s="186"/>
      <c r="C776" s="186"/>
      <c r="D776" s="186"/>
      <c r="E776" s="186"/>
      <c r="F776" s="186"/>
      <c r="G776" s="186"/>
      <c r="H776" s="186"/>
      <c r="I776" s="186"/>
      <c r="J776" s="186"/>
      <c r="K776" s="186"/>
      <c r="L776" s="186"/>
      <c r="M776" s="186"/>
      <c r="N776" s="180"/>
      <c r="O776" s="180"/>
      <c r="P776" s="180"/>
      <c r="Q776" s="180"/>
      <c r="R776" s="180"/>
      <c r="S776" s="180"/>
      <c r="T776" s="186"/>
      <c r="U776" s="186"/>
      <c r="V776" s="186"/>
      <c r="W776" s="186"/>
      <c r="X776" s="186"/>
      <c r="Y776" s="186"/>
      <c r="Z776" s="186"/>
    </row>
    <row r="777" spans="1:26" x14ac:dyDescent="0.2">
      <c r="A777" s="186"/>
      <c r="B777" s="186"/>
      <c r="C777" s="186"/>
      <c r="D777" s="186"/>
      <c r="E777" s="186"/>
      <c r="F777" s="186"/>
      <c r="G777" s="186"/>
      <c r="H777" s="186"/>
      <c r="I777" s="186"/>
      <c r="J777" s="186"/>
      <c r="K777" s="186"/>
      <c r="L777" s="186"/>
      <c r="M777" s="186"/>
      <c r="N777" s="180"/>
      <c r="O777" s="180"/>
      <c r="P777" s="180"/>
      <c r="Q777" s="180"/>
      <c r="R777" s="180"/>
      <c r="S777" s="180"/>
      <c r="T777" s="186"/>
      <c r="U777" s="186"/>
      <c r="V777" s="186"/>
      <c r="W777" s="186"/>
      <c r="X777" s="186"/>
      <c r="Y777" s="186"/>
      <c r="Z777" s="186"/>
    </row>
    <row r="778" spans="1:26" x14ac:dyDescent="0.2">
      <c r="A778" s="186"/>
      <c r="B778" s="186"/>
      <c r="C778" s="186"/>
      <c r="D778" s="186"/>
      <c r="E778" s="186"/>
      <c r="F778" s="186"/>
      <c r="G778" s="186"/>
      <c r="H778" s="186"/>
      <c r="I778" s="186"/>
      <c r="J778" s="186"/>
      <c r="K778" s="186"/>
      <c r="L778" s="186"/>
      <c r="M778" s="186"/>
      <c r="N778" s="180"/>
      <c r="O778" s="180"/>
      <c r="P778" s="180"/>
      <c r="Q778" s="180"/>
      <c r="R778" s="180"/>
      <c r="S778" s="180"/>
      <c r="T778" s="186"/>
      <c r="U778" s="186"/>
      <c r="V778" s="186"/>
      <c r="W778" s="186"/>
      <c r="X778" s="186"/>
      <c r="Y778" s="186"/>
      <c r="Z778" s="186"/>
    </row>
    <row r="779" spans="1:26" x14ac:dyDescent="0.2">
      <c r="A779" s="186"/>
      <c r="B779" s="186"/>
      <c r="C779" s="186"/>
      <c r="D779" s="186"/>
      <c r="E779" s="186"/>
      <c r="F779" s="186"/>
      <c r="G779" s="186"/>
      <c r="H779" s="186"/>
      <c r="I779" s="186"/>
      <c r="J779" s="186"/>
      <c r="K779" s="186"/>
      <c r="L779" s="186"/>
      <c r="M779" s="186"/>
      <c r="N779" s="180"/>
      <c r="O779" s="180"/>
      <c r="P779" s="180"/>
      <c r="Q779" s="180"/>
      <c r="R779" s="180"/>
      <c r="S779" s="180"/>
      <c r="T779" s="186"/>
      <c r="U779" s="186"/>
      <c r="V779" s="186"/>
      <c r="W779" s="186"/>
      <c r="X779" s="186"/>
      <c r="Y779" s="186"/>
      <c r="Z779" s="186"/>
    </row>
    <row r="780" spans="1:26" x14ac:dyDescent="0.2">
      <c r="A780" s="186"/>
      <c r="B780" s="186"/>
      <c r="C780" s="186"/>
      <c r="D780" s="186"/>
      <c r="E780" s="186"/>
      <c r="F780" s="186"/>
      <c r="G780" s="186"/>
      <c r="H780" s="186"/>
      <c r="I780" s="186"/>
      <c r="J780" s="186"/>
      <c r="K780" s="186"/>
      <c r="L780" s="186"/>
      <c r="M780" s="186"/>
      <c r="N780" s="180"/>
      <c r="O780" s="180"/>
      <c r="P780" s="180"/>
      <c r="Q780" s="180"/>
      <c r="R780" s="180"/>
      <c r="S780" s="180"/>
      <c r="T780" s="186"/>
      <c r="U780" s="186"/>
      <c r="V780" s="186"/>
      <c r="W780" s="186"/>
      <c r="X780" s="186"/>
      <c r="Y780" s="186"/>
      <c r="Z780" s="186"/>
    </row>
    <row r="781" spans="1:26" x14ac:dyDescent="0.2">
      <c r="A781" s="186"/>
      <c r="B781" s="186"/>
      <c r="C781" s="186"/>
      <c r="D781" s="186"/>
      <c r="E781" s="186"/>
      <c r="F781" s="186"/>
      <c r="G781" s="186"/>
      <c r="H781" s="186"/>
      <c r="I781" s="186"/>
      <c r="J781" s="186"/>
      <c r="K781" s="186"/>
      <c r="L781" s="186"/>
      <c r="M781" s="186"/>
      <c r="N781" s="180"/>
      <c r="O781" s="180"/>
      <c r="P781" s="180"/>
      <c r="Q781" s="180"/>
      <c r="R781" s="180"/>
      <c r="S781" s="180"/>
      <c r="T781" s="186"/>
      <c r="U781" s="186"/>
      <c r="V781" s="186"/>
      <c r="W781" s="186"/>
      <c r="X781" s="186"/>
      <c r="Y781" s="186"/>
      <c r="Z781" s="186"/>
    </row>
    <row r="782" spans="1:26" x14ac:dyDescent="0.2">
      <c r="A782" s="186"/>
      <c r="B782" s="186"/>
      <c r="C782" s="186"/>
      <c r="D782" s="186"/>
      <c r="E782" s="186"/>
      <c r="F782" s="186"/>
      <c r="G782" s="186"/>
      <c r="H782" s="186"/>
      <c r="I782" s="186"/>
      <c r="J782" s="186"/>
      <c r="K782" s="186"/>
      <c r="L782" s="186"/>
      <c r="M782" s="186"/>
      <c r="N782" s="180"/>
      <c r="O782" s="180"/>
      <c r="P782" s="180"/>
      <c r="Q782" s="180"/>
      <c r="R782" s="180"/>
      <c r="S782" s="180"/>
      <c r="T782" s="186"/>
      <c r="U782" s="186"/>
      <c r="V782" s="186"/>
      <c r="W782" s="186"/>
      <c r="X782" s="186"/>
      <c r="Y782" s="186"/>
      <c r="Z782" s="186"/>
    </row>
    <row r="783" spans="1:26" x14ac:dyDescent="0.2">
      <c r="A783" s="186"/>
      <c r="B783" s="186"/>
      <c r="C783" s="186"/>
      <c r="D783" s="186"/>
      <c r="E783" s="186"/>
      <c r="F783" s="186"/>
      <c r="G783" s="186"/>
      <c r="H783" s="186"/>
      <c r="I783" s="186"/>
      <c r="J783" s="186"/>
      <c r="K783" s="186"/>
      <c r="L783" s="186"/>
      <c r="M783" s="186"/>
      <c r="N783" s="180"/>
      <c r="O783" s="180"/>
      <c r="P783" s="180"/>
      <c r="Q783" s="180"/>
      <c r="R783" s="180"/>
      <c r="S783" s="180"/>
      <c r="T783" s="186"/>
      <c r="U783" s="186"/>
      <c r="V783" s="186"/>
      <c r="W783" s="186"/>
      <c r="X783" s="186"/>
      <c r="Y783" s="186"/>
      <c r="Z783" s="186"/>
    </row>
    <row r="784" spans="1:26" x14ac:dyDescent="0.2">
      <c r="A784" s="186"/>
      <c r="B784" s="186"/>
      <c r="C784" s="186"/>
      <c r="D784" s="186"/>
      <c r="E784" s="186"/>
      <c r="F784" s="186"/>
      <c r="G784" s="186"/>
      <c r="H784" s="186"/>
      <c r="I784" s="186"/>
      <c r="J784" s="186"/>
      <c r="K784" s="186"/>
      <c r="L784" s="186"/>
      <c r="M784" s="186"/>
      <c r="N784" s="180"/>
      <c r="O784" s="180"/>
      <c r="P784" s="180"/>
      <c r="Q784" s="180"/>
      <c r="R784" s="180"/>
      <c r="S784" s="180"/>
      <c r="T784" s="186"/>
      <c r="U784" s="186"/>
      <c r="V784" s="186"/>
      <c r="W784" s="186"/>
      <c r="X784" s="186"/>
      <c r="Y784" s="186"/>
      <c r="Z784" s="186"/>
    </row>
    <row r="785" spans="1:26" x14ac:dyDescent="0.2">
      <c r="A785" s="186"/>
      <c r="B785" s="186"/>
      <c r="C785" s="186"/>
      <c r="D785" s="186"/>
      <c r="E785" s="186"/>
      <c r="F785" s="186"/>
      <c r="G785" s="186"/>
      <c r="H785" s="186"/>
      <c r="I785" s="186"/>
      <c r="J785" s="186"/>
      <c r="K785" s="186"/>
      <c r="L785" s="186"/>
      <c r="M785" s="186"/>
      <c r="N785" s="180"/>
      <c r="O785" s="180"/>
      <c r="P785" s="180"/>
      <c r="Q785" s="180"/>
      <c r="R785" s="180"/>
      <c r="S785" s="180"/>
      <c r="T785" s="186"/>
      <c r="U785" s="186"/>
      <c r="V785" s="186"/>
      <c r="W785" s="186"/>
      <c r="X785" s="186"/>
      <c r="Y785" s="186"/>
      <c r="Z785" s="186"/>
    </row>
    <row r="786" spans="1:26" x14ac:dyDescent="0.2">
      <c r="A786" s="186"/>
      <c r="B786" s="186"/>
      <c r="C786" s="186"/>
      <c r="D786" s="186"/>
      <c r="E786" s="186"/>
      <c r="F786" s="186"/>
      <c r="G786" s="186"/>
      <c r="H786" s="186"/>
      <c r="I786" s="186"/>
      <c r="J786" s="186"/>
      <c r="K786" s="186"/>
      <c r="L786" s="186"/>
      <c r="M786" s="186"/>
      <c r="N786" s="180"/>
      <c r="O786" s="180"/>
      <c r="P786" s="180"/>
      <c r="Q786" s="180"/>
      <c r="R786" s="180"/>
      <c r="S786" s="180"/>
      <c r="T786" s="186"/>
      <c r="U786" s="186"/>
      <c r="V786" s="186"/>
      <c r="W786" s="186"/>
      <c r="X786" s="186"/>
      <c r="Y786" s="186"/>
      <c r="Z786" s="186"/>
    </row>
    <row r="787" spans="1:26" x14ac:dyDescent="0.2">
      <c r="A787" s="186"/>
      <c r="B787" s="186"/>
      <c r="C787" s="186"/>
      <c r="D787" s="186"/>
      <c r="E787" s="186"/>
      <c r="F787" s="186"/>
      <c r="G787" s="186"/>
      <c r="H787" s="186"/>
      <c r="I787" s="186"/>
      <c r="J787" s="186"/>
      <c r="K787" s="186"/>
      <c r="L787" s="186"/>
      <c r="M787" s="186"/>
      <c r="N787" s="180"/>
      <c r="O787" s="180"/>
      <c r="P787" s="180"/>
      <c r="Q787" s="180"/>
      <c r="R787" s="180"/>
      <c r="S787" s="180"/>
      <c r="T787" s="186"/>
      <c r="U787" s="186"/>
      <c r="V787" s="186"/>
      <c r="W787" s="186"/>
      <c r="X787" s="186"/>
      <c r="Y787" s="186"/>
      <c r="Z787" s="186"/>
    </row>
    <row r="788" spans="1:26" x14ac:dyDescent="0.2">
      <c r="A788" s="186"/>
      <c r="B788" s="186"/>
      <c r="C788" s="186"/>
      <c r="D788" s="186"/>
      <c r="E788" s="186"/>
      <c r="F788" s="186"/>
      <c r="G788" s="186"/>
      <c r="H788" s="186"/>
      <c r="I788" s="186"/>
      <c r="J788" s="186"/>
      <c r="K788" s="186"/>
      <c r="L788" s="186"/>
      <c r="M788" s="186"/>
      <c r="N788" s="180"/>
      <c r="O788" s="180"/>
      <c r="P788" s="180"/>
      <c r="Q788" s="180"/>
      <c r="R788" s="180"/>
      <c r="S788" s="180"/>
      <c r="T788" s="186"/>
      <c r="U788" s="186"/>
      <c r="V788" s="186"/>
      <c r="W788" s="186"/>
      <c r="X788" s="186"/>
      <c r="Y788" s="186"/>
      <c r="Z788" s="186"/>
    </row>
    <row r="789" spans="1:26" x14ac:dyDescent="0.2">
      <c r="A789" s="186"/>
      <c r="B789" s="186"/>
      <c r="C789" s="186"/>
      <c r="D789" s="186"/>
      <c r="E789" s="186"/>
      <c r="F789" s="186"/>
      <c r="G789" s="186"/>
      <c r="H789" s="186"/>
      <c r="I789" s="186"/>
      <c r="J789" s="186"/>
      <c r="K789" s="186"/>
      <c r="L789" s="186"/>
      <c r="M789" s="186"/>
      <c r="N789" s="180"/>
      <c r="O789" s="180"/>
      <c r="P789" s="180"/>
      <c r="Q789" s="180"/>
      <c r="R789" s="180"/>
      <c r="S789" s="180"/>
      <c r="T789" s="186"/>
      <c r="U789" s="186"/>
      <c r="V789" s="186"/>
      <c r="W789" s="186"/>
      <c r="X789" s="186"/>
      <c r="Y789" s="186"/>
      <c r="Z789" s="186"/>
    </row>
    <row r="790" spans="1:26" x14ac:dyDescent="0.2">
      <c r="A790" s="186"/>
      <c r="B790" s="186"/>
      <c r="C790" s="186"/>
      <c r="D790" s="186"/>
      <c r="E790" s="186"/>
      <c r="F790" s="186"/>
      <c r="G790" s="186"/>
      <c r="H790" s="186"/>
      <c r="I790" s="186"/>
      <c r="J790" s="186"/>
      <c r="K790" s="186"/>
      <c r="L790" s="186"/>
      <c r="M790" s="186"/>
      <c r="N790" s="180"/>
      <c r="O790" s="180"/>
      <c r="P790" s="180"/>
      <c r="Q790" s="180"/>
      <c r="R790" s="180"/>
      <c r="S790" s="180"/>
      <c r="T790" s="186"/>
      <c r="U790" s="186"/>
      <c r="V790" s="186"/>
      <c r="W790" s="186"/>
      <c r="X790" s="186"/>
      <c r="Y790" s="186"/>
      <c r="Z790" s="186"/>
    </row>
    <row r="791" spans="1:26" x14ac:dyDescent="0.2">
      <c r="A791" s="186"/>
      <c r="B791" s="186"/>
      <c r="C791" s="186"/>
      <c r="D791" s="186"/>
      <c r="E791" s="186"/>
      <c r="F791" s="186"/>
      <c r="G791" s="186"/>
      <c r="H791" s="186"/>
      <c r="I791" s="186"/>
      <c r="J791" s="186"/>
      <c r="K791" s="186"/>
      <c r="L791" s="186"/>
      <c r="M791" s="186"/>
      <c r="N791" s="180"/>
      <c r="O791" s="180"/>
      <c r="P791" s="180"/>
      <c r="Q791" s="180"/>
      <c r="R791" s="180"/>
      <c r="S791" s="180"/>
      <c r="T791" s="186"/>
      <c r="U791" s="186"/>
      <c r="V791" s="186"/>
      <c r="W791" s="186"/>
      <c r="X791" s="186"/>
      <c r="Y791" s="186"/>
      <c r="Z791" s="186"/>
    </row>
    <row r="792" spans="1:26" x14ac:dyDescent="0.2">
      <c r="A792" s="186"/>
      <c r="B792" s="186"/>
      <c r="C792" s="186"/>
      <c r="D792" s="186"/>
      <c r="E792" s="186"/>
      <c r="F792" s="186"/>
      <c r="G792" s="186"/>
      <c r="H792" s="186"/>
      <c r="I792" s="186"/>
      <c r="J792" s="186"/>
      <c r="K792" s="186"/>
      <c r="L792" s="186"/>
      <c r="M792" s="186"/>
      <c r="N792" s="180"/>
      <c r="O792" s="180"/>
      <c r="P792" s="180"/>
      <c r="Q792" s="180"/>
      <c r="R792" s="180"/>
      <c r="S792" s="180"/>
      <c r="T792" s="186"/>
      <c r="U792" s="186"/>
      <c r="V792" s="186"/>
      <c r="W792" s="186"/>
      <c r="X792" s="186"/>
      <c r="Y792" s="186"/>
      <c r="Z792" s="186"/>
    </row>
    <row r="793" spans="1:26" x14ac:dyDescent="0.2">
      <c r="A793" s="186"/>
      <c r="B793" s="186"/>
      <c r="C793" s="186"/>
      <c r="D793" s="186"/>
      <c r="E793" s="186"/>
      <c r="F793" s="186"/>
      <c r="G793" s="186"/>
      <c r="H793" s="186"/>
      <c r="I793" s="186"/>
      <c r="J793" s="186"/>
      <c r="K793" s="186"/>
      <c r="L793" s="186"/>
      <c r="M793" s="186"/>
      <c r="N793" s="180"/>
      <c r="O793" s="180"/>
      <c r="P793" s="180"/>
      <c r="Q793" s="180"/>
      <c r="R793" s="180"/>
      <c r="S793" s="180"/>
      <c r="T793" s="186"/>
      <c r="U793" s="186"/>
      <c r="V793" s="186"/>
      <c r="W793" s="186"/>
      <c r="X793" s="186"/>
      <c r="Y793" s="186"/>
      <c r="Z793" s="186"/>
    </row>
    <row r="794" spans="1:26" x14ac:dyDescent="0.2">
      <c r="A794" s="186"/>
      <c r="B794" s="186"/>
      <c r="C794" s="186"/>
      <c r="D794" s="186"/>
      <c r="E794" s="186"/>
      <c r="F794" s="186"/>
      <c r="G794" s="186"/>
      <c r="H794" s="186"/>
      <c r="I794" s="186"/>
      <c r="J794" s="186"/>
      <c r="K794" s="186"/>
      <c r="L794" s="186"/>
      <c r="M794" s="186"/>
      <c r="N794" s="180"/>
      <c r="O794" s="180"/>
      <c r="P794" s="180"/>
      <c r="Q794" s="180"/>
      <c r="R794" s="180"/>
      <c r="S794" s="180"/>
      <c r="T794" s="186"/>
      <c r="U794" s="186"/>
      <c r="V794" s="186"/>
      <c r="W794" s="186"/>
      <c r="X794" s="186"/>
      <c r="Y794" s="186"/>
      <c r="Z794" s="186"/>
    </row>
    <row r="795" spans="1:26" x14ac:dyDescent="0.2">
      <c r="A795" s="186"/>
      <c r="B795" s="186"/>
      <c r="C795" s="186"/>
      <c r="D795" s="186"/>
      <c r="E795" s="186"/>
      <c r="F795" s="186"/>
      <c r="G795" s="186"/>
      <c r="H795" s="186"/>
      <c r="I795" s="186"/>
      <c r="J795" s="186"/>
      <c r="K795" s="186"/>
      <c r="L795" s="186"/>
      <c r="M795" s="186"/>
      <c r="N795" s="180"/>
      <c r="O795" s="180"/>
      <c r="P795" s="180"/>
      <c r="Q795" s="180"/>
      <c r="R795" s="180"/>
      <c r="S795" s="180"/>
      <c r="T795" s="186"/>
      <c r="U795" s="186"/>
      <c r="V795" s="186"/>
      <c r="W795" s="186"/>
      <c r="X795" s="186"/>
      <c r="Y795" s="186"/>
      <c r="Z795" s="186"/>
    </row>
    <row r="796" spans="1:26" x14ac:dyDescent="0.2">
      <c r="A796" s="186"/>
      <c r="B796" s="186"/>
      <c r="C796" s="186"/>
      <c r="D796" s="186"/>
      <c r="E796" s="186"/>
      <c r="F796" s="186"/>
      <c r="G796" s="186"/>
      <c r="H796" s="186"/>
      <c r="I796" s="186"/>
      <c r="J796" s="186"/>
      <c r="K796" s="186"/>
      <c r="L796" s="186"/>
      <c r="M796" s="186"/>
      <c r="N796" s="180"/>
      <c r="O796" s="180"/>
      <c r="P796" s="180"/>
      <c r="Q796" s="180"/>
      <c r="R796" s="180"/>
      <c r="S796" s="180"/>
      <c r="T796" s="186"/>
      <c r="U796" s="186"/>
      <c r="V796" s="186"/>
      <c r="W796" s="186"/>
      <c r="X796" s="186"/>
      <c r="Y796" s="186"/>
      <c r="Z796" s="186"/>
    </row>
    <row r="797" spans="1:26" x14ac:dyDescent="0.2">
      <c r="A797" s="186"/>
      <c r="B797" s="186"/>
      <c r="C797" s="186"/>
      <c r="D797" s="186"/>
      <c r="E797" s="186"/>
      <c r="F797" s="186"/>
      <c r="G797" s="186"/>
      <c r="H797" s="186"/>
      <c r="I797" s="186"/>
      <c r="J797" s="186"/>
      <c r="K797" s="186"/>
      <c r="L797" s="186"/>
      <c r="M797" s="186"/>
      <c r="N797" s="180"/>
      <c r="O797" s="180"/>
      <c r="P797" s="180"/>
      <c r="Q797" s="180"/>
      <c r="R797" s="180"/>
      <c r="S797" s="180"/>
      <c r="T797" s="186"/>
      <c r="U797" s="186"/>
      <c r="V797" s="186"/>
      <c r="W797" s="186"/>
      <c r="X797" s="186"/>
      <c r="Y797" s="186"/>
      <c r="Z797" s="186"/>
    </row>
    <row r="798" spans="1:26" x14ac:dyDescent="0.2">
      <c r="A798" s="186"/>
      <c r="B798" s="186"/>
      <c r="C798" s="186"/>
      <c r="D798" s="186"/>
      <c r="E798" s="186"/>
      <c r="F798" s="186"/>
      <c r="G798" s="186"/>
      <c r="H798" s="186"/>
      <c r="I798" s="186"/>
      <c r="J798" s="186"/>
      <c r="K798" s="186"/>
      <c r="L798" s="186"/>
      <c r="M798" s="186"/>
      <c r="N798" s="180"/>
      <c r="O798" s="180"/>
      <c r="P798" s="180"/>
      <c r="Q798" s="180"/>
      <c r="R798" s="180"/>
      <c r="S798" s="180"/>
      <c r="T798" s="186"/>
      <c r="U798" s="186"/>
      <c r="V798" s="186"/>
      <c r="W798" s="186"/>
      <c r="X798" s="186"/>
      <c r="Y798" s="186"/>
      <c r="Z798" s="186"/>
    </row>
    <row r="799" spans="1:26" x14ac:dyDescent="0.2">
      <c r="A799" s="186"/>
      <c r="B799" s="186"/>
      <c r="C799" s="186"/>
      <c r="D799" s="186"/>
      <c r="E799" s="186"/>
      <c r="F799" s="186"/>
      <c r="G799" s="186"/>
      <c r="H799" s="186"/>
      <c r="I799" s="186"/>
      <c r="J799" s="186"/>
      <c r="K799" s="186"/>
      <c r="L799" s="186"/>
      <c r="M799" s="186"/>
      <c r="N799" s="180"/>
      <c r="O799" s="180"/>
      <c r="P799" s="180"/>
      <c r="Q799" s="180"/>
      <c r="R799" s="180"/>
      <c r="S799" s="180"/>
      <c r="T799" s="186"/>
      <c r="U799" s="186"/>
      <c r="V799" s="186"/>
      <c r="W799" s="186"/>
      <c r="X799" s="186"/>
      <c r="Y799" s="186"/>
      <c r="Z799" s="186"/>
    </row>
    <row r="800" spans="1:26" x14ac:dyDescent="0.2">
      <c r="A800" s="186"/>
      <c r="B800" s="186"/>
      <c r="C800" s="186"/>
      <c r="D800" s="186"/>
      <c r="E800" s="186"/>
      <c r="F800" s="186"/>
      <c r="G800" s="186"/>
      <c r="H800" s="186"/>
      <c r="I800" s="186"/>
      <c r="J800" s="186"/>
      <c r="K800" s="186"/>
      <c r="L800" s="186"/>
      <c r="M800" s="186"/>
      <c r="N800" s="180"/>
      <c r="O800" s="180"/>
      <c r="P800" s="180"/>
      <c r="Q800" s="180"/>
      <c r="R800" s="180"/>
      <c r="S800" s="180"/>
      <c r="T800" s="186"/>
      <c r="U800" s="186"/>
      <c r="V800" s="186"/>
      <c r="W800" s="186"/>
      <c r="X800" s="186"/>
      <c r="Y800" s="186"/>
      <c r="Z800" s="186"/>
    </row>
    <row r="801" spans="1:26" x14ac:dyDescent="0.2">
      <c r="A801" s="186"/>
      <c r="B801" s="186"/>
      <c r="C801" s="186"/>
      <c r="D801" s="186"/>
      <c r="E801" s="186"/>
      <c r="F801" s="186"/>
      <c r="G801" s="186"/>
      <c r="H801" s="186"/>
      <c r="I801" s="186"/>
      <c r="J801" s="186"/>
      <c r="K801" s="186"/>
      <c r="L801" s="186"/>
      <c r="M801" s="186"/>
      <c r="N801" s="180"/>
      <c r="O801" s="180"/>
      <c r="P801" s="180"/>
      <c r="Q801" s="180"/>
      <c r="R801" s="180"/>
      <c r="S801" s="180"/>
      <c r="T801" s="186"/>
      <c r="U801" s="186"/>
      <c r="V801" s="186"/>
      <c r="W801" s="186"/>
      <c r="X801" s="186"/>
      <c r="Y801" s="186"/>
      <c r="Z801" s="186"/>
    </row>
    <row r="802" spans="1:26" x14ac:dyDescent="0.2">
      <c r="A802" s="186"/>
      <c r="B802" s="186"/>
      <c r="C802" s="186"/>
      <c r="D802" s="186"/>
      <c r="E802" s="186"/>
      <c r="F802" s="186"/>
      <c r="G802" s="186"/>
      <c r="H802" s="186"/>
      <c r="I802" s="186"/>
      <c r="J802" s="186"/>
      <c r="K802" s="186"/>
      <c r="L802" s="186"/>
      <c r="M802" s="186"/>
      <c r="N802" s="180"/>
      <c r="O802" s="180"/>
      <c r="P802" s="180"/>
      <c r="Q802" s="180"/>
      <c r="R802" s="180"/>
      <c r="S802" s="180"/>
      <c r="T802" s="186"/>
      <c r="U802" s="186"/>
      <c r="V802" s="186"/>
      <c r="W802" s="186"/>
      <c r="X802" s="186"/>
      <c r="Y802" s="186"/>
      <c r="Z802" s="186"/>
    </row>
    <row r="803" spans="1:26" x14ac:dyDescent="0.2">
      <c r="A803" s="186"/>
      <c r="B803" s="186"/>
      <c r="C803" s="186"/>
      <c r="D803" s="186"/>
      <c r="E803" s="186"/>
      <c r="F803" s="186"/>
      <c r="G803" s="186"/>
      <c r="H803" s="186"/>
      <c r="I803" s="186"/>
      <c r="J803" s="186"/>
      <c r="K803" s="186"/>
      <c r="L803" s="186"/>
      <c r="M803" s="186"/>
      <c r="N803" s="180"/>
      <c r="O803" s="180"/>
      <c r="P803" s="180"/>
      <c r="Q803" s="180"/>
      <c r="R803" s="180"/>
      <c r="S803" s="180"/>
      <c r="T803" s="186"/>
      <c r="U803" s="186"/>
      <c r="V803" s="186"/>
      <c r="W803" s="186"/>
      <c r="X803" s="186"/>
      <c r="Y803" s="186"/>
      <c r="Z803" s="186"/>
    </row>
    <row r="804" spans="1:26" x14ac:dyDescent="0.2">
      <c r="A804" s="186"/>
      <c r="B804" s="186"/>
      <c r="C804" s="186"/>
      <c r="D804" s="186"/>
      <c r="E804" s="186"/>
      <c r="F804" s="186"/>
      <c r="G804" s="186"/>
      <c r="H804" s="186"/>
      <c r="I804" s="186"/>
      <c r="J804" s="186"/>
      <c r="K804" s="186"/>
      <c r="L804" s="186"/>
      <c r="M804" s="186"/>
      <c r="N804" s="180"/>
      <c r="O804" s="180"/>
      <c r="P804" s="180"/>
      <c r="Q804" s="180"/>
      <c r="R804" s="180"/>
      <c r="S804" s="180"/>
      <c r="T804" s="186"/>
      <c r="U804" s="186"/>
      <c r="V804" s="186"/>
      <c r="W804" s="186"/>
      <c r="X804" s="186"/>
      <c r="Y804" s="186"/>
      <c r="Z804" s="186"/>
    </row>
    <row r="805" spans="1:26" x14ac:dyDescent="0.2">
      <c r="A805" s="186"/>
      <c r="B805" s="186"/>
      <c r="C805" s="186"/>
      <c r="D805" s="186"/>
      <c r="E805" s="186"/>
      <c r="F805" s="186"/>
      <c r="G805" s="186"/>
      <c r="H805" s="186"/>
      <c r="I805" s="186"/>
      <c r="J805" s="186"/>
      <c r="K805" s="186"/>
      <c r="L805" s="186"/>
      <c r="M805" s="186"/>
      <c r="N805" s="180"/>
      <c r="O805" s="180"/>
      <c r="P805" s="180"/>
      <c r="Q805" s="180"/>
      <c r="R805" s="180"/>
      <c r="S805" s="180"/>
      <c r="T805" s="186"/>
      <c r="U805" s="186"/>
      <c r="V805" s="186"/>
      <c r="W805" s="186"/>
      <c r="X805" s="186"/>
      <c r="Y805" s="186"/>
      <c r="Z805" s="186"/>
    </row>
    <row r="806" spans="1:26" x14ac:dyDescent="0.2">
      <c r="A806" s="186"/>
      <c r="B806" s="186"/>
      <c r="C806" s="186"/>
      <c r="D806" s="186"/>
      <c r="E806" s="186"/>
      <c r="F806" s="186"/>
      <c r="G806" s="186"/>
      <c r="H806" s="186"/>
      <c r="I806" s="186"/>
      <c r="J806" s="186"/>
      <c r="K806" s="186"/>
      <c r="L806" s="186"/>
      <c r="M806" s="186"/>
      <c r="N806" s="180"/>
      <c r="O806" s="180"/>
      <c r="P806" s="180"/>
      <c r="Q806" s="180"/>
      <c r="R806" s="180"/>
      <c r="S806" s="180"/>
      <c r="T806" s="186"/>
      <c r="U806" s="186"/>
      <c r="V806" s="186"/>
      <c r="W806" s="186"/>
      <c r="X806" s="186"/>
      <c r="Y806" s="186"/>
      <c r="Z806" s="186"/>
    </row>
    <row r="807" spans="1:26" x14ac:dyDescent="0.2">
      <c r="A807" s="186"/>
      <c r="B807" s="186"/>
      <c r="C807" s="186"/>
      <c r="D807" s="186"/>
      <c r="E807" s="186"/>
      <c r="F807" s="186"/>
      <c r="G807" s="186"/>
      <c r="H807" s="186"/>
      <c r="I807" s="186"/>
      <c r="J807" s="186"/>
      <c r="K807" s="186"/>
      <c r="L807" s="186"/>
      <c r="M807" s="186"/>
      <c r="N807" s="180"/>
      <c r="O807" s="180"/>
      <c r="P807" s="180"/>
      <c r="Q807" s="180"/>
      <c r="R807" s="180"/>
      <c r="S807" s="180"/>
      <c r="T807" s="186"/>
      <c r="U807" s="186"/>
      <c r="V807" s="186"/>
      <c r="W807" s="186"/>
      <c r="X807" s="186"/>
      <c r="Y807" s="186"/>
      <c r="Z807" s="186"/>
    </row>
    <row r="808" spans="1:26" x14ac:dyDescent="0.2">
      <c r="A808" s="186"/>
      <c r="B808" s="186"/>
      <c r="C808" s="186"/>
      <c r="D808" s="186"/>
      <c r="E808" s="186"/>
      <c r="F808" s="186"/>
      <c r="G808" s="186"/>
      <c r="H808" s="186"/>
      <c r="I808" s="186"/>
      <c r="J808" s="186"/>
      <c r="K808" s="186"/>
      <c r="L808" s="186"/>
      <c r="M808" s="186"/>
      <c r="N808" s="180"/>
      <c r="O808" s="180"/>
      <c r="P808" s="180"/>
      <c r="Q808" s="180"/>
      <c r="R808" s="180"/>
      <c r="S808" s="180"/>
      <c r="T808" s="186"/>
      <c r="U808" s="186"/>
      <c r="V808" s="186"/>
      <c r="W808" s="186"/>
      <c r="X808" s="186"/>
      <c r="Y808" s="186"/>
      <c r="Z808" s="186"/>
    </row>
    <row r="809" spans="1:26" x14ac:dyDescent="0.2">
      <c r="A809" s="186"/>
      <c r="B809" s="186"/>
      <c r="C809" s="186"/>
      <c r="D809" s="186"/>
      <c r="E809" s="186"/>
      <c r="F809" s="186"/>
      <c r="G809" s="186"/>
      <c r="H809" s="186"/>
      <c r="I809" s="186"/>
      <c r="J809" s="186"/>
      <c r="K809" s="186"/>
      <c r="L809" s="186"/>
      <c r="M809" s="186"/>
      <c r="N809" s="180"/>
      <c r="O809" s="180"/>
      <c r="P809" s="180"/>
      <c r="Q809" s="180"/>
      <c r="R809" s="180"/>
      <c r="S809" s="180"/>
      <c r="T809" s="186"/>
      <c r="U809" s="186"/>
      <c r="V809" s="186"/>
      <c r="W809" s="186"/>
      <c r="X809" s="186"/>
      <c r="Y809" s="186"/>
      <c r="Z809" s="186"/>
    </row>
    <row r="810" spans="1:26" x14ac:dyDescent="0.2">
      <c r="A810" s="186"/>
      <c r="B810" s="186"/>
      <c r="C810" s="186"/>
      <c r="D810" s="186"/>
      <c r="E810" s="186"/>
      <c r="F810" s="186"/>
      <c r="G810" s="186"/>
      <c r="H810" s="186"/>
      <c r="I810" s="186"/>
      <c r="J810" s="186"/>
      <c r="K810" s="186"/>
      <c r="L810" s="186"/>
      <c r="M810" s="186"/>
      <c r="N810" s="180"/>
      <c r="O810" s="180"/>
      <c r="P810" s="180"/>
      <c r="Q810" s="180"/>
      <c r="R810" s="180"/>
      <c r="S810" s="180"/>
      <c r="T810" s="186"/>
      <c r="U810" s="186"/>
      <c r="V810" s="186"/>
      <c r="W810" s="186"/>
      <c r="X810" s="186"/>
      <c r="Y810" s="186"/>
      <c r="Z810" s="186"/>
    </row>
    <row r="811" spans="1:26" x14ac:dyDescent="0.2">
      <c r="A811" s="186"/>
      <c r="B811" s="186"/>
      <c r="C811" s="186"/>
      <c r="D811" s="186"/>
      <c r="E811" s="186"/>
      <c r="F811" s="186"/>
      <c r="G811" s="186"/>
      <c r="H811" s="186"/>
      <c r="I811" s="186"/>
      <c r="J811" s="186"/>
      <c r="K811" s="186"/>
      <c r="L811" s="186"/>
      <c r="M811" s="186"/>
      <c r="N811" s="180"/>
      <c r="O811" s="180"/>
      <c r="P811" s="180"/>
      <c r="Q811" s="180"/>
      <c r="R811" s="180"/>
      <c r="S811" s="180"/>
      <c r="T811" s="186"/>
      <c r="U811" s="186"/>
      <c r="V811" s="186"/>
      <c r="W811" s="186"/>
      <c r="X811" s="186"/>
      <c r="Y811" s="186"/>
      <c r="Z811" s="186"/>
    </row>
    <row r="812" spans="1:26" x14ac:dyDescent="0.2">
      <c r="A812" s="186"/>
      <c r="B812" s="186"/>
      <c r="C812" s="186"/>
      <c r="D812" s="186"/>
      <c r="E812" s="186"/>
      <c r="F812" s="186"/>
      <c r="G812" s="186"/>
      <c r="H812" s="186"/>
      <c r="I812" s="186"/>
      <c r="J812" s="186"/>
      <c r="K812" s="186"/>
      <c r="L812" s="186"/>
      <c r="M812" s="186"/>
      <c r="N812" s="180"/>
      <c r="O812" s="180"/>
      <c r="P812" s="180"/>
      <c r="Q812" s="180"/>
      <c r="R812" s="180"/>
      <c r="S812" s="180"/>
      <c r="T812" s="186"/>
      <c r="U812" s="186"/>
      <c r="V812" s="186"/>
      <c r="W812" s="186"/>
      <c r="X812" s="186"/>
      <c r="Y812" s="186"/>
      <c r="Z812" s="186"/>
    </row>
    <row r="813" spans="1:26" x14ac:dyDescent="0.2">
      <c r="A813" s="186"/>
      <c r="B813" s="186"/>
      <c r="C813" s="186"/>
      <c r="D813" s="186"/>
      <c r="E813" s="186"/>
      <c r="F813" s="186"/>
      <c r="G813" s="186"/>
      <c r="H813" s="186"/>
      <c r="I813" s="186"/>
      <c r="J813" s="186"/>
      <c r="K813" s="186"/>
      <c r="L813" s="186"/>
      <c r="M813" s="186"/>
      <c r="N813" s="180"/>
      <c r="O813" s="180"/>
      <c r="P813" s="180"/>
      <c r="Q813" s="180"/>
      <c r="R813" s="180"/>
      <c r="S813" s="180"/>
      <c r="T813" s="186"/>
      <c r="U813" s="186"/>
      <c r="V813" s="186"/>
      <c r="W813" s="186"/>
      <c r="X813" s="186"/>
      <c r="Y813" s="186"/>
      <c r="Z813" s="186"/>
    </row>
    <row r="814" spans="1:26" x14ac:dyDescent="0.2">
      <c r="A814" s="186"/>
      <c r="B814" s="186"/>
      <c r="C814" s="186"/>
      <c r="D814" s="186"/>
      <c r="E814" s="186"/>
      <c r="F814" s="186"/>
      <c r="G814" s="186"/>
      <c r="H814" s="186"/>
      <c r="I814" s="186"/>
      <c r="J814" s="186"/>
      <c r="K814" s="186"/>
      <c r="L814" s="186"/>
      <c r="M814" s="186"/>
      <c r="N814" s="180"/>
      <c r="O814" s="180"/>
      <c r="P814" s="180"/>
      <c r="Q814" s="180"/>
      <c r="R814" s="180"/>
      <c r="S814" s="180"/>
      <c r="T814" s="186"/>
      <c r="U814" s="186"/>
      <c r="V814" s="186"/>
      <c r="W814" s="186"/>
      <c r="X814" s="186"/>
      <c r="Y814" s="186"/>
      <c r="Z814" s="186"/>
    </row>
    <row r="815" spans="1:26" x14ac:dyDescent="0.2">
      <c r="A815" s="186"/>
      <c r="B815" s="186"/>
      <c r="C815" s="186"/>
      <c r="D815" s="186"/>
      <c r="E815" s="186"/>
      <c r="F815" s="186"/>
      <c r="G815" s="186"/>
      <c r="H815" s="186"/>
      <c r="I815" s="186"/>
      <c r="J815" s="186"/>
      <c r="K815" s="186"/>
      <c r="L815" s="186"/>
      <c r="M815" s="186"/>
      <c r="N815" s="180"/>
      <c r="O815" s="180"/>
      <c r="P815" s="180"/>
      <c r="Q815" s="180"/>
      <c r="R815" s="180"/>
      <c r="S815" s="180"/>
      <c r="T815" s="186"/>
      <c r="U815" s="186"/>
      <c r="V815" s="186"/>
      <c r="W815" s="186"/>
      <c r="X815" s="186"/>
      <c r="Y815" s="186"/>
      <c r="Z815" s="186"/>
    </row>
    <row r="816" spans="1:26" x14ac:dyDescent="0.2">
      <c r="A816" s="186"/>
      <c r="B816" s="186"/>
      <c r="C816" s="186"/>
      <c r="D816" s="186"/>
      <c r="E816" s="186"/>
      <c r="F816" s="186"/>
      <c r="G816" s="186"/>
      <c r="H816" s="186"/>
      <c r="I816" s="186"/>
      <c r="J816" s="186"/>
      <c r="K816" s="186"/>
      <c r="L816" s="186"/>
      <c r="M816" s="186"/>
      <c r="N816" s="180"/>
      <c r="O816" s="180"/>
      <c r="P816" s="180"/>
      <c r="Q816" s="180"/>
      <c r="R816" s="180"/>
      <c r="S816" s="180"/>
      <c r="T816" s="186"/>
      <c r="U816" s="186"/>
      <c r="V816" s="186"/>
      <c r="W816" s="186"/>
      <c r="X816" s="186"/>
      <c r="Y816" s="186"/>
      <c r="Z816" s="186"/>
    </row>
    <row r="817" spans="1:26" x14ac:dyDescent="0.2">
      <c r="A817" s="186"/>
      <c r="B817" s="186"/>
      <c r="C817" s="186"/>
      <c r="D817" s="186"/>
      <c r="E817" s="186"/>
      <c r="F817" s="186"/>
      <c r="G817" s="186"/>
      <c r="H817" s="186"/>
      <c r="I817" s="186"/>
      <c r="J817" s="186"/>
      <c r="K817" s="186"/>
      <c r="L817" s="186"/>
      <c r="M817" s="186"/>
      <c r="N817" s="180"/>
      <c r="O817" s="180"/>
      <c r="P817" s="180"/>
      <c r="Q817" s="180"/>
      <c r="R817" s="180"/>
      <c r="S817" s="180"/>
      <c r="T817" s="186"/>
      <c r="U817" s="186"/>
      <c r="V817" s="186"/>
      <c r="W817" s="186"/>
      <c r="X817" s="186"/>
      <c r="Y817" s="186"/>
      <c r="Z817" s="186"/>
    </row>
    <row r="818" spans="1:26" x14ac:dyDescent="0.2">
      <c r="A818" s="186"/>
      <c r="B818" s="186"/>
      <c r="C818" s="186"/>
      <c r="D818" s="186"/>
      <c r="E818" s="186"/>
      <c r="F818" s="186"/>
      <c r="G818" s="186"/>
      <c r="H818" s="186"/>
      <c r="I818" s="186"/>
      <c r="J818" s="186"/>
      <c r="K818" s="186"/>
      <c r="L818" s="186"/>
      <c r="M818" s="186"/>
      <c r="N818" s="180"/>
      <c r="O818" s="180"/>
      <c r="P818" s="180"/>
      <c r="Q818" s="180"/>
      <c r="R818" s="180"/>
      <c r="S818" s="180"/>
      <c r="T818" s="186"/>
      <c r="U818" s="186"/>
      <c r="V818" s="186"/>
      <c r="W818" s="186"/>
      <c r="X818" s="186"/>
      <c r="Y818" s="186"/>
      <c r="Z818" s="186"/>
    </row>
    <row r="819" spans="1:26" x14ac:dyDescent="0.2">
      <c r="A819" s="186"/>
      <c r="B819" s="186"/>
      <c r="C819" s="186"/>
      <c r="D819" s="186"/>
      <c r="E819" s="186"/>
      <c r="F819" s="186"/>
      <c r="G819" s="186"/>
      <c r="H819" s="186"/>
      <c r="I819" s="186"/>
      <c r="J819" s="186"/>
      <c r="K819" s="186"/>
      <c r="L819" s="186"/>
      <c r="M819" s="186"/>
      <c r="N819" s="180"/>
      <c r="O819" s="180"/>
      <c r="P819" s="180"/>
      <c r="Q819" s="180"/>
      <c r="R819" s="180"/>
      <c r="S819" s="180"/>
      <c r="T819" s="186"/>
      <c r="U819" s="186"/>
      <c r="V819" s="186"/>
      <c r="W819" s="186"/>
      <c r="X819" s="186"/>
      <c r="Y819" s="186"/>
      <c r="Z819" s="186"/>
    </row>
    <row r="820" spans="1:26" x14ac:dyDescent="0.2">
      <c r="A820" s="186"/>
      <c r="B820" s="186"/>
      <c r="C820" s="186"/>
      <c r="D820" s="186"/>
      <c r="E820" s="186"/>
      <c r="F820" s="186"/>
      <c r="G820" s="186"/>
      <c r="H820" s="186"/>
      <c r="I820" s="186"/>
      <c r="J820" s="186"/>
      <c r="K820" s="186"/>
      <c r="L820" s="186"/>
      <c r="M820" s="186"/>
      <c r="N820" s="180"/>
      <c r="O820" s="180"/>
      <c r="P820" s="180"/>
      <c r="Q820" s="180"/>
      <c r="R820" s="180"/>
      <c r="S820" s="180"/>
      <c r="T820" s="186"/>
      <c r="U820" s="186"/>
      <c r="V820" s="186"/>
      <c r="W820" s="186"/>
      <c r="X820" s="186"/>
      <c r="Y820" s="186"/>
      <c r="Z820" s="186"/>
    </row>
    <row r="821" spans="1:26" x14ac:dyDescent="0.2">
      <c r="A821" s="186"/>
      <c r="B821" s="186"/>
      <c r="C821" s="186"/>
      <c r="D821" s="186"/>
      <c r="E821" s="186"/>
      <c r="F821" s="186"/>
      <c r="G821" s="186"/>
      <c r="H821" s="186"/>
      <c r="I821" s="186"/>
      <c r="J821" s="186"/>
      <c r="K821" s="186"/>
      <c r="L821" s="186"/>
      <c r="M821" s="186"/>
      <c r="N821" s="180"/>
      <c r="O821" s="180"/>
      <c r="P821" s="180"/>
      <c r="Q821" s="180"/>
      <c r="R821" s="180"/>
      <c r="S821" s="180"/>
      <c r="T821" s="186"/>
      <c r="U821" s="186"/>
      <c r="V821" s="186"/>
      <c r="W821" s="186"/>
      <c r="X821" s="186"/>
      <c r="Y821" s="186"/>
      <c r="Z821" s="186"/>
    </row>
    <row r="822" spans="1:26" x14ac:dyDescent="0.2">
      <c r="A822" s="186"/>
      <c r="B822" s="186"/>
      <c r="C822" s="186"/>
      <c r="D822" s="186"/>
      <c r="E822" s="186"/>
      <c r="F822" s="186"/>
      <c r="G822" s="186"/>
      <c r="H822" s="186"/>
      <c r="I822" s="186"/>
      <c r="J822" s="186"/>
      <c r="K822" s="186"/>
      <c r="L822" s="186"/>
      <c r="M822" s="186"/>
      <c r="N822" s="180"/>
      <c r="O822" s="180"/>
      <c r="P822" s="180"/>
      <c r="Q822" s="180"/>
      <c r="R822" s="180"/>
      <c r="S822" s="180"/>
      <c r="T822" s="186"/>
      <c r="U822" s="186"/>
      <c r="V822" s="186"/>
      <c r="W822" s="186"/>
      <c r="X822" s="186"/>
      <c r="Y822" s="186"/>
      <c r="Z822" s="186"/>
    </row>
    <row r="823" spans="1:26" x14ac:dyDescent="0.2">
      <c r="A823" s="186"/>
      <c r="B823" s="186"/>
      <c r="C823" s="186"/>
      <c r="D823" s="186"/>
      <c r="E823" s="186"/>
      <c r="F823" s="186"/>
      <c r="G823" s="186"/>
      <c r="H823" s="186"/>
      <c r="I823" s="186"/>
      <c r="J823" s="186"/>
      <c r="K823" s="186"/>
      <c r="L823" s="186"/>
      <c r="M823" s="186"/>
      <c r="N823" s="180"/>
      <c r="O823" s="180"/>
      <c r="P823" s="180"/>
      <c r="Q823" s="180"/>
      <c r="R823" s="180"/>
      <c r="S823" s="180"/>
      <c r="T823" s="186"/>
      <c r="U823" s="186"/>
      <c r="V823" s="186"/>
      <c r="W823" s="186"/>
      <c r="X823" s="186"/>
      <c r="Y823" s="186"/>
      <c r="Z823" s="186"/>
    </row>
    <row r="824" spans="1:26" x14ac:dyDescent="0.2">
      <c r="A824" s="186"/>
      <c r="B824" s="186"/>
      <c r="C824" s="186"/>
      <c r="D824" s="186"/>
      <c r="E824" s="186"/>
      <c r="F824" s="186"/>
      <c r="G824" s="186"/>
      <c r="H824" s="186"/>
      <c r="I824" s="186"/>
      <c r="J824" s="186"/>
      <c r="K824" s="186"/>
      <c r="L824" s="186"/>
      <c r="M824" s="186"/>
      <c r="N824" s="180"/>
      <c r="O824" s="180"/>
      <c r="P824" s="180"/>
      <c r="Q824" s="180"/>
      <c r="R824" s="180"/>
      <c r="S824" s="180"/>
      <c r="T824" s="186"/>
      <c r="U824" s="186"/>
      <c r="V824" s="186"/>
      <c r="W824" s="186"/>
      <c r="X824" s="186"/>
      <c r="Y824" s="186"/>
      <c r="Z824" s="186"/>
    </row>
    <row r="825" spans="1:26" x14ac:dyDescent="0.2">
      <c r="A825" s="186"/>
      <c r="B825" s="186"/>
      <c r="C825" s="186"/>
      <c r="D825" s="186"/>
      <c r="E825" s="186"/>
      <c r="F825" s="186"/>
      <c r="G825" s="186"/>
      <c r="H825" s="186"/>
      <c r="I825" s="186"/>
      <c r="J825" s="186"/>
      <c r="K825" s="186"/>
      <c r="L825" s="186"/>
      <c r="M825" s="186"/>
      <c r="N825" s="180"/>
      <c r="O825" s="180"/>
      <c r="P825" s="180"/>
      <c r="Q825" s="180"/>
      <c r="R825" s="180"/>
      <c r="S825" s="180"/>
      <c r="T825" s="186"/>
      <c r="U825" s="186"/>
      <c r="V825" s="186"/>
      <c r="W825" s="186"/>
      <c r="X825" s="186"/>
      <c r="Y825" s="186"/>
      <c r="Z825" s="186"/>
    </row>
    <row r="826" spans="1:26" x14ac:dyDescent="0.2">
      <c r="A826" s="186"/>
      <c r="B826" s="186"/>
      <c r="C826" s="186"/>
      <c r="D826" s="186"/>
      <c r="E826" s="186"/>
      <c r="F826" s="186"/>
      <c r="G826" s="186"/>
      <c r="H826" s="186"/>
      <c r="I826" s="186"/>
      <c r="J826" s="186"/>
      <c r="K826" s="186"/>
      <c r="L826" s="186"/>
      <c r="M826" s="186"/>
      <c r="N826" s="180"/>
      <c r="O826" s="180"/>
      <c r="P826" s="180"/>
      <c r="Q826" s="180"/>
      <c r="R826" s="180"/>
      <c r="S826" s="180"/>
      <c r="T826" s="186"/>
      <c r="U826" s="186"/>
      <c r="V826" s="186"/>
      <c r="W826" s="186"/>
      <c r="X826" s="186"/>
      <c r="Y826" s="186"/>
      <c r="Z826" s="186"/>
    </row>
    <row r="827" spans="1:26" x14ac:dyDescent="0.2">
      <c r="A827" s="186"/>
      <c r="B827" s="186"/>
      <c r="C827" s="186"/>
      <c r="D827" s="186"/>
      <c r="E827" s="186"/>
      <c r="F827" s="186"/>
      <c r="G827" s="186"/>
      <c r="H827" s="186"/>
      <c r="I827" s="186"/>
      <c r="J827" s="186"/>
      <c r="K827" s="186"/>
      <c r="L827" s="186"/>
      <c r="M827" s="186"/>
      <c r="N827" s="180"/>
      <c r="O827" s="180"/>
      <c r="P827" s="180"/>
      <c r="Q827" s="180"/>
      <c r="R827" s="180"/>
      <c r="S827" s="180"/>
      <c r="T827" s="186"/>
      <c r="U827" s="186"/>
      <c r="V827" s="186"/>
      <c r="W827" s="186"/>
      <c r="X827" s="186"/>
      <c r="Y827" s="186"/>
      <c r="Z827" s="186"/>
    </row>
    <row r="828" spans="1:26" x14ac:dyDescent="0.2">
      <c r="A828" s="186"/>
      <c r="B828" s="186"/>
      <c r="C828" s="186"/>
      <c r="D828" s="186"/>
      <c r="E828" s="186"/>
      <c r="F828" s="186"/>
      <c r="G828" s="186"/>
      <c r="H828" s="186"/>
      <c r="I828" s="186"/>
      <c r="J828" s="186"/>
      <c r="K828" s="186"/>
      <c r="L828" s="186"/>
      <c r="M828" s="186"/>
      <c r="N828" s="180"/>
      <c r="O828" s="180"/>
      <c r="P828" s="180"/>
      <c r="Q828" s="180"/>
      <c r="R828" s="180"/>
      <c r="S828" s="180"/>
      <c r="T828" s="186"/>
      <c r="U828" s="186"/>
      <c r="V828" s="186"/>
      <c r="W828" s="186"/>
      <c r="X828" s="186"/>
      <c r="Y828" s="186"/>
      <c r="Z828" s="186"/>
    </row>
    <row r="829" spans="1:26" x14ac:dyDescent="0.2">
      <c r="A829" s="186"/>
      <c r="B829" s="186"/>
      <c r="C829" s="186"/>
      <c r="D829" s="186"/>
      <c r="E829" s="186"/>
      <c r="F829" s="186"/>
      <c r="G829" s="186"/>
      <c r="H829" s="186"/>
      <c r="I829" s="186"/>
      <c r="J829" s="186"/>
      <c r="K829" s="186"/>
      <c r="L829" s="186"/>
      <c r="M829" s="186"/>
      <c r="N829" s="180"/>
      <c r="O829" s="180"/>
      <c r="P829" s="180"/>
      <c r="Q829" s="180"/>
      <c r="R829" s="180"/>
      <c r="S829" s="180"/>
      <c r="T829" s="186"/>
      <c r="U829" s="186"/>
      <c r="V829" s="186"/>
      <c r="W829" s="186"/>
      <c r="X829" s="186"/>
      <c r="Y829" s="186"/>
      <c r="Z829" s="186"/>
    </row>
    <row r="830" spans="1:26" x14ac:dyDescent="0.2">
      <c r="A830" s="186"/>
      <c r="B830" s="186"/>
      <c r="C830" s="186"/>
      <c r="D830" s="186"/>
      <c r="E830" s="186"/>
      <c r="F830" s="186"/>
      <c r="G830" s="186"/>
      <c r="H830" s="186"/>
      <c r="I830" s="186"/>
      <c r="J830" s="186"/>
      <c r="K830" s="186"/>
      <c r="L830" s="186"/>
      <c r="M830" s="186"/>
      <c r="N830" s="180"/>
      <c r="O830" s="180"/>
      <c r="P830" s="180"/>
      <c r="Q830" s="180"/>
      <c r="R830" s="180"/>
      <c r="S830" s="180"/>
      <c r="T830" s="186"/>
      <c r="U830" s="186"/>
      <c r="V830" s="186"/>
      <c r="W830" s="186"/>
      <c r="X830" s="186"/>
      <c r="Y830" s="186"/>
      <c r="Z830" s="186"/>
    </row>
    <row r="831" spans="1:26" x14ac:dyDescent="0.2">
      <c r="A831" s="186"/>
      <c r="B831" s="186"/>
      <c r="C831" s="186"/>
      <c r="D831" s="186"/>
      <c r="E831" s="186"/>
      <c r="F831" s="186"/>
      <c r="G831" s="186"/>
      <c r="H831" s="186"/>
      <c r="I831" s="186"/>
      <c r="J831" s="186"/>
      <c r="K831" s="186"/>
      <c r="L831" s="186"/>
      <c r="M831" s="186"/>
      <c r="N831" s="180"/>
      <c r="O831" s="180"/>
      <c r="P831" s="180"/>
      <c r="Q831" s="180"/>
      <c r="R831" s="180"/>
      <c r="S831" s="180"/>
      <c r="T831" s="186"/>
      <c r="U831" s="186"/>
      <c r="V831" s="186"/>
      <c r="W831" s="186"/>
      <c r="X831" s="186"/>
      <c r="Y831" s="186"/>
      <c r="Z831" s="186"/>
    </row>
    <row r="832" spans="1:26" x14ac:dyDescent="0.2">
      <c r="A832" s="186"/>
      <c r="B832" s="186"/>
      <c r="C832" s="186"/>
      <c r="D832" s="186"/>
      <c r="E832" s="186"/>
      <c r="F832" s="186"/>
      <c r="G832" s="186"/>
      <c r="H832" s="186"/>
      <c r="I832" s="186"/>
      <c r="J832" s="186"/>
      <c r="K832" s="186"/>
      <c r="L832" s="186"/>
      <c r="M832" s="186"/>
      <c r="N832" s="180"/>
      <c r="O832" s="180"/>
      <c r="P832" s="180"/>
      <c r="Q832" s="180"/>
      <c r="R832" s="180"/>
      <c r="S832" s="180"/>
      <c r="T832" s="186"/>
      <c r="U832" s="186"/>
      <c r="V832" s="186"/>
      <c r="W832" s="186"/>
      <c r="X832" s="186"/>
      <c r="Y832" s="186"/>
      <c r="Z832" s="186"/>
    </row>
    <row r="833" spans="1:26" x14ac:dyDescent="0.2">
      <c r="A833" s="186"/>
      <c r="B833" s="186"/>
      <c r="C833" s="186"/>
      <c r="D833" s="186"/>
      <c r="E833" s="186"/>
      <c r="F833" s="186"/>
      <c r="G833" s="186"/>
      <c r="H833" s="186"/>
      <c r="I833" s="186"/>
      <c r="J833" s="186"/>
      <c r="K833" s="186"/>
      <c r="L833" s="186"/>
      <c r="M833" s="186"/>
      <c r="N833" s="180"/>
      <c r="O833" s="180"/>
      <c r="P833" s="180"/>
      <c r="Q833" s="180"/>
      <c r="R833" s="180"/>
      <c r="S833" s="180"/>
      <c r="T833" s="186"/>
      <c r="U833" s="186"/>
      <c r="V833" s="186"/>
      <c r="W833" s="186"/>
      <c r="X833" s="186"/>
      <c r="Y833" s="186"/>
      <c r="Z833" s="186"/>
    </row>
    <row r="834" spans="1:26" x14ac:dyDescent="0.2">
      <c r="A834" s="186"/>
      <c r="B834" s="186"/>
      <c r="C834" s="186"/>
      <c r="D834" s="186"/>
      <c r="E834" s="186"/>
      <c r="F834" s="186"/>
      <c r="G834" s="186"/>
      <c r="H834" s="186"/>
      <c r="I834" s="186"/>
      <c r="J834" s="186"/>
      <c r="K834" s="186"/>
      <c r="L834" s="186"/>
      <c r="M834" s="186"/>
      <c r="N834" s="180"/>
      <c r="O834" s="180"/>
      <c r="P834" s="180"/>
      <c r="Q834" s="180"/>
      <c r="R834" s="180"/>
      <c r="S834" s="180"/>
      <c r="T834" s="186"/>
      <c r="U834" s="186"/>
      <c r="V834" s="186"/>
      <c r="W834" s="186"/>
      <c r="X834" s="186"/>
      <c r="Y834" s="186"/>
      <c r="Z834" s="186"/>
    </row>
    <row r="835" spans="1:26" x14ac:dyDescent="0.2">
      <c r="A835" s="186"/>
      <c r="B835" s="186"/>
      <c r="C835" s="186"/>
      <c r="D835" s="186"/>
      <c r="E835" s="186"/>
      <c r="F835" s="186"/>
      <c r="G835" s="186"/>
      <c r="H835" s="186"/>
      <c r="I835" s="186"/>
      <c r="J835" s="186"/>
      <c r="K835" s="186"/>
      <c r="L835" s="186"/>
      <c r="M835" s="186"/>
      <c r="N835" s="180"/>
      <c r="O835" s="180"/>
      <c r="P835" s="180"/>
      <c r="Q835" s="180"/>
      <c r="R835" s="180"/>
      <c r="S835" s="180"/>
      <c r="T835" s="186"/>
      <c r="U835" s="186"/>
      <c r="V835" s="186"/>
      <c r="W835" s="186"/>
      <c r="X835" s="186"/>
      <c r="Y835" s="186"/>
      <c r="Z835" s="186"/>
    </row>
    <row r="836" spans="1:26" x14ac:dyDescent="0.2">
      <c r="A836" s="186"/>
      <c r="B836" s="186"/>
      <c r="C836" s="186"/>
      <c r="D836" s="186"/>
      <c r="E836" s="186"/>
      <c r="F836" s="186"/>
      <c r="G836" s="186"/>
      <c r="H836" s="186"/>
      <c r="I836" s="186"/>
      <c r="J836" s="186"/>
      <c r="K836" s="186"/>
      <c r="L836" s="186"/>
      <c r="M836" s="186"/>
      <c r="N836" s="180"/>
      <c r="O836" s="180"/>
      <c r="P836" s="180"/>
      <c r="Q836" s="180"/>
      <c r="R836" s="180"/>
      <c r="S836" s="180"/>
      <c r="T836" s="186"/>
      <c r="U836" s="186"/>
      <c r="V836" s="186"/>
      <c r="W836" s="186"/>
      <c r="X836" s="186"/>
      <c r="Y836" s="186"/>
      <c r="Z836" s="186"/>
    </row>
    <row r="837" spans="1:26" x14ac:dyDescent="0.2">
      <c r="A837" s="186"/>
      <c r="B837" s="186"/>
      <c r="C837" s="186"/>
      <c r="D837" s="186"/>
      <c r="E837" s="186"/>
      <c r="F837" s="186"/>
      <c r="G837" s="186"/>
      <c r="H837" s="186"/>
      <c r="I837" s="186"/>
      <c r="J837" s="186"/>
      <c r="K837" s="186"/>
      <c r="L837" s="186"/>
      <c r="M837" s="186"/>
      <c r="N837" s="180"/>
      <c r="O837" s="180"/>
      <c r="P837" s="180"/>
      <c r="Q837" s="180"/>
      <c r="R837" s="180"/>
      <c r="S837" s="180"/>
      <c r="T837" s="186"/>
      <c r="U837" s="186"/>
      <c r="V837" s="186"/>
      <c r="W837" s="186"/>
      <c r="X837" s="186"/>
      <c r="Y837" s="186"/>
      <c r="Z837" s="186"/>
    </row>
    <row r="838" spans="1:26" x14ac:dyDescent="0.2">
      <c r="A838" s="186"/>
      <c r="B838" s="186"/>
      <c r="C838" s="186"/>
      <c r="D838" s="186"/>
      <c r="E838" s="186"/>
      <c r="F838" s="186"/>
      <c r="G838" s="186"/>
      <c r="H838" s="186"/>
      <c r="I838" s="186"/>
      <c r="J838" s="186"/>
      <c r="K838" s="186"/>
      <c r="L838" s="186"/>
      <c r="M838" s="186"/>
      <c r="N838" s="180"/>
      <c r="O838" s="180"/>
      <c r="P838" s="180"/>
      <c r="Q838" s="180"/>
      <c r="R838" s="180"/>
      <c r="S838" s="180"/>
      <c r="T838" s="186"/>
      <c r="U838" s="186"/>
      <c r="V838" s="186"/>
      <c r="W838" s="186"/>
      <c r="X838" s="186"/>
      <c r="Y838" s="186"/>
      <c r="Z838" s="186"/>
    </row>
    <row r="839" spans="1:26" x14ac:dyDescent="0.2">
      <c r="A839" s="186"/>
      <c r="B839" s="186"/>
      <c r="C839" s="186"/>
      <c r="D839" s="186"/>
      <c r="E839" s="186"/>
      <c r="F839" s="186"/>
      <c r="G839" s="186"/>
      <c r="H839" s="186"/>
      <c r="I839" s="186"/>
      <c r="J839" s="186"/>
      <c r="K839" s="186"/>
      <c r="L839" s="186"/>
      <c r="M839" s="186"/>
      <c r="N839" s="180"/>
      <c r="O839" s="180"/>
      <c r="P839" s="180"/>
      <c r="Q839" s="180"/>
      <c r="R839" s="180"/>
      <c r="S839" s="180"/>
      <c r="T839" s="186"/>
      <c r="U839" s="186"/>
      <c r="V839" s="186"/>
      <c r="W839" s="186"/>
      <c r="X839" s="186"/>
      <c r="Y839" s="186"/>
      <c r="Z839" s="186"/>
    </row>
    <row r="840" spans="1:26" x14ac:dyDescent="0.2">
      <c r="A840" s="186"/>
      <c r="B840" s="186"/>
      <c r="C840" s="186"/>
      <c r="D840" s="186"/>
      <c r="E840" s="186"/>
      <c r="F840" s="186"/>
      <c r="G840" s="186"/>
      <c r="H840" s="186"/>
      <c r="I840" s="186"/>
      <c r="J840" s="186"/>
      <c r="K840" s="186"/>
      <c r="L840" s="186"/>
      <c r="M840" s="186"/>
      <c r="N840" s="180"/>
      <c r="O840" s="180"/>
      <c r="P840" s="180"/>
      <c r="Q840" s="180"/>
      <c r="R840" s="180"/>
      <c r="S840" s="180"/>
      <c r="T840" s="186"/>
      <c r="U840" s="186"/>
      <c r="V840" s="186"/>
      <c r="W840" s="186"/>
      <c r="X840" s="186"/>
      <c r="Y840" s="186"/>
      <c r="Z840" s="186"/>
    </row>
    <row r="841" spans="1:26" x14ac:dyDescent="0.2">
      <c r="A841" s="186"/>
      <c r="B841" s="186"/>
      <c r="C841" s="186"/>
      <c r="D841" s="186"/>
      <c r="E841" s="186"/>
      <c r="F841" s="186"/>
      <c r="G841" s="186"/>
      <c r="H841" s="186"/>
      <c r="I841" s="186"/>
      <c r="J841" s="186"/>
      <c r="K841" s="186"/>
      <c r="L841" s="186"/>
      <c r="M841" s="186"/>
      <c r="N841" s="180"/>
      <c r="O841" s="180"/>
      <c r="P841" s="180"/>
      <c r="Q841" s="180"/>
      <c r="R841" s="180"/>
      <c r="S841" s="180"/>
      <c r="T841" s="186"/>
      <c r="U841" s="186"/>
      <c r="V841" s="186"/>
      <c r="W841" s="186"/>
      <c r="X841" s="186"/>
      <c r="Y841" s="186"/>
      <c r="Z841" s="186"/>
    </row>
    <row r="842" spans="1:26" x14ac:dyDescent="0.2">
      <c r="A842" s="186"/>
      <c r="B842" s="186"/>
      <c r="C842" s="186"/>
      <c r="D842" s="186"/>
      <c r="E842" s="186"/>
      <c r="F842" s="186"/>
      <c r="G842" s="186"/>
      <c r="H842" s="186"/>
      <c r="I842" s="186"/>
      <c r="J842" s="186"/>
      <c r="K842" s="186"/>
      <c r="L842" s="186"/>
      <c r="M842" s="186"/>
      <c r="N842" s="180"/>
      <c r="O842" s="180"/>
      <c r="P842" s="180"/>
      <c r="Q842" s="180"/>
      <c r="R842" s="180"/>
      <c r="S842" s="180"/>
      <c r="T842" s="186"/>
      <c r="U842" s="186"/>
      <c r="V842" s="186"/>
      <c r="W842" s="186"/>
      <c r="X842" s="186"/>
      <c r="Y842" s="186"/>
      <c r="Z842" s="186"/>
    </row>
    <row r="843" spans="1:26" x14ac:dyDescent="0.2">
      <c r="A843" s="186"/>
      <c r="B843" s="186"/>
      <c r="C843" s="186"/>
      <c r="D843" s="186"/>
      <c r="E843" s="186"/>
      <c r="F843" s="186"/>
      <c r="G843" s="186"/>
      <c r="H843" s="186"/>
      <c r="I843" s="186"/>
      <c r="J843" s="186"/>
      <c r="K843" s="186"/>
      <c r="L843" s="186"/>
      <c r="M843" s="186"/>
      <c r="N843" s="180"/>
      <c r="O843" s="180"/>
      <c r="P843" s="180"/>
      <c r="Q843" s="180"/>
      <c r="R843" s="180"/>
      <c r="S843" s="180"/>
      <c r="T843" s="186"/>
      <c r="U843" s="186"/>
      <c r="V843" s="186"/>
      <c r="W843" s="186"/>
      <c r="X843" s="186"/>
      <c r="Y843" s="186"/>
      <c r="Z843" s="186"/>
    </row>
    <row r="844" spans="1:26" x14ac:dyDescent="0.2">
      <c r="A844" s="186"/>
      <c r="B844" s="186"/>
      <c r="C844" s="186"/>
      <c r="D844" s="186"/>
      <c r="E844" s="186"/>
      <c r="F844" s="186"/>
      <c r="G844" s="186"/>
      <c r="H844" s="186"/>
      <c r="I844" s="186"/>
      <c r="J844" s="186"/>
      <c r="K844" s="186"/>
      <c r="L844" s="186"/>
      <c r="M844" s="186"/>
      <c r="N844" s="180"/>
      <c r="O844" s="180"/>
      <c r="P844" s="180"/>
      <c r="Q844" s="180"/>
      <c r="R844" s="180"/>
      <c r="S844" s="180"/>
      <c r="T844" s="186"/>
      <c r="U844" s="186"/>
      <c r="V844" s="186"/>
      <c r="W844" s="186"/>
      <c r="X844" s="186"/>
      <c r="Y844" s="186"/>
      <c r="Z844" s="186"/>
    </row>
    <row r="845" spans="1:26" x14ac:dyDescent="0.2">
      <c r="A845" s="186"/>
      <c r="B845" s="186"/>
      <c r="C845" s="186"/>
      <c r="D845" s="186"/>
      <c r="E845" s="186"/>
      <c r="F845" s="186"/>
      <c r="G845" s="186"/>
      <c r="H845" s="186"/>
      <c r="I845" s="186"/>
      <c r="J845" s="186"/>
      <c r="K845" s="186"/>
      <c r="L845" s="186"/>
      <c r="M845" s="186"/>
      <c r="N845" s="180"/>
      <c r="O845" s="180"/>
      <c r="P845" s="180"/>
      <c r="Q845" s="180"/>
      <c r="R845" s="180"/>
      <c r="S845" s="180"/>
      <c r="T845" s="186"/>
      <c r="U845" s="186"/>
      <c r="V845" s="186"/>
      <c r="W845" s="186"/>
      <c r="X845" s="186"/>
      <c r="Y845" s="186"/>
      <c r="Z845" s="186"/>
    </row>
    <row r="846" spans="1:26" x14ac:dyDescent="0.2">
      <c r="A846" s="186"/>
      <c r="B846" s="186"/>
      <c r="C846" s="186"/>
      <c r="D846" s="186"/>
      <c r="E846" s="186"/>
      <c r="F846" s="186"/>
      <c r="G846" s="186"/>
      <c r="H846" s="186"/>
      <c r="I846" s="186"/>
      <c r="J846" s="186"/>
      <c r="K846" s="186"/>
      <c r="L846" s="186"/>
      <c r="M846" s="186"/>
      <c r="N846" s="180"/>
      <c r="O846" s="180"/>
      <c r="P846" s="180"/>
      <c r="Q846" s="180"/>
      <c r="R846" s="180"/>
      <c r="S846" s="180"/>
      <c r="T846" s="186"/>
      <c r="U846" s="186"/>
      <c r="V846" s="186"/>
      <c r="W846" s="186"/>
      <c r="X846" s="186"/>
      <c r="Y846" s="186"/>
      <c r="Z846" s="186"/>
    </row>
    <row r="847" spans="1:26" x14ac:dyDescent="0.2">
      <c r="A847" s="186"/>
      <c r="B847" s="186"/>
      <c r="C847" s="186"/>
      <c r="D847" s="186"/>
      <c r="E847" s="186"/>
      <c r="F847" s="186"/>
      <c r="G847" s="186"/>
      <c r="H847" s="186"/>
      <c r="I847" s="186"/>
      <c r="J847" s="186"/>
      <c r="K847" s="186"/>
      <c r="L847" s="186"/>
      <c r="M847" s="186"/>
      <c r="N847" s="180"/>
      <c r="O847" s="180"/>
      <c r="P847" s="180"/>
      <c r="Q847" s="180"/>
      <c r="R847" s="180"/>
      <c r="S847" s="180"/>
      <c r="T847" s="186"/>
      <c r="U847" s="186"/>
      <c r="V847" s="186"/>
      <c r="W847" s="186"/>
      <c r="X847" s="186"/>
      <c r="Y847" s="186"/>
      <c r="Z847" s="186"/>
    </row>
    <row r="848" spans="1:26" x14ac:dyDescent="0.2">
      <c r="A848" s="186"/>
      <c r="B848" s="186"/>
      <c r="C848" s="186"/>
      <c r="D848" s="186"/>
      <c r="E848" s="186"/>
      <c r="F848" s="186"/>
      <c r="G848" s="186"/>
      <c r="H848" s="186"/>
      <c r="I848" s="186"/>
      <c r="J848" s="186"/>
      <c r="K848" s="186"/>
      <c r="L848" s="186"/>
      <c r="M848" s="186"/>
      <c r="N848" s="180"/>
      <c r="O848" s="180"/>
      <c r="P848" s="180"/>
      <c r="Q848" s="180"/>
      <c r="R848" s="180"/>
      <c r="S848" s="180"/>
      <c r="T848" s="186"/>
      <c r="U848" s="186"/>
      <c r="V848" s="186"/>
      <c r="W848" s="186"/>
      <c r="X848" s="186"/>
      <c r="Y848" s="186"/>
      <c r="Z848" s="186"/>
    </row>
    <row r="849" spans="1:26" x14ac:dyDescent="0.2">
      <c r="A849" s="186"/>
      <c r="B849" s="186"/>
      <c r="C849" s="186"/>
      <c r="D849" s="186"/>
      <c r="E849" s="186"/>
      <c r="F849" s="186"/>
      <c r="G849" s="186"/>
      <c r="H849" s="186"/>
      <c r="I849" s="186"/>
      <c r="J849" s="186"/>
      <c r="K849" s="186"/>
      <c r="L849" s="186"/>
      <c r="M849" s="186"/>
      <c r="N849" s="180"/>
      <c r="O849" s="180"/>
      <c r="P849" s="180"/>
      <c r="Q849" s="180"/>
      <c r="R849" s="180"/>
      <c r="S849" s="180"/>
      <c r="T849" s="186"/>
      <c r="U849" s="186"/>
      <c r="V849" s="186"/>
      <c r="W849" s="186"/>
      <c r="X849" s="186"/>
      <c r="Y849" s="186"/>
      <c r="Z849" s="186"/>
    </row>
    <row r="850" spans="1:26" x14ac:dyDescent="0.2">
      <c r="A850" s="186"/>
      <c r="B850" s="186"/>
      <c r="C850" s="186"/>
      <c r="D850" s="186"/>
      <c r="E850" s="186"/>
      <c r="F850" s="186"/>
      <c r="G850" s="186"/>
      <c r="H850" s="186"/>
      <c r="I850" s="186"/>
      <c r="J850" s="186"/>
      <c r="K850" s="186"/>
      <c r="L850" s="186"/>
      <c r="M850" s="186"/>
      <c r="N850" s="180"/>
      <c r="O850" s="180"/>
      <c r="P850" s="180"/>
      <c r="Q850" s="180"/>
      <c r="R850" s="180"/>
      <c r="S850" s="180"/>
      <c r="T850" s="186"/>
      <c r="U850" s="186"/>
      <c r="V850" s="186"/>
      <c r="W850" s="186"/>
      <c r="X850" s="186"/>
      <c r="Y850" s="186"/>
      <c r="Z850" s="186"/>
    </row>
    <row r="851" spans="1:26" x14ac:dyDescent="0.2">
      <c r="A851" s="186"/>
      <c r="B851" s="186"/>
      <c r="C851" s="186"/>
      <c r="D851" s="186"/>
      <c r="E851" s="186"/>
      <c r="F851" s="186"/>
      <c r="G851" s="186"/>
      <c r="H851" s="186"/>
      <c r="I851" s="186"/>
      <c r="J851" s="186"/>
      <c r="K851" s="186"/>
      <c r="L851" s="186"/>
      <c r="M851" s="186"/>
      <c r="N851" s="180"/>
      <c r="O851" s="180"/>
      <c r="P851" s="180"/>
      <c r="Q851" s="180"/>
      <c r="R851" s="180"/>
      <c r="S851" s="180"/>
      <c r="T851" s="186"/>
      <c r="U851" s="186"/>
      <c r="V851" s="186"/>
      <c r="W851" s="186"/>
      <c r="X851" s="186"/>
      <c r="Y851" s="186"/>
      <c r="Z851" s="186"/>
    </row>
    <row r="852" spans="1:26" x14ac:dyDescent="0.2">
      <c r="A852" s="186"/>
      <c r="B852" s="186"/>
      <c r="C852" s="186"/>
      <c r="D852" s="186"/>
      <c r="E852" s="186"/>
      <c r="F852" s="186"/>
      <c r="G852" s="186"/>
      <c r="H852" s="186"/>
      <c r="I852" s="186"/>
      <c r="J852" s="186"/>
      <c r="K852" s="186"/>
      <c r="L852" s="186"/>
      <c r="M852" s="186"/>
      <c r="N852" s="180"/>
      <c r="O852" s="180"/>
      <c r="P852" s="180"/>
      <c r="Q852" s="180"/>
      <c r="R852" s="180"/>
      <c r="S852" s="180"/>
      <c r="T852" s="186"/>
      <c r="U852" s="186"/>
      <c r="V852" s="186"/>
      <c r="W852" s="186"/>
      <c r="X852" s="186"/>
      <c r="Y852" s="186"/>
      <c r="Z852" s="186"/>
    </row>
    <row r="853" spans="1:26" x14ac:dyDescent="0.2">
      <c r="A853" s="186"/>
      <c r="B853" s="186"/>
      <c r="C853" s="186"/>
      <c r="D853" s="186"/>
      <c r="E853" s="186"/>
      <c r="F853" s="186"/>
      <c r="G853" s="186"/>
      <c r="H853" s="186"/>
      <c r="I853" s="186"/>
      <c r="J853" s="186"/>
      <c r="K853" s="186"/>
      <c r="L853" s="186"/>
      <c r="M853" s="186"/>
      <c r="N853" s="180"/>
      <c r="O853" s="180"/>
      <c r="P853" s="180"/>
      <c r="Q853" s="180"/>
      <c r="R853" s="180"/>
      <c r="S853" s="180"/>
      <c r="T853" s="186"/>
      <c r="U853" s="186"/>
      <c r="V853" s="186"/>
      <c r="W853" s="186"/>
      <c r="X853" s="186"/>
      <c r="Y853" s="186"/>
      <c r="Z853" s="186"/>
    </row>
    <row r="854" spans="1:26" x14ac:dyDescent="0.2">
      <c r="A854" s="186"/>
      <c r="B854" s="186"/>
      <c r="C854" s="186"/>
      <c r="D854" s="186"/>
      <c r="E854" s="186"/>
      <c r="F854" s="186"/>
      <c r="G854" s="186"/>
      <c r="H854" s="186"/>
      <c r="I854" s="186"/>
      <c r="J854" s="186"/>
      <c r="K854" s="186"/>
      <c r="L854" s="186"/>
      <c r="M854" s="186"/>
      <c r="N854" s="180"/>
      <c r="O854" s="180"/>
      <c r="P854" s="180"/>
      <c r="Q854" s="180"/>
      <c r="R854" s="180"/>
      <c r="S854" s="180"/>
      <c r="T854" s="186"/>
      <c r="U854" s="186"/>
      <c r="V854" s="186"/>
      <c r="W854" s="186"/>
      <c r="X854" s="186"/>
      <c r="Y854" s="186"/>
      <c r="Z854" s="186"/>
    </row>
    <row r="855" spans="1:26" x14ac:dyDescent="0.2">
      <c r="A855" s="186"/>
      <c r="B855" s="186"/>
      <c r="C855" s="186"/>
      <c r="D855" s="186"/>
      <c r="E855" s="186"/>
      <c r="F855" s="186"/>
      <c r="G855" s="186"/>
      <c r="H855" s="186"/>
      <c r="I855" s="186"/>
      <c r="J855" s="186"/>
      <c r="K855" s="186"/>
      <c r="L855" s="186"/>
      <c r="M855" s="186"/>
      <c r="N855" s="180"/>
      <c r="O855" s="180"/>
      <c r="P855" s="180"/>
      <c r="Q855" s="180"/>
      <c r="R855" s="180"/>
      <c r="S855" s="180"/>
      <c r="T855" s="186"/>
      <c r="U855" s="186"/>
      <c r="V855" s="186"/>
      <c r="W855" s="186"/>
      <c r="X855" s="186"/>
      <c r="Y855" s="186"/>
      <c r="Z855" s="186"/>
    </row>
    <row r="856" spans="1:26" x14ac:dyDescent="0.2">
      <c r="A856" s="186"/>
      <c r="B856" s="186"/>
      <c r="C856" s="186"/>
      <c r="D856" s="186"/>
      <c r="E856" s="186"/>
      <c r="F856" s="186"/>
      <c r="G856" s="186"/>
      <c r="H856" s="186"/>
      <c r="I856" s="186"/>
      <c r="J856" s="186"/>
      <c r="K856" s="186"/>
      <c r="L856" s="186"/>
      <c r="M856" s="186"/>
      <c r="N856" s="180"/>
      <c r="O856" s="180"/>
      <c r="P856" s="180"/>
      <c r="Q856" s="180"/>
      <c r="R856" s="180"/>
      <c r="S856" s="180"/>
      <c r="T856" s="186"/>
      <c r="U856" s="186"/>
      <c r="V856" s="186"/>
      <c r="W856" s="186"/>
      <c r="X856" s="186"/>
      <c r="Y856" s="186"/>
      <c r="Z856" s="186"/>
    </row>
    <row r="857" spans="1:26" x14ac:dyDescent="0.2">
      <c r="A857" s="186"/>
      <c r="B857" s="186"/>
      <c r="C857" s="186"/>
      <c r="D857" s="186"/>
      <c r="E857" s="186"/>
      <c r="F857" s="186"/>
      <c r="G857" s="186"/>
      <c r="H857" s="186"/>
      <c r="I857" s="186"/>
      <c r="J857" s="186"/>
      <c r="K857" s="186"/>
      <c r="L857" s="186"/>
      <c r="M857" s="186"/>
      <c r="N857" s="180"/>
      <c r="O857" s="180"/>
      <c r="P857" s="180"/>
      <c r="Q857" s="180"/>
      <c r="R857" s="180"/>
      <c r="S857" s="180"/>
      <c r="T857" s="186"/>
      <c r="U857" s="186"/>
      <c r="V857" s="186"/>
      <c r="W857" s="186"/>
      <c r="X857" s="186"/>
      <c r="Y857" s="186"/>
      <c r="Z857" s="186"/>
    </row>
    <row r="858" spans="1:26" x14ac:dyDescent="0.2">
      <c r="A858" s="186"/>
      <c r="B858" s="186"/>
      <c r="C858" s="186"/>
      <c r="D858" s="186"/>
      <c r="E858" s="186"/>
      <c r="F858" s="186"/>
      <c r="G858" s="186"/>
      <c r="H858" s="186"/>
      <c r="I858" s="186"/>
      <c r="J858" s="186"/>
      <c r="K858" s="186"/>
      <c r="L858" s="186"/>
      <c r="M858" s="186"/>
      <c r="N858" s="180"/>
      <c r="O858" s="180"/>
      <c r="P858" s="180"/>
      <c r="Q858" s="180"/>
      <c r="R858" s="180"/>
      <c r="S858" s="180"/>
      <c r="T858" s="186"/>
      <c r="U858" s="186"/>
      <c r="V858" s="186"/>
      <c r="W858" s="186"/>
      <c r="X858" s="186"/>
      <c r="Y858" s="186"/>
      <c r="Z858" s="186"/>
    </row>
    <row r="859" spans="1:26" x14ac:dyDescent="0.2">
      <c r="A859" s="186"/>
      <c r="B859" s="186"/>
      <c r="C859" s="186"/>
      <c r="D859" s="186"/>
      <c r="E859" s="186"/>
      <c r="F859" s="186"/>
      <c r="G859" s="186"/>
      <c r="H859" s="186"/>
      <c r="I859" s="186"/>
      <c r="J859" s="186"/>
      <c r="K859" s="186"/>
      <c r="L859" s="186"/>
      <c r="M859" s="186"/>
      <c r="N859" s="180"/>
      <c r="O859" s="180"/>
      <c r="P859" s="180"/>
      <c r="Q859" s="180"/>
      <c r="R859" s="180"/>
      <c r="S859" s="180"/>
      <c r="T859" s="186"/>
      <c r="U859" s="186"/>
      <c r="V859" s="186"/>
      <c r="W859" s="186"/>
      <c r="X859" s="186"/>
      <c r="Y859" s="186"/>
      <c r="Z859" s="186"/>
    </row>
    <row r="860" spans="1:26" x14ac:dyDescent="0.2">
      <c r="A860" s="186"/>
      <c r="B860" s="186"/>
      <c r="C860" s="186"/>
      <c r="D860" s="186"/>
      <c r="E860" s="186"/>
      <c r="F860" s="186"/>
      <c r="G860" s="186"/>
      <c r="H860" s="186"/>
      <c r="I860" s="186"/>
      <c r="J860" s="186"/>
      <c r="K860" s="186"/>
      <c r="L860" s="186"/>
      <c r="M860" s="186"/>
      <c r="N860" s="180"/>
      <c r="O860" s="180"/>
      <c r="P860" s="180"/>
      <c r="Q860" s="180"/>
      <c r="R860" s="180"/>
      <c r="S860" s="180"/>
      <c r="T860" s="186"/>
      <c r="U860" s="186"/>
      <c r="V860" s="186"/>
      <c r="W860" s="186"/>
      <c r="X860" s="186"/>
      <c r="Y860" s="186"/>
      <c r="Z860" s="186"/>
    </row>
    <row r="861" spans="1:26" x14ac:dyDescent="0.2">
      <c r="A861" s="186"/>
      <c r="B861" s="186"/>
      <c r="C861" s="186"/>
      <c r="D861" s="186"/>
      <c r="E861" s="186"/>
      <c r="F861" s="186"/>
      <c r="G861" s="186"/>
      <c r="H861" s="186"/>
      <c r="I861" s="186"/>
      <c r="J861" s="186"/>
      <c r="K861" s="186"/>
      <c r="L861" s="186"/>
      <c r="M861" s="186"/>
      <c r="N861" s="180"/>
      <c r="O861" s="180"/>
      <c r="P861" s="180"/>
      <c r="Q861" s="180"/>
      <c r="R861" s="180"/>
      <c r="S861" s="180"/>
      <c r="T861" s="186"/>
      <c r="U861" s="186"/>
      <c r="V861" s="186"/>
      <c r="W861" s="186"/>
      <c r="X861" s="186"/>
      <c r="Y861" s="186"/>
      <c r="Z861" s="186"/>
    </row>
    <row r="862" spans="1:26" x14ac:dyDescent="0.2">
      <c r="A862" s="186"/>
      <c r="B862" s="186"/>
      <c r="C862" s="186"/>
      <c r="D862" s="186"/>
      <c r="E862" s="186"/>
      <c r="F862" s="186"/>
      <c r="G862" s="186"/>
      <c r="H862" s="186"/>
      <c r="I862" s="186"/>
      <c r="J862" s="186"/>
      <c r="K862" s="186"/>
      <c r="L862" s="186"/>
      <c r="M862" s="186"/>
      <c r="N862" s="180"/>
      <c r="O862" s="180"/>
      <c r="P862" s="180"/>
      <c r="Q862" s="180"/>
      <c r="R862" s="180"/>
      <c r="S862" s="180"/>
      <c r="T862" s="186"/>
      <c r="U862" s="186"/>
      <c r="V862" s="186"/>
      <c r="W862" s="186"/>
      <c r="X862" s="186"/>
      <c r="Y862" s="186"/>
      <c r="Z862" s="186"/>
    </row>
    <row r="863" spans="1:26" x14ac:dyDescent="0.2">
      <c r="A863" s="186"/>
      <c r="B863" s="186"/>
      <c r="C863" s="186"/>
      <c r="D863" s="186"/>
      <c r="E863" s="186"/>
      <c r="F863" s="186"/>
      <c r="G863" s="186"/>
      <c r="H863" s="186"/>
      <c r="I863" s="186"/>
      <c r="J863" s="186"/>
      <c r="K863" s="186"/>
      <c r="L863" s="186"/>
      <c r="M863" s="186"/>
      <c r="N863" s="180"/>
      <c r="O863" s="180"/>
      <c r="P863" s="180"/>
      <c r="Q863" s="180"/>
      <c r="R863" s="180"/>
      <c r="S863" s="180"/>
      <c r="T863" s="186"/>
      <c r="U863" s="186"/>
      <c r="V863" s="186"/>
      <c r="W863" s="186"/>
      <c r="X863" s="186"/>
      <c r="Y863" s="186"/>
      <c r="Z863" s="186"/>
    </row>
    <row r="864" spans="1:26" x14ac:dyDescent="0.2">
      <c r="A864" s="186"/>
      <c r="B864" s="186"/>
      <c r="C864" s="186"/>
      <c r="D864" s="186"/>
      <c r="E864" s="186"/>
      <c r="F864" s="186"/>
      <c r="G864" s="186"/>
      <c r="H864" s="186"/>
      <c r="I864" s="186"/>
      <c r="J864" s="186"/>
      <c r="K864" s="186"/>
      <c r="L864" s="186"/>
      <c r="M864" s="186"/>
      <c r="N864" s="180"/>
      <c r="O864" s="180"/>
      <c r="P864" s="180"/>
      <c r="Q864" s="180"/>
      <c r="R864" s="180"/>
      <c r="S864" s="180"/>
      <c r="T864" s="186"/>
      <c r="U864" s="186"/>
      <c r="V864" s="186"/>
      <c r="W864" s="186"/>
      <c r="X864" s="186"/>
      <c r="Y864" s="186"/>
      <c r="Z864" s="186"/>
    </row>
    <row r="865" spans="1:26" x14ac:dyDescent="0.2">
      <c r="A865" s="186"/>
      <c r="B865" s="186"/>
      <c r="C865" s="186"/>
      <c r="D865" s="186"/>
      <c r="E865" s="186"/>
      <c r="F865" s="186"/>
      <c r="G865" s="186"/>
      <c r="H865" s="186"/>
      <c r="I865" s="186"/>
      <c r="J865" s="186"/>
      <c r="K865" s="186"/>
      <c r="L865" s="186"/>
      <c r="M865" s="186"/>
      <c r="N865" s="180"/>
      <c r="O865" s="180"/>
      <c r="P865" s="180"/>
      <c r="Q865" s="180"/>
      <c r="R865" s="180"/>
      <c r="S865" s="180"/>
      <c r="T865" s="186"/>
      <c r="U865" s="186"/>
      <c r="V865" s="186"/>
      <c r="W865" s="186"/>
      <c r="X865" s="186"/>
      <c r="Y865" s="186"/>
      <c r="Z865" s="186"/>
    </row>
    <row r="866" spans="1:26" x14ac:dyDescent="0.2">
      <c r="A866" s="186"/>
      <c r="B866" s="186"/>
      <c r="C866" s="186"/>
      <c r="D866" s="186"/>
      <c r="E866" s="186"/>
      <c r="F866" s="186"/>
      <c r="G866" s="186"/>
      <c r="H866" s="186"/>
      <c r="I866" s="186"/>
      <c r="J866" s="186"/>
      <c r="K866" s="186"/>
      <c r="L866" s="186"/>
      <c r="M866" s="186"/>
      <c r="N866" s="180"/>
      <c r="O866" s="180"/>
      <c r="P866" s="180"/>
      <c r="Q866" s="180"/>
      <c r="R866" s="180"/>
      <c r="S866" s="180"/>
      <c r="T866" s="186"/>
      <c r="U866" s="186"/>
      <c r="V866" s="186"/>
      <c r="W866" s="186"/>
      <c r="X866" s="186"/>
      <c r="Y866" s="186"/>
      <c r="Z866" s="186"/>
    </row>
    <row r="867" spans="1:26" x14ac:dyDescent="0.2">
      <c r="A867" s="186"/>
      <c r="B867" s="186"/>
      <c r="C867" s="186"/>
      <c r="D867" s="186"/>
      <c r="E867" s="186"/>
      <c r="F867" s="186"/>
      <c r="G867" s="186"/>
      <c r="H867" s="186"/>
      <c r="I867" s="186"/>
      <c r="J867" s="186"/>
      <c r="K867" s="186"/>
      <c r="L867" s="186"/>
      <c r="M867" s="186"/>
      <c r="N867" s="180"/>
      <c r="O867" s="180"/>
      <c r="P867" s="180"/>
      <c r="Q867" s="180"/>
      <c r="R867" s="180"/>
      <c r="S867" s="180"/>
      <c r="T867" s="186"/>
      <c r="U867" s="186"/>
      <c r="V867" s="186"/>
      <c r="W867" s="186"/>
      <c r="X867" s="186"/>
      <c r="Y867" s="186"/>
      <c r="Z867" s="186"/>
    </row>
    <row r="868" spans="1:26" x14ac:dyDescent="0.2">
      <c r="A868" s="186"/>
      <c r="B868" s="186"/>
      <c r="C868" s="186"/>
      <c r="D868" s="186"/>
      <c r="E868" s="186"/>
      <c r="F868" s="186"/>
      <c r="G868" s="186"/>
      <c r="H868" s="186"/>
      <c r="I868" s="186"/>
      <c r="J868" s="186"/>
      <c r="K868" s="186"/>
      <c r="L868" s="186"/>
      <c r="M868" s="186"/>
      <c r="N868" s="180"/>
      <c r="O868" s="180"/>
      <c r="P868" s="180"/>
      <c r="Q868" s="180"/>
      <c r="R868" s="180"/>
      <c r="S868" s="180"/>
      <c r="T868" s="186"/>
      <c r="U868" s="186"/>
      <c r="V868" s="186"/>
      <c r="W868" s="186"/>
      <c r="X868" s="186"/>
      <c r="Y868" s="186"/>
      <c r="Z868" s="186"/>
    </row>
    <row r="869" spans="1:26" x14ac:dyDescent="0.2">
      <c r="A869" s="186"/>
      <c r="B869" s="186"/>
      <c r="C869" s="186"/>
      <c r="D869" s="186"/>
      <c r="E869" s="186"/>
      <c r="F869" s="186"/>
      <c r="G869" s="186"/>
      <c r="H869" s="186"/>
      <c r="I869" s="186"/>
      <c r="J869" s="186"/>
      <c r="K869" s="186"/>
      <c r="L869" s="186"/>
      <c r="M869" s="186"/>
      <c r="N869" s="180"/>
      <c r="O869" s="180"/>
      <c r="P869" s="180"/>
      <c r="Q869" s="180"/>
      <c r="R869" s="180"/>
      <c r="S869" s="180"/>
      <c r="T869" s="186"/>
      <c r="U869" s="186"/>
      <c r="V869" s="186"/>
      <c r="W869" s="186"/>
      <c r="X869" s="186"/>
      <c r="Y869" s="186"/>
      <c r="Z869" s="186"/>
    </row>
    <row r="870" spans="1:26" x14ac:dyDescent="0.2">
      <c r="A870" s="186"/>
      <c r="B870" s="186"/>
      <c r="C870" s="186"/>
      <c r="D870" s="186"/>
      <c r="E870" s="186"/>
      <c r="F870" s="186"/>
      <c r="G870" s="186"/>
      <c r="H870" s="186"/>
      <c r="I870" s="186"/>
      <c r="J870" s="186"/>
      <c r="K870" s="186"/>
      <c r="L870" s="186"/>
      <c r="M870" s="186"/>
      <c r="N870" s="180"/>
      <c r="O870" s="180"/>
      <c r="P870" s="180"/>
      <c r="Q870" s="180"/>
      <c r="R870" s="180"/>
      <c r="S870" s="180"/>
      <c r="T870" s="186"/>
      <c r="U870" s="186"/>
      <c r="V870" s="186"/>
      <c r="W870" s="186"/>
      <c r="X870" s="186"/>
      <c r="Y870" s="186"/>
      <c r="Z870" s="186"/>
    </row>
    <row r="871" spans="1:26" x14ac:dyDescent="0.2">
      <c r="A871" s="186"/>
      <c r="B871" s="186"/>
      <c r="C871" s="186"/>
      <c r="D871" s="186"/>
      <c r="E871" s="186"/>
      <c r="F871" s="186"/>
      <c r="G871" s="186"/>
      <c r="H871" s="186"/>
      <c r="I871" s="186"/>
      <c r="J871" s="186"/>
      <c r="K871" s="186"/>
      <c r="L871" s="186"/>
      <c r="M871" s="186"/>
      <c r="N871" s="180"/>
      <c r="O871" s="180"/>
      <c r="P871" s="180"/>
      <c r="Q871" s="180"/>
      <c r="R871" s="180"/>
      <c r="S871" s="180"/>
      <c r="T871" s="186"/>
      <c r="U871" s="186"/>
      <c r="V871" s="186"/>
      <c r="W871" s="186"/>
      <c r="X871" s="186"/>
      <c r="Y871" s="186"/>
      <c r="Z871" s="186"/>
    </row>
    <row r="872" spans="1:26" x14ac:dyDescent="0.2">
      <c r="A872" s="186"/>
      <c r="B872" s="186"/>
      <c r="C872" s="186"/>
      <c r="D872" s="186"/>
      <c r="E872" s="186"/>
      <c r="F872" s="186"/>
      <c r="G872" s="186"/>
      <c r="H872" s="186"/>
      <c r="I872" s="186"/>
      <c r="J872" s="186"/>
      <c r="K872" s="186"/>
      <c r="L872" s="186"/>
      <c r="M872" s="186"/>
      <c r="N872" s="180"/>
      <c r="O872" s="180"/>
      <c r="P872" s="180"/>
      <c r="Q872" s="180"/>
      <c r="R872" s="180"/>
      <c r="S872" s="180"/>
      <c r="T872" s="186"/>
      <c r="U872" s="186"/>
      <c r="V872" s="186"/>
      <c r="W872" s="186"/>
      <c r="X872" s="186"/>
      <c r="Y872" s="186"/>
      <c r="Z872" s="186"/>
    </row>
    <row r="873" spans="1:26" x14ac:dyDescent="0.2">
      <c r="A873" s="186"/>
      <c r="B873" s="186"/>
      <c r="C873" s="186"/>
      <c r="D873" s="186"/>
      <c r="E873" s="186"/>
      <c r="F873" s="186"/>
      <c r="G873" s="186"/>
      <c r="H873" s="186"/>
      <c r="I873" s="186"/>
      <c r="J873" s="186"/>
      <c r="K873" s="186"/>
      <c r="L873" s="186"/>
      <c r="M873" s="186"/>
      <c r="N873" s="180"/>
      <c r="O873" s="180"/>
      <c r="P873" s="180"/>
      <c r="Q873" s="180"/>
      <c r="R873" s="180"/>
      <c r="S873" s="180"/>
      <c r="T873" s="186"/>
      <c r="U873" s="186"/>
      <c r="V873" s="186"/>
      <c r="W873" s="186"/>
      <c r="X873" s="186"/>
      <c r="Y873" s="186"/>
      <c r="Z873" s="186"/>
    </row>
    <row r="874" spans="1:26" x14ac:dyDescent="0.2">
      <c r="A874" s="186"/>
      <c r="B874" s="186"/>
      <c r="C874" s="186"/>
      <c r="D874" s="186"/>
      <c r="E874" s="186"/>
      <c r="F874" s="186"/>
      <c r="G874" s="186"/>
      <c r="H874" s="186"/>
      <c r="I874" s="186"/>
      <c r="J874" s="186"/>
      <c r="K874" s="186"/>
      <c r="L874" s="186"/>
      <c r="M874" s="186"/>
      <c r="N874" s="180"/>
      <c r="O874" s="180"/>
      <c r="P874" s="180"/>
      <c r="Q874" s="180"/>
      <c r="R874" s="180"/>
      <c r="S874" s="180"/>
      <c r="T874" s="186"/>
      <c r="U874" s="186"/>
      <c r="V874" s="186"/>
      <c r="W874" s="186"/>
      <c r="X874" s="186"/>
      <c r="Y874" s="186"/>
      <c r="Z874" s="186"/>
    </row>
    <row r="875" spans="1:26" x14ac:dyDescent="0.2">
      <c r="A875" s="186"/>
      <c r="B875" s="186"/>
      <c r="C875" s="186"/>
      <c r="D875" s="186"/>
      <c r="E875" s="186"/>
      <c r="F875" s="186"/>
      <c r="G875" s="186"/>
      <c r="H875" s="186"/>
      <c r="I875" s="186"/>
      <c r="J875" s="186"/>
      <c r="K875" s="186"/>
      <c r="L875" s="186"/>
      <c r="M875" s="186"/>
      <c r="N875" s="180"/>
      <c r="O875" s="180"/>
      <c r="P875" s="180"/>
      <c r="Q875" s="180"/>
      <c r="R875" s="180"/>
      <c r="S875" s="180"/>
      <c r="T875" s="186"/>
      <c r="U875" s="186"/>
      <c r="V875" s="186"/>
      <c r="W875" s="186"/>
      <c r="X875" s="186"/>
      <c r="Y875" s="186"/>
      <c r="Z875" s="186"/>
    </row>
    <row r="876" spans="1:26" x14ac:dyDescent="0.2">
      <c r="A876" s="186"/>
      <c r="B876" s="186"/>
      <c r="C876" s="186"/>
      <c r="D876" s="186"/>
      <c r="E876" s="186"/>
      <c r="F876" s="186"/>
      <c r="G876" s="186"/>
      <c r="H876" s="186"/>
      <c r="I876" s="186"/>
      <c r="J876" s="186"/>
      <c r="K876" s="186"/>
      <c r="L876" s="186"/>
      <c r="M876" s="186"/>
      <c r="N876" s="180"/>
      <c r="O876" s="180"/>
      <c r="P876" s="180"/>
      <c r="Q876" s="180"/>
      <c r="R876" s="180"/>
      <c r="S876" s="180"/>
      <c r="T876" s="186"/>
      <c r="U876" s="186"/>
      <c r="V876" s="186"/>
      <c r="W876" s="186"/>
      <c r="X876" s="186"/>
      <c r="Y876" s="186"/>
      <c r="Z876" s="186"/>
    </row>
    <row r="877" spans="1:26" x14ac:dyDescent="0.2">
      <c r="A877" s="186"/>
      <c r="B877" s="186"/>
      <c r="C877" s="186"/>
      <c r="D877" s="186"/>
      <c r="E877" s="186"/>
      <c r="F877" s="186"/>
      <c r="G877" s="186"/>
      <c r="H877" s="186"/>
      <c r="I877" s="186"/>
      <c r="J877" s="186"/>
      <c r="K877" s="186"/>
      <c r="L877" s="186"/>
      <c r="M877" s="186"/>
      <c r="N877" s="180"/>
      <c r="O877" s="180"/>
      <c r="P877" s="180"/>
      <c r="Q877" s="180"/>
      <c r="R877" s="180"/>
      <c r="S877" s="180"/>
      <c r="T877" s="186"/>
      <c r="U877" s="186"/>
      <c r="V877" s="186"/>
      <c r="W877" s="186"/>
      <c r="X877" s="186"/>
      <c r="Y877" s="186"/>
      <c r="Z877" s="186"/>
    </row>
    <row r="878" spans="1:26" x14ac:dyDescent="0.2">
      <c r="A878" s="186"/>
      <c r="B878" s="186"/>
      <c r="C878" s="186"/>
      <c r="D878" s="186"/>
      <c r="E878" s="186"/>
      <c r="F878" s="186"/>
      <c r="G878" s="186"/>
      <c r="H878" s="186"/>
      <c r="I878" s="186"/>
      <c r="J878" s="186"/>
      <c r="K878" s="186"/>
      <c r="L878" s="186"/>
      <c r="M878" s="186"/>
      <c r="N878" s="180"/>
      <c r="O878" s="180"/>
      <c r="P878" s="180"/>
      <c r="Q878" s="180"/>
      <c r="R878" s="180"/>
      <c r="S878" s="180"/>
      <c r="T878" s="186"/>
      <c r="U878" s="186"/>
      <c r="V878" s="186"/>
      <c r="W878" s="186"/>
      <c r="X878" s="186"/>
      <c r="Y878" s="186"/>
      <c r="Z878" s="186"/>
    </row>
    <row r="879" spans="1:26" x14ac:dyDescent="0.2">
      <c r="A879" s="186"/>
      <c r="B879" s="186"/>
      <c r="C879" s="186"/>
      <c r="D879" s="186"/>
      <c r="E879" s="186"/>
      <c r="F879" s="186"/>
      <c r="G879" s="186"/>
      <c r="H879" s="186"/>
      <c r="I879" s="186"/>
      <c r="J879" s="186"/>
      <c r="K879" s="186"/>
      <c r="L879" s="186"/>
      <c r="M879" s="186"/>
      <c r="N879" s="180"/>
      <c r="O879" s="180"/>
      <c r="P879" s="180"/>
      <c r="Q879" s="180"/>
      <c r="R879" s="180"/>
      <c r="S879" s="180"/>
      <c r="T879" s="186"/>
      <c r="U879" s="186"/>
      <c r="V879" s="186"/>
      <c r="W879" s="186"/>
      <c r="X879" s="186"/>
      <c r="Y879" s="186"/>
      <c r="Z879" s="186"/>
    </row>
    <row r="880" spans="1:26" x14ac:dyDescent="0.2">
      <c r="A880" s="186"/>
      <c r="B880" s="186"/>
      <c r="C880" s="186"/>
      <c r="D880" s="186"/>
      <c r="E880" s="186"/>
      <c r="F880" s="186"/>
      <c r="G880" s="186"/>
      <c r="H880" s="186"/>
      <c r="I880" s="186"/>
      <c r="J880" s="186"/>
      <c r="K880" s="186"/>
      <c r="L880" s="186"/>
      <c r="M880" s="186"/>
      <c r="N880" s="180"/>
      <c r="O880" s="180"/>
      <c r="P880" s="180"/>
      <c r="Q880" s="180"/>
      <c r="R880" s="180"/>
      <c r="S880" s="180"/>
      <c r="T880" s="186"/>
      <c r="U880" s="186"/>
      <c r="V880" s="186"/>
      <c r="W880" s="186"/>
      <c r="X880" s="186"/>
      <c r="Y880" s="186"/>
      <c r="Z880" s="186"/>
    </row>
    <row r="881" spans="1:26" x14ac:dyDescent="0.2">
      <c r="A881" s="186"/>
      <c r="B881" s="186"/>
      <c r="C881" s="186"/>
      <c r="D881" s="186"/>
      <c r="E881" s="186"/>
      <c r="F881" s="186"/>
      <c r="G881" s="186"/>
      <c r="H881" s="186"/>
      <c r="I881" s="186"/>
      <c r="J881" s="186"/>
      <c r="K881" s="186"/>
      <c r="L881" s="186"/>
      <c r="M881" s="186"/>
      <c r="N881" s="180"/>
      <c r="O881" s="180"/>
      <c r="P881" s="180"/>
      <c r="Q881" s="180"/>
      <c r="R881" s="180"/>
      <c r="S881" s="180"/>
      <c r="T881" s="186"/>
      <c r="U881" s="186"/>
      <c r="V881" s="186"/>
      <c r="W881" s="186"/>
      <c r="X881" s="186"/>
      <c r="Y881" s="186"/>
      <c r="Z881" s="186"/>
    </row>
    <row r="882" spans="1:26" x14ac:dyDescent="0.2">
      <c r="A882" s="186"/>
      <c r="B882" s="186"/>
      <c r="C882" s="186"/>
      <c r="D882" s="186"/>
      <c r="E882" s="186"/>
      <c r="F882" s="186"/>
      <c r="G882" s="186"/>
      <c r="H882" s="186"/>
      <c r="I882" s="186"/>
      <c r="J882" s="186"/>
      <c r="K882" s="186"/>
      <c r="L882" s="186"/>
      <c r="M882" s="186"/>
      <c r="N882" s="180"/>
      <c r="O882" s="180"/>
      <c r="P882" s="180"/>
      <c r="Q882" s="180"/>
      <c r="R882" s="180"/>
      <c r="S882" s="180"/>
      <c r="T882" s="186"/>
      <c r="U882" s="186"/>
      <c r="V882" s="186"/>
      <c r="W882" s="186"/>
      <c r="X882" s="186"/>
      <c r="Y882" s="186"/>
      <c r="Z882" s="186"/>
    </row>
    <row r="883" spans="1:26" x14ac:dyDescent="0.2">
      <c r="A883" s="186"/>
      <c r="B883" s="186"/>
      <c r="C883" s="186"/>
      <c r="D883" s="186"/>
      <c r="E883" s="186"/>
      <c r="F883" s="186"/>
      <c r="G883" s="186"/>
      <c r="H883" s="186"/>
      <c r="I883" s="186"/>
      <c r="J883" s="186"/>
      <c r="K883" s="186"/>
      <c r="L883" s="186"/>
      <c r="M883" s="186"/>
      <c r="N883" s="180"/>
      <c r="O883" s="180"/>
      <c r="P883" s="180"/>
      <c r="Q883" s="180"/>
      <c r="R883" s="180"/>
      <c r="S883" s="180"/>
      <c r="T883" s="186"/>
      <c r="U883" s="186"/>
      <c r="V883" s="186"/>
      <c r="W883" s="186"/>
      <c r="X883" s="186"/>
      <c r="Y883" s="186"/>
      <c r="Z883" s="186"/>
    </row>
    <row r="884" spans="1:26" x14ac:dyDescent="0.2">
      <c r="A884" s="186"/>
      <c r="B884" s="186"/>
      <c r="C884" s="186"/>
      <c r="D884" s="186"/>
      <c r="E884" s="186"/>
      <c r="F884" s="186"/>
      <c r="G884" s="186"/>
      <c r="H884" s="186"/>
      <c r="I884" s="186"/>
      <c r="J884" s="186"/>
      <c r="K884" s="186"/>
      <c r="L884" s="186"/>
      <c r="M884" s="186"/>
      <c r="N884" s="180"/>
      <c r="O884" s="180"/>
      <c r="P884" s="180"/>
      <c r="Q884" s="180"/>
      <c r="R884" s="180"/>
      <c r="S884" s="180"/>
      <c r="T884" s="186"/>
      <c r="U884" s="186"/>
      <c r="V884" s="186"/>
      <c r="W884" s="186"/>
      <c r="X884" s="186"/>
      <c r="Y884" s="186"/>
      <c r="Z884" s="186"/>
    </row>
    <row r="885" spans="1:26" x14ac:dyDescent="0.2">
      <c r="A885" s="186"/>
      <c r="B885" s="186"/>
      <c r="C885" s="186"/>
      <c r="D885" s="186"/>
      <c r="E885" s="186"/>
      <c r="F885" s="186"/>
      <c r="G885" s="186"/>
      <c r="H885" s="186"/>
      <c r="I885" s="186"/>
      <c r="J885" s="186"/>
      <c r="K885" s="186"/>
      <c r="L885" s="186"/>
      <c r="M885" s="186"/>
      <c r="N885" s="180"/>
      <c r="O885" s="180"/>
      <c r="P885" s="180"/>
      <c r="Q885" s="180"/>
      <c r="R885" s="180"/>
      <c r="S885" s="180"/>
      <c r="T885" s="186"/>
      <c r="U885" s="186"/>
      <c r="V885" s="186"/>
      <c r="W885" s="186"/>
      <c r="X885" s="186"/>
      <c r="Y885" s="186"/>
      <c r="Z885" s="186"/>
    </row>
    <row r="886" spans="1:26" x14ac:dyDescent="0.2">
      <c r="A886" s="186"/>
      <c r="B886" s="186"/>
      <c r="C886" s="186"/>
      <c r="D886" s="186"/>
      <c r="E886" s="186"/>
      <c r="F886" s="186"/>
      <c r="G886" s="186"/>
      <c r="H886" s="186"/>
      <c r="I886" s="186"/>
      <c r="J886" s="186"/>
      <c r="K886" s="186"/>
      <c r="L886" s="186"/>
      <c r="M886" s="186"/>
      <c r="N886" s="180"/>
      <c r="O886" s="180"/>
      <c r="P886" s="180"/>
      <c r="Q886" s="180"/>
      <c r="R886" s="180"/>
      <c r="S886" s="180"/>
      <c r="T886" s="186"/>
      <c r="U886" s="186"/>
      <c r="V886" s="186"/>
      <c r="W886" s="186"/>
      <c r="X886" s="186"/>
      <c r="Y886" s="186"/>
      <c r="Z886" s="186"/>
    </row>
    <row r="887" spans="1:26" x14ac:dyDescent="0.2">
      <c r="A887" s="186"/>
      <c r="B887" s="186"/>
      <c r="C887" s="186"/>
      <c r="D887" s="186"/>
      <c r="E887" s="186"/>
      <c r="F887" s="186"/>
      <c r="G887" s="186"/>
      <c r="H887" s="186"/>
      <c r="I887" s="186"/>
      <c r="J887" s="186"/>
      <c r="K887" s="186"/>
      <c r="L887" s="186"/>
      <c r="M887" s="186"/>
      <c r="N887" s="180"/>
      <c r="O887" s="180"/>
      <c r="P887" s="180"/>
      <c r="Q887" s="180"/>
      <c r="R887" s="180"/>
      <c r="S887" s="180"/>
      <c r="T887" s="186"/>
      <c r="U887" s="186"/>
      <c r="V887" s="186"/>
      <c r="W887" s="186"/>
      <c r="X887" s="186"/>
      <c r="Y887" s="186"/>
      <c r="Z887" s="186"/>
    </row>
    <row r="888" spans="1:26" x14ac:dyDescent="0.2">
      <c r="A888" s="186"/>
      <c r="B888" s="186"/>
      <c r="C888" s="186"/>
      <c r="D888" s="186"/>
      <c r="E888" s="186"/>
      <c r="F888" s="186"/>
      <c r="G888" s="186"/>
      <c r="H888" s="186"/>
      <c r="I888" s="186"/>
      <c r="J888" s="186"/>
      <c r="K888" s="186"/>
      <c r="L888" s="186"/>
      <c r="M888" s="186"/>
      <c r="N888" s="180"/>
      <c r="O888" s="180"/>
      <c r="P888" s="180"/>
      <c r="Q888" s="180"/>
      <c r="R888" s="180"/>
      <c r="S888" s="180"/>
      <c r="T888" s="186"/>
      <c r="U888" s="186"/>
      <c r="V888" s="186"/>
      <c r="W888" s="186"/>
      <c r="X888" s="186"/>
      <c r="Y888" s="186"/>
      <c r="Z888" s="186"/>
    </row>
    <row r="889" spans="1:26" x14ac:dyDescent="0.2">
      <c r="A889" s="186"/>
      <c r="B889" s="186"/>
      <c r="C889" s="186"/>
      <c r="D889" s="186"/>
      <c r="E889" s="186"/>
      <c r="F889" s="186"/>
      <c r="G889" s="186"/>
      <c r="H889" s="186"/>
      <c r="I889" s="186"/>
      <c r="J889" s="186"/>
      <c r="K889" s="186"/>
      <c r="L889" s="186"/>
      <c r="M889" s="186"/>
      <c r="N889" s="180"/>
      <c r="O889" s="180"/>
      <c r="P889" s="180"/>
      <c r="Q889" s="180"/>
      <c r="R889" s="180"/>
      <c r="S889" s="180"/>
      <c r="T889" s="186"/>
      <c r="U889" s="186"/>
      <c r="V889" s="186"/>
      <c r="W889" s="186"/>
      <c r="X889" s="186"/>
      <c r="Y889" s="186"/>
      <c r="Z889" s="186"/>
    </row>
    <row r="890" spans="1:26" x14ac:dyDescent="0.2">
      <c r="A890" s="186"/>
      <c r="B890" s="186"/>
      <c r="C890" s="186"/>
      <c r="D890" s="186"/>
      <c r="E890" s="186"/>
      <c r="F890" s="186"/>
      <c r="G890" s="186"/>
      <c r="H890" s="186"/>
      <c r="I890" s="186"/>
      <c r="J890" s="186"/>
      <c r="K890" s="186"/>
      <c r="L890" s="186"/>
      <c r="M890" s="186"/>
      <c r="N890" s="180"/>
      <c r="O890" s="180"/>
      <c r="P890" s="180"/>
      <c r="Q890" s="180"/>
      <c r="R890" s="180"/>
      <c r="S890" s="180"/>
      <c r="T890" s="186"/>
      <c r="U890" s="186"/>
      <c r="V890" s="186"/>
      <c r="W890" s="186"/>
      <c r="X890" s="186"/>
      <c r="Y890" s="186"/>
      <c r="Z890" s="186"/>
    </row>
    <row r="891" spans="1:26" x14ac:dyDescent="0.2">
      <c r="A891" s="186"/>
      <c r="B891" s="186"/>
      <c r="C891" s="186"/>
      <c r="D891" s="186"/>
      <c r="E891" s="186"/>
      <c r="F891" s="186"/>
      <c r="G891" s="186"/>
      <c r="H891" s="186"/>
      <c r="I891" s="186"/>
      <c r="J891" s="186"/>
      <c r="K891" s="186"/>
      <c r="L891" s="186"/>
      <c r="M891" s="186"/>
      <c r="N891" s="180"/>
      <c r="O891" s="180"/>
      <c r="P891" s="180"/>
      <c r="Q891" s="180"/>
      <c r="R891" s="180"/>
      <c r="S891" s="180"/>
      <c r="T891" s="186"/>
      <c r="U891" s="186"/>
      <c r="V891" s="186"/>
      <c r="W891" s="186"/>
      <c r="X891" s="186"/>
      <c r="Y891" s="186"/>
      <c r="Z891" s="186"/>
    </row>
    <row r="892" spans="1:26" x14ac:dyDescent="0.2">
      <c r="A892" s="186"/>
      <c r="B892" s="186"/>
      <c r="C892" s="186"/>
      <c r="D892" s="186"/>
      <c r="E892" s="186"/>
      <c r="F892" s="186"/>
      <c r="G892" s="186"/>
      <c r="H892" s="186"/>
      <c r="I892" s="186"/>
      <c r="J892" s="186"/>
      <c r="K892" s="186"/>
      <c r="L892" s="186"/>
      <c r="M892" s="186"/>
      <c r="N892" s="180"/>
      <c r="O892" s="180"/>
      <c r="P892" s="180"/>
      <c r="Q892" s="180"/>
      <c r="R892" s="180"/>
      <c r="S892" s="180"/>
      <c r="T892" s="186"/>
      <c r="U892" s="186"/>
      <c r="V892" s="186"/>
      <c r="W892" s="186"/>
      <c r="X892" s="186"/>
      <c r="Y892" s="186"/>
      <c r="Z892" s="186"/>
    </row>
    <row r="893" spans="1:26" x14ac:dyDescent="0.2">
      <c r="A893" s="186"/>
      <c r="B893" s="186"/>
      <c r="C893" s="186"/>
      <c r="D893" s="186"/>
      <c r="E893" s="186"/>
      <c r="F893" s="186"/>
      <c r="G893" s="186"/>
      <c r="H893" s="186"/>
      <c r="I893" s="186"/>
      <c r="J893" s="186"/>
      <c r="K893" s="186"/>
      <c r="L893" s="186"/>
      <c r="M893" s="186"/>
      <c r="N893" s="180"/>
      <c r="O893" s="180"/>
      <c r="P893" s="180"/>
      <c r="Q893" s="180"/>
      <c r="R893" s="180"/>
      <c r="S893" s="180"/>
      <c r="T893" s="186"/>
      <c r="U893" s="186"/>
      <c r="V893" s="186"/>
      <c r="W893" s="186"/>
      <c r="X893" s="186"/>
      <c r="Y893" s="186"/>
      <c r="Z893" s="186"/>
    </row>
    <row r="894" spans="1:26" x14ac:dyDescent="0.2">
      <c r="A894" s="186"/>
      <c r="B894" s="186"/>
      <c r="C894" s="186"/>
      <c r="D894" s="186"/>
      <c r="E894" s="186"/>
      <c r="F894" s="186"/>
      <c r="G894" s="186"/>
      <c r="H894" s="186"/>
      <c r="I894" s="186"/>
      <c r="J894" s="186"/>
      <c r="K894" s="186"/>
      <c r="L894" s="186"/>
      <c r="M894" s="186"/>
      <c r="N894" s="180"/>
      <c r="O894" s="180"/>
      <c r="P894" s="180"/>
      <c r="Q894" s="180"/>
      <c r="R894" s="180"/>
      <c r="S894" s="180"/>
      <c r="T894" s="186"/>
      <c r="U894" s="186"/>
      <c r="V894" s="186"/>
      <c r="W894" s="186"/>
      <c r="X894" s="186"/>
      <c r="Y894" s="186"/>
      <c r="Z894" s="186"/>
    </row>
    <row r="895" spans="1:26" x14ac:dyDescent="0.2">
      <c r="A895" s="186"/>
      <c r="B895" s="186"/>
      <c r="C895" s="186"/>
      <c r="D895" s="186"/>
      <c r="E895" s="186"/>
      <c r="F895" s="186"/>
      <c r="G895" s="186"/>
      <c r="H895" s="186"/>
      <c r="I895" s="186"/>
      <c r="J895" s="186"/>
      <c r="K895" s="186"/>
      <c r="L895" s="186"/>
      <c r="M895" s="186"/>
      <c r="N895" s="180"/>
      <c r="O895" s="180"/>
      <c r="P895" s="180"/>
      <c r="Q895" s="180"/>
      <c r="R895" s="180"/>
      <c r="S895" s="180"/>
      <c r="T895" s="186"/>
      <c r="U895" s="186"/>
      <c r="V895" s="186"/>
      <c r="W895" s="186"/>
      <c r="X895" s="186"/>
      <c r="Y895" s="186"/>
      <c r="Z895" s="186"/>
    </row>
    <row r="896" spans="1:26" x14ac:dyDescent="0.2">
      <c r="A896" s="186"/>
      <c r="B896" s="186"/>
      <c r="C896" s="186"/>
      <c r="D896" s="186"/>
      <c r="E896" s="186"/>
      <c r="F896" s="186"/>
      <c r="G896" s="186"/>
      <c r="H896" s="186"/>
      <c r="I896" s="186"/>
      <c r="J896" s="186"/>
      <c r="K896" s="186"/>
      <c r="L896" s="186"/>
      <c r="M896" s="186"/>
      <c r="N896" s="180"/>
      <c r="O896" s="180"/>
      <c r="P896" s="180"/>
      <c r="Q896" s="180"/>
      <c r="R896" s="180"/>
      <c r="S896" s="180"/>
      <c r="T896" s="186"/>
      <c r="U896" s="186"/>
      <c r="V896" s="186"/>
      <c r="W896" s="186"/>
      <c r="X896" s="186"/>
      <c r="Y896" s="186"/>
      <c r="Z896" s="186"/>
    </row>
    <row r="897" spans="1:26" x14ac:dyDescent="0.2">
      <c r="A897" s="186"/>
      <c r="B897" s="186"/>
      <c r="C897" s="186"/>
      <c r="D897" s="186"/>
      <c r="E897" s="186"/>
      <c r="F897" s="186"/>
      <c r="G897" s="186"/>
      <c r="H897" s="186"/>
      <c r="I897" s="186"/>
      <c r="J897" s="186"/>
      <c r="K897" s="186"/>
      <c r="L897" s="186"/>
      <c r="M897" s="186"/>
      <c r="N897" s="180"/>
      <c r="O897" s="180"/>
      <c r="P897" s="180"/>
      <c r="Q897" s="180"/>
      <c r="R897" s="180"/>
      <c r="S897" s="180"/>
      <c r="T897" s="186"/>
      <c r="U897" s="186"/>
      <c r="V897" s="186"/>
      <c r="W897" s="186"/>
      <c r="X897" s="186"/>
      <c r="Y897" s="186"/>
      <c r="Z897" s="186"/>
    </row>
    <row r="898" spans="1:26" x14ac:dyDescent="0.2">
      <c r="A898" s="186"/>
      <c r="B898" s="186"/>
      <c r="C898" s="186"/>
      <c r="D898" s="186"/>
      <c r="E898" s="186"/>
      <c r="F898" s="186"/>
      <c r="G898" s="186"/>
      <c r="H898" s="186"/>
      <c r="I898" s="186"/>
      <c r="J898" s="186"/>
      <c r="K898" s="186"/>
      <c r="L898" s="186"/>
      <c r="M898" s="186"/>
      <c r="N898" s="180"/>
      <c r="O898" s="180"/>
      <c r="P898" s="180"/>
      <c r="Q898" s="180"/>
      <c r="R898" s="180"/>
      <c r="S898" s="180"/>
      <c r="T898" s="186"/>
      <c r="U898" s="186"/>
      <c r="V898" s="186"/>
      <c r="W898" s="186"/>
      <c r="X898" s="186"/>
      <c r="Y898" s="186"/>
      <c r="Z898" s="186"/>
    </row>
    <row r="899" spans="1:26" x14ac:dyDescent="0.2">
      <c r="A899" s="186"/>
      <c r="B899" s="186"/>
      <c r="C899" s="186"/>
      <c r="D899" s="186"/>
      <c r="E899" s="186"/>
      <c r="F899" s="186"/>
      <c r="G899" s="186"/>
      <c r="H899" s="186"/>
      <c r="I899" s="186"/>
      <c r="J899" s="186"/>
      <c r="K899" s="186"/>
      <c r="L899" s="186"/>
      <c r="M899" s="186"/>
      <c r="N899" s="180"/>
      <c r="O899" s="180"/>
      <c r="P899" s="180"/>
      <c r="Q899" s="180"/>
      <c r="R899" s="180"/>
      <c r="S899" s="180"/>
      <c r="T899" s="186"/>
      <c r="U899" s="186"/>
      <c r="V899" s="186"/>
      <c r="W899" s="186"/>
      <c r="X899" s="186"/>
      <c r="Y899" s="186"/>
      <c r="Z899" s="186"/>
    </row>
    <row r="900" spans="1:26" x14ac:dyDescent="0.2">
      <c r="A900" s="186"/>
      <c r="B900" s="186"/>
      <c r="C900" s="186"/>
      <c r="D900" s="186"/>
      <c r="E900" s="186"/>
      <c r="F900" s="186"/>
      <c r="G900" s="186"/>
      <c r="H900" s="186"/>
      <c r="I900" s="186"/>
      <c r="J900" s="186"/>
      <c r="K900" s="186"/>
      <c r="L900" s="186"/>
      <c r="M900" s="186"/>
      <c r="N900" s="180"/>
      <c r="O900" s="180"/>
      <c r="P900" s="180"/>
      <c r="Q900" s="180"/>
      <c r="R900" s="180"/>
      <c r="S900" s="180"/>
      <c r="T900" s="186"/>
      <c r="U900" s="186"/>
      <c r="V900" s="186"/>
      <c r="W900" s="186"/>
      <c r="X900" s="186"/>
      <c r="Y900" s="186"/>
      <c r="Z900" s="186"/>
    </row>
    <row r="901" spans="1:26" x14ac:dyDescent="0.2">
      <c r="A901" s="186"/>
      <c r="B901" s="186"/>
      <c r="C901" s="186"/>
      <c r="D901" s="186"/>
      <c r="E901" s="186"/>
      <c r="F901" s="186"/>
      <c r="G901" s="186"/>
      <c r="H901" s="186"/>
      <c r="I901" s="186"/>
      <c r="J901" s="186"/>
      <c r="K901" s="186"/>
      <c r="L901" s="186"/>
      <c r="M901" s="186"/>
      <c r="N901" s="180"/>
      <c r="O901" s="180"/>
      <c r="P901" s="180"/>
      <c r="Q901" s="180"/>
      <c r="R901" s="180"/>
      <c r="S901" s="180"/>
      <c r="T901" s="186"/>
      <c r="U901" s="186"/>
      <c r="V901" s="186"/>
      <c r="W901" s="186"/>
      <c r="X901" s="186"/>
      <c r="Y901" s="186"/>
      <c r="Z901" s="186"/>
    </row>
    <row r="902" spans="1:26" x14ac:dyDescent="0.2">
      <c r="A902" s="186"/>
      <c r="B902" s="186"/>
      <c r="C902" s="186"/>
      <c r="D902" s="186"/>
      <c r="E902" s="186"/>
      <c r="F902" s="186"/>
      <c r="G902" s="186"/>
      <c r="H902" s="186"/>
      <c r="I902" s="186"/>
      <c r="J902" s="186"/>
      <c r="K902" s="186"/>
      <c r="L902" s="186"/>
      <c r="M902" s="186"/>
      <c r="N902" s="180"/>
      <c r="O902" s="180"/>
      <c r="P902" s="180"/>
      <c r="Q902" s="180"/>
      <c r="R902" s="180"/>
      <c r="S902" s="180"/>
      <c r="T902" s="186"/>
      <c r="U902" s="186"/>
      <c r="V902" s="186"/>
      <c r="W902" s="186"/>
      <c r="X902" s="186"/>
      <c r="Y902" s="186"/>
      <c r="Z902" s="186"/>
    </row>
    <row r="903" spans="1:26" x14ac:dyDescent="0.2">
      <c r="A903" s="186"/>
      <c r="B903" s="186"/>
      <c r="C903" s="186"/>
      <c r="D903" s="186"/>
      <c r="E903" s="186"/>
      <c r="F903" s="186"/>
      <c r="G903" s="186"/>
      <c r="H903" s="186"/>
      <c r="I903" s="186"/>
      <c r="J903" s="186"/>
      <c r="K903" s="186"/>
      <c r="L903" s="186"/>
      <c r="M903" s="186"/>
      <c r="N903" s="180"/>
      <c r="O903" s="180"/>
      <c r="P903" s="180"/>
      <c r="Q903" s="180"/>
      <c r="R903" s="180"/>
      <c r="S903" s="180"/>
      <c r="T903" s="186"/>
      <c r="U903" s="186"/>
      <c r="V903" s="186"/>
      <c r="W903" s="186"/>
      <c r="X903" s="186"/>
      <c r="Y903" s="186"/>
      <c r="Z903" s="186"/>
    </row>
    <row r="904" spans="1:26" x14ac:dyDescent="0.2">
      <c r="A904" s="186"/>
      <c r="B904" s="186"/>
      <c r="C904" s="186"/>
      <c r="D904" s="186"/>
      <c r="E904" s="186"/>
      <c r="F904" s="186"/>
      <c r="G904" s="186"/>
      <c r="H904" s="186"/>
      <c r="I904" s="186"/>
      <c r="J904" s="186"/>
      <c r="K904" s="186"/>
      <c r="L904" s="186"/>
      <c r="M904" s="186"/>
      <c r="N904" s="180"/>
      <c r="O904" s="180"/>
      <c r="P904" s="180"/>
      <c r="Q904" s="180"/>
      <c r="R904" s="180"/>
      <c r="S904" s="180"/>
      <c r="T904" s="186"/>
      <c r="U904" s="186"/>
      <c r="V904" s="186"/>
      <c r="W904" s="186"/>
      <c r="X904" s="186"/>
      <c r="Y904" s="186"/>
      <c r="Z904" s="186"/>
    </row>
    <row r="905" spans="1:26" x14ac:dyDescent="0.2">
      <c r="A905" s="186"/>
      <c r="B905" s="186"/>
      <c r="C905" s="186"/>
      <c r="D905" s="186"/>
      <c r="E905" s="186"/>
      <c r="F905" s="186"/>
      <c r="G905" s="186"/>
      <c r="H905" s="186"/>
      <c r="I905" s="186"/>
      <c r="J905" s="186"/>
      <c r="K905" s="186"/>
      <c r="L905" s="186"/>
      <c r="M905" s="186"/>
      <c r="N905" s="180"/>
      <c r="O905" s="180"/>
      <c r="P905" s="180"/>
      <c r="Q905" s="180"/>
      <c r="R905" s="180"/>
      <c r="S905" s="180"/>
      <c r="T905" s="186"/>
      <c r="U905" s="186"/>
      <c r="V905" s="186"/>
      <c r="W905" s="186"/>
      <c r="X905" s="186"/>
      <c r="Y905" s="186"/>
      <c r="Z905" s="186"/>
    </row>
    <row r="906" spans="1:26" x14ac:dyDescent="0.2">
      <c r="A906" s="186"/>
      <c r="B906" s="186"/>
      <c r="C906" s="186"/>
      <c r="D906" s="186"/>
      <c r="E906" s="186"/>
      <c r="F906" s="186"/>
      <c r="G906" s="186"/>
      <c r="H906" s="186"/>
      <c r="I906" s="186"/>
      <c r="J906" s="186"/>
      <c r="K906" s="186"/>
      <c r="L906" s="186"/>
      <c r="M906" s="186"/>
      <c r="N906" s="180"/>
      <c r="O906" s="180"/>
      <c r="P906" s="180"/>
      <c r="Q906" s="180"/>
      <c r="R906" s="180"/>
      <c r="S906" s="180"/>
      <c r="T906" s="186"/>
      <c r="U906" s="186"/>
      <c r="V906" s="186"/>
      <c r="W906" s="186"/>
      <c r="X906" s="186"/>
      <c r="Y906" s="186"/>
      <c r="Z906" s="186"/>
    </row>
    <row r="907" spans="1:26" x14ac:dyDescent="0.2">
      <c r="A907" s="186"/>
      <c r="B907" s="186"/>
      <c r="C907" s="186"/>
      <c r="D907" s="186"/>
      <c r="E907" s="186"/>
      <c r="F907" s="186"/>
      <c r="G907" s="186"/>
      <c r="H907" s="186"/>
      <c r="I907" s="186"/>
      <c r="J907" s="186"/>
      <c r="K907" s="186"/>
      <c r="L907" s="186"/>
      <c r="M907" s="186"/>
      <c r="N907" s="180"/>
      <c r="O907" s="180"/>
      <c r="P907" s="180"/>
      <c r="Q907" s="180"/>
      <c r="R907" s="180"/>
      <c r="S907" s="180"/>
      <c r="T907" s="186"/>
      <c r="U907" s="186"/>
      <c r="V907" s="186"/>
      <c r="W907" s="186"/>
      <c r="X907" s="186"/>
      <c r="Y907" s="186"/>
      <c r="Z907" s="186"/>
    </row>
    <row r="908" spans="1:26" x14ac:dyDescent="0.2">
      <c r="A908" s="186"/>
      <c r="B908" s="186"/>
      <c r="C908" s="186"/>
      <c r="D908" s="186"/>
      <c r="E908" s="186"/>
      <c r="F908" s="186"/>
      <c r="G908" s="186"/>
      <c r="H908" s="186"/>
      <c r="I908" s="186"/>
      <c r="J908" s="186"/>
      <c r="K908" s="186"/>
      <c r="L908" s="186"/>
      <c r="M908" s="186"/>
      <c r="N908" s="180"/>
      <c r="O908" s="180"/>
      <c r="P908" s="180"/>
      <c r="Q908" s="180"/>
      <c r="R908" s="180"/>
      <c r="S908" s="180"/>
      <c r="T908" s="186"/>
      <c r="U908" s="186"/>
      <c r="V908" s="186"/>
      <c r="W908" s="186"/>
      <c r="X908" s="186"/>
      <c r="Y908" s="186"/>
      <c r="Z908" s="186"/>
    </row>
    <row r="909" spans="1:26" x14ac:dyDescent="0.2">
      <c r="A909" s="186"/>
      <c r="B909" s="186"/>
      <c r="C909" s="186"/>
      <c r="D909" s="186"/>
      <c r="E909" s="186"/>
      <c r="F909" s="186"/>
      <c r="G909" s="186"/>
      <c r="H909" s="186"/>
      <c r="I909" s="186"/>
      <c r="J909" s="186"/>
      <c r="K909" s="186"/>
      <c r="L909" s="186"/>
      <c r="M909" s="186"/>
      <c r="N909" s="180"/>
      <c r="O909" s="180"/>
      <c r="P909" s="180"/>
      <c r="Q909" s="180"/>
      <c r="R909" s="180"/>
      <c r="S909" s="180"/>
      <c r="T909" s="186"/>
      <c r="U909" s="186"/>
      <c r="V909" s="186"/>
      <c r="W909" s="186"/>
      <c r="X909" s="186"/>
      <c r="Y909" s="186"/>
      <c r="Z909" s="186"/>
    </row>
    <row r="910" spans="1:26" x14ac:dyDescent="0.2">
      <c r="A910" s="186"/>
      <c r="B910" s="186"/>
      <c r="C910" s="186"/>
      <c r="D910" s="186"/>
      <c r="E910" s="186"/>
      <c r="F910" s="186"/>
      <c r="G910" s="186"/>
      <c r="H910" s="186"/>
      <c r="I910" s="186"/>
      <c r="J910" s="186"/>
      <c r="K910" s="186"/>
      <c r="L910" s="186"/>
      <c r="M910" s="186"/>
      <c r="N910" s="180"/>
      <c r="O910" s="180"/>
      <c r="P910" s="180"/>
      <c r="Q910" s="180"/>
      <c r="R910" s="180"/>
      <c r="S910" s="180"/>
      <c r="T910" s="186"/>
      <c r="U910" s="186"/>
      <c r="V910" s="186"/>
      <c r="W910" s="186"/>
      <c r="X910" s="186"/>
      <c r="Y910" s="186"/>
      <c r="Z910" s="186"/>
    </row>
    <row r="911" spans="1:26" x14ac:dyDescent="0.2">
      <c r="A911" s="186"/>
      <c r="B911" s="186"/>
      <c r="C911" s="186"/>
      <c r="D911" s="186"/>
      <c r="E911" s="186"/>
      <c r="F911" s="186"/>
      <c r="G911" s="186"/>
      <c r="H911" s="186"/>
      <c r="I911" s="186"/>
      <c r="J911" s="186"/>
      <c r="K911" s="186"/>
      <c r="L911" s="186"/>
      <c r="M911" s="186"/>
      <c r="N911" s="180"/>
      <c r="O911" s="180"/>
      <c r="P911" s="180"/>
      <c r="Q911" s="180"/>
      <c r="R911" s="180"/>
      <c r="S911" s="180"/>
      <c r="T911" s="186"/>
      <c r="U911" s="186"/>
      <c r="V911" s="186"/>
      <c r="W911" s="186"/>
      <c r="X911" s="186"/>
      <c r="Y911" s="186"/>
      <c r="Z911" s="186"/>
    </row>
    <row r="912" spans="1:26" x14ac:dyDescent="0.2">
      <c r="A912" s="186"/>
      <c r="B912" s="186"/>
      <c r="C912" s="186"/>
      <c r="D912" s="186"/>
      <c r="E912" s="186"/>
      <c r="F912" s="186"/>
      <c r="G912" s="186"/>
      <c r="H912" s="186"/>
      <c r="I912" s="186"/>
      <c r="J912" s="186"/>
      <c r="K912" s="186"/>
      <c r="L912" s="186"/>
      <c r="M912" s="186"/>
      <c r="N912" s="180"/>
      <c r="O912" s="180"/>
      <c r="P912" s="180"/>
      <c r="Q912" s="180"/>
      <c r="R912" s="180"/>
      <c r="S912" s="180"/>
      <c r="T912" s="186"/>
      <c r="U912" s="186"/>
      <c r="V912" s="186"/>
      <c r="W912" s="186"/>
      <c r="X912" s="186"/>
      <c r="Y912" s="186"/>
      <c r="Z912" s="186"/>
    </row>
    <row r="913" spans="1:26" x14ac:dyDescent="0.2">
      <c r="A913" s="186"/>
      <c r="B913" s="186"/>
      <c r="C913" s="186"/>
      <c r="D913" s="186"/>
      <c r="E913" s="186"/>
      <c r="F913" s="186"/>
      <c r="G913" s="186"/>
      <c r="H913" s="186"/>
      <c r="I913" s="186"/>
      <c r="J913" s="186"/>
      <c r="K913" s="186"/>
      <c r="L913" s="186"/>
      <c r="M913" s="186"/>
      <c r="N913" s="180"/>
      <c r="O913" s="180"/>
      <c r="P913" s="180"/>
      <c r="Q913" s="180"/>
      <c r="R913" s="180"/>
      <c r="S913" s="180"/>
      <c r="T913" s="186"/>
      <c r="U913" s="186"/>
      <c r="V913" s="186"/>
      <c r="W913" s="186"/>
      <c r="X913" s="186"/>
      <c r="Y913" s="186"/>
      <c r="Z913" s="186"/>
    </row>
    <row r="914" spans="1:26" x14ac:dyDescent="0.2">
      <c r="A914" s="186"/>
      <c r="B914" s="186"/>
      <c r="C914" s="186"/>
      <c r="D914" s="186"/>
      <c r="E914" s="186"/>
      <c r="F914" s="186"/>
      <c r="G914" s="186"/>
      <c r="H914" s="186"/>
      <c r="I914" s="186"/>
      <c r="J914" s="186"/>
      <c r="K914" s="186"/>
      <c r="L914" s="186"/>
      <c r="M914" s="186"/>
      <c r="N914" s="180"/>
      <c r="O914" s="180"/>
      <c r="P914" s="180"/>
      <c r="Q914" s="180"/>
      <c r="R914" s="180"/>
      <c r="S914" s="180"/>
      <c r="T914" s="186"/>
      <c r="U914" s="186"/>
      <c r="V914" s="186"/>
      <c r="W914" s="186"/>
      <c r="X914" s="186"/>
      <c r="Y914" s="186"/>
      <c r="Z914" s="186"/>
    </row>
    <row r="915" spans="1:26" x14ac:dyDescent="0.2">
      <c r="A915" s="186"/>
      <c r="B915" s="186"/>
      <c r="C915" s="186"/>
      <c r="D915" s="186"/>
      <c r="E915" s="186"/>
      <c r="F915" s="186"/>
      <c r="G915" s="186"/>
      <c r="H915" s="186"/>
      <c r="I915" s="186"/>
      <c r="J915" s="186"/>
      <c r="K915" s="186"/>
      <c r="L915" s="186"/>
      <c r="M915" s="186"/>
      <c r="N915" s="180"/>
      <c r="O915" s="180"/>
      <c r="P915" s="180"/>
      <c r="Q915" s="180"/>
      <c r="R915" s="180"/>
      <c r="S915" s="180"/>
      <c r="T915" s="186"/>
      <c r="U915" s="186"/>
      <c r="V915" s="186"/>
      <c r="W915" s="186"/>
      <c r="X915" s="186"/>
      <c r="Y915" s="186"/>
      <c r="Z915" s="186"/>
    </row>
    <row r="916" spans="1:26" x14ac:dyDescent="0.2">
      <c r="A916" s="186"/>
      <c r="B916" s="186"/>
      <c r="C916" s="186"/>
      <c r="D916" s="186"/>
      <c r="E916" s="186"/>
      <c r="F916" s="186"/>
      <c r="G916" s="186"/>
      <c r="H916" s="186"/>
      <c r="I916" s="186"/>
      <c r="J916" s="186"/>
      <c r="K916" s="186"/>
      <c r="L916" s="186"/>
      <c r="M916" s="186"/>
      <c r="N916" s="180"/>
      <c r="O916" s="180"/>
      <c r="P916" s="180"/>
      <c r="Q916" s="180"/>
      <c r="R916" s="180"/>
      <c r="S916" s="180"/>
      <c r="T916" s="186"/>
      <c r="U916" s="186"/>
      <c r="V916" s="186"/>
      <c r="W916" s="186"/>
      <c r="X916" s="186"/>
      <c r="Y916" s="186"/>
      <c r="Z916" s="186"/>
    </row>
    <row r="917" spans="1:26" x14ac:dyDescent="0.2">
      <c r="A917" s="186"/>
      <c r="B917" s="186"/>
      <c r="C917" s="186"/>
      <c r="D917" s="186"/>
      <c r="E917" s="186"/>
      <c r="F917" s="186"/>
      <c r="G917" s="186"/>
      <c r="H917" s="186"/>
      <c r="I917" s="186"/>
      <c r="J917" s="186"/>
      <c r="K917" s="186"/>
      <c r="L917" s="186"/>
      <c r="M917" s="186"/>
      <c r="N917" s="180"/>
      <c r="O917" s="180"/>
      <c r="P917" s="180"/>
      <c r="Q917" s="180"/>
      <c r="R917" s="180"/>
      <c r="S917" s="180"/>
      <c r="T917" s="186"/>
      <c r="U917" s="186"/>
      <c r="V917" s="186"/>
      <c r="W917" s="186"/>
      <c r="X917" s="186"/>
      <c r="Y917" s="186"/>
      <c r="Z917" s="186"/>
    </row>
    <row r="918" spans="1:26" x14ac:dyDescent="0.2">
      <c r="A918" s="186"/>
      <c r="B918" s="186"/>
      <c r="C918" s="186"/>
      <c r="D918" s="186"/>
      <c r="E918" s="186"/>
      <c r="F918" s="186"/>
      <c r="G918" s="186"/>
      <c r="H918" s="186"/>
      <c r="I918" s="186"/>
      <c r="J918" s="186"/>
      <c r="K918" s="186"/>
      <c r="L918" s="186"/>
      <c r="M918" s="186"/>
      <c r="N918" s="180"/>
      <c r="O918" s="180"/>
      <c r="P918" s="180"/>
      <c r="Q918" s="180"/>
      <c r="R918" s="180"/>
      <c r="S918" s="180"/>
      <c r="T918" s="186"/>
      <c r="U918" s="186"/>
      <c r="V918" s="186"/>
      <c r="W918" s="186"/>
      <c r="X918" s="186"/>
      <c r="Y918" s="186"/>
      <c r="Z918" s="186"/>
    </row>
    <row r="919" spans="1:26" x14ac:dyDescent="0.2">
      <c r="A919" s="186"/>
      <c r="B919" s="186"/>
      <c r="C919" s="186"/>
      <c r="D919" s="186"/>
      <c r="E919" s="186"/>
      <c r="F919" s="186"/>
      <c r="G919" s="186"/>
      <c r="H919" s="186"/>
      <c r="I919" s="186"/>
      <c r="J919" s="186"/>
      <c r="K919" s="186"/>
      <c r="L919" s="186"/>
      <c r="M919" s="186"/>
      <c r="N919" s="180"/>
      <c r="O919" s="180"/>
      <c r="P919" s="180"/>
      <c r="Q919" s="180"/>
      <c r="R919" s="180"/>
      <c r="S919" s="180"/>
      <c r="T919" s="186"/>
      <c r="U919" s="186"/>
      <c r="V919" s="186"/>
      <c r="W919" s="186"/>
      <c r="X919" s="186"/>
      <c r="Y919" s="186"/>
      <c r="Z919" s="186"/>
    </row>
    <row r="920" spans="1:26" x14ac:dyDescent="0.2">
      <c r="A920" s="186"/>
      <c r="B920" s="186"/>
      <c r="C920" s="186"/>
      <c r="D920" s="186"/>
      <c r="E920" s="186"/>
      <c r="F920" s="186"/>
      <c r="G920" s="186"/>
      <c r="H920" s="186"/>
      <c r="I920" s="186"/>
      <c r="J920" s="186"/>
      <c r="K920" s="186"/>
      <c r="L920" s="186"/>
      <c r="M920" s="186"/>
      <c r="N920" s="180"/>
      <c r="O920" s="180"/>
      <c r="P920" s="180"/>
      <c r="Q920" s="180"/>
      <c r="R920" s="180"/>
      <c r="S920" s="180"/>
      <c r="T920" s="186"/>
      <c r="U920" s="186"/>
      <c r="V920" s="186"/>
      <c r="W920" s="186"/>
      <c r="X920" s="186"/>
      <c r="Y920" s="186"/>
      <c r="Z920" s="186"/>
    </row>
    <row r="921" spans="1:26" x14ac:dyDescent="0.2">
      <c r="A921" s="186"/>
      <c r="B921" s="186"/>
      <c r="C921" s="186"/>
      <c r="D921" s="186"/>
      <c r="E921" s="186"/>
      <c r="F921" s="186"/>
      <c r="G921" s="186"/>
      <c r="H921" s="186"/>
      <c r="I921" s="186"/>
      <c r="J921" s="186"/>
      <c r="K921" s="186"/>
      <c r="L921" s="186"/>
      <c r="M921" s="186"/>
      <c r="N921" s="180"/>
      <c r="O921" s="180"/>
      <c r="P921" s="180"/>
      <c r="Q921" s="180"/>
      <c r="R921" s="180"/>
      <c r="S921" s="180"/>
      <c r="T921" s="186"/>
      <c r="U921" s="186"/>
      <c r="V921" s="186"/>
      <c r="W921" s="186"/>
      <c r="X921" s="186"/>
      <c r="Y921" s="186"/>
      <c r="Z921" s="186"/>
    </row>
    <row r="922" spans="1:26" x14ac:dyDescent="0.2">
      <c r="A922" s="186"/>
      <c r="B922" s="186"/>
      <c r="C922" s="186"/>
      <c r="D922" s="186"/>
      <c r="E922" s="186"/>
      <c r="F922" s="186"/>
      <c r="G922" s="186"/>
      <c r="H922" s="186"/>
      <c r="I922" s="186"/>
      <c r="J922" s="186"/>
      <c r="K922" s="186"/>
      <c r="L922" s="186"/>
      <c r="M922" s="186"/>
      <c r="N922" s="180"/>
      <c r="O922" s="180"/>
      <c r="P922" s="180"/>
      <c r="Q922" s="180"/>
      <c r="R922" s="180"/>
      <c r="S922" s="180"/>
      <c r="T922" s="186"/>
      <c r="U922" s="186"/>
      <c r="V922" s="186"/>
      <c r="W922" s="186"/>
      <c r="X922" s="186"/>
      <c r="Y922" s="186"/>
      <c r="Z922" s="186"/>
    </row>
    <row r="923" spans="1:26" x14ac:dyDescent="0.2">
      <c r="A923" s="186"/>
      <c r="B923" s="186"/>
      <c r="C923" s="186"/>
      <c r="D923" s="186"/>
      <c r="E923" s="186"/>
      <c r="F923" s="186"/>
      <c r="G923" s="186"/>
      <c r="H923" s="186"/>
      <c r="I923" s="186"/>
      <c r="J923" s="186"/>
      <c r="K923" s="186"/>
      <c r="L923" s="186"/>
      <c r="M923" s="186"/>
      <c r="N923" s="180"/>
      <c r="O923" s="180"/>
      <c r="P923" s="180"/>
      <c r="Q923" s="180"/>
      <c r="R923" s="180"/>
      <c r="S923" s="180"/>
      <c r="T923" s="186"/>
      <c r="U923" s="186"/>
      <c r="V923" s="186"/>
      <c r="W923" s="186"/>
      <c r="X923" s="186"/>
      <c r="Y923" s="186"/>
      <c r="Z923" s="186"/>
    </row>
    <row r="924" spans="1:26" x14ac:dyDescent="0.2">
      <c r="A924" s="186"/>
      <c r="B924" s="186"/>
      <c r="C924" s="186"/>
      <c r="D924" s="186"/>
      <c r="E924" s="186"/>
      <c r="F924" s="186"/>
      <c r="G924" s="186"/>
      <c r="H924" s="186"/>
      <c r="I924" s="186"/>
      <c r="J924" s="186"/>
      <c r="K924" s="186"/>
      <c r="L924" s="186"/>
      <c r="M924" s="186"/>
      <c r="N924" s="180"/>
      <c r="O924" s="180"/>
      <c r="P924" s="180"/>
      <c r="Q924" s="180"/>
      <c r="R924" s="180"/>
      <c r="S924" s="180"/>
      <c r="T924" s="186"/>
      <c r="U924" s="186"/>
      <c r="V924" s="186"/>
      <c r="W924" s="186"/>
      <c r="X924" s="186"/>
      <c r="Y924" s="186"/>
      <c r="Z924" s="186"/>
    </row>
    <row r="925" spans="1:26" x14ac:dyDescent="0.2">
      <c r="A925" s="186"/>
      <c r="B925" s="186"/>
      <c r="C925" s="186"/>
      <c r="D925" s="186"/>
      <c r="E925" s="186"/>
      <c r="F925" s="186"/>
      <c r="G925" s="186"/>
      <c r="H925" s="186"/>
      <c r="I925" s="186"/>
      <c r="J925" s="186"/>
      <c r="K925" s="186"/>
      <c r="L925" s="186"/>
      <c r="M925" s="186"/>
      <c r="N925" s="180"/>
      <c r="O925" s="180"/>
      <c r="P925" s="180"/>
      <c r="Q925" s="180"/>
      <c r="R925" s="180"/>
      <c r="S925" s="180"/>
      <c r="T925" s="186"/>
      <c r="U925" s="186"/>
      <c r="V925" s="186"/>
      <c r="W925" s="186"/>
      <c r="X925" s="186"/>
      <c r="Y925" s="186"/>
      <c r="Z925" s="186"/>
    </row>
    <row r="926" spans="1:26" x14ac:dyDescent="0.2">
      <c r="A926" s="186"/>
      <c r="B926" s="186"/>
      <c r="C926" s="186"/>
      <c r="D926" s="186"/>
      <c r="E926" s="186"/>
      <c r="F926" s="186"/>
      <c r="G926" s="186"/>
      <c r="H926" s="186"/>
      <c r="I926" s="186"/>
      <c r="J926" s="186"/>
      <c r="K926" s="186"/>
      <c r="L926" s="186"/>
      <c r="M926" s="186"/>
      <c r="N926" s="180"/>
      <c r="O926" s="180"/>
      <c r="P926" s="180"/>
      <c r="Q926" s="180"/>
      <c r="R926" s="180"/>
      <c r="S926" s="180"/>
      <c r="T926" s="186"/>
      <c r="U926" s="186"/>
      <c r="V926" s="186"/>
      <c r="W926" s="186"/>
      <c r="X926" s="186"/>
      <c r="Y926" s="186"/>
      <c r="Z926" s="186"/>
    </row>
    <row r="927" spans="1:26" x14ac:dyDescent="0.2">
      <c r="A927" s="186"/>
      <c r="B927" s="186"/>
      <c r="C927" s="186"/>
      <c r="D927" s="186"/>
      <c r="E927" s="186"/>
      <c r="F927" s="186"/>
      <c r="G927" s="186"/>
      <c r="H927" s="186"/>
      <c r="I927" s="186"/>
      <c r="J927" s="186"/>
      <c r="K927" s="186"/>
      <c r="L927" s="186"/>
      <c r="M927" s="186"/>
      <c r="N927" s="180"/>
      <c r="O927" s="180"/>
      <c r="P927" s="180"/>
      <c r="Q927" s="180"/>
      <c r="R927" s="180"/>
      <c r="S927" s="180"/>
      <c r="T927" s="186"/>
      <c r="U927" s="186"/>
      <c r="V927" s="186"/>
      <c r="W927" s="186"/>
      <c r="X927" s="186"/>
      <c r="Y927" s="186"/>
      <c r="Z927" s="186"/>
    </row>
    <row r="928" spans="1:26" x14ac:dyDescent="0.2">
      <c r="A928" s="186"/>
      <c r="B928" s="186"/>
      <c r="C928" s="186"/>
      <c r="D928" s="186"/>
      <c r="E928" s="186"/>
      <c r="F928" s="186"/>
      <c r="G928" s="186"/>
      <c r="H928" s="186"/>
      <c r="I928" s="186"/>
      <c r="J928" s="186"/>
      <c r="K928" s="186"/>
      <c r="L928" s="186"/>
      <c r="M928" s="186"/>
      <c r="N928" s="180"/>
      <c r="O928" s="180"/>
      <c r="P928" s="180"/>
      <c r="Q928" s="180"/>
      <c r="R928" s="180"/>
      <c r="S928" s="180"/>
      <c r="T928" s="186"/>
      <c r="U928" s="186"/>
      <c r="V928" s="186"/>
      <c r="W928" s="186"/>
      <c r="X928" s="186"/>
      <c r="Y928" s="186"/>
      <c r="Z928" s="186"/>
    </row>
    <row r="929" spans="1:26" x14ac:dyDescent="0.2">
      <c r="A929" s="186"/>
      <c r="B929" s="186"/>
      <c r="C929" s="186"/>
      <c r="D929" s="186"/>
      <c r="E929" s="186"/>
      <c r="F929" s="186"/>
      <c r="G929" s="186"/>
      <c r="H929" s="186"/>
      <c r="I929" s="186"/>
      <c r="J929" s="186"/>
      <c r="K929" s="186"/>
      <c r="L929" s="186"/>
      <c r="M929" s="186"/>
      <c r="N929" s="180"/>
      <c r="O929" s="180"/>
      <c r="P929" s="180"/>
      <c r="Q929" s="180"/>
      <c r="R929" s="180"/>
      <c r="S929" s="180"/>
      <c r="T929" s="186"/>
      <c r="U929" s="186"/>
      <c r="V929" s="186"/>
      <c r="W929" s="186"/>
      <c r="X929" s="186"/>
      <c r="Y929" s="186"/>
      <c r="Z929" s="186"/>
    </row>
    <row r="930" spans="1:26" x14ac:dyDescent="0.2">
      <c r="A930" s="186"/>
      <c r="B930" s="186"/>
      <c r="C930" s="186"/>
      <c r="D930" s="186"/>
      <c r="E930" s="186"/>
      <c r="F930" s="186"/>
      <c r="G930" s="186"/>
      <c r="H930" s="186"/>
      <c r="I930" s="186"/>
      <c r="J930" s="186"/>
      <c r="K930" s="186"/>
      <c r="L930" s="186"/>
      <c r="M930" s="186"/>
      <c r="N930" s="180"/>
      <c r="O930" s="180"/>
      <c r="P930" s="180"/>
      <c r="Q930" s="180"/>
      <c r="R930" s="180"/>
      <c r="S930" s="180"/>
      <c r="T930" s="186"/>
      <c r="U930" s="186"/>
      <c r="V930" s="186"/>
      <c r="W930" s="186"/>
      <c r="X930" s="186"/>
      <c r="Y930" s="186"/>
      <c r="Z930" s="186"/>
    </row>
    <row r="931" spans="1:26" x14ac:dyDescent="0.2">
      <c r="A931" s="186"/>
      <c r="B931" s="186"/>
      <c r="C931" s="186"/>
      <c r="D931" s="186"/>
      <c r="E931" s="186"/>
      <c r="F931" s="186"/>
      <c r="G931" s="186"/>
      <c r="H931" s="186"/>
      <c r="I931" s="186"/>
      <c r="J931" s="186"/>
      <c r="K931" s="186"/>
      <c r="L931" s="186"/>
      <c r="M931" s="186"/>
      <c r="N931" s="180"/>
      <c r="O931" s="180"/>
      <c r="P931" s="180"/>
      <c r="Q931" s="180"/>
      <c r="R931" s="180"/>
      <c r="S931" s="180"/>
      <c r="T931" s="186"/>
      <c r="U931" s="186"/>
      <c r="V931" s="186"/>
      <c r="W931" s="186"/>
      <c r="X931" s="186"/>
      <c r="Y931" s="186"/>
      <c r="Z931" s="186"/>
    </row>
    <row r="932" spans="1:26" x14ac:dyDescent="0.2">
      <c r="A932" s="186"/>
      <c r="B932" s="186"/>
      <c r="C932" s="186"/>
      <c r="D932" s="186"/>
      <c r="E932" s="186"/>
      <c r="F932" s="186"/>
      <c r="G932" s="186"/>
      <c r="H932" s="186"/>
      <c r="I932" s="186"/>
      <c r="J932" s="186"/>
      <c r="K932" s="186"/>
      <c r="L932" s="186"/>
      <c r="M932" s="186"/>
      <c r="N932" s="180"/>
      <c r="O932" s="180"/>
      <c r="P932" s="180"/>
      <c r="Q932" s="180"/>
      <c r="R932" s="180"/>
      <c r="S932" s="180"/>
      <c r="T932" s="186"/>
      <c r="U932" s="186"/>
      <c r="V932" s="186"/>
      <c r="W932" s="186"/>
      <c r="X932" s="186"/>
      <c r="Y932" s="186"/>
      <c r="Z932" s="186"/>
    </row>
    <row r="933" spans="1:26" x14ac:dyDescent="0.2">
      <c r="A933" s="186"/>
      <c r="B933" s="186"/>
      <c r="C933" s="186"/>
      <c r="D933" s="186"/>
      <c r="E933" s="186"/>
      <c r="F933" s="186"/>
      <c r="G933" s="186"/>
      <c r="H933" s="186"/>
      <c r="I933" s="186"/>
      <c r="J933" s="186"/>
      <c r="K933" s="186"/>
      <c r="L933" s="186"/>
      <c r="M933" s="186"/>
      <c r="N933" s="180"/>
      <c r="O933" s="180"/>
      <c r="P933" s="180"/>
      <c r="Q933" s="180"/>
      <c r="R933" s="180"/>
      <c r="S933" s="180"/>
      <c r="T933" s="186"/>
      <c r="U933" s="186"/>
      <c r="V933" s="186"/>
      <c r="W933" s="186"/>
      <c r="X933" s="186"/>
      <c r="Y933" s="186"/>
      <c r="Z933" s="186"/>
    </row>
    <row r="934" spans="1:26" x14ac:dyDescent="0.2">
      <c r="A934" s="186"/>
      <c r="B934" s="186"/>
      <c r="C934" s="186"/>
      <c r="D934" s="186"/>
      <c r="E934" s="186"/>
      <c r="F934" s="186"/>
      <c r="G934" s="186"/>
      <c r="H934" s="186"/>
      <c r="I934" s="186"/>
      <c r="J934" s="186"/>
      <c r="K934" s="186"/>
      <c r="L934" s="186"/>
      <c r="M934" s="186"/>
      <c r="N934" s="180"/>
      <c r="O934" s="180"/>
      <c r="P934" s="180"/>
      <c r="Q934" s="180"/>
      <c r="R934" s="180"/>
      <c r="S934" s="180"/>
      <c r="T934" s="186"/>
      <c r="U934" s="186"/>
      <c r="V934" s="186"/>
      <c r="W934" s="186"/>
      <c r="X934" s="186"/>
      <c r="Y934" s="186"/>
      <c r="Z934" s="186"/>
    </row>
    <row r="935" spans="1:26" x14ac:dyDescent="0.2">
      <c r="A935" s="186"/>
      <c r="B935" s="186"/>
      <c r="C935" s="186"/>
      <c r="D935" s="186"/>
      <c r="E935" s="186"/>
      <c r="F935" s="186"/>
      <c r="G935" s="186"/>
      <c r="H935" s="186"/>
      <c r="I935" s="186"/>
      <c r="J935" s="186"/>
      <c r="K935" s="186"/>
      <c r="L935" s="186"/>
      <c r="M935" s="186"/>
      <c r="N935" s="180"/>
      <c r="O935" s="180"/>
      <c r="P935" s="180"/>
      <c r="Q935" s="180"/>
      <c r="R935" s="180"/>
      <c r="S935" s="180"/>
      <c r="T935" s="186"/>
      <c r="U935" s="186"/>
      <c r="V935" s="186"/>
      <c r="W935" s="186"/>
      <c r="X935" s="186"/>
      <c r="Y935" s="186"/>
      <c r="Z935" s="186"/>
    </row>
    <row r="936" spans="1:26" x14ac:dyDescent="0.2">
      <c r="A936" s="186"/>
      <c r="B936" s="186"/>
      <c r="C936" s="186"/>
      <c r="D936" s="186"/>
      <c r="E936" s="186"/>
      <c r="F936" s="186"/>
      <c r="G936" s="186"/>
      <c r="H936" s="186"/>
      <c r="I936" s="186"/>
      <c r="J936" s="186"/>
      <c r="K936" s="186"/>
      <c r="L936" s="186"/>
      <c r="M936" s="186"/>
      <c r="N936" s="180"/>
      <c r="O936" s="180"/>
      <c r="P936" s="180"/>
      <c r="Q936" s="180"/>
      <c r="R936" s="180"/>
      <c r="S936" s="180"/>
      <c r="T936" s="186"/>
      <c r="U936" s="186"/>
      <c r="V936" s="186"/>
      <c r="W936" s="186"/>
      <c r="X936" s="186"/>
      <c r="Y936" s="186"/>
      <c r="Z936" s="186"/>
    </row>
    <row r="937" spans="1:26" x14ac:dyDescent="0.2">
      <c r="A937" s="186"/>
      <c r="B937" s="186"/>
      <c r="C937" s="186"/>
      <c r="D937" s="186"/>
      <c r="E937" s="186"/>
      <c r="F937" s="186"/>
      <c r="G937" s="186"/>
      <c r="H937" s="186"/>
      <c r="I937" s="186"/>
      <c r="J937" s="186"/>
      <c r="K937" s="186"/>
      <c r="L937" s="186"/>
      <c r="M937" s="186"/>
      <c r="N937" s="180"/>
      <c r="O937" s="180"/>
      <c r="P937" s="180"/>
      <c r="Q937" s="180"/>
      <c r="R937" s="180"/>
      <c r="S937" s="180"/>
      <c r="T937" s="186"/>
      <c r="U937" s="186"/>
      <c r="V937" s="186"/>
      <c r="W937" s="186"/>
      <c r="X937" s="186"/>
      <c r="Y937" s="186"/>
      <c r="Z937" s="186"/>
    </row>
    <row r="938" spans="1:26" x14ac:dyDescent="0.2">
      <c r="A938" s="186"/>
      <c r="B938" s="186"/>
      <c r="C938" s="186"/>
      <c r="D938" s="186"/>
      <c r="E938" s="186"/>
      <c r="F938" s="186"/>
      <c r="G938" s="186"/>
      <c r="H938" s="186"/>
      <c r="I938" s="186"/>
      <c r="J938" s="186"/>
      <c r="K938" s="186"/>
      <c r="L938" s="186"/>
      <c r="M938" s="186"/>
      <c r="N938" s="180"/>
      <c r="O938" s="180"/>
      <c r="P938" s="180"/>
      <c r="Q938" s="180"/>
      <c r="R938" s="180"/>
      <c r="S938" s="180"/>
      <c r="T938" s="186"/>
      <c r="U938" s="186"/>
      <c r="V938" s="186"/>
      <c r="W938" s="186"/>
      <c r="X938" s="186"/>
      <c r="Y938" s="186"/>
      <c r="Z938" s="186"/>
    </row>
    <row r="939" spans="1:26" x14ac:dyDescent="0.2">
      <c r="A939" s="186"/>
      <c r="B939" s="186"/>
      <c r="C939" s="186"/>
      <c r="D939" s="186"/>
      <c r="E939" s="186"/>
      <c r="F939" s="186"/>
      <c r="G939" s="186"/>
      <c r="H939" s="186"/>
      <c r="I939" s="186"/>
      <c r="J939" s="186"/>
      <c r="K939" s="186"/>
      <c r="L939" s="186"/>
      <c r="M939" s="186"/>
      <c r="N939" s="180"/>
      <c r="O939" s="180"/>
      <c r="P939" s="180"/>
      <c r="Q939" s="180"/>
      <c r="R939" s="180"/>
      <c r="S939" s="180"/>
      <c r="T939" s="186"/>
      <c r="U939" s="186"/>
      <c r="V939" s="186"/>
      <c r="W939" s="186"/>
      <c r="X939" s="186"/>
      <c r="Y939" s="186"/>
      <c r="Z939" s="186"/>
    </row>
    <row r="940" spans="1:26" x14ac:dyDescent="0.2">
      <c r="A940" s="186"/>
      <c r="B940" s="186"/>
      <c r="C940" s="186"/>
      <c r="D940" s="186"/>
      <c r="E940" s="186"/>
      <c r="F940" s="186"/>
      <c r="G940" s="186"/>
      <c r="H940" s="186"/>
      <c r="I940" s="186"/>
      <c r="J940" s="186"/>
      <c r="K940" s="186"/>
      <c r="L940" s="186"/>
      <c r="M940" s="186"/>
      <c r="N940" s="180"/>
      <c r="O940" s="180"/>
      <c r="P940" s="180"/>
      <c r="Q940" s="180"/>
      <c r="R940" s="180"/>
      <c r="S940" s="180"/>
      <c r="T940" s="186"/>
      <c r="U940" s="186"/>
      <c r="V940" s="186"/>
      <c r="W940" s="186"/>
      <c r="X940" s="186"/>
      <c r="Y940" s="186"/>
      <c r="Z940" s="186"/>
    </row>
    <row r="941" spans="1:26" x14ac:dyDescent="0.2">
      <c r="A941" s="186"/>
      <c r="B941" s="186"/>
      <c r="C941" s="186"/>
      <c r="D941" s="186"/>
      <c r="E941" s="186"/>
      <c r="F941" s="186"/>
      <c r="G941" s="186"/>
      <c r="H941" s="186"/>
      <c r="I941" s="186"/>
      <c r="J941" s="186"/>
      <c r="K941" s="186"/>
      <c r="L941" s="186"/>
      <c r="M941" s="186"/>
      <c r="N941" s="180"/>
      <c r="O941" s="180"/>
      <c r="P941" s="180"/>
      <c r="Q941" s="180"/>
      <c r="R941" s="180"/>
      <c r="S941" s="180"/>
      <c r="T941" s="186"/>
      <c r="U941" s="186"/>
      <c r="V941" s="186"/>
      <c r="W941" s="186"/>
      <c r="X941" s="186"/>
      <c r="Y941" s="186"/>
      <c r="Z941" s="186"/>
    </row>
    <row r="942" spans="1:26" x14ac:dyDescent="0.2">
      <c r="A942" s="186"/>
      <c r="B942" s="186"/>
      <c r="C942" s="186"/>
      <c r="D942" s="186"/>
      <c r="E942" s="186"/>
      <c r="F942" s="186"/>
      <c r="G942" s="186"/>
      <c r="H942" s="186"/>
      <c r="I942" s="186"/>
      <c r="J942" s="186"/>
      <c r="K942" s="186"/>
      <c r="L942" s="186"/>
      <c r="M942" s="186"/>
      <c r="N942" s="180"/>
      <c r="O942" s="180"/>
      <c r="P942" s="180"/>
      <c r="Q942" s="180"/>
      <c r="R942" s="180"/>
      <c r="S942" s="180"/>
      <c r="T942" s="186"/>
      <c r="U942" s="186"/>
      <c r="V942" s="186"/>
      <c r="W942" s="186"/>
      <c r="X942" s="186"/>
      <c r="Y942" s="186"/>
      <c r="Z942" s="186"/>
    </row>
    <row r="943" spans="1:26" x14ac:dyDescent="0.2">
      <c r="A943" s="186"/>
      <c r="B943" s="186"/>
      <c r="C943" s="186"/>
      <c r="D943" s="186"/>
      <c r="E943" s="186"/>
      <c r="F943" s="186"/>
      <c r="G943" s="186"/>
      <c r="H943" s="186"/>
      <c r="I943" s="186"/>
      <c r="J943" s="186"/>
      <c r="K943" s="186"/>
      <c r="L943" s="186"/>
      <c r="M943" s="186"/>
      <c r="N943" s="180"/>
      <c r="O943" s="180"/>
      <c r="P943" s="180"/>
      <c r="Q943" s="180"/>
      <c r="R943" s="180"/>
      <c r="S943" s="180"/>
      <c r="T943" s="186"/>
      <c r="U943" s="186"/>
      <c r="V943" s="186"/>
      <c r="W943" s="186"/>
      <c r="X943" s="186"/>
      <c r="Y943" s="186"/>
      <c r="Z943" s="186"/>
    </row>
    <row r="944" spans="1:26" x14ac:dyDescent="0.2">
      <c r="A944" s="186"/>
      <c r="B944" s="186"/>
      <c r="C944" s="186"/>
      <c r="D944" s="186"/>
      <c r="E944" s="186"/>
      <c r="F944" s="186"/>
      <c r="G944" s="186"/>
      <c r="H944" s="186"/>
      <c r="I944" s="186"/>
      <c r="J944" s="186"/>
      <c r="K944" s="186"/>
      <c r="L944" s="186"/>
      <c r="M944" s="186"/>
      <c r="N944" s="180"/>
      <c r="O944" s="180"/>
      <c r="P944" s="180"/>
      <c r="Q944" s="180"/>
      <c r="R944" s="180"/>
      <c r="S944" s="180"/>
      <c r="T944" s="186"/>
      <c r="U944" s="186"/>
      <c r="V944" s="186"/>
      <c r="W944" s="186"/>
      <c r="X944" s="186"/>
      <c r="Y944" s="186"/>
      <c r="Z944" s="186"/>
    </row>
    <row r="945" spans="1:26" x14ac:dyDescent="0.2">
      <c r="A945" s="186"/>
      <c r="B945" s="186"/>
      <c r="C945" s="186"/>
      <c r="D945" s="186"/>
      <c r="E945" s="186"/>
      <c r="F945" s="186"/>
      <c r="G945" s="186"/>
      <c r="H945" s="186"/>
      <c r="I945" s="186"/>
      <c r="J945" s="186"/>
      <c r="K945" s="186"/>
      <c r="L945" s="186"/>
      <c r="M945" s="186"/>
      <c r="N945" s="180"/>
      <c r="O945" s="180"/>
      <c r="P945" s="180"/>
      <c r="Q945" s="180"/>
      <c r="R945" s="180"/>
      <c r="S945" s="180"/>
      <c r="T945" s="186"/>
      <c r="U945" s="186"/>
      <c r="V945" s="186"/>
      <c r="W945" s="186"/>
      <c r="X945" s="186"/>
      <c r="Y945" s="186"/>
      <c r="Z945" s="186"/>
    </row>
    <row r="946" spans="1:26" x14ac:dyDescent="0.2">
      <c r="A946" s="186"/>
      <c r="B946" s="186"/>
      <c r="C946" s="186"/>
      <c r="D946" s="186"/>
      <c r="E946" s="186"/>
      <c r="F946" s="186"/>
      <c r="G946" s="186"/>
      <c r="H946" s="186"/>
      <c r="I946" s="186"/>
      <c r="J946" s="186"/>
      <c r="K946" s="186"/>
      <c r="L946" s="186"/>
      <c r="M946" s="186"/>
      <c r="N946" s="180"/>
      <c r="O946" s="180"/>
      <c r="P946" s="180"/>
      <c r="Q946" s="180"/>
      <c r="R946" s="180"/>
      <c r="S946" s="180"/>
      <c r="T946" s="186"/>
      <c r="U946" s="186"/>
      <c r="V946" s="186"/>
      <c r="W946" s="186"/>
      <c r="X946" s="186"/>
      <c r="Y946" s="186"/>
      <c r="Z946" s="186"/>
    </row>
    <row r="947" spans="1:26" x14ac:dyDescent="0.2">
      <c r="A947" s="186"/>
      <c r="B947" s="186"/>
      <c r="C947" s="186"/>
      <c r="D947" s="186"/>
      <c r="E947" s="186"/>
      <c r="F947" s="186"/>
      <c r="G947" s="186"/>
      <c r="H947" s="186"/>
      <c r="I947" s="186"/>
      <c r="J947" s="186"/>
      <c r="K947" s="186"/>
      <c r="L947" s="186"/>
      <c r="M947" s="186"/>
      <c r="N947" s="180"/>
      <c r="O947" s="180"/>
      <c r="P947" s="180"/>
      <c r="Q947" s="180"/>
      <c r="R947" s="180"/>
      <c r="S947" s="180"/>
      <c r="T947" s="186"/>
      <c r="U947" s="186"/>
      <c r="V947" s="186"/>
      <c r="W947" s="186"/>
      <c r="X947" s="186"/>
      <c r="Y947" s="186"/>
      <c r="Z947" s="186"/>
    </row>
    <row r="948" spans="1:26" x14ac:dyDescent="0.2">
      <c r="A948" s="186"/>
      <c r="B948" s="186"/>
      <c r="C948" s="186"/>
      <c r="D948" s="186"/>
      <c r="E948" s="186"/>
      <c r="F948" s="186"/>
      <c r="G948" s="186"/>
      <c r="H948" s="186"/>
      <c r="I948" s="186"/>
      <c r="J948" s="186"/>
      <c r="K948" s="186"/>
      <c r="L948" s="186"/>
      <c r="M948" s="186"/>
      <c r="N948" s="180"/>
      <c r="O948" s="180"/>
      <c r="P948" s="180"/>
      <c r="Q948" s="180"/>
      <c r="R948" s="180"/>
      <c r="S948" s="180"/>
      <c r="T948" s="186"/>
      <c r="U948" s="186"/>
      <c r="V948" s="186"/>
      <c r="W948" s="186"/>
      <c r="X948" s="186"/>
      <c r="Y948" s="186"/>
      <c r="Z948" s="186"/>
    </row>
    <row r="949" spans="1:26" x14ac:dyDescent="0.2">
      <c r="A949" s="186"/>
      <c r="B949" s="186"/>
      <c r="C949" s="186"/>
      <c r="D949" s="186"/>
      <c r="E949" s="186"/>
      <c r="F949" s="186"/>
      <c r="G949" s="186"/>
      <c r="H949" s="186"/>
      <c r="I949" s="186"/>
      <c r="J949" s="186"/>
      <c r="K949" s="186"/>
      <c r="L949" s="186"/>
      <c r="M949" s="186"/>
      <c r="N949" s="180"/>
      <c r="O949" s="180"/>
      <c r="P949" s="180"/>
      <c r="Q949" s="180"/>
      <c r="R949" s="180"/>
      <c r="S949" s="180"/>
      <c r="T949" s="186"/>
      <c r="U949" s="186"/>
      <c r="V949" s="186"/>
      <c r="W949" s="186"/>
      <c r="X949" s="186"/>
      <c r="Y949" s="186"/>
      <c r="Z949" s="186"/>
    </row>
    <row r="950" spans="1:26" x14ac:dyDescent="0.2">
      <c r="A950" s="186"/>
      <c r="B950" s="186"/>
      <c r="C950" s="186"/>
      <c r="D950" s="186"/>
      <c r="E950" s="186"/>
      <c r="F950" s="186"/>
      <c r="G950" s="186"/>
      <c r="H950" s="186"/>
      <c r="I950" s="186"/>
      <c r="J950" s="186"/>
      <c r="K950" s="186"/>
      <c r="L950" s="186"/>
      <c r="M950" s="186"/>
      <c r="N950" s="180"/>
      <c r="O950" s="180"/>
      <c r="P950" s="180"/>
      <c r="Q950" s="180"/>
      <c r="R950" s="180"/>
      <c r="S950" s="180"/>
      <c r="T950" s="186"/>
      <c r="U950" s="186"/>
      <c r="V950" s="186"/>
      <c r="W950" s="186"/>
      <c r="X950" s="186"/>
      <c r="Y950" s="186"/>
      <c r="Z950" s="186"/>
    </row>
    <row r="951" spans="1:26" x14ac:dyDescent="0.2">
      <c r="A951" s="186"/>
      <c r="B951" s="186"/>
      <c r="C951" s="186"/>
      <c r="D951" s="186"/>
      <c r="E951" s="186"/>
      <c r="F951" s="186"/>
      <c r="G951" s="186"/>
      <c r="H951" s="186"/>
      <c r="I951" s="186"/>
      <c r="J951" s="186"/>
      <c r="K951" s="186"/>
      <c r="L951" s="186"/>
      <c r="M951" s="186"/>
      <c r="N951" s="180"/>
      <c r="O951" s="180"/>
      <c r="P951" s="180"/>
      <c r="Q951" s="180"/>
      <c r="R951" s="180"/>
      <c r="S951" s="180"/>
      <c r="T951" s="186"/>
      <c r="U951" s="186"/>
      <c r="V951" s="186"/>
      <c r="W951" s="186"/>
      <c r="X951" s="186"/>
      <c r="Y951" s="186"/>
      <c r="Z951" s="186"/>
    </row>
    <row r="952" spans="1:26" x14ac:dyDescent="0.2">
      <c r="A952" s="186"/>
      <c r="B952" s="186"/>
      <c r="C952" s="186"/>
      <c r="D952" s="186"/>
      <c r="E952" s="186"/>
      <c r="F952" s="186"/>
      <c r="G952" s="186"/>
      <c r="H952" s="186"/>
      <c r="I952" s="186"/>
      <c r="J952" s="186"/>
      <c r="K952" s="186"/>
      <c r="L952" s="186"/>
      <c r="M952" s="186"/>
      <c r="N952" s="180"/>
      <c r="O952" s="180"/>
      <c r="P952" s="180"/>
      <c r="Q952" s="180"/>
      <c r="R952" s="180"/>
      <c r="S952" s="180"/>
      <c r="T952" s="186"/>
      <c r="U952" s="186"/>
      <c r="V952" s="186"/>
      <c r="W952" s="186"/>
      <c r="X952" s="186"/>
      <c r="Y952" s="186"/>
      <c r="Z952" s="186"/>
    </row>
    <row r="953" spans="1:26" x14ac:dyDescent="0.2">
      <c r="A953" s="186"/>
      <c r="B953" s="186"/>
      <c r="C953" s="186"/>
      <c r="D953" s="186"/>
      <c r="E953" s="186"/>
      <c r="F953" s="186"/>
      <c r="G953" s="186"/>
      <c r="H953" s="186"/>
      <c r="I953" s="186"/>
      <c r="J953" s="186"/>
      <c r="K953" s="186"/>
      <c r="L953" s="186"/>
      <c r="M953" s="186"/>
      <c r="N953" s="180"/>
      <c r="O953" s="180"/>
      <c r="P953" s="180"/>
      <c r="Q953" s="180"/>
      <c r="R953" s="180"/>
      <c r="S953" s="180"/>
      <c r="T953" s="186"/>
      <c r="U953" s="186"/>
      <c r="V953" s="186"/>
      <c r="W953" s="186"/>
      <c r="X953" s="186"/>
      <c r="Y953" s="186"/>
      <c r="Z953" s="186"/>
    </row>
    <row r="954" spans="1:26" x14ac:dyDescent="0.2">
      <c r="A954" s="186"/>
      <c r="B954" s="186"/>
      <c r="C954" s="186"/>
      <c r="D954" s="186"/>
      <c r="E954" s="186"/>
      <c r="F954" s="186"/>
      <c r="G954" s="186"/>
      <c r="H954" s="186"/>
      <c r="I954" s="186"/>
      <c r="J954" s="186"/>
      <c r="K954" s="186"/>
      <c r="L954" s="186"/>
      <c r="M954" s="186"/>
      <c r="N954" s="180"/>
      <c r="O954" s="180"/>
      <c r="P954" s="180"/>
      <c r="Q954" s="180"/>
      <c r="R954" s="180"/>
      <c r="S954" s="180"/>
      <c r="T954" s="186"/>
      <c r="U954" s="186"/>
      <c r="V954" s="186"/>
      <c r="W954" s="186"/>
      <c r="X954" s="186"/>
      <c r="Y954" s="186"/>
      <c r="Z954" s="186"/>
    </row>
    <row r="955" spans="1:26" x14ac:dyDescent="0.2">
      <c r="A955" s="186"/>
      <c r="B955" s="186"/>
      <c r="C955" s="186"/>
      <c r="D955" s="186"/>
      <c r="E955" s="186"/>
      <c r="F955" s="186"/>
      <c r="G955" s="186"/>
      <c r="H955" s="186"/>
      <c r="I955" s="186"/>
      <c r="J955" s="186"/>
      <c r="K955" s="186"/>
      <c r="L955" s="186"/>
      <c r="M955" s="186"/>
      <c r="N955" s="180"/>
      <c r="O955" s="180"/>
      <c r="P955" s="180"/>
      <c r="Q955" s="180"/>
      <c r="R955" s="180"/>
      <c r="S955" s="180"/>
      <c r="T955" s="186"/>
      <c r="U955" s="186"/>
      <c r="V955" s="186"/>
      <c r="W955" s="186"/>
      <c r="X955" s="186"/>
      <c r="Y955" s="186"/>
      <c r="Z955" s="186"/>
    </row>
    <row r="956" spans="1:26" x14ac:dyDescent="0.2">
      <c r="A956" s="186"/>
      <c r="B956" s="186"/>
      <c r="C956" s="186"/>
      <c r="D956" s="186"/>
      <c r="E956" s="186"/>
      <c r="F956" s="186"/>
      <c r="G956" s="186"/>
      <c r="H956" s="186"/>
      <c r="I956" s="186"/>
      <c r="J956" s="186"/>
      <c r="K956" s="186"/>
      <c r="L956" s="186"/>
      <c r="M956" s="186"/>
      <c r="N956" s="180"/>
      <c r="O956" s="180"/>
      <c r="P956" s="180"/>
      <c r="Q956" s="180"/>
      <c r="R956" s="180"/>
      <c r="S956" s="180"/>
      <c r="T956" s="186"/>
      <c r="U956" s="186"/>
      <c r="V956" s="186"/>
      <c r="W956" s="186"/>
      <c r="X956" s="186"/>
      <c r="Y956" s="186"/>
      <c r="Z956" s="186"/>
    </row>
    <row r="957" spans="1:26" x14ac:dyDescent="0.2">
      <c r="A957" s="186"/>
      <c r="B957" s="186"/>
      <c r="C957" s="186"/>
      <c r="D957" s="186"/>
      <c r="E957" s="186"/>
      <c r="F957" s="186"/>
      <c r="G957" s="186"/>
      <c r="H957" s="186"/>
      <c r="I957" s="186"/>
      <c r="J957" s="186"/>
      <c r="K957" s="186"/>
      <c r="L957" s="186"/>
      <c r="M957" s="186"/>
      <c r="N957" s="180"/>
      <c r="O957" s="180"/>
      <c r="P957" s="180"/>
      <c r="Q957" s="180"/>
      <c r="R957" s="180"/>
      <c r="S957" s="180"/>
      <c r="T957" s="186"/>
      <c r="U957" s="186"/>
      <c r="V957" s="186"/>
      <c r="W957" s="186"/>
      <c r="X957" s="186"/>
      <c r="Y957" s="186"/>
      <c r="Z957" s="186"/>
    </row>
    <row r="958" spans="1:26" x14ac:dyDescent="0.2">
      <c r="A958" s="186"/>
      <c r="B958" s="186"/>
      <c r="C958" s="186"/>
      <c r="D958" s="186"/>
      <c r="E958" s="186"/>
      <c r="F958" s="186"/>
      <c r="G958" s="186"/>
      <c r="H958" s="186"/>
      <c r="I958" s="186"/>
      <c r="J958" s="186"/>
      <c r="K958" s="186"/>
      <c r="L958" s="186"/>
      <c r="M958" s="186"/>
      <c r="N958" s="180"/>
      <c r="O958" s="180"/>
      <c r="P958" s="180"/>
      <c r="Q958" s="180"/>
      <c r="R958" s="180"/>
      <c r="S958" s="180"/>
      <c r="T958" s="186"/>
      <c r="U958" s="186"/>
      <c r="V958" s="186"/>
      <c r="W958" s="186"/>
      <c r="X958" s="186"/>
      <c r="Y958" s="186"/>
      <c r="Z958" s="186"/>
    </row>
    <row r="959" spans="1:26" x14ac:dyDescent="0.2">
      <c r="A959" s="186"/>
      <c r="B959" s="186"/>
      <c r="C959" s="186"/>
      <c r="D959" s="186"/>
      <c r="E959" s="186"/>
      <c r="F959" s="186"/>
      <c r="G959" s="186"/>
      <c r="H959" s="186"/>
      <c r="I959" s="186"/>
      <c r="J959" s="186"/>
      <c r="K959" s="186"/>
      <c r="L959" s="186"/>
      <c r="M959" s="186"/>
      <c r="N959" s="180"/>
      <c r="O959" s="180"/>
      <c r="P959" s="180"/>
      <c r="Q959" s="180"/>
      <c r="R959" s="180"/>
      <c r="S959" s="180"/>
      <c r="T959" s="186"/>
      <c r="U959" s="186"/>
      <c r="V959" s="186"/>
      <c r="W959" s="186"/>
      <c r="X959" s="186"/>
      <c r="Y959" s="186"/>
      <c r="Z959" s="186"/>
    </row>
    <row r="960" spans="1:26" x14ac:dyDescent="0.2">
      <c r="A960" s="186"/>
      <c r="B960" s="186"/>
      <c r="C960" s="186"/>
      <c r="D960" s="186"/>
      <c r="E960" s="186"/>
      <c r="F960" s="186"/>
      <c r="G960" s="186"/>
      <c r="H960" s="186"/>
      <c r="I960" s="186"/>
      <c r="J960" s="186"/>
      <c r="K960" s="186"/>
      <c r="L960" s="186"/>
      <c r="M960" s="186"/>
      <c r="N960" s="180"/>
      <c r="O960" s="180"/>
      <c r="P960" s="180"/>
      <c r="Q960" s="180"/>
      <c r="R960" s="180"/>
      <c r="S960" s="180"/>
      <c r="T960" s="186"/>
      <c r="U960" s="186"/>
      <c r="V960" s="186"/>
      <c r="W960" s="186"/>
      <c r="X960" s="186"/>
      <c r="Y960" s="186"/>
      <c r="Z960" s="186"/>
    </row>
    <row r="961" spans="1:26" x14ac:dyDescent="0.2">
      <c r="A961" s="186"/>
      <c r="B961" s="186"/>
      <c r="C961" s="186"/>
      <c r="D961" s="186"/>
      <c r="E961" s="186"/>
      <c r="F961" s="186"/>
      <c r="G961" s="186"/>
      <c r="H961" s="186"/>
      <c r="I961" s="186"/>
      <c r="J961" s="186"/>
      <c r="K961" s="186"/>
      <c r="L961" s="186"/>
      <c r="M961" s="186"/>
      <c r="N961" s="180"/>
      <c r="O961" s="180"/>
      <c r="P961" s="180"/>
      <c r="Q961" s="180"/>
      <c r="R961" s="180"/>
      <c r="S961" s="180"/>
      <c r="T961" s="186"/>
      <c r="U961" s="186"/>
      <c r="V961" s="186"/>
      <c r="W961" s="186"/>
      <c r="X961" s="186"/>
      <c r="Y961" s="186"/>
      <c r="Z961" s="186"/>
    </row>
    <row r="962" spans="1:26" x14ac:dyDescent="0.2">
      <c r="A962" s="186"/>
      <c r="B962" s="186"/>
      <c r="C962" s="186"/>
      <c r="D962" s="186"/>
      <c r="E962" s="186"/>
      <c r="F962" s="186"/>
      <c r="G962" s="186"/>
      <c r="H962" s="186"/>
      <c r="I962" s="186"/>
      <c r="J962" s="186"/>
      <c r="K962" s="186"/>
      <c r="L962" s="186"/>
      <c r="M962" s="186"/>
      <c r="N962" s="180"/>
      <c r="O962" s="180"/>
      <c r="P962" s="180"/>
      <c r="Q962" s="180"/>
      <c r="R962" s="180"/>
      <c r="S962" s="180"/>
      <c r="T962" s="186"/>
      <c r="U962" s="186"/>
      <c r="V962" s="186"/>
      <c r="W962" s="186"/>
      <c r="X962" s="186"/>
      <c r="Y962" s="186"/>
      <c r="Z962" s="186"/>
    </row>
    <row r="963" spans="1:26" x14ac:dyDescent="0.2">
      <c r="A963" s="186"/>
      <c r="B963" s="186"/>
      <c r="C963" s="186"/>
      <c r="D963" s="186"/>
      <c r="E963" s="186"/>
      <c r="F963" s="186"/>
      <c r="G963" s="186"/>
      <c r="H963" s="186"/>
      <c r="I963" s="186"/>
      <c r="J963" s="186"/>
      <c r="K963" s="186"/>
      <c r="L963" s="186"/>
      <c r="M963" s="186"/>
      <c r="N963" s="180"/>
      <c r="O963" s="180"/>
      <c r="P963" s="180"/>
      <c r="Q963" s="180"/>
      <c r="R963" s="180"/>
      <c r="S963" s="180"/>
      <c r="T963" s="186"/>
      <c r="U963" s="186"/>
      <c r="V963" s="186"/>
      <c r="W963" s="186"/>
      <c r="X963" s="186"/>
      <c r="Y963" s="186"/>
      <c r="Z963" s="186"/>
    </row>
    <row r="964" spans="1:26" x14ac:dyDescent="0.2">
      <c r="A964" s="186"/>
      <c r="B964" s="186"/>
      <c r="C964" s="186"/>
      <c r="D964" s="186"/>
      <c r="E964" s="186"/>
      <c r="F964" s="186"/>
      <c r="G964" s="186"/>
      <c r="H964" s="186"/>
      <c r="I964" s="186"/>
      <c r="J964" s="186"/>
      <c r="K964" s="186"/>
      <c r="L964" s="186"/>
      <c r="M964" s="186"/>
      <c r="N964" s="180"/>
      <c r="O964" s="180"/>
      <c r="P964" s="180"/>
      <c r="Q964" s="180"/>
      <c r="R964" s="180"/>
      <c r="S964" s="180"/>
      <c r="T964" s="186"/>
      <c r="U964" s="186"/>
      <c r="V964" s="186"/>
      <c r="W964" s="186"/>
      <c r="X964" s="186"/>
      <c r="Y964" s="186"/>
      <c r="Z964" s="186"/>
    </row>
    <row r="965" spans="1:26" x14ac:dyDescent="0.2">
      <c r="A965" s="186"/>
      <c r="B965" s="186"/>
      <c r="C965" s="186"/>
      <c r="D965" s="186"/>
      <c r="E965" s="186"/>
      <c r="F965" s="186"/>
      <c r="G965" s="186"/>
      <c r="H965" s="186"/>
      <c r="I965" s="186"/>
      <c r="J965" s="186"/>
      <c r="K965" s="186"/>
      <c r="L965" s="186"/>
      <c r="M965" s="186"/>
      <c r="N965" s="180"/>
      <c r="O965" s="180"/>
      <c r="P965" s="180"/>
      <c r="Q965" s="180"/>
      <c r="R965" s="180"/>
      <c r="S965" s="180"/>
      <c r="T965" s="186"/>
      <c r="U965" s="186"/>
      <c r="V965" s="186"/>
      <c r="W965" s="186"/>
      <c r="X965" s="186"/>
      <c r="Y965" s="186"/>
      <c r="Z965" s="186"/>
    </row>
    <row r="966" spans="1:26" x14ac:dyDescent="0.2">
      <c r="A966" s="186"/>
      <c r="B966" s="186"/>
      <c r="C966" s="186"/>
      <c r="D966" s="186"/>
      <c r="E966" s="186"/>
      <c r="F966" s="186"/>
      <c r="G966" s="186"/>
      <c r="H966" s="186"/>
      <c r="I966" s="186"/>
      <c r="J966" s="186"/>
      <c r="K966" s="186"/>
      <c r="L966" s="186"/>
      <c r="M966" s="186"/>
      <c r="N966" s="180"/>
      <c r="O966" s="180"/>
      <c r="P966" s="180"/>
      <c r="Q966" s="180"/>
      <c r="R966" s="180"/>
      <c r="S966" s="180"/>
      <c r="T966" s="186"/>
      <c r="U966" s="186"/>
      <c r="V966" s="186"/>
      <c r="W966" s="186"/>
      <c r="X966" s="186"/>
      <c r="Y966" s="186"/>
      <c r="Z966" s="186"/>
    </row>
    <row r="967" spans="1:26" x14ac:dyDescent="0.2">
      <c r="A967" s="186"/>
      <c r="B967" s="186"/>
      <c r="C967" s="186"/>
      <c r="D967" s="186"/>
      <c r="E967" s="186"/>
      <c r="F967" s="186"/>
      <c r="G967" s="186"/>
      <c r="H967" s="186"/>
      <c r="I967" s="186"/>
      <c r="J967" s="186"/>
      <c r="K967" s="186"/>
      <c r="L967" s="186"/>
      <c r="M967" s="186"/>
      <c r="N967" s="180"/>
      <c r="O967" s="180"/>
      <c r="P967" s="180"/>
      <c r="Q967" s="180"/>
      <c r="R967" s="180"/>
      <c r="S967" s="180"/>
      <c r="T967" s="186"/>
      <c r="U967" s="186"/>
      <c r="V967" s="186"/>
      <c r="W967" s="186"/>
      <c r="X967" s="186"/>
      <c r="Y967" s="186"/>
      <c r="Z967" s="186"/>
    </row>
    <row r="968" spans="1:26" x14ac:dyDescent="0.2">
      <c r="A968" s="186"/>
      <c r="B968" s="186"/>
      <c r="C968" s="186"/>
      <c r="D968" s="186"/>
      <c r="E968" s="186"/>
      <c r="F968" s="186"/>
      <c r="G968" s="186"/>
      <c r="H968" s="186"/>
      <c r="I968" s="186"/>
      <c r="J968" s="186"/>
      <c r="K968" s="186"/>
      <c r="L968" s="186"/>
      <c r="M968" s="186"/>
      <c r="N968" s="180"/>
      <c r="O968" s="180"/>
      <c r="P968" s="180"/>
      <c r="Q968" s="180"/>
      <c r="R968" s="180"/>
      <c r="S968" s="180"/>
      <c r="T968" s="186"/>
      <c r="U968" s="186"/>
      <c r="V968" s="186"/>
      <c r="W968" s="186"/>
      <c r="X968" s="186"/>
      <c r="Y968" s="186"/>
      <c r="Z968" s="186"/>
    </row>
    <row r="969" spans="1:26" x14ac:dyDescent="0.2">
      <c r="A969" s="186"/>
      <c r="B969" s="186"/>
      <c r="C969" s="186"/>
      <c r="D969" s="186"/>
      <c r="E969" s="186"/>
      <c r="F969" s="186"/>
      <c r="G969" s="186"/>
      <c r="H969" s="186"/>
      <c r="I969" s="186"/>
      <c r="J969" s="186"/>
      <c r="K969" s="186"/>
      <c r="L969" s="186"/>
      <c r="M969" s="186"/>
      <c r="N969" s="180"/>
      <c r="O969" s="180"/>
      <c r="P969" s="180"/>
      <c r="Q969" s="180"/>
      <c r="R969" s="180"/>
      <c r="S969" s="180"/>
      <c r="T969" s="186"/>
      <c r="U969" s="186"/>
      <c r="V969" s="186"/>
      <c r="W969" s="186"/>
      <c r="X969" s="186"/>
      <c r="Y969" s="186"/>
      <c r="Z969" s="186"/>
    </row>
    <row r="970" spans="1:26" x14ac:dyDescent="0.2">
      <c r="A970" s="186"/>
      <c r="B970" s="186"/>
      <c r="C970" s="186"/>
      <c r="D970" s="186"/>
      <c r="E970" s="186"/>
      <c r="F970" s="186"/>
      <c r="G970" s="186"/>
      <c r="H970" s="186"/>
      <c r="I970" s="186"/>
      <c r="J970" s="186"/>
      <c r="K970" s="186"/>
      <c r="L970" s="186"/>
      <c r="M970" s="186"/>
      <c r="N970" s="180"/>
      <c r="O970" s="180"/>
      <c r="P970" s="180"/>
      <c r="Q970" s="180"/>
      <c r="R970" s="180"/>
      <c r="S970" s="180"/>
      <c r="T970" s="186"/>
      <c r="U970" s="186"/>
      <c r="V970" s="186"/>
      <c r="W970" s="186"/>
      <c r="X970" s="186"/>
      <c r="Y970" s="186"/>
      <c r="Z970" s="186"/>
    </row>
    <row r="971" spans="1:26" x14ac:dyDescent="0.2">
      <c r="A971" s="186"/>
      <c r="B971" s="186"/>
      <c r="C971" s="186"/>
      <c r="D971" s="186"/>
      <c r="E971" s="186"/>
      <c r="F971" s="186"/>
      <c r="G971" s="186"/>
      <c r="H971" s="186"/>
      <c r="I971" s="186"/>
      <c r="J971" s="186"/>
      <c r="K971" s="186"/>
      <c r="L971" s="186"/>
      <c r="M971" s="186"/>
      <c r="N971" s="180"/>
      <c r="O971" s="180"/>
      <c r="P971" s="180"/>
      <c r="Q971" s="180"/>
      <c r="R971" s="180"/>
      <c r="S971" s="180"/>
      <c r="T971" s="186"/>
      <c r="U971" s="186"/>
      <c r="V971" s="186"/>
      <c r="W971" s="186"/>
      <c r="X971" s="186"/>
      <c r="Y971" s="186"/>
      <c r="Z971" s="186"/>
    </row>
    <row r="972" spans="1:26" x14ac:dyDescent="0.2">
      <c r="A972" s="186"/>
      <c r="B972" s="186"/>
      <c r="C972" s="186"/>
      <c r="D972" s="186"/>
      <c r="E972" s="186"/>
      <c r="F972" s="186"/>
      <c r="G972" s="186"/>
      <c r="H972" s="186"/>
      <c r="I972" s="186"/>
      <c r="J972" s="186"/>
      <c r="K972" s="186"/>
      <c r="L972" s="186"/>
      <c r="M972" s="186"/>
      <c r="N972" s="180"/>
      <c r="O972" s="180"/>
      <c r="P972" s="180"/>
      <c r="Q972" s="180"/>
      <c r="R972" s="180"/>
      <c r="S972" s="180"/>
      <c r="T972" s="186"/>
      <c r="U972" s="186"/>
      <c r="V972" s="186"/>
      <c r="W972" s="186"/>
      <c r="X972" s="186"/>
      <c r="Y972" s="186"/>
      <c r="Z972" s="186"/>
    </row>
    <row r="973" spans="1:26" x14ac:dyDescent="0.2">
      <c r="A973" s="186"/>
      <c r="B973" s="186"/>
      <c r="C973" s="186"/>
      <c r="D973" s="186"/>
      <c r="E973" s="186"/>
      <c r="F973" s="186"/>
      <c r="G973" s="186"/>
      <c r="H973" s="186"/>
      <c r="I973" s="186"/>
      <c r="J973" s="186"/>
      <c r="K973" s="186"/>
      <c r="L973" s="186"/>
      <c r="M973" s="186"/>
      <c r="N973" s="180"/>
      <c r="O973" s="180"/>
      <c r="P973" s="180"/>
      <c r="Q973" s="180"/>
      <c r="R973" s="180"/>
      <c r="S973" s="180"/>
      <c r="T973" s="186"/>
      <c r="U973" s="186"/>
      <c r="V973" s="186"/>
      <c r="W973" s="186"/>
      <c r="X973" s="186"/>
      <c r="Y973" s="186"/>
      <c r="Z973" s="186"/>
    </row>
    <row r="974" spans="1:26" x14ac:dyDescent="0.2">
      <c r="A974" s="186"/>
      <c r="B974" s="186"/>
      <c r="C974" s="186"/>
      <c r="D974" s="186"/>
      <c r="E974" s="186"/>
      <c r="F974" s="186"/>
      <c r="G974" s="186"/>
      <c r="H974" s="186"/>
      <c r="I974" s="186"/>
      <c r="J974" s="186"/>
      <c r="K974" s="186"/>
      <c r="L974" s="186"/>
      <c r="M974" s="186"/>
      <c r="N974" s="180"/>
      <c r="O974" s="180"/>
      <c r="P974" s="180"/>
      <c r="Q974" s="180"/>
      <c r="R974" s="180"/>
      <c r="S974" s="180"/>
      <c r="T974" s="186"/>
      <c r="U974" s="186"/>
      <c r="V974" s="186"/>
      <c r="W974" s="186"/>
      <c r="X974" s="186"/>
      <c r="Y974" s="186"/>
      <c r="Z974" s="186"/>
    </row>
    <row r="975" spans="1:26" x14ac:dyDescent="0.2">
      <c r="A975" s="186"/>
      <c r="B975" s="186"/>
      <c r="C975" s="186"/>
      <c r="D975" s="186"/>
      <c r="E975" s="186"/>
      <c r="F975" s="186"/>
      <c r="G975" s="186"/>
      <c r="H975" s="186"/>
      <c r="I975" s="186"/>
      <c r="J975" s="186"/>
      <c r="K975" s="186"/>
      <c r="L975" s="186"/>
      <c r="M975" s="186"/>
      <c r="N975" s="180"/>
      <c r="O975" s="180"/>
      <c r="P975" s="180"/>
      <c r="Q975" s="180"/>
      <c r="R975" s="180"/>
      <c r="S975" s="180"/>
      <c r="T975" s="186"/>
      <c r="U975" s="186"/>
      <c r="V975" s="186"/>
      <c r="W975" s="186"/>
      <c r="X975" s="186"/>
      <c r="Y975" s="186"/>
      <c r="Z975" s="186"/>
    </row>
    <row r="976" spans="1:26" x14ac:dyDescent="0.2">
      <c r="A976" s="186"/>
      <c r="B976" s="186"/>
      <c r="C976" s="186"/>
      <c r="D976" s="186"/>
      <c r="E976" s="186"/>
      <c r="F976" s="186"/>
      <c r="G976" s="186"/>
      <c r="H976" s="186"/>
      <c r="I976" s="186"/>
      <c r="J976" s="186"/>
      <c r="K976" s="186"/>
      <c r="L976" s="186"/>
      <c r="M976" s="186"/>
      <c r="N976" s="180"/>
      <c r="O976" s="180"/>
      <c r="P976" s="180"/>
      <c r="Q976" s="180"/>
      <c r="R976" s="180"/>
      <c r="S976" s="180"/>
      <c r="T976" s="186"/>
      <c r="U976" s="186"/>
      <c r="V976" s="186"/>
      <c r="W976" s="186"/>
      <c r="X976" s="186"/>
      <c r="Y976" s="186"/>
      <c r="Z976" s="186"/>
    </row>
    <row r="977" spans="1:26" x14ac:dyDescent="0.2">
      <c r="A977" s="186"/>
      <c r="B977" s="186"/>
      <c r="C977" s="186"/>
      <c r="D977" s="186"/>
      <c r="E977" s="186"/>
      <c r="F977" s="186"/>
      <c r="G977" s="186"/>
      <c r="H977" s="186"/>
      <c r="I977" s="186"/>
      <c r="J977" s="186"/>
      <c r="K977" s="186"/>
      <c r="L977" s="186"/>
      <c r="M977" s="186"/>
      <c r="N977" s="180"/>
      <c r="O977" s="180"/>
      <c r="P977" s="180"/>
      <c r="Q977" s="180"/>
      <c r="R977" s="180"/>
      <c r="S977" s="180"/>
      <c r="T977" s="186"/>
      <c r="U977" s="186"/>
      <c r="V977" s="186"/>
      <c r="W977" s="186"/>
      <c r="X977" s="186"/>
      <c r="Y977" s="186"/>
      <c r="Z977" s="186"/>
    </row>
    <row r="978" spans="1:26" x14ac:dyDescent="0.2">
      <c r="A978" s="186"/>
      <c r="B978" s="186"/>
      <c r="C978" s="186"/>
      <c r="D978" s="186"/>
      <c r="E978" s="186"/>
      <c r="F978" s="186"/>
      <c r="G978" s="186"/>
      <c r="H978" s="186"/>
      <c r="I978" s="186"/>
      <c r="J978" s="186"/>
      <c r="K978" s="186"/>
      <c r="L978" s="186"/>
      <c r="M978" s="186"/>
      <c r="N978" s="180"/>
      <c r="O978" s="180"/>
      <c r="P978" s="180"/>
      <c r="Q978" s="180"/>
      <c r="R978" s="180"/>
      <c r="S978" s="180"/>
      <c r="T978" s="186"/>
      <c r="U978" s="186"/>
      <c r="V978" s="186"/>
      <c r="W978" s="186"/>
      <c r="X978" s="186"/>
      <c r="Y978" s="186"/>
      <c r="Z978" s="186"/>
    </row>
    <row r="979" spans="1:26" x14ac:dyDescent="0.2">
      <c r="A979" s="186"/>
      <c r="B979" s="186"/>
      <c r="C979" s="186"/>
      <c r="D979" s="186"/>
      <c r="E979" s="186"/>
      <c r="F979" s="186"/>
      <c r="G979" s="186"/>
      <c r="H979" s="186"/>
      <c r="I979" s="186"/>
      <c r="J979" s="186"/>
      <c r="K979" s="186"/>
      <c r="L979" s="186"/>
      <c r="M979" s="186"/>
      <c r="N979" s="180"/>
      <c r="O979" s="180"/>
      <c r="P979" s="180"/>
      <c r="Q979" s="180"/>
      <c r="R979" s="180"/>
      <c r="S979" s="180"/>
      <c r="T979" s="186"/>
      <c r="U979" s="186"/>
      <c r="V979" s="186"/>
      <c r="W979" s="186"/>
      <c r="X979" s="186"/>
      <c r="Y979" s="186"/>
      <c r="Z979" s="186"/>
    </row>
    <row r="980" spans="1:26" x14ac:dyDescent="0.2">
      <c r="A980" s="186"/>
      <c r="B980" s="186"/>
      <c r="C980" s="186"/>
      <c r="D980" s="186"/>
      <c r="E980" s="186"/>
      <c r="F980" s="186"/>
      <c r="G980" s="186"/>
      <c r="H980" s="186"/>
      <c r="I980" s="186"/>
      <c r="J980" s="186"/>
      <c r="K980" s="186"/>
      <c r="L980" s="186"/>
      <c r="M980" s="186"/>
      <c r="N980" s="180"/>
      <c r="O980" s="180"/>
      <c r="P980" s="180"/>
      <c r="Q980" s="180"/>
      <c r="R980" s="180"/>
      <c r="S980" s="180"/>
      <c r="T980" s="186"/>
      <c r="U980" s="186"/>
      <c r="V980" s="186"/>
      <c r="W980" s="186"/>
      <c r="X980" s="186"/>
      <c r="Y980" s="186"/>
      <c r="Z980" s="186"/>
    </row>
    <row r="981" spans="1:26" x14ac:dyDescent="0.2">
      <c r="A981" s="186"/>
      <c r="B981" s="186"/>
      <c r="C981" s="186"/>
      <c r="D981" s="186"/>
      <c r="E981" s="186"/>
      <c r="F981" s="186"/>
      <c r="G981" s="186"/>
      <c r="H981" s="186"/>
      <c r="I981" s="186"/>
      <c r="J981" s="186"/>
      <c r="K981" s="186"/>
      <c r="L981" s="186"/>
      <c r="M981" s="186"/>
      <c r="N981" s="180"/>
      <c r="O981" s="180"/>
      <c r="P981" s="180"/>
      <c r="Q981" s="180"/>
      <c r="R981" s="180"/>
      <c r="S981" s="180"/>
      <c r="T981" s="186"/>
      <c r="U981" s="186"/>
      <c r="V981" s="186"/>
      <c r="W981" s="186"/>
      <c r="X981" s="186"/>
      <c r="Y981" s="186"/>
      <c r="Z981" s="186"/>
    </row>
    <row r="982" spans="1:26" x14ac:dyDescent="0.2">
      <c r="A982" s="186"/>
      <c r="B982" s="186"/>
      <c r="C982" s="186"/>
      <c r="D982" s="186"/>
      <c r="E982" s="186"/>
      <c r="F982" s="186"/>
      <c r="G982" s="186"/>
      <c r="H982" s="186"/>
      <c r="I982" s="186"/>
      <c r="J982" s="186"/>
      <c r="K982" s="186"/>
      <c r="L982" s="186"/>
      <c r="M982" s="186"/>
      <c r="N982" s="180"/>
      <c r="O982" s="180"/>
      <c r="P982" s="180"/>
      <c r="Q982" s="180"/>
      <c r="R982" s="180"/>
      <c r="S982" s="180"/>
      <c r="T982" s="186"/>
      <c r="U982" s="186"/>
      <c r="V982" s="186"/>
      <c r="W982" s="186"/>
      <c r="X982" s="186"/>
      <c r="Y982" s="186"/>
      <c r="Z982" s="186"/>
    </row>
    <row r="983" spans="1:26" x14ac:dyDescent="0.2">
      <c r="A983" s="186"/>
      <c r="B983" s="186"/>
      <c r="C983" s="186"/>
      <c r="D983" s="186"/>
      <c r="E983" s="186"/>
      <c r="F983" s="186"/>
      <c r="G983" s="186"/>
      <c r="H983" s="186"/>
      <c r="I983" s="186"/>
      <c r="J983" s="186"/>
      <c r="K983" s="186"/>
      <c r="L983" s="186"/>
      <c r="M983" s="186"/>
      <c r="N983" s="180"/>
      <c r="O983" s="180"/>
      <c r="P983" s="180"/>
      <c r="Q983" s="180"/>
      <c r="R983" s="180"/>
      <c r="S983" s="180"/>
      <c r="T983" s="186"/>
      <c r="U983" s="186"/>
      <c r="V983" s="186"/>
      <c r="W983" s="186"/>
      <c r="X983" s="186"/>
      <c r="Y983" s="186"/>
      <c r="Z983" s="186"/>
    </row>
    <row r="984" spans="1:26" x14ac:dyDescent="0.2">
      <c r="A984" s="186"/>
      <c r="B984" s="186"/>
      <c r="C984" s="186"/>
      <c r="D984" s="186"/>
      <c r="E984" s="186"/>
      <c r="F984" s="186"/>
      <c r="G984" s="186"/>
      <c r="H984" s="186"/>
      <c r="I984" s="186"/>
      <c r="J984" s="186"/>
      <c r="K984" s="186"/>
      <c r="L984" s="186"/>
      <c r="M984" s="186"/>
      <c r="N984" s="180"/>
      <c r="O984" s="180"/>
      <c r="P984" s="180"/>
      <c r="Q984" s="180"/>
      <c r="R984" s="180"/>
      <c r="S984" s="180"/>
      <c r="T984" s="186"/>
      <c r="U984" s="186"/>
      <c r="V984" s="186"/>
      <c r="W984" s="186"/>
      <c r="X984" s="186"/>
      <c r="Y984" s="186"/>
      <c r="Z984" s="186"/>
    </row>
    <row r="985" spans="1:26" x14ac:dyDescent="0.2">
      <c r="A985" s="186"/>
      <c r="B985" s="186"/>
      <c r="C985" s="186"/>
      <c r="D985" s="186"/>
      <c r="E985" s="186"/>
      <c r="F985" s="186"/>
      <c r="G985" s="186"/>
      <c r="H985" s="186"/>
      <c r="I985" s="186"/>
      <c r="J985" s="186"/>
      <c r="K985" s="186"/>
      <c r="L985" s="186"/>
      <c r="M985" s="186"/>
      <c r="N985" s="180"/>
      <c r="O985" s="180"/>
      <c r="P985" s="180"/>
      <c r="Q985" s="180"/>
      <c r="R985" s="180"/>
      <c r="S985" s="180"/>
      <c r="T985" s="186"/>
      <c r="U985" s="186"/>
      <c r="V985" s="186"/>
      <c r="W985" s="186"/>
      <c r="X985" s="186"/>
      <c r="Y985" s="186"/>
      <c r="Z985" s="186"/>
    </row>
    <row r="986" spans="1:26" x14ac:dyDescent="0.2">
      <c r="A986" s="186"/>
      <c r="B986" s="186"/>
      <c r="C986" s="186"/>
      <c r="D986" s="186"/>
      <c r="E986" s="186"/>
      <c r="F986" s="186"/>
      <c r="G986" s="186"/>
      <c r="H986" s="186"/>
      <c r="I986" s="186"/>
      <c r="J986" s="186"/>
      <c r="K986" s="186"/>
      <c r="L986" s="186"/>
      <c r="M986" s="186"/>
      <c r="N986" s="180"/>
      <c r="O986" s="180"/>
      <c r="P986" s="180"/>
      <c r="Q986" s="180"/>
      <c r="R986" s="180"/>
      <c r="S986" s="180"/>
      <c r="T986" s="186"/>
      <c r="U986" s="186"/>
      <c r="V986" s="186"/>
      <c r="W986" s="186"/>
      <c r="X986" s="186"/>
      <c r="Y986" s="186"/>
      <c r="Z986" s="186"/>
    </row>
    <row r="987" spans="1:26" x14ac:dyDescent="0.2">
      <c r="A987" s="186"/>
      <c r="B987" s="186"/>
      <c r="C987" s="186"/>
      <c r="D987" s="186"/>
      <c r="E987" s="186"/>
      <c r="F987" s="186"/>
      <c r="G987" s="186"/>
      <c r="H987" s="186"/>
      <c r="I987" s="186"/>
      <c r="J987" s="186"/>
      <c r="K987" s="186"/>
      <c r="L987" s="186"/>
      <c r="M987" s="186"/>
      <c r="N987" s="180"/>
      <c r="O987" s="180"/>
      <c r="P987" s="180"/>
      <c r="Q987" s="180"/>
      <c r="R987" s="180"/>
      <c r="S987" s="180"/>
      <c r="T987" s="186"/>
      <c r="U987" s="186"/>
      <c r="V987" s="186"/>
      <c r="W987" s="186"/>
      <c r="X987" s="186"/>
      <c r="Y987" s="186"/>
      <c r="Z987" s="186"/>
    </row>
    <row r="988" spans="1:26" x14ac:dyDescent="0.2">
      <c r="A988" s="186"/>
      <c r="B988" s="186"/>
      <c r="C988" s="186"/>
      <c r="D988" s="186"/>
      <c r="E988" s="186"/>
      <c r="F988" s="186"/>
      <c r="G988" s="186"/>
      <c r="H988" s="186"/>
      <c r="I988" s="186"/>
      <c r="J988" s="186"/>
      <c r="K988" s="186"/>
      <c r="L988" s="186"/>
      <c r="M988" s="186"/>
      <c r="N988" s="180"/>
      <c r="O988" s="180"/>
      <c r="P988" s="180"/>
      <c r="Q988" s="180"/>
      <c r="R988" s="180"/>
      <c r="S988" s="180"/>
      <c r="T988" s="186"/>
      <c r="U988" s="186"/>
      <c r="V988" s="186"/>
      <c r="W988" s="186"/>
      <c r="X988" s="186"/>
      <c r="Y988" s="186"/>
      <c r="Z988" s="186"/>
    </row>
    <row r="989" spans="1:26" x14ac:dyDescent="0.2">
      <c r="A989" s="186"/>
      <c r="B989" s="186"/>
      <c r="C989" s="186"/>
      <c r="D989" s="186"/>
      <c r="E989" s="186"/>
      <c r="F989" s="186"/>
      <c r="G989" s="186"/>
      <c r="H989" s="186"/>
      <c r="I989" s="186"/>
      <c r="J989" s="186"/>
      <c r="K989" s="186"/>
      <c r="L989" s="186"/>
      <c r="M989" s="186"/>
      <c r="N989" s="180"/>
      <c r="O989" s="180"/>
      <c r="P989" s="180"/>
      <c r="Q989" s="180"/>
      <c r="R989" s="180"/>
      <c r="S989" s="180"/>
      <c r="T989" s="186"/>
      <c r="U989" s="186"/>
      <c r="V989" s="186"/>
      <c r="W989" s="186"/>
      <c r="X989" s="186"/>
      <c r="Y989" s="186"/>
      <c r="Z989" s="186"/>
    </row>
    <row r="990" spans="1:26" x14ac:dyDescent="0.2">
      <c r="A990" s="186"/>
      <c r="B990" s="186"/>
      <c r="C990" s="186"/>
      <c r="D990" s="186"/>
      <c r="E990" s="186"/>
      <c r="F990" s="186"/>
      <c r="G990" s="186"/>
      <c r="H990" s="186"/>
      <c r="I990" s="186"/>
      <c r="J990" s="186"/>
      <c r="K990" s="186"/>
      <c r="L990" s="186"/>
      <c r="M990" s="186"/>
      <c r="N990" s="180"/>
      <c r="O990" s="180"/>
      <c r="P990" s="180"/>
      <c r="Q990" s="180"/>
      <c r="R990" s="180"/>
      <c r="S990" s="180"/>
      <c r="T990" s="186"/>
      <c r="U990" s="186"/>
      <c r="V990" s="186"/>
      <c r="W990" s="186"/>
      <c r="X990" s="186"/>
      <c r="Y990" s="186"/>
      <c r="Z990" s="186"/>
    </row>
    <row r="991" spans="1:26" x14ac:dyDescent="0.2">
      <c r="A991" s="186"/>
      <c r="B991" s="186"/>
      <c r="C991" s="186"/>
      <c r="D991" s="186"/>
      <c r="E991" s="186"/>
      <c r="F991" s="186"/>
      <c r="G991" s="186"/>
      <c r="H991" s="186"/>
      <c r="I991" s="186"/>
      <c r="J991" s="186"/>
      <c r="K991" s="186"/>
      <c r="L991" s="186"/>
      <c r="M991" s="186"/>
      <c r="N991" s="180"/>
      <c r="O991" s="180"/>
      <c r="P991" s="180"/>
      <c r="Q991" s="180"/>
      <c r="R991" s="180"/>
      <c r="S991" s="180"/>
      <c r="T991" s="186"/>
      <c r="U991" s="186"/>
      <c r="V991" s="186"/>
      <c r="W991" s="186"/>
      <c r="X991" s="186"/>
      <c r="Y991" s="186"/>
      <c r="Z991" s="186"/>
    </row>
    <row r="992" spans="1:26" x14ac:dyDescent="0.2">
      <c r="A992" s="186"/>
      <c r="B992" s="186"/>
      <c r="C992" s="186"/>
      <c r="D992" s="186"/>
      <c r="E992" s="186"/>
      <c r="F992" s="186"/>
      <c r="G992" s="186"/>
      <c r="H992" s="186"/>
      <c r="I992" s="186"/>
      <c r="J992" s="186"/>
      <c r="K992" s="186"/>
      <c r="L992" s="186"/>
      <c r="M992" s="186"/>
      <c r="N992" s="180"/>
      <c r="O992" s="180"/>
      <c r="P992" s="180"/>
      <c r="Q992" s="180"/>
      <c r="R992" s="180"/>
      <c r="S992" s="180"/>
      <c r="T992" s="186"/>
      <c r="U992" s="186"/>
      <c r="V992" s="186"/>
      <c r="W992" s="186"/>
      <c r="X992" s="186"/>
      <c r="Y992" s="186"/>
      <c r="Z992" s="186"/>
    </row>
    <row r="993" spans="1:26" x14ac:dyDescent="0.2">
      <c r="A993" s="186"/>
      <c r="B993" s="186"/>
      <c r="C993" s="186"/>
      <c r="D993" s="186"/>
      <c r="E993" s="186"/>
      <c r="F993" s="186"/>
      <c r="G993" s="186"/>
      <c r="H993" s="186"/>
      <c r="I993" s="186"/>
      <c r="J993" s="186"/>
      <c r="K993" s="186"/>
      <c r="L993" s="186"/>
      <c r="M993" s="186"/>
      <c r="N993" s="180"/>
      <c r="O993" s="180"/>
      <c r="P993" s="180"/>
      <c r="Q993" s="180"/>
      <c r="R993" s="180"/>
      <c r="S993" s="180"/>
      <c r="T993" s="186"/>
      <c r="U993" s="186"/>
      <c r="V993" s="186"/>
      <c r="W993" s="186"/>
      <c r="X993" s="186"/>
      <c r="Y993" s="186"/>
      <c r="Z993" s="186"/>
    </row>
    <row r="994" spans="1:26" x14ac:dyDescent="0.2">
      <c r="A994" s="186"/>
      <c r="B994" s="186"/>
      <c r="C994" s="186"/>
      <c r="D994" s="186"/>
      <c r="E994" s="186"/>
      <c r="F994" s="186"/>
      <c r="G994" s="186"/>
      <c r="H994" s="186"/>
      <c r="I994" s="186"/>
      <c r="J994" s="186"/>
      <c r="K994" s="186"/>
      <c r="L994" s="186"/>
      <c r="M994" s="186"/>
      <c r="N994" s="180"/>
      <c r="O994" s="180"/>
      <c r="P994" s="180"/>
      <c r="Q994" s="180"/>
      <c r="R994" s="180"/>
      <c r="S994" s="180"/>
      <c r="T994" s="186"/>
      <c r="U994" s="186"/>
      <c r="V994" s="186"/>
      <c r="W994" s="186"/>
      <c r="X994" s="186"/>
      <c r="Y994" s="186"/>
      <c r="Z994" s="186"/>
    </row>
    <row r="995" spans="1:26" x14ac:dyDescent="0.2">
      <c r="A995" s="186"/>
      <c r="B995" s="186"/>
      <c r="C995" s="186"/>
      <c r="D995" s="186"/>
      <c r="E995" s="186"/>
      <c r="F995" s="186"/>
      <c r="G995" s="186"/>
      <c r="H995" s="186"/>
      <c r="I995" s="186"/>
      <c r="J995" s="186"/>
      <c r="K995" s="186"/>
      <c r="L995" s="186"/>
      <c r="M995" s="186"/>
      <c r="N995" s="180"/>
      <c r="O995" s="180"/>
      <c r="P995" s="180"/>
      <c r="Q995" s="180"/>
      <c r="R995" s="180"/>
      <c r="S995" s="180"/>
      <c r="T995" s="186"/>
      <c r="U995" s="186"/>
      <c r="V995" s="186"/>
      <c r="W995" s="186"/>
      <c r="X995" s="186"/>
      <c r="Y995" s="186"/>
      <c r="Z995" s="186"/>
    </row>
    <row r="996" spans="1:26" x14ac:dyDescent="0.2">
      <c r="A996" s="186"/>
      <c r="B996" s="186"/>
      <c r="C996" s="186"/>
      <c r="D996" s="186"/>
      <c r="E996" s="186"/>
      <c r="F996" s="186"/>
      <c r="G996" s="186"/>
      <c r="H996" s="186"/>
      <c r="I996" s="186"/>
      <c r="J996" s="186"/>
      <c r="K996" s="186"/>
      <c r="L996" s="186"/>
      <c r="M996" s="186"/>
      <c r="N996" s="180"/>
      <c r="O996" s="180"/>
      <c r="P996" s="180"/>
      <c r="Q996" s="180"/>
      <c r="R996" s="180"/>
      <c r="S996" s="180"/>
      <c r="T996" s="186"/>
      <c r="U996" s="186"/>
      <c r="V996" s="186"/>
      <c r="W996" s="186"/>
      <c r="X996" s="186"/>
      <c r="Y996" s="186"/>
      <c r="Z996" s="186"/>
    </row>
    <row r="997" spans="1:26" x14ac:dyDescent="0.2">
      <c r="A997" s="186"/>
      <c r="B997" s="186"/>
      <c r="C997" s="186"/>
      <c r="D997" s="186"/>
      <c r="E997" s="186"/>
      <c r="F997" s="186"/>
      <c r="G997" s="186"/>
      <c r="H997" s="186"/>
      <c r="I997" s="186"/>
      <c r="J997" s="186"/>
      <c r="K997" s="186"/>
      <c r="L997" s="186"/>
      <c r="M997" s="186"/>
      <c r="N997" s="180"/>
      <c r="O997" s="180"/>
      <c r="P997" s="180"/>
      <c r="Q997" s="180"/>
      <c r="R997" s="180"/>
      <c r="S997" s="180"/>
      <c r="T997" s="186"/>
      <c r="U997" s="186"/>
      <c r="V997" s="186"/>
      <c r="W997" s="186"/>
      <c r="X997" s="186"/>
      <c r="Y997" s="186"/>
      <c r="Z997" s="186"/>
    </row>
    <row r="998" spans="1:26" x14ac:dyDescent="0.2">
      <c r="A998" s="186"/>
      <c r="B998" s="186"/>
      <c r="C998" s="186"/>
      <c r="D998" s="186"/>
      <c r="E998" s="186"/>
      <c r="F998" s="186"/>
      <c r="G998" s="186"/>
      <c r="H998" s="186"/>
      <c r="I998" s="186"/>
      <c r="J998" s="186"/>
      <c r="K998" s="186"/>
      <c r="L998" s="186"/>
      <c r="M998" s="186"/>
      <c r="N998" s="180"/>
      <c r="O998" s="180"/>
      <c r="P998" s="180"/>
      <c r="Q998" s="180"/>
      <c r="R998" s="180"/>
      <c r="S998" s="180"/>
      <c r="T998" s="186"/>
      <c r="U998" s="186"/>
      <c r="V998" s="186"/>
      <c r="W998" s="186"/>
      <c r="X998" s="186"/>
      <c r="Y998" s="186"/>
      <c r="Z998" s="186"/>
    </row>
    <row r="999" spans="1:26" x14ac:dyDescent="0.2">
      <c r="A999" s="186"/>
      <c r="B999" s="186"/>
      <c r="C999" s="186"/>
      <c r="D999" s="186"/>
      <c r="E999" s="186"/>
      <c r="F999" s="186"/>
      <c r="G999" s="186"/>
      <c r="H999" s="186"/>
      <c r="I999" s="186"/>
      <c r="J999" s="186"/>
      <c r="K999" s="186"/>
      <c r="L999" s="186"/>
      <c r="M999" s="186"/>
      <c r="N999" s="180"/>
      <c r="O999" s="180"/>
      <c r="P999" s="180"/>
      <c r="Q999" s="180"/>
      <c r="R999" s="180"/>
      <c r="S999" s="180"/>
      <c r="T999" s="186"/>
      <c r="U999" s="186"/>
      <c r="V999" s="186"/>
      <c r="W999" s="186"/>
      <c r="X999" s="186"/>
      <c r="Y999" s="186"/>
      <c r="Z999" s="186"/>
    </row>
    <row r="1000" spans="1:26" x14ac:dyDescent="0.2">
      <c r="A1000" s="186"/>
      <c r="B1000" s="186"/>
      <c r="C1000" s="186"/>
      <c r="D1000" s="186"/>
      <c r="E1000" s="186"/>
      <c r="F1000" s="186"/>
      <c r="G1000" s="186"/>
      <c r="H1000" s="186"/>
      <c r="I1000" s="186"/>
      <c r="J1000" s="186"/>
      <c r="K1000" s="186"/>
      <c r="L1000" s="186"/>
      <c r="M1000" s="186"/>
      <c r="N1000" s="180"/>
      <c r="O1000" s="180"/>
      <c r="P1000" s="180"/>
      <c r="Q1000" s="180"/>
      <c r="R1000" s="180"/>
      <c r="S1000" s="180"/>
      <c r="T1000" s="186"/>
      <c r="U1000" s="186"/>
      <c r="V1000" s="186"/>
      <c r="W1000" s="186"/>
      <c r="X1000" s="186"/>
      <c r="Y1000" s="186"/>
      <c r="Z1000" s="186"/>
    </row>
  </sheetData>
  <pageMargins left="0.25" right="0.25" top="0.9" bottom="0.75" header="0" footer="0"/>
  <pageSetup paperSize="3" scale="54"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34" workbookViewId="0">
      <selection activeCell="F48" sqref="F48"/>
    </sheetView>
  </sheetViews>
  <sheetFormatPr defaultColWidth="12.625" defaultRowHeight="15" x14ac:dyDescent="0.2"/>
  <cols>
    <col min="1" max="1" width="8" style="77" customWidth="1"/>
    <col min="2" max="2" width="6.375" style="77" hidden="1" customWidth="1"/>
    <col min="3" max="5" width="8.5" style="77" customWidth="1"/>
    <col min="6" max="6" width="70.625" style="77" customWidth="1"/>
    <col min="7" max="13" width="31.25" style="77" hidden="1" customWidth="1"/>
    <col min="14" max="14" width="9" style="77" customWidth="1"/>
    <col min="15" max="18" width="6.625" style="77" hidden="1" customWidth="1"/>
    <col min="19" max="20" width="70.625" style="77" customWidth="1"/>
    <col min="21" max="26" width="7.625" style="77" customWidth="1"/>
    <col min="27" max="16384" width="12.625" style="77"/>
  </cols>
  <sheetData>
    <row r="1" spans="1:26" ht="30" x14ac:dyDescent="0.2">
      <c r="A1" s="55" t="s">
        <v>0</v>
      </c>
      <c r="B1" s="55" t="s">
        <v>1</v>
      </c>
      <c r="C1" s="55" t="s">
        <v>2</v>
      </c>
      <c r="D1" s="55" t="s">
        <v>3</v>
      </c>
      <c r="E1" s="55" t="s">
        <v>4</v>
      </c>
      <c r="F1" s="55" t="s">
        <v>167</v>
      </c>
      <c r="G1" s="55" t="s">
        <v>6</v>
      </c>
      <c r="H1" s="55" t="s">
        <v>7</v>
      </c>
      <c r="I1" s="55" t="s">
        <v>8</v>
      </c>
      <c r="J1" s="55" t="s">
        <v>9</v>
      </c>
      <c r="K1" s="55" t="s">
        <v>10</v>
      </c>
      <c r="L1" s="55" t="s">
        <v>11</v>
      </c>
      <c r="M1" s="55" t="s">
        <v>12</v>
      </c>
      <c r="N1" s="59" t="s">
        <v>284</v>
      </c>
      <c r="O1" s="59" t="s">
        <v>284</v>
      </c>
      <c r="P1" s="59"/>
      <c r="Q1" s="59"/>
      <c r="R1" s="59"/>
      <c r="S1" s="59" t="s">
        <v>15</v>
      </c>
      <c r="T1" s="180"/>
      <c r="U1" s="180"/>
      <c r="V1" s="180"/>
      <c r="W1" s="180"/>
      <c r="X1" s="180"/>
      <c r="Y1" s="180"/>
      <c r="Z1" s="180"/>
    </row>
    <row r="2" spans="1:26" x14ac:dyDescent="0.2">
      <c r="A2" s="54" t="s">
        <v>2</v>
      </c>
      <c r="B2" s="181"/>
      <c r="C2" s="54" t="s">
        <v>774</v>
      </c>
      <c r="D2" s="54"/>
      <c r="E2" s="54" t="s">
        <v>1050</v>
      </c>
      <c r="F2" s="54" t="s">
        <v>776</v>
      </c>
      <c r="G2" s="54"/>
      <c r="H2" s="54"/>
      <c r="I2" s="54"/>
      <c r="J2" s="54"/>
      <c r="K2" s="54"/>
      <c r="L2" s="54"/>
      <c r="M2" s="54"/>
      <c r="N2" s="54" t="s">
        <v>1051</v>
      </c>
      <c r="O2" s="54">
        <v>8</v>
      </c>
      <c r="P2" s="54" t="s">
        <v>778</v>
      </c>
      <c r="Q2" s="54"/>
      <c r="R2" s="54"/>
      <c r="S2" s="54" t="s">
        <v>779</v>
      </c>
      <c r="T2" s="186"/>
      <c r="U2" s="186"/>
      <c r="V2" s="186"/>
      <c r="W2" s="186"/>
      <c r="X2" s="186"/>
      <c r="Y2" s="186"/>
      <c r="Z2" s="186"/>
    </row>
    <row r="3" spans="1:26" x14ac:dyDescent="0.2">
      <c r="A3" s="56" t="s">
        <v>3</v>
      </c>
      <c r="B3" s="57"/>
      <c r="C3" s="56" t="s">
        <v>1052</v>
      </c>
      <c r="D3" s="56" t="s">
        <v>21</v>
      </c>
      <c r="E3" s="56" t="s">
        <v>1053</v>
      </c>
      <c r="F3" s="56" t="s">
        <v>1054</v>
      </c>
      <c r="G3" s="56"/>
      <c r="H3" s="56"/>
      <c r="I3" s="56"/>
      <c r="J3" s="56"/>
      <c r="K3" s="56"/>
      <c r="L3" s="56"/>
      <c r="M3" s="56"/>
      <c r="N3" s="79" t="s">
        <v>1055</v>
      </c>
      <c r="O3" s="79">
        <v>8</v>
      </c>
      <c r="P3" s="56" t="s">
        <v>778</v>
      </c>
      <c r="Q3" s="56" t="s">
        <v>21</v>
      </c>
      <c r="R3" s="56"/>
      <c r="S3" s="56" t="s">
        <v>1054</v>
      </c>
      <c r="T3" s="186"/>
      <c r="U3" s="186"/>
      <c r="V3" s="186"/>
      <c r="W3" s="186"/>
      <c r="X3" s="186"/>
      <c r="Y3" s="186"/>
      <c r="Z3" s="186"/>
    </row>
    <row r="4" spans="1:26" ht="30" x14ac:dyDescent="0.2">
      <c r="A4" s="181" t="s">
        <v>25</v>
      </c>
      <c r="B4" s="192"/>
      <c r="C4" s="181" t="s">
        <v>1052</v>
      </c>
      <c r="D4" s="181" t="s">
        <v>21</v>
      </c>
      <c r="E4" s="181" t="s">
        <v>1056</v>
      </c>
      <c r="F4" s="81" t="s">
        <v>1057</v>
      </c>
      <c r="G4" s="181"/>
      <c r="H4" s="181"/>
      <c r="I4" s="181"/>
      <c r="J4" s="181"/>
      <c r="K4" s="181"/>
      <c r="L4" s="181"/>
      <c r="M4" s="181"/>
      <c r="N4" s="194" t="s">
        <v>1058</v>
      </c>
      <c r="O4" s="194">
        <v>8</v>
      </c>
      <c r="P4" s="184" t="s">
        <v>778</v>
      </c>
      <c r="Q4" s="184" t="s">
        <v>21</v>
      </c>
      <c r="R4" s="184">
        <v>1</v>
      </c>
      <c r="S4" s="184" t="s">
        <v>1059</v>
      </c>
      <c r="T4" s="186"/>
      <c r="U4" s="186"/>
      <c r="V4" s="186"/>
      <c r="W4" s="186"/>
      <c r="X4" s="186"/>
      <c r="Y4" s="186"/>
      <c r="Z4" s="186"/>
    </row>
    <row r="5" spans="1:26" ht="45" x14ac:dyDescent="0.2">
      <c r="A5" s="181" t="s">
        <v>25</v>
      </c>
      <c r="B5" s="192"/>
      <c r="C5" s="181" t="s">
        <v>1052</v>
      </c>
      <c r="D5" s="181" t="s">
        <v>21</v>
      </c>
      <c r="E5" s="181" t="s">
        <v>1060</v>
      </c>
      <c r="F5" s="81" t="s">
        <v>1061</v>
      </c>
      <c r="G5" s="181"/>
      <c r="H5" s="181"/>
      <c r="I5" s="181"/>
      <c r="J5" s="181"/>
      <c r="K5" s="181"/>
      <c r="L5" s="181"/>
      <c r="M5" s="181"/>
      <c r="N5" s="193" t="s">
        <v>1062</v>
      </c>
      <c r="O5" s="193">
        <v>8</v>
      </c>
      <c r="P5" s="185" t="s">
        <v>778</v>
      </c>
      <c r="Q5" s="185" t="s">
        <v>21</v>
      </c>
      <c r="R5" s="185">
        <v>2</v>
      </c>
      <c r="S5" s="185" t="s">
        <v>1063</v>
      </c>
      <c r="T5" s="186"/>
      <c r="U5" s="186"/>
      <c r="V5" s="186"/>
      <c r="W5" s="186"/>
      <c r="X5" s="186"/>
      <c r="Y5" s="186"/>
      <c r="Z5" s="186"/>
    </row>
    <row r="6" spans="1:26" ht="75" x14ac:dyDescent="0.2">
      <c r="A6" s="181" t="s">
        <v>25</v>
      </c>
      <c r="B6" s="181"/>
      <c r="C6" s="181" t="s">
        <v>1052</v>
      </c>
      <c r="D6" s="181" t="s">
        <v>21</v>
      </c>
      <c r="E6" s="181" t="s">
        <v>1064</v>
      </c>
      <c r="F6" s="81" t="s">
        <v>1065</v>
      </c>
      <c r="G6" s="61"/>
      <c r="H6" s="61"/>
      <c r="I6" s="61"/>
      <c r="J6" s="61"/>
      <c r="K6" s="61"/>
      <c r="L6" s="61"/>
      <c r="M6" s="61"/>
      <c r="N6" s="194" t="s">
        <v>1066</v>
      </c>
      <c r="O6" s="194">
        <v>8</v>
      </c>
      <c r="P6" s="184" t="s">
        <v>778</v>
      </c>
      <c r="Q6" s="184" t="s">
        <v>21</v>
      </c>
      <c r="R6" s="184">
        <v>3</v>
      </c>
      <c r="S6" s="184" t="s">
        <v>1067</v>
      </c>
      <c r="T6" s="186"/>
      <c r="U6" s="186"/>
      <c r="V6" s="186"/>
      <c r="W6" s="186"/>
      <c r="X6" s="186"/>
      <c r="Y6" s="186"/>
      <c r="Z6" s="186"/>
    </row>
    <row r="7" spans="1:26" ht="75" x14ac:dyDescent="0.2">
      <c r="A7" s="181" t="s">
        <v>25</v>
      </c>
      <c r="B7" s="57"/>
      <c r="C7" s="181" t="s">
        <v>1052</v>
      </c>
      <c r="D7" s="181" t="s">
        <v>21</v>
      </c>
      <c r="E7" s="181" t="s">
        <v>1068</v>
      </c>
      <c r="F7" s="81" t="s">
        <v>1069</v>
      </c>
      <c r="G7" s="57"/>
      <c r="H7" s="57"/>
      <c r="I7" s="57"/>
      <c r="J7" s="57"/>
      <c r="K7" s="57"/>
      <c r="L7" s="57"/>
      <c r="M7" s="57"/>
      <c r="N7" s="193" t="s">
        <v>1070</v>
      </c>
      <c r="O7" s="193">
        <v>8</v>
      </c>
      <c r="P7" s="185" t="s">
        <v>778</v>
      </c>
      <c r="Q7" s="185" t="s">
        <v>21</v>
      </c>
      <c r="R7" s="185">
        <v>4</v>
      </c>
      <c r="S7" s="185" t="s">
        <v>1071</v>
      </c>
      <c r="T7" s="186"/>
      <c r="U7" s="186"/>
      <c r="V7" s="186"/>
      <c r="W7" s="186"/>
      <c r="X7" s="186"/>
      <c r="Y7" s="186"/>
      <c r="Z7" s="186"/>
    </row>
    <row r="8" spans="1:26" ht="30" x14ac:dyDescent="0.2">
      <c r="A8" s="56" t="s">
        <v>3</v>
      </c>
      <c r="B8" s="57"/>
      <c r="C8" s="56" t="s">
        <v>774</v>
      </c>
      <c r="D8" s="56" t="s">
        <v>63</v>
      </c>
      <c r="E8" s="56" t="s">
        <v>1072</v>
      </c>
      <c r="F8" s="56" t="s">
        <v>1073</v>
      </c>
      <c r="G8" s="56"/>
      <c r="H8" s="56"/>
      <c r="I8" s="56"/>
      <c r="J8" s="56"/>
      <c r="K8" s="56"/>
      <c r="L8" s="56"/>
      <c r="M8" s="56"/>
      <c r="N8" s="79" t="s">
        <v>1074</v>
      </c>
      <c r="O8" s="79">
        <v>8</v>
      </c>
      <c r="P8" s="56" t="s">
        <v>778</v>
      </c>
      <c r="Q8" s="56" t="s">
        <v>63</v>
      </c>
      <c r="R8" s="56"/>
      <c r="S8" s="56" t="s">
        <v>1073</v>
      </c>
      <c r="T8" s="186"/>
      <c r="U8" s="186"/>
      <c r="V8" s="186"/>
      <c r="W8" s="186"/>
      <c r="X8" s="186"/>
      <c r="Y8" s="186"/>
      <c r="Z8" s="186"/>
    </row>
    <row r="9" spans="1:26" ht="60" x14ac:dyDescent="0.2">
      <c r="A9" s="181" t="s">
        <v>25</v>
      </c>
      <c r="B9" s="192"/>
      <c r="C9" s="181" t="s">
        <v>774</v>
      </c>
      <c r="D9" s="181" t="s">
        <v>63</v>
      </c>
      <c r="E9" s="181" t="s">
        <v>1075</v>
      </c>
      <c r="F9" s="81" t="s">
        <v>1076</v>
      </c>
      <c r="G9" s="181"/>
      <c r="H9" s="181"/>
      <c r="I9" s="181"/>
      <c r="J9" s="181"/>
      <c r="K9" s="181"/>
      <c r="L9" s="181"/>
      <c r="M9" s="181"/>
      <c r="N9" s="193" t="s">
        <v>1077</v>
      </c>
      <c r="O9" s="193">
        <v>8</v>
      </c>
      <c r="P9" s="185" t="s">
        <v>778</v>
      </c>
      <c r="Q9" s="185" t="s">
        <v>63</v>
      </c>
      <c r="R9" s="185">
        <v>5</v>
      </c>
      <c r="S9" s="185" t="s">
        <v>1078</v>
      </c>
      <c r="T9" s="186"/>
      <c r="U9" s="186"/>
      <c r="V9" s="186"/>
      <c r="W9" s="186"/>
      <c r="X9" s="186"/>
      <c r="Y9" s="186"/>
      <c r="Z9" s="186"/>
    </row>
    <row r="10" spans="1:26" ht="60" x14ac:dyDescent="0.2">
      <c r="A10" s="181" t="s">
        <v>25</v>
      </c>
      <c r="B10" s="192"/>
      <c r="C10" s="181" t="s">
        <v>774</v>
      </c>
      <c r="D10" s="181" t="s">
        <v>63</v>
      </c>
      <c r="E10" s="181" t="s">
        <v>1079</v>
      </c>
      <c r="F10" s="81" t="s">
        <v>1080</v>
      </c>
      <c r="G10" s="181"/>
      <c r="H10" s="181"/>
      <c r="I10" s="181"/>
      <c r="J10" s="181"/>
      <c r="K10" s="181"/>
      <c r="L10" s="181"/>
      <c r="M10" s="181"/>
      <c r="N10" s="194" t="s">
        <v>1081</v>
      </c>
      <c r="O10" s="194">
        <v>8</v>
      </c>
      <c r="P10" s="184" t="s">
        <v>778</v>
      </c>
      <c r="Q10" s="184" t="s">
        <v>63</v>
      </c>
      <c r="R10" s="184">
        <v>6</v>
      </c>
      <c r="S10" s="184" t="s">
        <v>1082</v>
      </c>
      <c r="T10" s="186"/>
      <c r="U10" s="186"/>
      <c r="V10" s="186"/>
      <c r="W10" s="186"/>
      <c r="X10" s="186"/>
      <c r="Y10" s="186"/>
      <c r="Z10" s="186"/>
    </row>
    <row r="11" spans="1:26" x14ac:dyDescent="0.2">
      <c r="A11" s="56" t="s">
        <v>3</v>
      </c>
      <c r="B11" s="57"/>
      <c r="C11" s="56" t="s">
        <v>774</v>
      </c>
      <c r="D11" s="56" t="s">
        <v>76</v>
      </c>
      <c r="E11" s="56" t="s">
        <v>1083</v>
      </c>
      <c r="F11" s="56" t="s">
        <v>1084</v>
      </c>
      <c r="G11" s="56"/>
      <c r="H11" s="56"/>
      <c r="I11" s="56"/>
      <c r="J11" s="56"/>
      <c r="K11" s="56"/>
      <c r="L11" s="56"/>
      <c r="M11" s="56"/>
      <c r="N11" s="79" t="s">
        <v>1085</v>
      </c>
      <c r="O11" s="79">
        <v>8</v>
      </c>
      <c r="P11" s="56" t="s">
        <v>778</v>
      </c>
      <c r="Q11" s="56" t="s">
        <v>76</v>
      </c>
      <c r="R11" s="56"/>
      <c r="S11" s="56" t="s">
        <v>1084</v>
      </c>
      <c r="T11" s="186"/>
      <c r="U11" s="186"/>
      <c r="V11" s="186"/>
      <c r="W11" s="186"/>
      <c r="X11" s="186"/>
      <c r="Y11" s="186"/>
      <c r="Z11" s="186"/>
    </row>
    <row r="12" spans="1:26" ht="120" x14ac:dyDescent="0.2">
      <c r="A12" s="181" t="s">
        <v>25</v>
      </c>
      <c r="B12" s="57"/>
      <c r="C12" s="181" t="s">
        <v>774</v>
      </c>
      <c r="D12" s="181" t="s">
        <v>76</v>
      </c>
      <c r="E12" s="181" t="s">
        <v>1086</v>
      </c>
      <c r="F12" s="81" t="s">
        <v>1087</v>
      </c>
      <c r="G12" s="57"/>
      <c r="H12" s="57"/>
      <c r="I12" s="57"/>
      <c r="J12" s="57"/>
      <c r="K12" s="57"/>
      <c r="L12" s="57"/>
      <c r="M12" s="57"/>
      <c r="N12" s="194" t="s">
        <v>1088</v>
      </c>
      <c r="O12" s="194">
        <v>8</v>
      </c>
      <c r="P12" s="184" t="s">
        <v>778</v>
      </c>
      <c r="Q12" s="184" t="s">
        <v>76</v>
      </c>
      <c r="R12" s="184">
        <v>7</v>
      </c>
      <c r="S12" s="184" t="s">
        <v>1089</v>
      </c>
      <c r="T12" s="186"/>
      <c r="U12" s="186"/>
      <c r="V12" s="186"/>
      <c r="W12" s="186"/>
      <c r="X12" s="186"/>
      <c r="Y12" s="186"/>
      <c r="Z12" s="186"/>
    </row>
    <row r="13" spans="1:26" ht="180" x14ac:dyDescent="0.2">
      <c r="A13" s="181" t="s">
        <v>25</v>
      </c>
      <c r="B13" s="192"/>
      <c r="C13" s="181" t="s">
        <v>774</v>
      </c>
      <c r="D13" s="181" t="s">
        <v>76</v>
      </c>
      <c r="E13" s="181" t="s">
        <v>1090</v>
      </c>
      <c r="F13" s="81" t="s">
        <v>1091</v>
      </c>
      <c r="G13" s="181"/>
      <c r="H13" s="181"/>
      <c r="I13" s="181"/>
      <c r="J13" s="181"/>
      <c r="K13" s="181"/>
      <c r="L13" s="181"/>
      <c r="M13" s="181"/>
      <c r="N13" s="193" t="s">
        <v>1092</v>
      </c>
      <c r="O13" s="193">
        <v>8</v>
      </c>
      <c r="P13" s="185" t="s">
        <v>778</v>
      </c>
      <c r="Q13" s="185" t="s">
        <v>76</v>
      </c>
      <c r="R13" s="185">
        <v>8</v>
      </c>
      <c r="S13" s="185" t="s">
        <v>1093</v>
      </c>
      <c r="T13" s="186"/>
      <c r="U13" s="186"/>
      <c r="V13" s="186"/>
      <c r="W13" s="186"/>
      <c r="X13" s="186"/>
      <c r="Y13" s="186"/>
      <c r="Z13" s="186"/>
    </row>
    <row r="14" spans="1:26" x14ac:dyDescent="0.2">
      <c r="A14" s="54" t="s">
        <v>2</v>
      </c>
      <c r="B14" s="181"/>
      <c r="C14" s="54" t="s">
        <v>1094</v>
      </c>
      <c r="D14" s="54"/>
      <c r="E14" s="54" t="s">
        <v>1095</v>
      </c>
      <c r="F14" s="54" t="s">
        <v>1096</v>
      </c>
      <c r="G14" s="54"/>
      <c r="H14" s="54"/>
      <c r="I14" s="54"/>
      <c r="J14" s="54"/>
      <c r="K14" s="54"/>
      <c r="L14" s="54"/>
      <c r="M14" s="54"/>
      <c r="N14" s="54" t="s">
        <v>1097</v>
      </c>
      <c r="O14" s="54">
        <v>8</v>
      </c>
      <c r="P14" s="54" t="s">
        <v>1098</v>
      </c>
      <c r="Q14" s="54"/>
      <c r="R14" s="54"/>
      <c r="S14" s="54" t="s">
        <v>1099</v>
      </c>
      <c r="T14" s="186"/>
      <c r="U14" s="186"/>
      <c r="V14" s="186"/>
      <c r="W14" s="186"/>
      <c r="X14" s="186"/>
      <c r="Y14" s="186"/>
      <c r="Z14" s="186"/>
    </row>
    <row r="15" spans="1:26" x14ac:dyDescent="0.2">
      <c r="A15" s="56" t="s">
        <v>3</v>
      </c>
      <c r="B15" s="57"/>
      <c r="C15" s="56" t="s">
        <v>1094</v>
      </c>
      <c r="D15" s="56" t="s">
        <v>21</v>
      </c>
      <c r="E15" s="56" t="s">
        <v>1100</v>
      </c>
      <c r="F15" s="56" t="s">
        <v>1101</v>
      </c>
      <c r="G15" s="56"/>
      <c r="H15" s="56"/>
      <c r="I15" s="56"/>
      <c r="J15" s="56"/>
      <c r="K15" s="56"/>
      <c r="L15" s="56"/>
      <c r="M15" s="56"/>
      <c r="N15" s="79" t="s">
        <v>1102</v>
      </c>
      <c r="O15" s="79">
        <v>8</v>
      </c>
      <c r="P15" s="56" t="s">
        <v>1098</v>
      </c>
      <c r="Q15" s="56" t="s">
        <v>21</v>
      </c>
      <c r="R15" s="56"/>
      <c r="S15" s="56" t="s">
        <v>1101</v>
      </c>
      <c r="T15" s="186"/>
      <c r="U15" s="186"/>
      <c r="V15" s="186"/>
      <c r="W15" s="186"/>
      <c r="X15" s="186"/>
      <c r="Y15" s="186"/>
      <c r="Z15" s="186"/>
    </row>
    <row r="16" spans="1:26" ht="45" x14ac:dyDescent="0.2">
      <c r="A16" s="181" t="s">
        <v>25</v>
      </c>
      <c r="B16" s="192"/>
      <c r="C16" s="181" t="s">
        <v>1094</v>
      </c>
      <c r="D16" s="181" t="s">
        <v>21</v>
      </c>
      <c r="E16" s="181" t="s">
        <v>1103</v>
      </c>
      <c r="F16" s="81" t="s">
        <v>1104</v>
      </c>
      <c r="G16" s="181"/>
      <c r="H16" s="181"/>
      <c r="I16" s="181"/>
      <c r="J16" s="181"/>
      <c r="K16" s="181"/>
      <c r="L16" s="181"/>
      <c r="M16" s="181"/>
      <c r="N16" s="193" t="s">
        <v>1105</v>
      </c>
      <c r="O16" s="193">
        <v>8</v>
      </c>
      <c r="P16" s="185" t="s">
        <v>1098</v>
      </c>
      <c r="Q16" s="185" t="s">
        <v>21</v>
      </c>
      <c r="R16" s="185">
        <v>1</v>
      </c>
      <c r="S16" s="185" t="s">
        <v>1106</v>
      </c>
      <c r="T16" s="186"/>
      <c r="U16" s="186"/>
      <c r="V16" s="186"/>
      <c r="W16" s="186"/>
      <c r="X16" s="186"/>
      <c r="Y16" s="186"/>
      <c r="Z16" s="186"/>
    </row>
    <row r="17" spans="1:26" ht="60" x14ac:dyDescent="0.2">
      <c r="A17" s="181" t="s">
        <v>25</v>
      </c>
      <c r="B17" s="192"/>
      <c r="C17" s="181" t="s">
        <v>1094</v>
      </c>
      <c r="D17" s="181" t="s">
        <v>21</v>
      </c>
      <c r="E17" s="181" t="s">
        <v>1107</v>
      </c>
      <c r="F17" s="81" t="s">
        <v>1108</v>
      </c>
      <c r="G17" s="181"/>
      <c r="H17" s="181"/>
      <c r="I17" s="181"/>
      <c r="J17" s="181"/>
      <c r="K17" s="181"/>
      <c r="L17" s="181"/>
      <c r="M17" s="181"/>
      <c r="N17" s="194" t="s">
        <v>1109</v>
      </c>
      <c r="O17" s="194">
        <v>8</v>
      </c>
      <c r="P17" s="184" t="s">
        <v>1098</v>
      </c>
      <c r="Q17" s="184" t="s">
        <v>21</v>
      </c>
      <c r="R17" s="184">
        <v>2</v>
      </c>
      <c r="S17" s="184" t="s">
        <v>1110</v>
      </c>
      <c r="T17" s="186"/>
      <c r="U17" s="186"/>
      <c r="V17" s="186"/>
      <c r="W17" s="186"/>
      <c r="X17" s="186"/>
      <c r="Y17" s="186"/>
      <c r="Z17" s="186"/>
    </row>
    <row r="18" spans="1:26" ht="60" x14ac:dyDescent="0.2">
      <c r="A18" s="181" t="s">
        <v>25</v>
      </c>
      <c r="B18" s="192"/>
      <c r="C18" s="181" t="s">
        <v>1094</v>
      </c>
      <c r="D18" s="181" t="s">
        <v>21</v>
      </c>
      <c r="E18" s="181" t="s">
        <v>1111</v>
      </c>
      <c r="F18" s="81" t="s">
        <v>1112</v>
      </c>
      <c r="G18" s="181"/>
      <c r="H18" s="181"/>
      <c r="I18" s="181"/>
      <c r="J18" s="181"/>
      <c r="K18" s="181"/>
      <c r="L18" s="181"/>
      <c r="M18" s="181"/>
      <c r="N18" s="193" t="s">
        <v>1113</v>
      </c>
      <c r="O18" s="193">
        <v>8</v>
      </c>
      <c r="P18" s="185" t="s">
        <v>1098</v>
      </c>
      <c r="Q18" s="185" t="s">
        <v>21</v>
      </c>
      <c r="R18" s="185">
        <v>3</v>
      </c>
      <c r="S18" s="185" t="s">
        <v>1114</v>
      </c>
      <c r="T18" s="186"/>
      <c r="U18" s="186"/>
      <c r="V18" s="186"/>
      <c r="W18" s="186"/>
      <c r="X18" s="186"/>
      <c r="Y18" s="186"/>
      <c r="Z18" s="186"/>
    </row>
    <row r="19" spans="1:26" x14ac:dyDescent="0.2">
      <c r="A19" s="56" t="s">
        <v>25</v>
      </c>
      <c r="B19" s="57"/>
      <c r="C19" s="56" t="s">
        <v>1094</v>
      </c>
      <c r="D19" s="56" t="s">
        <v>63</v>
      </c>
      <c r="E19" s="56" t="s">
        <v>1115</v>
      </c>
      <c r="F19" s="56" t="s">
        <v>1116</v>
      </c>
      <c r="G19" s="56"/>
      <c r="H19" s="56"/>
      <c r="I19" s="56"/>
      <c r="J19" s="56"/>
      <c r="K19" s="56"/>
      <c r="L19" s="56"/>
      <c r="M19" s="56"/>
      <c r="N19" s="79" t="s">
        <v>1117</v>
      </c>
      <c r="O19" s="79">
        <v>8</v>
      </c>
      <c r="P19" s="56" t="s">
        <v>1098</v>
      </c>
      <c r="Q19" s="56" t="s">
        <v>63</v>
      </c>
      <c r="R19" s="56"/>
      <c r="S19" s="56" t="s">
        <v>1116</v>
      </c>
      <c r="T19" s="186"/>
      <c r="U19" s="186"/>
      <c r="V19" s="186"/>
      <c r="W19" s="186"/>
      <c r="X19" s="186"/>
      <c r="Y19" s="186"/>
      <c r="Z19" s="186"/>
    </row>
    <row r="20" spans="1:26" ht="75" x14ac:dyDescent="0.2">
      <c r="A20" s="181" t="s">
        <v>25</v>
      </c>
      <c r="B20" s="192"/>
      <c r="C20" s="181" t="s">
        <v>1094</v>
      </c>
      <c r="D20" s="181" t="s">
        <v>63</v>
      </c>
      <c r="E20" s="181" t="s">
        <v>1118</v>
      </c>
      <c r="F20" s="81" t="s">
        <v>1119</v>
      </c>
      <c r="G20" s="181"/>
      <c r="H20" s="181"/>
      <c r="I20" s="181"/>
      <c r="J20" s="181"/>
      <c r="K20" s="181"/>
      <c r="L20" s="181"/>
      <c r="M20" s="181"/>
      <c r="N20" s="193" t="s">
        <v>1120</v>
      </c>
      <c r="O20" s="193">
        <v>8</v>
      </c>
      <c r="P20" s="185" t="s">
        <v>1098</v>
      </c>
      <c r="Q20" s="185" t="s">
        <v>63</v>
      </c>
      <c r="R20" s="185">
        <v>4</v>
      </c>
      <c r="S20" s="185" t="s">
        <v>1121</v>
      </c>
      <c r="T20" s="186"/>
      <c r="U20" s="186"/>
      <c r="V20" s="186"/>
      <c r="W20" s="186"/>
      <c r="X20" s="186"/>
      <c r="Y20" s="186"/>
      <c r="Z20" s="186"/>
    </row>
    <row r="21" spans="1:26" ht="60" x14ac:dyDescent="0.2">
      <c r="A21" s="181" t="s">
        <v>25</v>
      </c>
      <c r="B21" s="192"/>
      <c r="C21" s="181" t="s">
        <v>1094</v>
      </c>
      <c r="D21" s="181" t="s">
        <v>63</v>
      </c>
      <c r="E21" s="181" t="s">
        <v>1122</v>
      </c>
      <c r="F21" s="81" t="s">
        <v>1123</v>
      </c>
      <c r="G21" s="181"/>
      <c r="H21" s="181"/>
      <c r="I21" s="181"/>
      <c r="J21" s="181"/>
      <c r="K21" s="181"/>
      <c r="L21" s="181"/>
      <c r="M21" s="181"/>
      <c r="N21" s="194" t="s">
        <v>1124</v>
      </c>
      <c r="O21" s="194">
        <v>8</v>
      </c>
      <c r="P21" s="184" t="s">
        <v>1098</v>
      </c>
      <c r="Q21" s="184" t="s">
        <v>63</v>
      </c>
      <c r="R21" s="184">
        <v>5</v>
      </c>
      <c r="S21" s="184" t="s">
        <v>1125</v>
      </c>
      <c r="T21" s="186"/>
      <c r="U21" s="186"/>
      <c r="V21" s="186"/>
      <c r="W21" s="186"/>
      <c r="X21" s="186"/>
      <c r="Y21" s="186"/>
      <c r="Z21" s="186"/>
    </row>
    <row r="22" spans="1:26" x14ac:dyDescent="0.2">
      <c r="A22" s="54" t="s">
        <v>2</v>
      </c>
      <c r="B22" s="181"/>
      <c r="C22" s="54" t="s">
        <v>840</v>
      </c>
      <c r="D22" s="54"/>
      <c r="E22" s="54" t="s">
        <v>1126</v>
      </c>
      <c r="F22" s="54" t="s">
        <v>842</v>
      </c>
      <c r="G22" s="54"/>
      <c r="H22" s="54"/>
      <c r="I22" s="54"/>
      <c r="J22" s="54"/>
      <c r="K22" s="54"/>
      <c r="L22" s="54"/>
      <c r="M22" s="54"/>
      <c r="N22" s="54" t="s">
        <v>1126</v>
      </c>
      <c r="O22" s="54">
        <v>8</v>
      </c>
      <c r="P22" s="54" t="s">
        <v>840</v>
      </c>
      <c r="Q22" s="54"/>
      <c r="R22" s="54"/>
      <c r="S22" s="54" t="s">
        <v>843</v>
      </c>
      <c r="T22" s="186"/>
      <c r="U22" s="186"/>
      <c r="V22" s="186"/>
      <c r="W22" s="186"/>
      <c r="X22" s="186"/>
      <c r="Y22" s="186"/>
      <c r="Z22" s="186"/>
    </row>
    <row r="23" spans="1:26" ht="30" x14ac:dyDescent="0.2">
      <c r="A23" s="56" t="s">
        <v>3</v>
      </c>
      <c r="B23" s="57"/>
      <c r="C23" s="56" t="s">
        <v>840</v>
      </c>
      <c r="D23" s="56" t="s">
        <v>21</v>
      </c>
      <c r="E23" s="56" t="s">
        <v>1127</v>
      </c>
      <c r="F23" s="56" t="s">
        <v>1128</v>
      </c>
      <c r="G23" s="56"/>
      <c r="H23" s="56"/>
      <c r="I23" s="56"/>
      <c r="J23" s="56"/>
      <c r="K23" s="56"/>
      <c r="L23" s="56"/>
      <c r="M23" s="56"/>
      <c r="N23" s="79" t="s">
        <v>1127</v>
      </c>
      <c r="O23" s="79">
        <v>8</v>
      </c>
      <c r="P23" s="56" t="s">
        <v>840</v>
      </c>
      <c r="Q23" s="56" t="s">
        <v>21</v>
      </c>
      <c r="R23" s="56"/>
      <c r="S23" s="56" t="s">
        <v>1128</v>
      </c>
      <c r="T23" s="186"/>
      <c r="U23" s="186"/>
      <c r="V23" s="186"/>
      <c r="W23" s="186"/>
      <c r="X23" s="186"/>
      <c r="Y23" s="186"/>
      <c r="Z23" s="186"/>
    </row>
    <row r="24" spans="1:26" ht="60" x14ac:dyDescent="0.2">
      <c r="A24" s="181" t="s">
        <v>25</v>
      </c>
      <c r="B24" s="192"/>
      <c r="C24" s="181" t="s">
        <v>840</v>
      </c>
      <c r="D24" s="181" t="s">
        <v>21</v>
      </c>
      <c r="E24" s="181" t="s">
        <v>1129</v>
      </c>
      <c r="F24" s="81" t="s">
        <v>1130</v>
      </c>
      <c r="G24" s="181"/>
      <c r="H24" s="181"/>
      <c r="I24" s="181"/>
      <c r="J24" s="181"/>
      <c r="K24" s="181"/>
      <c r="L24" s="181"/>
      <c r="M24" s="181"/>
      <c r="N24" s="194" t="s">
        <v>1129</v>
      </c>
      <c r="O24" s="194">
        <v>8</v>
      </c>
      <c r="P24" s="184" t="s">
        <v>840</v>
      </c>
      <c r="Q24" s="184" t="s">
        <v>21</v>
      </c>
      <c r="R24" s="184">
        <v>1</v>
      </c>
      <c r="S24" s="184" t="s">
        <v>1131</v>
      </c>
      <c r="T24" s="186"/>
      <c r="U24" s="186"/>
      <c r="V24" s="186"/>
      <c r="W24" s="186"/>
      <c r="X24" s="186"/>
      <c r="Y24" s="186"/>
      <c r="Z24" s="186"/>
    </row>
    <row r="25" spans="1:26" ht="75" x14ac:dyDescent="0.2">
      <c r="A25" s="181" t="s">
        <v>25</v>
      </c>
      <c r="B25" s="57"/>
      <c r="C25" s="181" t="s">
        <v>840</v>
      </c>
      <c r="D25" s="181" t="s">
        <v>21</v>
      </c>
      <c r="E25" s="181" t="s">
        <v>1132</v>
      </c>
      <c r="F25" s="81" t="s">
        <v>1133</v>
      </c>
      <c r="G25" s="57"/>
      <c r="H25" s="57"/>
      <c r="I25" s="57"/>
      <c r="J25" s="57"/>
      <c r="K25" s="57"/>
      <c r="L25" s="57"/>
      <c r="M25" s="57"/>
      <c r="N25" s="193" t="s">
        <v>1132</v>
      </c>
      <c r="O25" s="193">
        <v>8</v>
      </c>
      <c r="P25" s="185" t="s">
        <v>840</v>
      </c>
      <c r="Q25" s="185" t="s">
        <v>21</v>
      </c>
      <c r="R25" s="185">
        <v>2</v>
      </c>
      <c r="S25" s="185" t="s">
        <v>1134</v>
      </c>
      <c r="T25" s="186"/>
      <c r="U25" s="186"/>
      <c r="V25" s="186"/>
      <c r="W25" s="186"/>
      <c r="X25" s="186"/>
      <c r="Y25" s="186"/>
      <c r="Z25" s="186"/>
    </row>
    <row r="26" spans="1:26" x14ac:dyDescent="0.2">
      <c r="A26" s="54" t="s">
        <v>2</v>
      </c>
      <c r="B26" s="181"/>
      <c r="C26" s="54" t="s">
        <v>99</v>
      </c>
      <c r="D26" s="54"/>
      <c r="E26" s="54" t="s">
        <v>1135</v>
      </c>
      <c r="F26" s="54" t="s">
        <v>101</v>
      </c>
      <c r="G26" s="54"/>
      <c r="H26" s="54"/>
      <c r="I26" s="54"/>
      <c r="J26" s="54"/>
      <c r="K26" s="54"/>
      <c r="L26" s="54"/>
      <c r="M26" s="54"/>
      <c r="N26" s="54" t="s">
        <v>1136</v>
      </c>
      <c r="O26" s="54">
        <v>8</v>
      </c>
      <c r="P26" s="54" t="s">
        <v>103</v>
      </c>
      <c r="Q26" s="54"/>
      <c r="R26" s="54"/>
      <c r="S26" s="54" t="s">
        <v>334</v>
      </c>
      <c r="T26" s="186"/>
      <c r="U26" s="186"/>
      <c r="V26" s="186"/>
      <c r="W26" s="186"/>
      <c r="X26" s="186"/>
      <c r="Y26" s="186"/>
      <c r="Z26" s="186"/>
    </row>
    <row r="27" spans="1:26" ht="30" x14ac:dyDescent="0.2">
      <c r="A27" s="56" t="s">
        <v>3</v>
      </c>
      <c r="B27" s="57"/>
      <c r="C27" s="56" t="s">
        <v>99</v>
      </c>
      <c r="D27" s="56" t="s">
        <v>21</v>
      </c>
      <c r="E27" s="56" t="s">
        <v>1137</v>
      </c>
      <c r="F27" s="56" t="s">
        <v>1138</v>
      </c>
      <c r="G27" s="56"/>
      <c r="H27" s="56"/>
      <c r="I27" s="56"/>
      <c r="J27" s="56"/>
      <c r="K27" s="56"/>
      <c r="L27" s="56"/>
      <c r="M27" s="56"/>
      <c r="N27" s="79" t="s">
        <v>1139</v>
      </c>
      <c r="O27" s="79">
        <v>8</v>
      </c>
      <c r="P27" s="56" t="s">
        <v>103</v>
      </c>
      <c r="Q27" s="56" t="s">
        <v>21</v>
      </c>
      <c r="R27" s="56"/>
      <c r="S27" s="56" t="s">
        <v>1138</v>
      </c>
      <c r="T27" s="186"/>
      <c r="U27" s="186"/>
      <c r="V27" s="186"/>
      <c r="W27" s="186"/>
      <c r="X27" s="186"/>
      <c r="Y27" s="186"/>
      <c r="Z27" s="186"/>
    </row>
    <row r="28" spans="1:26" ht="60" x14ac:dyDescent="0.2">
      <c r="A28" s="181" t="s">
        <v>25</v>
      </c>
      <c r="B28" s="192"/>
      <c r="C28" s="181" t="s">
        <v>99</v>
      </c>
      <c r="D28" s="181" t="s">
        <v>21</v>
      </c>
      <c r="E28" s="181" t="s">
        <v>1140</v>
      </c>
      <c r="F28" s="81" t="s">
        <v>1141</v>
      </c>
      <c r="G28" s="181"/>
      <c r="H28" s="181"/>
      <c r="I28" s="181"/>
      <c r="J28" s="181"/>
      <c r="K28" s="181"/>
      <c r="L28" s="181"/>
      <c r="M28" s="181"/>
      <c r="N28" s="193" t="s">
        <v>1142</v>
      </c>
      <c r="O28" s="193">
        <v>8</v>
      </c>
      <c r="P28" s="185" t="s">
        <v>103</v>
      </c>
      <c r="Q28" s="185" t="s">
        <v>21</v>
      </c>
      <c r="R28" s="185">
        <v>1</v>
      </c>
      <c r="S28" s="185" t="s">
        <v>1143</v>
      </c>
      <c r="T28" s="186"/>
      <c r="U28" s="186"/>
      <c r="V28" s="186"/>
      <c r="W28" s="186"/>
      <c r="X28" s="186"/>
      <c r="Y28" s="186"/>
      <c r="Z28" s="186"/>
    </row>
    <row r="29" spans="1:26" ht="60" x14ac:dyDescent="0.2">
      <c r="A29" s="181" t="s">
        <v>25</v>
      </c>
      <c r="B29" s="57"/>
      <c r="C29" s="181" t="s">
        <v>99</v>
      </c>
      <c r="D29" s="181" t="s">
        <v>21</v>
      </c>
      <c r="E29" s="181" t="s">
        <v>1144</v>
      </c>
      <c r="F29" s="81" t="s">
        <v>1145</v>
      </c>
      <c r="G29" s="57"/>
      <c r="H29" s="57"/>
      <c r="I29" s="57"/>
      <c r="J29" s="57"/>
      <c r="K29" s="57"/>
      <c r="L29" s="57"/>
      <c r="M29" s="57"/>
      <c r="N29" s="193" t="s">
        <v>1146</v>
      </c>
      <c r="O29" s="193">
        <v>8</v>
      </c>
      <c r="P29" s="185" t="s">
        <v>103</v>
      </c>
      <c r="Q29" s="185" t="s">
        <v>21</v>
      </c>
      <c r="R29" s="185">
        <v>2</v>
      </c>
      <c r="S29" s="185" t="s">
        <v>1147</v>
      </c>
      <c r="T29" s="186"/>
      <c r="U29" s="186"/>
      <c r="V29" s="186"/>
      <c r="W29" s="186"/>
      <c r="X29" s="186"/>
      <c r="Y29" s="186"/>
      <c r="Z29" s="186"/>
    </row>
    <row r="30" spans="1:26" ht="30" x14ac:dyDescent="0.2">
      <c r="A30" s="181" t="s">
        <v>25</v>
      </c>
      <c r="B30" s="57"/>
      <c r="C30" s="181" t="s">
        <v>99</v>
      </c>
      <c r="D30" s="181" t="s">
        <v>21</v>
      </c>
      <c r="E30" s="181" t="s">
        <v>1148</v>
      </c>
      <c r="F30" s="81" t="s">
        <v>1149</v>
      </c>
      <c r="G30" s="57"/>
      <c r="H30" s="57"/>
      <c r="I30" s="57"/>
      <c r="J30" s="57"/>
      <c r="K30" s="57"/>
      <c r="L30" s="57"/>
      <c r="M30" s="57"/>
      <c r="N30" s="194" t="s">
        <v>1150</v>
      </c>
      <c r="O30" s="194">
        <v>8</v>
      </c>
      <c r="P30" s="184" t="s">
        <v>103</v>
      </c>
      <c r="Q30" s="184" t="s">
        <v>21</v>
      </c>
      <c r="R30" s="184">
        <v>3</v>
      </c>
      <c r="S30" s="184" t="s">
        <v>1149</v>
      </c>
      <c r="T30" s="186"/>
      <c r="U30" s="186"/>
      <c r="V30" s="186"/>
      <c r="W30" s="186"/>
      <c r="X30" s="186"/>
      <c r="Y30" s="186"/>
      <c r="Z30" s="186"/>
    </row>
    <row r="31" spans="1:26" ht="60" x14ac:dyDescent="0.2">
      <c r="A31" s="181" t="s">
        <v>25</v>
      </c>
      <c r="B31" s="192"/>
      <c r="C31" s="181" t="s">
        <v>99</v>
      </c>
      <c r="D31" s="181" t="s">
        <v>21</v>
      </c>
      <c r="E31" s="181" t="s">
        <v>1151</v>
      </c>
      <c r="F31" s="81" t="s">
        <v>1152</v>
      </c>
      <c r="G31" s="181"/>
      <c r="H31" s="181"/>
      <c r="I31" s="181"/>
      <c r="J31" s="181"/>
      <c r="K31" s="181"/>
      <c r="L31" s="181"/>
      <c r="M31" s="181"/>
      <c r="N31" s="193" t="s">
        <v>1153</v>
      </c>
      <c r="O31" s="193">
        <v>8</v>
      </c>
      <c r="P31" s="185" t="s">
        <v>103</v>
      </c>
      <c r="Q31" s="185" t="s">
        <v>21</v>
      </c>
      <c r="R31" s="185">
        <v>4</v>
      </c>
      <c r="S31" s="185" t="s">
        <v>1154</v>
      </c>
      <c r="T31" s="186"/>
      <c r="U31" s="186"/>
      <c r="V31" s="186"/>
      <c r="W31" s="186"/>
      <c r="X31" s="186"/>
      <c r="Y31" s="186"/>
      <c r="Z31" s="186"/>
    </row>
    <row r="32" spans="1:26" ht="75" x14ac:dyDescent="0.2">
      <c r="A32" s="181" t="s">
        <v>25</v>
      </c>
      <c r="B32" s="192"/>
      <c r="C32" s="181" t="s">
        <v>99</v>
      </c>
      <c r="D32" s="181" t="s">
        <v>21</v>
      </c>
      <c r="E32" s="181" t="s">
        <v>1155</v>
      </c>
      <c r="F32" s="81" t="s">
        <v>1156</v>
      </c>
      <c r="G32" s="181"/>
      <c r="H32" s="181"/>
      <c r="I32" s="181"/>
      <c r="J32" s="181"/>
      <c r="K32" s="181"/>
      <c r="L32" s="181"/>
      <c r="M32" s="181"/>
      <c r="N32" s="194" t="s">
        <v>1157</v>
      </c>
      <c r="O32" s="194">
        <v>8</v>
      </c>
      <c r="P32" s="184" t="s">
        <v>103</v>
      </c>
      <c r="Q32" s="184" t="s">
        <v>21</v>
      </c>
      <c r="R32" s="184">
        <v>5</v>
      </c>
      <c r="S32" s="184" t="s">
        <v>1158</v>
      </c>
      <c r="T32" s="186"/>
      <c r="U32" s="186"/>
      <c r="V32" s="186"/>
      <c r="W32" s="186"/>
      <c r="X32" s="186"/>
      <c r="Y32" s="186"/>
      <c r="Z32" s="186"/>
    </row>
    <row r="33" spans="1:26" x14ac:dyDescent="0.2">
      <c r="A33" s="56" t="s">
        <v>3</v>
      </c>
      <c r="B33" s="57"/>
      <c r="C33" s="56" t="s">
        <v>99</v>
      </c>
      <c r="D33" s="56" t="s">
        <v>63</v>
      </c>
      <c r="E33" s="56" t="s">
        <v>1159</v>
      </c>
      <c r="F33" s="56" t="s">
        <v>1160</v>
      </c>
      <c r="G33" s="56"/>
      <c r="H33" s="56"/>
      <c r="I33" s="56"/>
      <c r="J33" s="56"/>
      <c r="K33" s="56"/>
      <c r="L33" s="56"/>
      <c r="M33" s="56"/>
      <c r="N33" s="79" t="s">
        <v>1161</v>
      </c>
      <c r="O33" s="79">
        <v>8</v>
      </c>
      <c r="P33" s="56" t="s">
        <v>103</v>
      </c>
      <c r="Q33" s="56" t="s">
        <v>63</v>
      </c>
      <c r="R33" s="56"/>
      <c r="S33" s="56" t="s">
        <v>1160</v>
      </c>
      <c r="T33" s="186"/>
      <c r="U33" s="186"/>
      <c r="V33" s="186"/>
      <c r="W33" s="186"/>
      <c r="X33" s="186"/>
      <c r="Y33" s="186"/>
      <c r="Z33" s="186"/>
    </row>
    <row r="34" spans="1:26" ht="30" x14ac:dyDescent="0.2">
      <c r="A34" s="181" t="s">
        <v>25</v>
      </c>
      <c r="B34" s="181"/>
      <c r="C34" s="181" t="s">
        <v>99</v>
      </c>
      <c r="D34" s="181" t="s">
        <v>63</v>
      </c>
      <c r="E34" s="181" t="s">
        <v>1162</v>
      </c>
      <c r="F34" s="81" t="s">
        <v>1163</v>
      </c>
      <c r="G34" s="181"/>
      <c r="H34" s="181"/>
      <c r="I34" s="181"/>
      <c r="J34" s="181"/>
      <c r="K34" s="181"/>
      <c r="L34" s="181"/>
      <c r="M34" s="181"/>
      <c r="N34" s="194" t="s">
        <v>1164</v>
      </c>
      <c r="O34" s="194">
        <v>8</v>
      </c>
      <c r="P34" s="184" t="s">
        <v>103</v>
      </c>
      <c r="Q34" s="184" t="s">
        <v>63</v>
      </c>
      <c r="R34" s="184">
        <v>6</v>
      </c>
      <c r="S34" s="184" t="s">
        <v>1165</v>
      </c>
      <c r="T34" s="186"/>
      <c r="U34" s="186"/>
      <c r="V34" s="186"/>
      <c r="W34" s="186"/>
      <c r="X34" s="186"/>
      <c r="Y34" s="186"/>
      <c r="Z34" s="186"/>
    </row>
    <row r="35" spans="1:26" ht="30" x14ac:dyDescent="0.2">
      <c r="A35" s="181" t="s">
        <v>25</v>
      </c>
      <c r="B35" s="181"/>
      <c r="C35" s="181" t="s">
        <v>99</v>
      </c>
      <c r="D35" s="181" t="s">
        <v>63</v>
      </c>
      <c r="E35" s="181" t="s">
        <v>1166</v>
      </c>
      <c r="F35" s="81" t="s">
        <v>1167</v>
      </c>
      <c r="G35" s="181"/>
      <c r="H35" s="181"/>
      <c r="I35" s="181"/>
      <c r="J35" s="181"/>
      <c r="K35" s="181"/>
      <c r="L35" s="181"/>
      <c r="M35" s="181"/>
      <c r="N35" s="193" t="s">
        <v>1168</v>
      </c>
      <c r="O35" s="193">
        <v>8</v>
      </c>
      <c r="P35" s="185" t="s">
        <v>103</v>
      </c>
      <c r="Q35" s="185" t="s">
        <v>63</v>
      </c>
      <c r="R35" s="185">
        <v>7</v>
      </c>
      <c r="S35" s="185" t="s">
        <v>1169</v>
      </c>
      <c r="T35" s="186"/>
      <c r="U35" s="186"/>
      <c r="V35" s="186"/>
      <c r="W35" s="186"/>
      <c r="X35" s="186"/>
      <c r="Y35" s="186"/>
      <c r="Z35" s="186"/>
    </row>
    <row r="36" spans="1:26" ht="30" x14ac:dyDescent="0.2">
      <c r="A36" s="181" t="s">
        <v>25</v>
      </c>
      <c r="B36" s="181"/>
      <c r="C36" s="181" t="s">
        <v>99</v>
      </c>
      <c r="D36" s="181" t="s">
        <v>63</v>
      </c>
      <c r="E36" s="181" t="s">
        <v>1170</v>
      </c>
      <c r="F36" s="81" t="s">
        <v>1171</v>
      </c>
      <c r="G36" s="181"/>
      <c r="H36" s="181"/>
      <c r="I36" s="181"/>
      <c r="J36" s="181"/>
      <c r="K36" s="181"/>
      <c r="L36" s="181"/>
      <c r="M36" s="181"/>
      <c r="N36" s="194" t="s">
        <v>1172</v>
      </c>
      <c r="O36" s="194">
        <v>8</v>
      </c>
      <c r="P36" s="184" t="s">
        <v>103</v>
      </c>
      <c r="Q36" s="184" t="s">
        <v>63</v>
      </c>
      <c r="R36" s="184">
        <v>8</v>
      </c>
      <c r="S36" s="184" t="s">
        <v>1171</v>
      </c>
      <c r="T36" s="186"/>
      <c r="U36" s="186"/>
      <c r="V36" s="186"/>
      <c r="W36" s="186"/>
      <c r="X36" s="186"/>
      <c r="Y36" s="186"/>
      <c r="Z36" s="186"/>
    </row>
    <row r="37" spans="1:26" ht="30" x14ac:dyDescent="0.2">
      <c r="A37" s="56" t="s">
        <v>3</v>
      </c>
      <c r="B37" s="57"/>
      <c r="C37" s="56" t="s">
        <v>99</v>
      </c>
      <c r="D37" s="56" t="s">
        <v>76</v>
      </c>
      <c r="E37" s="56" t="s">
        <v>1173</v>
      </c>
      <c r="F37" s="56" t="s">
        <v>1174</v>
      </c>
      <c r="G37" s="56"/>
      <c r="H37" s="56"/>
      <c r="I37" s="56"/>
      <c r="J37" s="56"/>
      <c r="K37" s="56"/>
      <c r="L37" s="56"/>
      <c r="M37" s="56"/>
      <c r="N37" s="79" t="s">
        <v>1175</v>
      </c>
      <c r="O37" s="79">
        <v>8</v>
      </c>
      <c r="P37" s="56" t="s">
        <v>103</v>
      </c>
      <c r="Q37" s="56" t="s">
        <v>76</v>
      </c>
      <c r="R37" s="56"/>
      <c r="S37" s="56" t="s">
        <v>1176</v>
      </c>
      <c r="T37" s="186"/>
      <c r="U37" s="186"/>
      <c r="V37" s="186"/>
      <c r="W37" s="186"/>
      <c r="X37" s="186"/>
      <c r="Y37" s="186"/>
      <c r="Z37" s="186"/>
    </row>
    <row r="38" spans="1:26" ht="30" x14ac:dyDescent="0.2">
      <c r="A38" s="181" t="s">
        <v>25</v>
      </c>
      <c r="B38" s="181"/>
      <c r="C38" s="181" t="s">
        <v>99</v>
      </c>
      <c r="D38" s="181" t="s">
        <v>76</v>
      </c>
      <c r="E38" s="181" t="s">
        <v>1177</v>
      </c>
      <c r="F38" s="81" t="s">
        <v>1178</v>
      </c>
      <c r="G38" s="181"/>
      <c r="H38" s="181"/>
      <c r="I38" s="181"/>
      <c r="J38" s="181"/>
      <c r="K38" s="181"/>
      <c r="L38" s="181"/>
      <c r="M38" s="181"/>
      <c r="N38" s="194" t="s">
        <v>1179</v>
      </c>
      <c r="O38" s="194">
        <v>8</v>
      </c>
      <c r="P38" s="184" t="s">
        <v>103</v>
      </c>
      <c r="Q38" s="184" t="s">
        <v>76</v>
      </c>
      <c r="R38" s="184">
        <v>9</v>
      </c>
      <c r="S38" s="184" t="s">
        <v>1180</v>
      </c>
      <c r="T38" s="186"/>
      <c r="U38" s="186"/>
      <c r="V38" s="186"/>
      <c r="W38" s="186"/>
      <c r="X38" s="186"/>
      <c r="Y38" s="186"/>
      <c r="Z38" s="186"/>
    </row>
    <row r="39" spans="1:26" x14ac:dyDescent="0.2">
      <c r="A39" s="54" t="s">
        <v>2</v>
      </c>
      <c r="B39" s="181"/>
      <c r="C39" s="54" t="s">
        <v>151</v>
      </c>
      <c r="D39" s="54"/>
      <c r="E39" s="54" t="s">
        <v>1181</v>
      </c>
      <c r="F39" s="54" t="s">
        <v>153</v>
      </c>
      <c r="G39" s="54"/>
      <c r="H39" s="54"/>
      <c r="I39" s="54"/>
      <c r="J39" s="54"/>
      <c r="K39" s="54"/>
      <c r="L39" s="54"/>
      <c r="M39" s="54"/>
      <c r="N39" s="54"/>
      <c r="O39" s="54"/>
      <c r="P39" s="54"/>
      <c r="Q39" s="54"/>
      <c r="R39" s="54"/>
      <c r="S39" s="54"/>
      <c r="T39" s="186"/>
      <c r="U39" s="186"/>
      <c r="V39" s="186"/>
      <c r="W39" s="186"/>
      <c r="X39" s="186"/>
      <c r="Y39" s="186"/>
      <c r="Z39" s="186"/>
    </row>
    <row r="40" spans="1:26" x14ac:dyDescent="0.2">
      <c r="A40" s="56" t="s">
        <v>3</v>
      </c>
      <c r="B40" s="57"/>
      <c r="C40" s="56" t="s">
        <v>151</v>
      </c>
      <c r="D40" s="56" t="s">
        <v>21</v>
      </c>
      <c r="E40" s="56" t="s">
        <v>1182</v>
      </c>
      <c r="F40" s="56" t="s">
        <v>897</v>
      </c>
      <c r="G40" s="56"/>
      <c r="H40" s="56"/>
      <c r="I40" s="56"/>
      <c r="J40" s="56"/>
      <c r="K40" s="56"/>
      <c r="L40" s="56"/>
      <c r="M40" s="56"/>
      <c r="N40" s="56"/>
      <c r="O40" s="56"/>
      <c r="P40" s="56"/>
      <c r="Q40" s="56"/>
      <c r="R40" s="56"/>
      <c r="S40" s="56" t="s">
        <v>898</v>
      </c>
      <c r="T40" s="180"/>
      <c r="U40" s="186"/>
      <c r="V40" s="186"/>
      <c r="W40" s="186"/>
      <c r="X40" s="186"/>
      <c r="Y40" s="186"/>
      <c r="Z40" s="186"/>
    </row>
    <row r="41" spans="1:26" ht="120" x14ac:dyDescent="0.2">
      <c r="A41" s="181" t="s">
        <v>25</v>
      </c>
      <c r="B41" s="182"/>
      <c r="C41" s="181" t="s">
        <v>151</v>
      </c>
      <c r="D41" s="181" t="s">
        <v>21</v>
      </c>
      <c r="E41" s="181" t="s">
        <v>1183</v>
      </c>
      <c r="F41" s="81" t="s">
        <v>1184</v>
      </c>
      <c r="G41" s="56"/>
      <c r="H41" s="56"/>
      <c r="I41" s="56"/>
      <c r="J41" s="56"/>
      <c r="K41" s="56"/>
      <c r="L41" s="56"/>
      <c r="M41" s="56"/>
      <c r="N41" s="184" t="s">
        <v>1185</v>
      </c>
      <c r="O41" s="184">
        <v>8</v>
      </c>
      <c r="P41" s="184" t="s">
        <v>908</v>
      </c>
      <c r="Q41" s="184" t="s">
        <v>21</v>
      </c>
      <c r="R41" s="184">
        <v>4</v>
      </c>
      <c r="S41" s="184" t="s">
        <v>1186</v>
      </c>
      <c r="T41" s="180"/>
      <c r="U41" s="186"/>
      <c r="V41" s="186"/>
      <c r="W41" s="186"/>
      <c r="X41" s="186"/>
      <c r="Y41" s="186"/>
      <c r="Z41" s="186"/>
    </row>
    <row r="42" spans="1:26" x14ac:dyDescent="0.2">
      <c r="A42" s="56" t="s">
        <v>3</v>
      </c>
      <c r="B42" s="57"/>
      <c r="C42" s="56" t="s">
        <v>151</v>
      </c>
      <c r="D42" s="56" t="s">
        <v>63</v>
      </c>
      <c r="E42" s="56" t="s">
        <v>1187</v>
      </c>
      <c r="F42" s="56" t="s">
        <v>904</v>
      </c>
      <c r="G42" s="56"/>
      <c r="H42" s="56"/>
      <c r="I42" s="56"/>
      <c r="J42" s="56"/>
      <c r="K42" s="56"/>
      <c r="L42" s="56"/>
      <c r="M42" s="56"/>
      <c r="N42" s="56"/>
      <c r="O42" s="56"/>
      <c r="P42" s="56"/>
      <c r="Q42" s="56"/>
      <c r="R42" s="56"/>
      <c r="S42" s="56" t="s">
        <v>898</v>
      </c>
      <c r="T42" s="180"/>
      <c r="U42" s="186"/>
      <c r="V42" s="186"/>
      <c r="W42" s="186"/>
      <c r="X42" s="186"/>
      <c r="Y42" s="186"/>
      <c r="Z42" s="186"/>
    </row>
    <row r="43" spans="1:26" ht="60" x14ac:dyDescent="0.2">
      <c r="A43" s="181" t="s">
        <v>25</v>
      </c>
      <c r="B43" s="182"/>
      <c r="C43" s="181" t="s">
        <v>151</v>
      </c>
      <c r="D43" s="181" t="s">
        <v>63</v>
      </c>
      <c r="E43" s="181" t="s">
        <v>1188</v>
      </c>
      <c r="F43" s="81" t="s">
        <v>1189</v>
      </c>
      <c r="G43" s="56"/>
      <c r="H43" s="56"/>
      <c r="I43" s="56"/>
      <c r="J43" s="56"/>
      <c r="K43" s="56"/>
      <c r="L43" s="56"/>
      <c r="M43" s="56"/>
      <c r="N43" s="185" t="s">
        <v>1190</v>
      </c>
      <c r="O43" s="185">
        <v>8</v>
      </c>
      <c r="P43" s="185" t="s">
        <v>908</v>
      </c>
      <c r="Q43" s="185" t="s">
        <v>21</v>
      </c>
      <c r="R43" s="185">
        <v>2</v>
      </c>
      <c r="S43" s="185" t="s">
        <v>1191</v>
      </c>
      <c r="T43" s="180"/>
      <c r="U43" s="186"/>
      <c r="V43" s="186"/>
      <c r="W43" s="186"/>
      <c r="X43" s="186"/>
      <c r="Y43" s="186"/>
      <c r="Z43" s="186"/>
    </row>
    <row r="44" spans="1:26" x14ac:dyDescent="0.2">
      <c r="A44" s="56" t="s">
        <v>3</v>
      </c>
      <c r="B44" s="57"/>
      <c r="C44" s="56" t="s">
        <v>151</v>
      </c>
      <c r="D44" s="56" t="s">
        <v>76</v>
      </c>
      <c r="E44" s="56" t="s">
        <v>1192</v>
      </c>
      <c r="F44" s="56" t="s">
        <v>911</v>
      </c>
      <c r="G44" s="56"/>
      <c r="H44" s="56"/>
      <c r="I44" s="56"/>
      <c r="J44" s="56"/>
      <c r="K44" s="56"/>
      <c r="L44" s="56"/>
      <c r="M44" s="56"/>
      <c r="N44" s="56"/>
      <c r="O44" s="56"/>
      <c r="P44" s="56"/>
      <c r="Q44" s="56"/>
      <c r="R44" s="56"/>
      <c r="S44" s="56" t="s">
        <v>898</v>
      </c>
      <c r="T44" s="180"/>
      <c r="U44" s="186"/>
      <c r="V44" s="186"/>
      <c r="W44" s="186"/>
      <c r="X44" s="186"/>
      <c r="Y44" s="186"/>
      <c r="Z44" s="186"/>
    </row>
    <row r="45" spans="1:26" ht="45" x14ac:dyDescent="0.2">
      <c r="A45" s="181" t="s">
        <v>25</v>
      </c>
      <c r="B45" s="182"/>
      <c r="C45" s="181" t="s">
        <v>151</v>
      </c>
      <c r="D45" s="181" t="s">
        <v>76</v>
      </c>
      <c r="E45" s="181" t="s">
        <v>1193</v>
      </c>
      <c r="F45" s="81" t="s">
        <v>1194</v>
      </c>
      <c r="G45" s="181"/>
      <c r="H45" s="181"/>
      <c r="I45" s="181"/>
      <c r="J45" s="181"/>
      <c r="K45" s="181"/>
      <c r="L45" s="181"/>
      <c r="M45" s="181"/>
      <c r="N45" s="184" t="s">
        <v>1195</v>
      </c>
      <c r="O45" s="184">
        <v>8</v>
      </c>
      <c r="P45" s="184" t="s">
        <v>908</v>
      </c>
      <c r="Q45" s="184" t="s">
        <v>21</v>
      </c>
      <c r="R45" s="184">
        <v>1</v>
      </c>
      <c r="S45" s="184" t="s">
        <v>1196</v>
      </c>
      <c r="T45" s="180"/>
      <c r="U45" s="186"/>
      <c r="V45" s="186"/>
      <c r="W45" s="186"/>
      <c r="X45" s="186"/>
      <c r="Y45" s="186"/>
      <c r="Z45" s="186"/>
    </row>
    <row r="46" spans="1:26" x14ac:dyDescent="0.2">
      <c r="A46" s="56" t="s">
        <v>3</v>
      </c>
      <c r="B46" s="57"/>
      <c r="C46" s="56" t="s">
        <v>151</v>
      </c>
      <c r="D46" s="56" t="s">
        <v>197</v>
      </c>
      <c r="E46" s="56" t="s">
        <v>1197</v>
      </c>
      <c r="F46" s="56" t="s">
        <v>920</v>
      </c>
      <c r="G46" s="56"/>
      <c r="H46" s="56"/>
      <c r="I46" s="56"/>
      <c r="J46" s="56"/>
      <c r="K46" s="56"/>
      <c r="L46" s="56"/>
      <c r="M46" s="56"/>
      <c r="N46" s="56"/>
      <c r="O46" s="56"/>
      <c r="P46" s="56"/>
      <c r="Q46" s="56"/>
      <c r="R46" s="56"/>
      <c r="S46" s="56" t="s">
        <v>898</v>
      </c>
      <c r="T46" s="180"/>
      <c r="U46" s="186"/>
      <c r="V46" s="186"/>
      <c r="W46" s="186"/>
      <c r="X46" s="186"/>
      <c r="Y46" s="186"/>
      <c r="Z46" s="186"/>
    </row>
    <row r="47" spans="1:26" ht="60" x14ac:dyDescent="0.2">
      <c r="A47" s="181" t="s">
        <v>25</v>
      </c>
      <c r="B47" s="182"/>
      <c r="C47" s="181" t="s">
        <v>151</v>
      </c>
      <c r="D47" s="181" t="s">
        <v>197</v>
      </c>
      <c r="E47" s="181" t="s">
        <v>1198</v>
      </c>
      <c r="F47" s="81" t="s">
        <v>1199</v>
      </c>
      <c r="G47" s="181"/>
      <c r="H47" s="181"/>
      <c r="I47" s="181"/>
      <c r="J47" s="181"/>
      <c r="K47" s="181"/>
      <c r="L47" s="181"/>
      <c r="M47" s="181"/>
      <c r="N47" s="185" t="s">
        <v>1200</v>
      </c>
      <c r="O47" s="185">
        <v>8</v>
      </c>
      <c r="P47" s="185" t="s">
        <v>908</v>
      </c>
      <c r="Q47" s="185" t="s">
        <v>21</v>
      </c>
      <c r="R47" s="185">
        <v>3</v>
      </c>
      <c r="S47" s="185" t="s">
        <v>1201</v>
      </c>
      <c r="T47" s="180"/>
      <c r="U47" s="186"/>
      <c r="V47" s="186"/>
      <c r="W47" s="186"/>
      <c r="X47" s="186"/>
      <c r="Y47" s="186"/>
      <c r="Z47" s="186"/>
    </row>
    <row r="48" spans="1:26" x14ac:dyDescent="0.2">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row>
    <row r="49" spans="1:26" x14ac:dyDescent="0.2">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x14ac:dyDescent="0.2">
      <c r="A50" s="18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1:26" x14ac:dyDescent="0.2">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x14ac:dyDescent="0.2">
      <c r="A52" s="186"/>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row>
    <row r="53" spans="1:26" x14ac:dyDescent="0.2">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x14ac:dyDescent="0.2">
      <c r="A54" s="186"/>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row>
    <row r="55" spans="1:26" x14ac:dyDescent="0.2">
      <c r="A55" s="186"/>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row>
    <row r="56" spans="1:26" x14ac:dyDescent="0.2">
      <c r="A56" s="18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row r="57" spans="1:26" x14ac:dyDescent="0.2">
      <c r="A57" s="186"/>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row>
    <row r="58" spans="1:26" x14ac:dyDescent="0.2">
      <c r="A58" s="186"/>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row>
    <row r="59" spans="1:26" x14ac:dyDescent="0.2">
      <c r="A59" s="186"/>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row>
    <row r="60" spans="1:26" x14ac:dyDescent="0.2">
      <c r="A60" s="186"/>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row>
    <row r="61" spans="1:26" x14ac:dyDescent="0.2">
      <c r="A61" s="186"/>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row>
    <row r="62" spans="1:26" x14ac:dyDescent="0.2">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x14ac:dyDescent="0.2">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x14ac:dyDescent="0.2">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x14ac:dyDescent="0.2">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x14ac:dyDescent="0.2">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x14ac:dyDescent="0.2">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x14ac:dyDescent="0.2">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x14ac:dyDescent="0.2">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x14ac:dyDescent="0.2">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x14ac:dyDescent="0.2">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x14ac:dyDescent="0.2">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x14ac:dyDescent="0.2">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x14ac:dyDescent="0.2">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x14ac:dyDescent="0.2">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x14ac:dyDescent="0.2">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x14ac:dyDescent="0.2">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x14ac:dyDescent="0.2">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x14ac:dyDescent="0.2">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x14ac:dyDescent="0.2">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x14ac:dyDescent="0.2">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x14ac:dyDescent="0.2">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x14ac:dyDescent="0.2">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x14ac:dyDescent="0.2">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x14ac:dyDescent="0.2">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x14ac:dyDescent="0.2">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x14ac:dyDescent="0.2">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x14ac:dyDescent="0.2">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x14ac:dyDescent="0.2">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x14ac:dyDescent="0.2">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x14ac:dyDescent="0.2">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x14ac:dyDescent="0.2">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x14ac:dyDescent="0.2">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x14ac:dyDescent="0.2">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x14ac:dyDescent="0.2">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x14ac:dyDescent="0.2">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x14ac:dyDescent="0.2">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x14ac:dyDescent="0.2">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x14ac:dyDescent="0.2">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x14ac:dyDescent="0.2">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x14ac:dyDescent="0.2">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x14ac:dyDescent="0.2">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x14ac:dyDescent="0.2">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x14ac:dyDescent="0.2">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x14ac:dyDescent="0.2">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x14ac:dyDescent="0.2">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x14ac:dyDescent="0.2">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x14ac:dyDescent="0.2">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x14ac:dyDescent="0.2">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x14ac:dyDescent="0.2">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x14ac:dyDescent="0.2">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x14ac:dyDescent="0.2">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x14ac:dyDescent="0.2">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x14ac:dyDescent="0.2">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x14ac:dyDescent="0.2">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x14ac:dyDescent="0.2">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x14ac:dyDescent="0.2">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x14ac:dyDescent="0.2">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x14ac:dyDescent="0.2">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x14ac:dyDescent="0.2">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x14ac:dyDescent="0.2">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x14ac:dyDescent="0.2">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x14ac:dyDescent="0.2">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x14ac:dyDescent="0.2">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x14ac:dyDescent="0.2">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x14ac:dyDescent="0.2">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x14ac:dyDescent="0.2">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x14ac:dyDescent="0.2">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x14ac:dyDescent="0.2">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x14ac:dyDescent="0.2">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x14ac:dyDescent="0.2">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x14ac:dyDescent="0.2">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x14ac:dyDescent="0.2">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x14ac:dyDescent="0.2">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x14ac:dyDescent="0.2">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x14ac:dyDescent="0.2">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x14ac:dyDescent="0.2">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x14ac:dyDescent="0.2">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x14ac:dyDescent="0.2">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x14ac:dyDescent="0.2">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x14ac:dyDescent="0.2">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x14ac:dyDescent="0.2">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x14ac:dyDescent="0.2">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x14ac:dyDescent="0.2">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x14ac:dyDescent="0.2">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x14ac:dyDescent="0.2">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x14ac:dyDescent="0.2">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x14ac:dyDescent="0.2">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x14ac:dyDescent="0.2">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x14ac:dyDescent="0.2">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x14ac:dyDescent="0.2">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x14ac:dyDescent="0.2">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x14ac:dyDescent="0.2">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x14ac:dyDescent="0.2">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x14ac:dyDescent="0.2">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x14ac:dyDescent="0.2">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x14ac:dyDescent="0.2">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x14ac:dyDescent="0.2">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x14ac:dyDescent="0.2">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x14ac:dyDescent="0.2">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x14ac:dyDescent="0.2">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x14ac:dyDescent="0.2">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x14ac:dyDescent="0.2">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x14ac:dyDescent="0.2">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x14ac:dyDescent="0.2">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x14ac:dyDescent="0.2">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x14ac:dyDescent="0.2">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x14ac:dyDescent="0.2">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x14ac:dyDescent="0.2">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x14ac:dyDescent="0.2">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x14ac:dyDescent="0.2">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x14ac:dyDescent="0.2">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x14ac:dyDescent="0.2">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x14ac:dyDescent="0.2">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x14ac:dyDescent="0.2">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x14ac:dyDescent="0.2">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x14ac:dyDescent="0.2">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x14ac:dyDescent="0.2">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x14ac:dyDescent="0.2">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x14ac:dyDescent="0.2">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x14ac:dyDescent="0.2">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x14ac:dyDescent="0.2">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x14ac:dyDescent="0.2">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x14ac:dyDescent="0.2">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x14ac:dyDescent="0.2">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x14ac:dyDescent="0.2">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x14ac:dyDescent="0.2">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x14ac:dyDescent="0.2">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x14ac:dyDescent="0.2">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x14ac:dyDescent="0.2">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x14ac:dyDescent="0.2">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x14ac:dyDescent="0.2">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x14ac:dyDescent="0.2">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x14ac:dyDescent="0.2">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x14ac:dyDescent="0.2">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x14ac:dyDescent="0.2">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x14ac:dyDescent="0.2">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x14ac:dyDescent="0.2">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x14ac:dyDescent="0.2">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x14ac:dyDescent="0.2">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x14ac:dyDescent="0.2">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x14ac:dyDescent="0.2">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x14ac:dyDescent="0.2">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x14ac:dyDescent="0.2">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x14ac:dyDescent="0.2">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x14ac:dyDescent="0.2">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x14ac:dyDescent="0.2">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x14ac:dyDescent="0.2">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x14ac:dyDescent="0.2">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x14ac:dyDescent="0.2">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x14ac:dyDescent="0.2">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x14ac:dyDescent="0.2">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x14ac:dyDescent="0.2">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x14ac:dyDescent="0.2">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x14ac:dyDescent="0.2">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x14ac:dyDescent="0.2">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x14ac:dyDescent="0.2">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x14ac:dyDescent="0.2">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x14ac:dyDescent="0.2">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x14ac:dyDescent="0.2">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x14ac:dyDescent="0.2">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x14ac:dyDescent="0.2">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x14ac:dyDescent="0.2">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x14ac:dyDescent="0.2">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x14ac:dyDescent="0.2">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x14ac:dyDescent="0.2">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x14ac:dyDescent="0.2">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x14ac:dyDescent="0.2">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x14ac:dyDescent="0.2">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x14ac:dyDescent="0.2">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x14ac:dyDescent="0.2">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x14ac:dyDescent="0.2">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x14ac:dyDescent="0.2">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x14ac:dyDescent="0.2">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x14ac:dyDescent="0.2">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x14ac:dyDescent="0.2">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x14ac:dyDescent="0.2">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x14ac:dyDescent="0.2">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x14ac:dyDescent="0.2">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x14ac:dyDescent="0.2">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x14ac:dyDescent="0.2">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x14ac:dyDescent="0.2">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x14ac:dyDescent="0.2">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x14ac:dyDescent="0.2">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x14ac:dyDescent="0.2">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x14ac:dyDescent="0.2">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x14ac:dyDescent="0.2">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x14ac:dyDescent="0.2">
      <c r="A248" s="186"/>
      <c r="B248" s="186"/>
      <c r="C248" s="186"/>
      <c r="D248" s="186"/>
      <c r="E248" s="186"/>
      <c r="F248" s="186"/>
      <c r="G248" s="186"/>
      <c r="H248" s="186"/>
      <c r="I248" s="186"/>
      <c r="J248" s="186"/>
      <c r="K248" s="186"/>
      <c r="L248" s="186"/>
      <c r="M248" s="186"/>
      <c r="N248" s="180"/>
      <c r="O248" s="180"/>
      <c r="P248" s="180"/>
      <c r="Q248" s="180"/>
      <c r="R248" s="180"/>
      <c r="S248" s="180"/>
      <c r="T248" s="186"/>
      <c r="U248" s="186"/>
      <c r="V248" s="186"/>
      <c r="W248" s="186"/>
      <c r="X248" s="186"/>
      <c r="Y248" s="186"/>
      <c r="Z248" s="186"/>
    </row>
    <row r="249" spans="1:26" x14ac:dyDescent="0.2">
      <c r="A249" s="186"/>
      <c r="B249" s="186"/>
      <c r="C249" s="186"/>
      <c r="D249" s="186"/>
      <c r="E249" s="186"/>
      <c r="F249" s="186"/>
      <c r="G249" s="186"/>
      <c r="H249" s="186"/>
      <c r="I249" s="186"/>
      <c r="J249" s="186"/>
      <c r="K249" s="186"/>
      <c r="L249" s="186"/>
      <c r="M249" s="186"/>
      <c r="N249" s="180"/>
      <c r="O249" s="180"/>
      <c r="P249" s="180"/>
      <c r="Q249" s="180"/>
      <c r="R249" s="180"/>
      <c r="S249" s="180"/>
      <c r="T249" s="186"/>
      <c r="U249" s="186"/>
      <c r="V249" s="186"/>
      <c r="W249" s="186"/>
      <c r="X249" s="186"/>
      <c r="Y249" s="186"/>
      <c r="Z249" s="186"/>
    </row>
    <row r="250" spans="1:26" x14ac:dyDescent="0.2">
      <c r="A250" s="186"/>
      <c r="B250" s="186"/>
      <c r="C250" s="186"/>
      <c r="D250" s="186"/>
      <c r="E250" s="186"/>
      <c r="F250" s="186"/>
      <c r="G250" s="186"/>
      <c r="H250" s="186"/>
      <c r="I250" s="186"/>
      <c r="J250" s="186"/>
      <c r="K250" s="186"/>
      <c r="L250" s="186"/>
      <c r="M250" s="186"/>
      <c r="N250" s="180"/>
      <c r="O250" s="180"/>
      <c r="P250" s="180"/>
      <c r="Q250" s="180"/>
      <c r="R250" s="180"/>
      <c r="S250" s="180"/>
      <c r="T250" s="186"/>
      <c r="U250" s="186"/>
      <c r="V250" s="186"/>
      <c r="W250" s="186"/>
      <c r="X250" s="186"/>
      <c r="Y250" s="186"/>
      <c r="Z250" s="186"/>
    </row>
    <row r="251" spans="1:26" x14ac:dyDescent="0.2">
      <c r="A251" s="186"/>
      <c r="B251" s="186"/>
      <c r="C251" s="186"/>
      <c r="D251" s="186"/>
      <c r="E251" s="186"/>
      <c r="F251" s="186"/>
      <c r="G251" s="186"/>
      <c r="H251" s="186"/>
      <c r="I251" s="186"/>
      <c r="J251" s="186"/>
      <c r="K251" s="186"/>
      <c r="L251" s="186"/>
      <c r="M251" s="186"/>
      <c r="N251" s="180"/>
      <c r="O251" s="180"/>
      <c r="P251" s="180"/>
      <c r="Q251" s="180"/>
      <c r="R251" s="180"/>
      <c r="S251" s="180"/>
      <c r="T251" s="186"/>
      <c r="U251" s="186"/>
      <c r="V251" s="186"/>
      <c r="W251" s="186"/>
      <c r="X251" s="186"/>
      <c r="Y251" s="186"/>
      <c r="Z251" s="186"/>
    </row>
    <row r="252" spans="1:26" x14ac:dyDescent="0.2">
      <c r="A252" s="186"/>
      <c r="B252" s="186"/>
      <c r="C252" s="186"/>
      <c r="D252" s="186"/>
      <c r="E252" s="186"/>
      <c r="F252" s="186"/>
      <c r="G252" s="186"/>
      <c r="H252" s="186"/>
      <c r="I252" s="186"/>
      <c r="J252" s="186"/>
      <c r="K252" s="186"/>
      <c r="L252" s="186"/>
      <c r="M252" s="186"/>
      <c r="N252" s="180"/>
      <c r="O252" s="180"/>
      <c r="P252" s="180"/>
      <c r="Q252" s="180"/>
      <c r="R252" s="180"/>
      <c r="S252" s="180"/>
      <c r="T252" s="186"/>
      <c r="U252" s="186"/>
      <c r="V252" s="186"/>
      <c r="W252" s="186"/>
      <c r="X252" s="186"/>
      <c r="Y252" s="186"/>
      <c r="Z252" s="186"/>
    </row>
    <row r="253" spans="1:26" x14ac:dyDescent="0.2">
      <c r="A253" s="186"/>
      <c r="B253" s="186"/>
      <c r="C253" s="186"/>
      <c r="D253" s="186"/>
      <c r="E253" s="186"/>
      <c r="F253" s="186"/>
      <c r="G253" s="186"/>
      <c r="H253" s="186"/>
      <c r="I253" s="186"/>
      <c r="J253" s="186"/>
      <c r="K253" s="186"/>
      <c r="L253" s="186"/>
      <c r="M253" s="186"/>
      <c r="N253" s="180"/>
      <c r="O253" s="180"/>
      <c r="P253" s="180"/>
      <c r="Q253" s="180"/>
      <c r="R253" s="180"/>
      <c r="S253" s="180"/>
      <c r="T253" s="186"/>
      <c r="U253" s="186"/>
      <c r="V253" s="186"/>
      <c r="W253" s="186"/>
      <c r="X253" s="186"/>
      <c r="Y253" s="186"/>
      <c r="Z253" s="186"/>
    </row>
    <row r="254" spans="1:26" x14ac:dyDescent="0.2">
      <c r="A254" s="186"/>
      <c r="B254" s="186"/>
      <c r="C254" s="186"/>
      <c r="D254" s="186"/>
      <c r="E254" s="186"/>
      <c r="F254" s="186"/>
      <c r="G254" s="186"/>
      <c r="H254" s="186"/>
      <c r="I254" s="186"/>
      <c r="J254" s="186"/>
      <c r="K254" s="186"/>
      <c r="L254" s="186"/>
      <c r="M254" s="186"/>
      <c r="N254" s="180"/>
      <c r="O254" s="180"/>
      <c r="P254" s="180"/>
      <c r="Q254" s="180"/>
      <c r="R254" s="180"/>
      <c r="S254" s="180"/>
      <c r="T254" s="186"/>
      <c r="U254" s="186"/>
      <c r="V254" s="186"/>
      <c r="W254" s="186"/>
      <c r="X254" s="186"/>
      <c r="Y254" s="186"/>
      <c r="Z254" s="186"/>
    </row>
    <row r="255" spans="1:26" x14ac:dyDescent="0.2">
      <c r="A255" s="186"/>
      <c r="B255" s="186"/>
      <c r="C255" s="186"/>
      <c r="D255" s="186"/>
      <c r="E255" s="186"/>
      <c r="F255" s="186"/>
      <c r="G255" s="186"/>
      <c r="H255" s="186"/>
      <c r="I255" s="186"/>
      <c r="J255" s="186"/>
      <c r="K255" s="186"/>
      <c r="L255" s="186"/>
      <c r="M255" s="186"/>
      <c r="N255" s="180"/>
      <c r="O255" s="180"/>
      <c r="P255" s="180"/>
      <c r="Q255" s="180"/>
      <c r="R255" s="180"/>
      <c r="S255" s="180"/>
      <c r="T255" s="186"/>
      <c r="U255" s="186"/>
      <c r="V255" s="186"/>
      <c r="W255" s="186"/>
      <c r="X255" s="186"/>
      <c r="Y255" s="186"/>
      <c r="Z255" s="186"/>
    </row>
    <row r="256" spans="1:26" x14ac:dyDescent="0.2">
      <c r="A256" s="186"/>
      <c r="B256" s="186"/>
      <c r="C256" s="186"/>
      <c r="D256" s="186"/>
      <c r="E256" s="186"/>
      <c r="F256" s="186"/>
      <c r="G256" s="186"/>
      <c r="H256" s="186"/>
      <c r="I256" s="186"/>
      <c r="J256" s="186"/>
      <c r="K256" s="186"/>
      <c r="L256" s="186"/>
      <c r="M256" s="186"/>
      <c r="N256" s="180"/>
      <c r="O256" s="180"/>
      <c r="P256" s="180"/>
      <c r="Q256" s="180"/>
      <c r="R256" s="180"/>
      <c r="S256" s="180"/>
      <c r="T256" s="186"/>
      <c r="U256" s="186"/>
      <c r="V256" s="186"/>
      <c r="W256" s="186"/>
      <c r="X256" s="186"/>
      <c r="Y256" s="186"/>
      <c r="Z256" s="186"/>
    </row>
    <row r="257" spans="1:26" x14ac:dyDescent="0.2">
      <c r="A257" s="186"/>
      <c r="B257" s="186"/>
      <c r="C257" s="186"/>
      <c r="D257" s="186"/>
      <c r="E257" s="186"/>
      <c r="F257" s="186"/>
      <c r="G257" s="186"/>
      <c r="H257" s="186"/>
      <c r="I257" s="186"/>
      <c r="J257" s="186"/>
      <c r="K257" s="186"/>
      <c r="L257" s="186"/>
      <c r="M257" s="186"/>
      <c r="N257" s="180"/>
      <c r="O257" s="180"/>
      <c r="P257" s="180"/>
      <c r="Q257" s="180"/>
      <c r="R257" s="180"/>
      <c r="S257" s="180"/>
      <c r="T257" s="186"/>
      <c r="U257" s="186"/>
      <c r="V257" s="186"/>
      <c r="W257" s="186"/>
      <c r="X257" s="186"/>
      <c r="Y257" s="186"/>
      <c r="Z257" s="186"/>
    </row>
    <row r="258" spans="1:26" x14ac:dyDescent="0.2">
      <c r="A258" s="186"/>
      <c r="B258" s="186"/>
      <c r="C258" s="186"/>
      <c r="D258" s="186"/>
      <c r="E258" s="186"/>
      <c r="F258" s="186"/>
      <c r="G258" s="186"/>
      <c r="H258" s="186"/>
      <c r="I258" s="186"/>
      <c r="J258" s="186"/>
      <c r="K258" s="186"/>
      <c r="L258" s="186"/>
      <c r="M258" s="186"/>
      <c r="N258" s="180"/>
      <c r="O258" s="180"/>
      <c r="P258" s="180"/>
      <c r="Q258" s="180"/>
      <c r="R258" s="180"/>
      <c r="S258" s="180"/>
      <c r="T258" s="186"/>
      <c r="U258" s="186"/>
      <c r="V258" s="186"/>
      <c r="W258" s="186"/>
      <c r="X258" s="186"/>
      <c r="Y258" s="186"/>
      <c r="Z258" s="186"/>
    </row>
    <row r="259" spans="1:26" x14ac:dyDescent="0.2">
      <c r="A259" s="186"/>
      <c r="B259" s="186"/>
      <c r="C259" s="186"/>
      <c r="D259" s="186"/>
      <c r="E259" s="186"/>
      <c r="F259" s="186"/>
      <c r="G259" s="186"/>
      <c r="H259" s="186"/>
      <c r="I259" s="186"/>
      <c r="J259" s="186"/>
      <c r="K259" s="186"/>
      <c r="L259" s="186"/>
      <c r="M259" s="186"/>
      <c r="N259" s="180"/>
      <c r="O259" s="180"/>
      <c r="P259" s="180"/>
      <c r="Q259" s="180"/>
      <c r="R259" s="180"/>
      <c r="S259" s="180"/>
      <c r="T259" s="186"/>
      <c r="U259" s="186"/>
      <c r="V259" s="186"/>
      <c r="W259" s="186"/>
      <c r="X259" s="186"/>
      <c r="Y259" s="186"/>
      <c r="Z259" s="186"/>
    </row>
    <row r="260" spans="1:26" x14ac:dyDescent="0.2">
      <c r="A260" s="186"/>
      <c r="B260" s="186"/>
      <c r="C260" s="186"/>
      <c r="D260" s="186"/>
      <c r="E260" s="186"/>
      <c r="F260" s="186"/>
      <c r="G260" s="186"/>
      <c r="H260" s="186"/>
      <c r="I260" s="186"/>
      <c r="J260" s="186"/>
      <c r="K260" s="186"/>
      <c r="L260" s="186"/>
      <c r="M260" s="186"/>
      <c r="N260" s="180"/>
      <c r="O260" s="180"/>
      <c r="P260" s="180"/>
      <c r="Q260" s="180"/>
      <c r="R260" s="180"/>
      <c r="S260" s="180"/>
      <c r="T260" s="186"/>
      <c r="U260" s="186"/>
      <c r="V260" s="186"/>
      <c r="W260" s="186"/>
      <c r="X260" s="186"/>
      <c r="Y260" s="186"/>
      <c r="Z260" s="186"/>
    </row>
    <row r="261" spans="1:26" x14ac:dyDescent="0.2">
      <c r="A261" s="186"/>
      <c r="B261" s="186"/>
      <c r="C261" s="186"/>
      <c r="D261" s="186"/>
      <c r="E261" s="186"/>
      <c r="F261" s="186"/>
      <c r="G261" s="186"/>
      <c r="H261" s="186"/>
      <c r="I261" s="186"/>
      <c r="J261" s="186"/>
      <c r="K261" s="186"/>
      <c r="L261" s="186"/>
      <c r="M261" s="186"/>
      <c r="N261" s="180"/>
      <c r="O261" s="180"/>
      <c r="P261" s="180"/>
      <c r="Q261" s="180"/>
      <c r="R261" s="180"/>
      <c r="S261" s="180"/>
      <c r="T261" s="186"/>
      <c r="U261" s="186"/>
      <c r="V261" s="186"/>
      <c r="W261" s="186"/>
      <c r="X261" s="186"/>
      <c r="Y261" s="186"/>
      <c r="Z261" s="186"/>
    </row>
    <row r="262" spans="1:26" x14ac:dyDescent="0.2">
      <c r="A262" s="186"/>
      <c r="B262" s="186"/>
      <c r="C262" s="186"/>
      <c r="D262" s="186"/>
      <c r="E262" s="186"/>
      <c r="F262" s="186"/>
      <c r="G262" s="186"/>
      <c r="H262" s="186"/>
      <c r="I262" s="186"/>
      <c r="J262" s="186"/>
      <c r="K262" s="186"/>
      <c r="L262" s="186"/>
      <c r="M262" s="186"/>
      <c r="N262" s="180"/>
      <c r="O262" s="180"/>
      <c r="P262" s="180"/>
      <c r="Q262" s="180"/>
      <c r="R262" s="180"/>
      <c r="S262" s="180"/>
      <c r="T262" s="186"/>
      <c r="U262" s="186"/>
      <c r="V262" s="186"/>
      <c r="W262" s="186"/>
      <c r="X262" s="186"/>
      <c r="Y262" s="186"/>
      <c r="Z262" s="186"/>
    </row>
    <row r="263" spans="1:26" x14ac:dyDescent="0.2">
      <c r="A263" s="186"/>
      <c r="B263" s="186"/>
      <c r="C263" s="186"/>
      <c r="D263" s="186"/>
      <c r="E263" s="186"/>
      <c r="F263" s="186"/>
      <c r="G263" s="186"/>
      <c r="H263" s="186"/>
      <c r="I263" s="186"/>
      <c r="J263" s="186"/>
      <c r="K263" s="186"/>
      <c r="L263" s="186"/>
      <c r="M263" s="186"/>
      <c r="N263" s="180"/>
      <c r="O263" s="180"/>
      <c r="P263" s="180"/>
      <c r="Q263" s="180"/>
      <c r="R263" s="180"/>
      <c r="S263" s="180"/>
      <c r="T263" s="186"/>
      <c r="U263" s="186"/>
      <c r="V263" s="186"/>
      <c r="W263" s="186"/>
      <c r="X263" s="186"/>
      <c r="Y263" s="186"/>
      <c r="Z263" s="186"/>
    </row>
    <row r="264" spans="1:26" x14ac:dyDescent="0.2">
      <c r="A264" s="186"/>
      <c r="B264" s="186"/>
      <c r="C264" s="186"/>
      <c r="D264" s="186"/>
      <c r="E264" s="186"/>
      <c r="F264" s="186"/>
      <c r="G264" s="186"/>
      <c r="H264" s="186"/>
      <c r="I264" s="186"/>
      <c r="J264" s="186"/>
      <c r="K264" s="186"/>
      <c r="L264" s="186"/>
      <c r="M264" s="186"/>
      <c r="N264" s="180"/>
      <c r="O264" s="180"/>
      <c r="P264" s="180"/>
      <c r="Q264" s="180"/>
      <c r="R264" s="180"/>
      <c r="S264" s="180"/>
      <c r="T264" s="186"/>
      <c r="U264" s="186"/>
      <c r="V264" s="186"/>
      <c r="W264" s="186"/>
      <c r="X264" s="186"/>
      <c r="Y264" s="186"/>
      <c r="Z264" s="186"/>
    </row>
    <row r="265" spans="1:26" x14ac:dyDescent="0.2">
      <c r="A265" s="186"/>
      <c r="B265" s="186"/>
      <c r="C265" s="186"/>
      <c r="D265" s="186"/>
      <c r="E265" s="186"/>
      <c r="F265" s="186"/>
      <c r="G265" s="186"/>
      <c r="H265" s="186"/>
      <c r="I265" s="186"/>
      <c r="J265" s="186"/>
      <c r="K265" s="186"/>
      <c r="L265" s="186"/>
      <c r="M265" s="186"/>
      <c r="N265" s="180"/>
      <c r="O265" s="180"/>
      <c r="P265" s="180"/>
      <c r="Q265" s="180"/>
      <c r="R265" s="180"/>
      <c r="S265" s="180"/>
      <c r="T265" s="186"/>
      <c r="U265" s="186"/>
      <c r="V265" s="186"/>
      <c r="W265" s="186"/>
      <c r="X265" s="186"/>
      <c r="Y265" s="186"/>
      <c r="Z265" s="186"/>
    </row>
    <row r="266" spans="1:26" x14ac:dyDescent="0.2">
      <c r="A266" s="186"/>
      <c r="B266" s="186"/>
      <c r="C266" s="186"/>
      <c r="D266" s="186"/>
      <c r="E266" s="186"/>
      <c r="F266" s="186"/>
      <c r="G266" s="186"/>
      <c r="H266" s="186"/>
      <c r="I266" s="186"/>
      <c r="J266" s="186"/>
      <c r="K266" s="186"/>
      <c r="L266" s="186"/>
      <c r="M266" s="186"/>
      <c r="N266" s="180"/>
      <c r="O266" s="180"/>
      <c r="P266" s="180"/>
      <c r="Q266" s="180"/>
      <c r="R266" s="180"/>
      <c r="S266" s="180"/>
      <c r="T266" s="186"/>
      <c r="U266" s="186"/>
      <c r="V266" s="186"/>
      <c r="W266" s="186"/>
      <c r="X266" s="186"/>
      <c r="Y266" s="186"/>
      <c r="Z266" s="186"/>
    </row>
    <row r="267" spans="1:26" x14ac:dyDescent="0.2">
      <c r="A267" s="186"/>
      <c r="B267" s="186"/>
      <c r="C267" s="186"/>
      <c r="D267" s="186"/>
      <c r="E267" s="186"/>
      <c r="F267" s="186"/>
      <c r="G267" s="186"/>
      <c r="H267" s="186"/>
      <c r="I267" s="186"/>
      <c r="J267" s="186"/>
      <c r="K267" s="186"/>
      <c r="L267" s="186"/>
      <c r="M267" s="186"/>
      <c r="N267" s="180"/>
      <c r="O267" s="180"/>
      <c r="P267" s="180"/>
      <c r="Q267" s="180"/>
      <c r="R267" s="180"/>
      <c r="S267" s="180"/>
      <c r="T267" s="186"/>
      <c r="U267" s="186"/>
      <c r="V267" s="186"/>
      <c r="W267" s="186"/>
      <c r="X267" s="186"/>
      <c r="Y267" s="186"/>
      <c r="Z267" s="186"/>
    </row>
    <row r="268" spans="1:26" x14ac:dyDescent="0.2">
      <c r="A268" s="186"/>
      <c r="B268" s="186"/>
      <c r="C268" s="186"/>
      <c r="D268" s="186"/>
      <c r="E268" s="186"/>
      <c r="F268" s="186"/>
      <c r="G268" s="186"/>
      <c r="H268" s="186"/>
      <c r="I268" s="186"/>
      <c r="J268" s="186"/>
      <c r="K268" s="186"/>
      <c r="L268" s="186"/>
      <c r="M268" s="186"/>
      <c r="N268" s="180"/>
      <c r="O268" s="180"/>
      <c r="P268" s="180"/>
      <c r="Q268" s="180"/>
      <c r="R268" s="180"/>
      <c r="S268" s="180"/>
      <c r="T268" s="186"/>
      <c r="U268" s="186"/>
      <c r="V268" s="186"/>
      <c r="W268" s="186"/>
      <c r="X268" s="186"/>
      <c r="Y268" s="186"/>
      <c r="Z268" s="186"/>
    </row>
    <row r="269" spans="1:26" x14ac:dyDescent="0.2">
      <c r="A269" s="186"/>
      <c r="B269" s="186"/>
      <c r="C269" s="186"/>
      <c r="D269" s="186"/>
      <c r="E269" s="186"/>
      <c r="F269" s="186"/>
      <c r="G269" s="186"/>
      <c r="H269" s="186"/>
      <c r="I269" s="186"/>
      <c r="J269" s="186"/>
      <c r="K269" s="186"/>
      <c r="L269" s="186"/>
      <c r="M269" s="186"/>
      <c r="N269" s="180"/>
      <c r="O269" s="180"/>
      <c r="P269" s="180"/>
      <c r="Q269" s="180"/>
      <c r="R269" s="180"/>
      <c r="S269" s="180"/>
      <c r="T269" s="186"/>
      <c r="U269" s="186"/>
      <c r="V269" s="186"/>
      <c r="W269" s="186"/>
      <c r="X269" s="186"/>
      <c r="Y269" s="186"/>
      <c r="Z269" s="186"/>
    </row>
    <row r="270" spans="1:26" x14ac:dyDescent="0.2">
      <c r="A270" s="186"/>
      <c r="B270" s="186"/>
      <c r="C270" s="186"/>
      <c r="D270" s="186"/>
      <c r="E270" s="186"/>
      <c r="F270" s="186"/>
      <c r="G270" s="186"/>
      <c r="H270" s="186"/>
      <c r="I270" s="186"/>
      <c r="J270" s="186"/>
      <c r="K270" s="186"/>
      <c r="L270" s="186"/>
      <c r="M270" s="186"/>
      <c r="N270" s="180"/>
      <c r="O270" s="180"/>
      <c r="P270" s="180"/>
      <c r="Q270" s="180"/>
      <c r="R270" s="180"/>
      <c r="S270" s="180"/>
      <c r="T270" s="186"/>
      <c r="U270" s="186"/>
      <c r="V270" s="186"/>
      <c r="W270" s="186"/>
      <c r="X270" s="186"/>
      <c r="Y270" s="186"/>
      <c r="Z270" s="186"/>
    </row>
    <row r="271" spans="1:26" x14ac:dyDescent="0.2">
      <c r="A271" s="186"/>
      <c r="B271" s="186"/>
      <c r="C271" s="186"/>
      <c r="D271" s="186"/>
      <c r="E271" s="186"/>
      <c r="F271" s="186"/>
      <c r="G271" s="186"/>
      <c r="H271" s="186"/>
      <c r="I271" s="186"/>
      <c r="J271" s="186"/>
      <c r="K271" s="186"/>
      <c r="L271" s="186"/>
      <c r="M271" s="186"/>
      <c r="N271" s="180"/>
      <c r="O271" s="180"/>
      <c r="P271" s="180"/>
      <c r="Q271" s="180"/>
      <c r="R271" s="180"/>
      <c r="S271" s="180"/>
      <c r="T271" s="186"/>
      <c r="U271" s="186"/>
      <c r="V271" s="186"/>
      <c r="W271" s="186"/>
      <c r="X271" s="186"/>
      <c r="Y271" s="186"/>
      <c r="Z271" s="186"/>
    </row>
    <row r="272" spans="1:26" x14ac:dyDescent="0.2">
      <c r="A272" s="186"/>
      <c r="B272" s="186"/>
      <c r="C272" s="186"/>
      <c r="D272" s="186"/>
      <c r="E272" s="186"/>
      <c r="F272" s="186"/>
      <c r="G272" s="186"/>
      <c r="H272" s="186"/>
      <c r="I272" s="186"/>
      <c r="J272" s="186"/>
      <c r="K272" s="186"/>
      <c r="L272" s="186"/>
      <c r="M272" s="186"/>
      <c r="N272" s="180"/>
      <c r="O272" s="180"/>
      <c r="P272" s="180"/>
      <c r="Q272" s="180"/>
      <c r="R272" s="180"/>
      <c r="S272" s="180"/>
      <c r="T272" s="186"/>
      <c r="U272" s="186"/>
      <c r="V272" s="186"/>
      <c r="W272" s="186"/>
      <c r="X272" s="186"/>
      <c r="Y272" s="186"/>
      <c r="Z272" s="186"/>
    </row>
    <row r="273" spans="1:26" x14ac:dyDescent="0.2">
      <c r="A273" s="186"/>
      <c r="B273" s="186"/>
      <c r="C273" s="186"/>
      <c r="D273" s="186"/>
      <c r="E273" s="186"/>
      <c r="F273" s="186"/>
      <c r="G273" s="186"/>
      <c r="H273" s="186"/>
      <c r="I273" s="186"/>
      <c r="J273" s="186"/>
      <c r="K273" s="186"/>
      <c r="L273" s="186"/>
      <c r="M273" s="186"/>
      <c r="N273" s="180"/>
      <c r="O273" s="180"/>
      <c r="P273" s="180"/>
      <c r="Q273" s="180"/>
      <c r="R273" s="180"/>
      <c r="S273" s="180"/>
      <c r="T273" s="186"/>
      <c r="U273" s="186"/>
      <c r="V273" s="186"/>
      <c r="W273" s="186"/>
      <c r="X273" s="186"/>
      <c r="Y273" s="186"/>
      <c r="Z273" s="186"/>
    </row>
    <row r="274" spans="1:26" x14ac:dyDescent="0.2">
      <c r="A274" s="186"/>
      <c r="B274" s="186"/>
      <c r="C274" s="186"/>
      <c r="D274" s="186"/>
      <c r="E274" s="186"/>
      <c r="F274" s="186"/>
      <c r="G274" s="186"/>
      <c r="H274" s="186"/>
      <c r="I274" s="186"/>
      <c r="J274" s="186"/>
      <c r="K274" s="186"/>
      <c r="L274" s="186"/>
      <c r="M274" s="186"/>
      <c r="N274" s="180"/>
      <c r="O274" s="180"/>
      <c r="P274" s="180"/>
      <c r="Q274" s="180"/>
      <c r="R274" s="180"/>
      <c r="S274" s="180"/>
      <c r="T274" s="186"/>
      <c r="U274" s="186"/>
      <c r="V274" s="186"/>
      <c r="W274" s="186"/>
      <c r="X274" s="186"/>
      <c r="Y274" s="186"/>
      <c r="Z274" s="186"/>
    </row>
    <row r="275" spans="1:26" x14ac:dyDescent="0.2">
      <c r="A275" s="186"/>
      <c r="B275" s="186"/>
      <c r="C275" s="186"/>
      <c r="D275" s="186"/>
      <c r="E275" s="186"/>
      <c r="F275" s="186"/>
      <c r="G275" s="186"/>
      <c r="H275" s="186"/>
      <c r="I275" s="186"/>
      <c r="J275" s="186"/>
      <c r="K275" s="186"/>
      <c r="L275" s="186"/>
      <c r="M275" s="186"/>
      <c r="N275" s="180"/>
      <c r="O275" s="180"/>
      <c r="P275" s="180"/>
      <c r="Q275" s="180"/>
      <c r="R275" s="180"/>
      <c r="S275" s="180"/>
      <c r="T275" s="186"/>
      <c r="U275" s="186"/>
      <c r="V275" s="186"/>
      <c r="W275" s="186"/>
      <c r="X275" s="186"/>
      <c r="Y275" s="186"/>
      <c r="Z275" s="186"/>
    </row>
    <row r="276" spans="1:26" x14ac:dyDescent="0.2">
      <c r="A276" s="186"/>
      <c r="B276" s="186"/>
      <c r="C276" s="186"/>
      <c r="D276" s="186"/>
      <c r="E276" s="186"/>
      <c r="F276" s="186"/>
      <c r="G276" s="186"/>
      <c r="H276" s="186"/>
      <c r="I276" s="186"/>
      <c r="J276" s="186"/>
      <c r="K276" s="186"/>
      <c r="L276" s="186"/>
      <c r="M276" s="186"/>
      <c r="N276" s="180"/>
      <c r="O276" s="180"/>
      <c r="P276" s="180"/>
      <c r="Q276" s="180"/>
      <c r="R276" s="180"/>
      <c r="S276" s="180"/>
      <c r="T276" s="186"/>
      <c r="U276" s="186"/>
      <c r="V276" s="186"/>
      <c r="W276" s="186"/>
      <c r="X276" s="186"/>
      <c r="Y276" s="186"/>
      <c r="Z276" s="186"/>
    </row>
    <row r="277" spans="1:26" x14ac:dyDescent="0.2">
      <c r="A277" s="186"/>
      <c r="B277" s="186"/>
      <c r="C277" s="186"/>
      <c r="D277" s="186"/>
      <c r="E277" s="186"/>
      <c r="F277" s="186"/>
      <c r="G277" s="186"/>
      <c r="H277" s="186"/>
      <c r="I277" s="186"/>
      <c r="J277" s="186"/>
      <c r="K277" s="186"/>
      <c r="L277" s="186"/>
      <c r="M277" s="186"/>
      <c r="N277" s="180"/>
      <c r="O277" s="180"/>
      <c r="P277" s="180"/>
      <c r="Q277" s="180"/>
      <c r="R277" s="180"/>
      <c r="S277" s="180"/>
      <c r="T277" s="186"/>
      <c r="U277" s="186"/>
      <c r="V277" s="186"/>
      <c r="W277" s="186"/>
      <c r="X277" s="186"/>
      <c r="Y277" s="186"/>
      <c r="Z277" s="186"/>
    </row>
    <row r="278" spans="1:26" x14ac:dyDescent="0.2">
      <c r="A278" s="186"/>
      <c r="B278" s="186"/>
      <c r="C278" s="186"/>
      <c r="D278" s="186"/>
      <c r="E278" s="186"/>
      <c r="F278" s="186"/>
      <c r="G278" s="186"/>
      <c r="H278" s="186"/>
      <c r="I278" s="186"/>
      <c r="J278" s="186"/>
      <c r="K278" s="186"/>
      <c r="L278" s="186"/>
      <c r="M278" s="186"/>
      <c r="N278" s="180"/>
      <c r="O278" s="180"/>
      <c r="P278" s="180"/>
      <c r="Q278" s="180"/>
      <c r="R278" s="180"/>
      <c r="S278" s="180"/>
      <c r="T278" s="186"/>
      <c r="U278" s="186"/>
      <c r="V278" s="186"/>
      <c r="W278" s="186"/>
      <c r="X278" s="186"/>
      <c r="Y278" s="186"/>
      <c r="Z278" s="186"/>
    </row>
    <row r="279" spans="1:26" x14ac:dyDescent="0.2">
      <c r="A279" s="186"/>
      <c r="B279" s="186"/>
      <c r="C279" s="186"/>
      <c r="D279" s="186"/>
      <c r="E279" s="186"/>
      <c r="F279" s="186"/>
      <c r="G279" s="186"/>
      <c r="H279" s="186"/>
      <c r="I279" s="186"/>
      <c r="J279" s="186"/>
      <c r="K279" s="186"/>
      <c r="L279" s="186"/>
      <c r="M279" s="186"/>
      <c r="N279" s="180"/>
      <c r="O279" s="180"/>
      <c r="P279" s="180"/>
      <c r="Q279" s="180"/>
      <c r="R279" s="180"/>
      <c r="S279" s="180"/>
      <c r="T279" s="186"/>
      <c r="U279" s="186"/>
      <c r="V279" s="186"/>
      <c r="W279" s="186"/>
      <c r="X279" s="186"/>
      <c r="Y279" s="186"/>
      <c r="Z279" s="186"/>
    </row>
    <row r="280" spans="1:26" x14ac:dyDescent="0.2">
      <c r="A280" s="186"/>
      <c r="B280" s="186"/>
      <c r="C280" s="186"/>
      <c r="D280" s="186"/>
      <c r="E280" s="186"/>
      <c r="F280" s="186"/>
      <c r="G280" s="186"/>
      <c r="H280" s="186"/>
      <c r="I280" s="186"/>
      <c r="J280" s="186"/>
      <c r="K280" s="186"/>
      <c r="L280" s="186"/>
      <c r="M280" s="186"/>
      <c r="N280" s="180"/>
      <c r="O280" s="180"/>
      <c r="P280" s="180"/>
      <c r="Q280" s="180"/>
      <c r="R280" s="180"/>
      <c r="S280" s="180"/>
      <c r="T280" s="186"/>
      <c r="U280" s="186"/>
      <c r="V280" s="186"/>
      <c r="W280" s="186"/>
      <c r="X280" s="186"/>
      <c r="Y280" s="186"/>
      <c r="Z280" s="186"/>
    </row>
    <row r="281" spans="1:26" x14ac:dyDescent="0.2">
      <c r="A281" s="186"/>
      <c r="B281" s="186"/>
      <c r="C281" s="186"/>
      <c r="D281" s="186"/>
      <c r="E281" s="186"/>
      <c r="F281" s="186"/>
      <c r="G281" s="186"/>
      <c r="H281" s="186"/>
      <c r="I281" s="186"/>
      <c r="J281" s="186"/>
      <c r="K281" s="186"/>
      <c r="L281" s="186"/>
      <c r="M281" s="186"/>
      <c r="N281" s="180"/>
      <c r="O281" s="180"/>
      <c r="P281" s="180"/>
      <c r="Q281" s="180"/>
      <c r="R281" s="180"/>
      <c r="S281" s="180"/>
      <c r="T281" s="186"/>
      <c r="U281" s="186"/>
      <c r="V281" s="186"/>
      <c r="W281" s="186"/>
      <c r="X281" s="186"/>
      <c r="Y281" s="186"/>
      <c r="Z281" s="186"/>
    </row>
    <row r="282" spans="1:26" x14ac:dyDescent="0.2">
      <c r="A282" s="186"/>
      <c r="B282" s="186"/>
      <c r="C282" s="186"/>
      <c r="D282" s="186"/>
      <c r="E282" s="186"/>
      <c r="F282" s="186"/>
      <c r="G282" s="186"/>
      <c r="H282" s="186"/>
      <c r="I282" s="186"/>
      <c r="J282" s="186"/>
      <c r="K282" s="186"/>
      <c r="L282" s="186"/>
      <c r="M282" s="186"/>
      <c r="N282" s="180"/>
      <c r="O282" s="180"/>
      <c r="P282" s="180"/>
      <c r="Q282" s="180"/>
      <c r="R282" s="180"/>
      <c r="S282" s="180"/>
      <c r="T282" s="186"/>
      <c r="U282" s="186"/>
      <c r="V282" s="186"/>
      <c r="W282" s="186"/>
      <c r="X282" s="186"/>
      <c r="Y282" s="186"/>
      <c r="Z282" s="186"/>
    </row>
    <row r="283" spans="1:26" x14ac:dyDescent="0.2">
      <c r="A283" s="186"/>
      <c r="B283" s="186"/>
      <c r="C283" s="186"/>
      <c r="D283" s="186"/>
      <c r="E283" s="186"/>
      <c r="F283" s="186"/>
      <c r="G283" s="186"/>
      <c r="H283" s="186"/>
      <c r="I283" s="186"/>
      <c r="J283" s="186"/>
      <c r="K283" s="186"/>
      <c r="L283" s="186"/>
      <c r="M283" s="186"/>
      <c r="N283" s="180"/>
      <c r="O283" s="180"/>
      <c r="P283" s="180"/>
      <c r="Q283" s="180"/>
      <c r="R283" s="180"/>
      <c r="S283" s="180"/>
      <c r="T283" s="186"/>
      <c r="U283" s="186"/>
      <c r="V283" s="186"/>
      <c r="W283" s="186"/>
      <c r="X283" s="186"/>
      <c r="Y283" s="186"/>
      <c r="Z283" s="186"/>
    </row>
    <row r="284" spans="1:26" x14ac:dyDescent="0.2">
      <c r="A284" s="186"/>
      <c r="B284" s="186"/>
      <c r="C284" s="186"/>
      <c r="D284" s="186"/>
      <c r="E284" s="186"/>
      <c r="F284" s="186"/>
      <c r="G284" s="186"/>
      <c r="H284" s="186"/>
      <c r="I284" s="186"/>
      <c r="J284" s="186"/>
      <c r="K284" s="186"/>
      <c r="L284" s="186"/>
      <c r="M284" s="186"/>
      <c r="N284" s="180"/>
      <c r="O284" s="180"/>
      <c r="P284" s="180"/>
      <c r="Q284" s="180"/>
      <c r="R284" s="180"/>
      <c r="S284" s="180"/>
      <c r="T284" s="186"/>
      <c r="U284" s="186"/>
      <c r="V284" s="186"/>
      <c r="W284" s="186"/>
      <c r="X284" s="186"/>
      <c r="Y284" s="186"/>
      <c r="Z284" s="186"/>
    </row>
    <row r="285" spans="1:26" x14ac:dyDescent="0.2">
      <c r="A285" s="186"/>
      <c r="B285" s="186"/>
      <c r="C285" s="186"/>
      <c r="D285" s="186"/>
      <c r="E285" s="186"/>
      <c r="F285" s="186"/>
      <c r="G285" s="186"/>
      <c r="H285" s="186"/>
      <c r="I285" s="186"/>
      <c r="J285" s="186"/>
      <c r="K285" s="186"/>
      <c r="L285" s="186"/>
      <c r="M285" s="186"/>
      <c r="N285" s="180"/>
      <c r="O285" s="180"/>
      <c r="P285" s="180"/>
      <c r="Q285" s="180"/>
      <c r="R285" s="180"/>
      <c r="S285" s="180"/>
      <c r="T285" s="186"/>
      <c r="U285" s="186"/>
      <c r="V285" s="186"/>
      <c r="W285" s="186"/>
      <c r="X285" s="186"/>
      <c r="Y285" s="186"/>
      <c r="Z285" s="186"/>
    </row>
    <row r="286" spans="1:26" x14ac:dyDescent="0.2">
      <c r="A286" s="186"/>
      <c r="B286" s="186"/>
      <c r="C286" s="186"/>
      <c r="D286" s="186"/>
      <c r="E286" s="186"/>
      <c r="F286" s="186"/>
      <c r="G286" s="186"/>
      <c r="H286" s="186"/>
      <c r="I286" s="186"/>
      <c r="J286" s="186"/>
      <c r="K286" s="186"/>
      <c r="L286" s="186"/>
      <c r="M286" s="186"/>
      <c r="N286" s="180"/>
      <c r="O286" s="180"/>
      <c r="P286" s="180"/>
      <c r="Q286" s="180"/>
      <c r="R286" s="180"/>
      <c r="S286" s="180"/>
      <c r="T286" s="186"/>
      <c r="U286" s="186"/>
      <c r="V286" s="186"/>
      <c r="W286" s="186"/>
      <c r="X286" s="186"/>
      <c r="Y286" s="186"/>
      <c r="Z286" s="186"/>
    </row>
    <row r="287" spans="1:26" x14ac:dyDescent="0.2">
      <c r="A287" s="186"/>
      <c r="B287" s="186"/>
      <c r="C287" s="186"/>
      <c r="D287" s="186"/>
      <c r="E287" s="186"/>
      <c r="F287" s="186"/>
      <c r="G287" s="186"/>
      <c r="H287" s="186"/>
      <c r="I287" s="186"/>
      <c r="J287" s="186"/>
      <c r="K287" s="186"/>
      <c r="L287" s="186"/>
      <c r="M287" s="186"/>
      <c r="N287" s="180"/>
      <c r="O287" s="180"/>
      <c r="P287" s="180"/>
      <c r="Q287" s="180"/>
      <c r="R287" s="180"/>
      <c r="S287" s="180"/>
      <c r="T287" s="186"/>
      <c r="U287" s="186"/>
      <c r="V287" s="186"/>
      <c r="W287" s="186"/>
      <c r="X287" s="186"/>
      <c r="Y287" s="186"/>
      <c r="Z287" s="186"/>
    </row>
    <row r="288" spans="1:26" x14ac:dyDescent="0.2">
      <c r="A288" s="186"/>
      <c r="B288" s="186"/>
      <c r="C288" s="186"/>
      <c r="D288" s="186"/>
      <c r="E288" s="186"/>
      <c r="F288" s="186"/>
      <c r="G288" s="186"/>
      <c r="H288" s="186"/>
      <c r="I288" s="186"/>
      <c r="J288" s="186"/>
      <c r="K288" s="186"/>
      <c r="L288" s="186"/>
      <c r="M288" s="186"/>
      <c r="N288" s="180"/>
      <c r="O288" s="180"/>
      <c r="P288" s="180"/>
      <c r="Q288" s="180"/>
      <c r="R288" s="180"/>
      <c r="S288" s="180"/>
      <c r="T288" s="186"/>
      <c r="U288" s="186"/>
      <c r="V288" s="186"/>
      <c r="W288" s="186"/>
      <c r="X288" s="186"/>
      <c r="Y288" s="186"/>
      <c r="Z288" s="186"/>
    </row>
    <row r="289" spans="1:26" x14ac:dyDescent="0.2">
      <c r="A289" s="186"/>
      <c r="B289" s="186"/>
      <c r="C289" s="186"/>
      <c r="D289" s="186"/>
      <c r="E289" s="186"/>
      <c r="F289" s="186"/>
      <c r="G289" s="186"/>
      <c r="H289" s="186"/>
      <c r="I289" s="186"/>
      <c r="J289" s="186"/>
      <c r="K289" s="186"/>
      <c r="L289" s="186"/>
      <c r="M289" s="186"/>
      <c r="N289" s="180"/>
      <c r="O289" s="180"/>
      <c r="P289" s="180"/>
      <c r="Q289" s="180"/>
      <c r="R289" s="180"/>
      <c r="S289" s="180"/>
      <c r="T289" s="186"/>
      <c r="U289" s="186"/>
      <c r="V289" s="186"/>
      <c r="W289" s="186"/>
      <c r="X289" s="186"/>
      <c r="Y289" s="186"/>
      <c r="Z289" s="186"/>
    </row>
    <row r="290" spans="1:26" x14ac:dyDescent="0.2">
      <c r="A290" s="186"/>
      <c r="B290" s="186"/>
      <c r="C290" s="186"/>
      <c r="D290" s="186"/>
      <c r="E290" s="186"/>
      <c r="F290" s="186"/>
      <c r="G290" s="186"/>
      <c r="H290" s="186"/>
      <c r="I290" s="186"/>
      <c r="J290" s="186"/>
      <c r="K290" s="186"/>
      <c r="L290" s="186"/>
      <c r="M290" s="186"/>
      <c r="N290" s="180"/>
      <c r="O290" s="180"/>
      <c r="P290" s="180"/>
      <c r="Q290" s="180"/>
      <c r="R290" s="180"/>
      <c r="S290" s="180"/>
      <c r="T290" s="186"/>
      <c r="U290" s="186"/>
      <c r="V290" s="186"/>
      <c r="W290" s="186"/>
      <c r="X290" s="186"/>
      <c r="Y290" s="186"/>
      <c r="Z290" s="186"/>
    </row>
    <row r="291" spans="1:26" x14ac:dyDescent="0.2">
      <c r="A291" s="186"/>
      <c r="B291" s="186"/>
      <c r="C291" s="186"/>
      <c r="D291" s="186"/>
      <c r="E291" s="186"/>
      <c r="F291" s="186"/>
      <c r="G291" s="186"/>
      <c r="H291" s="186"/>
      <c r="I291" s="186"/>
      <c r="J291" s="186"/>
      <c r="K291" s="186"/>
      <c r="L291" s="186"/>
      <c r="M291" s="186"/>
      <c r="N291" s="180"/>
      <c r="O291" s="180"/>
      <c r="P291" s="180"/>
      <c r="Q291" s="180"/>
      <c r="R291" s="180"/>
      <c r="S291" s="180"/>
      <c r="T291" s="186"/>
      <c r="U291" s="186"/>
      <c r="V291" s="186"/>
      <c r="W291" s="186"/>
      <c r="X291" s="186"/>
      <c r="Y291" s="186"/>
      <c r="Z291" s="186"/>
    </row>
    <row r="292" spans="1:26" x14ac:dyDescent="0.2">
      <c r="A292" s="186"/>
      <c r="B292" s="186"/>
      <c r="C292" s="186"/>
      <c r="D292" s="186"/>
      <c r="E292" s="186"/>
      <c r="F292" s="186"/>
      <c r="G292" s="186"/>
      <c r="H292" s="186"/>
      <c r="I292" s="186"/>
      <c r="J292" s="186"/>
      <c r="K292" s="186"/>
      <c r="L292" s="186"/>
      <c r="M292" s="186"/>
      <c r="N292" s="180"/>
      <c r="O292" s="180"/>
      <c r="P292" s="180"/>
      <c r="Q292" s="180"/>
      <c r="R292" s="180"/>
      <c r="S292" s="180"/>
      <c r="T292" s="186"/>
      <c r="U292" s="186"/>
      <c r="V292" s="186"/>
      <c r="W292" s="186"/>
      <c r="X292" s="186"/>
      <c r="Y292" s="186"/>
      <c r="Z292" s="186"/>
    </row>
    <row r="293" spans="1:26" x14ac:dyDescent="0.2">
      <c r="A293" s="186"/>
      <c r="B293" s="186"/>
      <c r="C293" s="186"/>
      <c r="D293" s="186"/>
      <c r="E293" s="186"/>
      <c r="F293" s="186"/>
      <c r="G293" s="186"/>
      <c r="H293" s="186"/>
      <c r="I293" s="186"/>
      <c r="J293" s="186"/>
      <c r="K293" s="186"/>
      <c r="L293" s="186"/>
      <c r="M293" s="186"/>
      <c r="N293" s="180"/>
      <c r="O293" s="180"/>
      <c r="P293" s="180"/>
      <c r="Q293" s="180"/>
      <c r="R293" s="180"/>
      <c r="S293" s="180"/>
      <c r="T293" s="186"/>
      <c r="U293" s="186"/>
      <c r="V293" s="186"/>
      <c r="W293" s="186"/>
      <c r="X293" s="186"/>
      <c r="Y293" s="186"/>
      <c r="Z293" s="186"/>
    </row>
    <row r="294" spans="1:26" x14ac:dyDescent="0.2">
      <c r="A294" s="186"/>
      <c r="B294" s="186"/>
      <c r="C294" s="186"/>
      <c r="D294" s="186"/>
      <c r="E294" s="186"/>
      <c r="F294" s="186"/>
      <c r="G294" s="186"/>
      <c r="H294" s="186"/>
      <c r="I294" s="186"/>
      <c r="J294" s="186"/>
      <c r="K294" s="186"/>
      <c r="L294" s="186"/>
      <c r="M294" s="186"/>
      <c r="N294" s="180"/>
      <c r="O294" s="180"/>
      <c r="P294" s="180"/>
      <c r="Q294" s="180"/>
      <c r="R294" s="180"/>
      <c r="S294" s="180"/>
      <c r="T294" s="186"/>
      <c r="U294" s="186"/>
      <c r="V294" s="186"/>
      <c r="W294" s="186"/>
      <c r="X294" s="186"/>
      <c r="Y294" s="186"/>
      <c r="Z294" s="186"/>
    </row>
    <row r="295" spans="1:26" x14ac:dyDescent="0.2">
      <c r="A295" s="186"/>
      <c r="B295" s="186"/>
      <c r="C295" s="186"/>
      <c r="D295" s="186"/>
      <c r="E295" s="186"/>
      <c r="F295" s="186"/>
      <c r="G295" s="186"/>
      <c r="H295" s="186"/>
      <c r="I295" s="186"/>
      <c r="J295" s="186"/>
      <c r="K295" s="186"/>
      <c r="L295" s="186"/>
      <c r="M295" s="186"/>
      <c r="N295" s="180"/>
      <c r="O295" s="180"/>
      <c r="P295" s="180"/>
      <c r="Q295" s="180"/>
      <c r="R295" s="180"/>
      <c r="S295" s="180"/>
      <c r="T295" s="186"/>
      <c r="U295" s="186"/>
      <c r="V295" s="186"/>
      <c r="W295" s="186"/>
      <c r="X295" s="186"/>
      <c r="Y295" s="186"/>
      <c r="Z295" s="186"/>
    </row>
    <row r="296" spans="1:26" x14ac:dyDescent="0.2">
      <c r="A296" s="186"/>
      <c r="B296" s="186"/>
      <c r="C296" s="186"/>
      <c r="D296" s="186"/>
      <c r="E296" s="186"/>
      <c r="F296" s="186"/>
      <c r="G296" s="186"/>
      <c r="H296" s="186"/>
      <c r="I296" s="186"/>
      <c r="J296" s="186"/>
      <c r="K296" s="186"/>
      <c r="L296" s="186"/>
      <c r="M296" s="186"/>
      <c r="N296" s="180"/>
      <c r="O296" s="180"/>
      <c r="P296" s="180"/>
      <c r="Q296" s="180"/>
      <c r="R296" s="180"/>
      <c r="S296" s="180"/>
      <c r="T296" s="186"/>
      <c r="U296" s="186"/>
      <c r="V296" s="186"/>
      <c r="W296" s="186"/>
      <c r="X296" s="186"/>
      <c r="Y296" s="186"/>
      <c r="Z296" s="186"/>
    </row>
    <row r="297" spans="1:26" x14ac:dyDescent="0.2">
      <c r="A297" s="186"/>
      <c r="B297" s="186"/>
      <c r="C297" s="186"/>
      <c r="D297" s="186"/>
      <c r="E297" s="186"/>
      <c r="F297" s="186"/>
      <c r="G297" s="186"/>
      <c r="H297" s="186"/>
      <c r="I297" s="186"/>
      <c r="J297" s="186"/>
      <c r="K297" s="186"/>
      <c r="L297" s="186"/>
      <c r="M297" s="186"/>
      <c r="N297" s="180"/>
      <c r="O297" s="180"/>
      <c r="P297" s="180"/>
      <c r="Q297" s="180"/>
      <c r="R297" s="180"/>
      <c r="S297" s="180"/>
      <c r="T297" s="186"/>
      <c r="U297" s="186"/>
      <c r="V297" s="186"/>
      <c r="W297" s="186"/>
      <c r="X297" s="186"/>
      <c r="Y297" s="186"/>
      <c r="Z297" s="186"/>
    </row>
    <row r="298" spans="1:26" x14ac:dyDescent="0.2">
      <c r="A298" s="186"/>
      <c r="B298" s="186"/>
      <c r="C298" s="186"/>
      <c r="D298" s="186"/>
      <c r="E298" s="186"/>
      <c r="F298" s="186"/>
      <c r="G298" s="186"/>
      <c r="H298" s="186"/>
      <c r="I298" s="186"/>
      <c r="J298" s="186"/>
      <c r="K298" s="186"/>
      <c r="L298" s="186"/>
      <c r="M298" s="186"/>
      <c r="N298" s="180"/>
      <c r="O298" s="180"/>
      <c r="P298" s="180"/>
      <c r="Q298" s="180"/>
      <c r="R298" s="180"/>
      <c r="S298" s="180"/>
      <c r="T298" s="186"/>
      <c r="U298" s="186"/>
      <c r="V298" s="186"/>
      <c r="W298" s="186"/>
      <c r="X298" s="186"/>
      <c r="Y298" s="186"/>
      <c r="Z298" s="186"/>
    </row>
    <row r="299" spans="1:26" x14ac:dyDescent="0.2">
      <c r="A299" s="186"/>
      <c r="B299" s="186"/>
      <c r="C299" s="186"/>
      <c r="D299" s="186"/>
      <c r="E299" s="186"/>
      <c r="F299" s="186"/>
      <c r="G299" s="186"/>
      <c r="H299" s="186"/>
      <c r="I299" s="186"/>
      <c r="J299" s="186"/>
      <c r="K299" s="186"/>
      <c r="L299" s="186"/>
      <c r="M299" s="186"/>
      <c r="N299" s="180"/>
      <c r="O299" s="180"/>
      <c r="P299" s="180"/>
      <c r="Q299" s="180"/>
      <c r="R299" s="180"/>
      <c r="S299" s="180"/>
      <c r="T299" s="186"/>
      <c r="U299" s="186"/>
      <c r="V299" s="186"/>
      <c r="W299" s="186"/>
      <c r="X299" s="186"/>
      <c r="Y299" s="186"/>
      <c r="Z299" s="186"/>
    </row>
    <row r="300" spans="1:26" x14ac:dyDescent="0.2">
      <c r="A300" s="186"/>
      <c r="B300" s="186"/>
      <c r="C300" s="186"/>
      <c r="D300" s="186"/>
      <c r="E300" s="186"/>
      <c r="F300" s="186"/>
      <c r="G300" s="186"/>
      <c r="H300" s="186"/>
      <c r="I300" s="186"/>
      <c r="J300" s="186"/>
      <c r="K300" s="186"/>
      <c r="L300" s="186"/>
      <c r="M300" s="186"/>
      <c r="N300" s="180"/>
      <c r="O300" s="180"/>
      <c r="P300" s="180"/>
      <c r="Q300" s="180"/>
      <c r="R300" s="180"/>
      <c r="S300" s="180"/>
      <c r="T300" s="186"/>
      <c r="U300" s="186"/>
      <c r="V300" s="186"/>
      <c r="W300" s="186"/>
      <c r="X300" s="186"/>
      <c r="Y300" s="186"/>
      <c r="Z300" s="186"/>
    </row>
    <row r="301" spans="1:26" x14ac:dyDescent="0.2">
      <c r="A301" s="186"/>
      <c r="B301" s="186"/>
      <c r="C301" s="186"/>
      <c r="D301" s="186"/>
      <c r="E301" s="186"/>
      <c r="F301" s="186"/>
      <c r="G301" s="186"/>
      <c r="H301" s="186"/>
      <c r="I301" s="186"/>
      <c r="J301" s="186"/>
      <c r="K301" s="186"/>
      <c r="L301" s="186"/>
      <c r="M301" s="186"/>
      <c r="N301" s="180"/>
      <c r="O301" s="180"/>
      <c r="P301" s="180"/>
      <c r="Q301" s="180"/>
      <c r="R301" s="180"/>
      <c r="S301" s="180"/>
      <c r="T301" s="186"/>
      <c r="U301" s="186"/>
      <c r="V301" s="186"/>
      <c r="W301" s="186"/>
      <c r="X301" s="186"/>
      <c r="Y301" s="186"/>
      <c r="Z301" s="186"/>
    </row>
    <row r="302" spans="1:26" x14ac:dyDescent="0.2">
      <c r="A302" s="186"/>
      <c r="B302" s="186"/>
      <c r="C302" s="186"/>
      <c r="D302" s="186"/>
      <c r="E302" s="186"/>
      <c r="F302" s="186"/>
      <c r="G302" s="186"/>
      <c r="H302" s="186"/>
      <c r="I302" s="186"/>
      <c r="J302" s="186"/>
      <c r="K302" s="186"/>
      <c r="L302" s="186"/>
      <c r="M302" s="186"/>
      <c r="N302" s="180"/>
      <c r="O302" s="180"/>
      <c r="P302" s="180"/>
      <c r="Q302" s="180"/>
      <c r="R302" s="180"/>
      <c r="S302" s="180"/>
      <c r="T302" s="186"/>
      <c r="U302" s="186"/>
      <c r="V302" s="186"/>
      <c r="W302" s="186"/>
      <c r="X302" s="186"/>
      <c r="Y302" s="186"/>
      <c r="Z302" s="186"/>
    </row>
    <row r="303" spans="1:26" x14ac:dyDescent="0.2">
      <c r="A303" s="186"/>
      <c r="B303" s="186"/>
      <c r="C303" s="186"/>
      <c r="D303" s="186"/>
      <c r="E303" s="186"/>
      <c r="F303" s="186"/>
      <c r="G303" s="186"/>
      <c r="H303" s="186"/>
      <c r="I303" s="186"/>
      <c r="J303" s="186"/>
      <c r="K303" s="186"/>
      <c r="L303" s="186"/>
      <c r="M303" s="186"/>
      <c r="N303" s="180"/>
      <c r="O303" s="180"/>
      <c r="P303" s="180"/>
      <c r="Q303" s="180"/>
      <c r="R303" s="180"/>
      <c r="S303" s="180"/>
      <c r="T303" s="186"/>
      <c r="U303" s="186"/>
      <c r="V303" s="186"/>
      <c r="W303" s="186"/>
      <c r="X303" s="186"/>
      <c r="Y303" s="186"/>
      <c r="Z303" s="186"/>
    </row>
    <row r="304" spans="1:26" x14ac:dyDescent="0.2">
      <c r="A304" s="186"/>
      <c r="B304" s="186"/>
      <c r="C304" s="186"/>
      <c r="D304" s="186"/>
      <c r="E304" s="186"/>
      <c r="F304" s="186"/>
      <c r="G304" s="186"/>
      <c r="H304" s="186"/>
      <c r="I304" s="186"/>
      <c r="J304" s="186"/>
      <c r="K304" s="186"/>
      <c r="L304" s="186"/>
      <c r="M304" s="186"/>
      <c r="N304" s="180"/>
      <c r="O304" s="180"/>
      <c r="P304" s="180"/>
      <c r="Q304" s="180"/>
      <c r="R304" s="180"/>
      <c r="S304" s="180"/>
      <c r="T304" s="186"/>
      <c r="U304" s="186"/>
      <c r="V304" s="186"/>
      <c r="W304" s="186"/>
      <c r="X304" s="186"/>
      <c r="Y304" s="186"/>
      <c r="Z304" s="186"/>
    </row>
    <row r="305" spans="1:26" x14ac:dyDescent="0.2">
      <c r="A305" s="186"/>
      <c r="B305" s="186"/>
      <c r="C305" s="186"/>
      <c r="D305" s="186"/>
      <c r="E305" s="186"/>
      <c r="F305" s="186"/>
      <c r="G305" s="186"/>
      <c r="H305" s="186"/>
      <c r="I305" s="186"/>
      <c r="J305" s="186"/>
      <c r="K305" s="186"/>
      <c r="L305" s="186"/>
      <c r="M305" s="186"/>
      <c r="N305" s="180"/>
      <c r="O305" s="180"/>
      <c r="P305" s="180"/>
      <c r="Q305" s="180"/>
      <c r="R305" s="180"/>
      <c r="S305" s="180"/>
      <c r="T305" s="186"/>
      <c r="U305" s="186"/>
      <c r="V305" s="186"/>
      <c r="W305" s="186"/>
      <c r="X305" s="186"/>
      <c r="Y305" s="186"/>
      <c r="Z305" s="186"/>
    </row>
    <row r="306" spans="1:26" x14ac:dyDescent="0.2">
      <c r="A306" s="186"/>
      <c r="B306" s="186"/>
      <c r="C306" s="186"/>
      <c r="D306" s="186"/>
      <c r="E306" s="186"/>
      <c r="F306" s="186"/>
      <c r="G306" s="186"/>
      <c r="H306" s="186"/>
      <c r="I306" s="186"/>
      <c r="J306" s="186"/>
      <c r="K306" s="186"/>
      <c r="L306" s="186"/>
      <c r="M306" s="186"/>
      <c r="N306" s="180"/>
      <c r="O306" s="180"/>
      <c r="P306" s="180"/>
      <c r="Q306" s="180"/>
      <c r="R306" s="180"/>
      <c r="S306" s="180"/>
      <c r="T306" s="186"/>
      <c r="U306" s="186"/>
      <c r="V306" s="186"/>
      <c r="W306" s="186"/>
      <c r="X306" s="186"/>
      <c r="Y306" s="186"/>
      <c r="Z306" s="186"/>
    </row>
    <row r="307" spans="1:26" x14ac:dyDescent="0.2">
      <c r="A307" s="186"/>
      <c r="B307" s="186"/>
      <c r="C307" s="186"/>
      <c r="D307" s="186"/>
      <c r="E307" s="186"/>
      <c r="F307" s="186"/>
      <c r="G307" s="186"/>
      <c r="H307" s="186"/>
      <c r="I307" s="186"/>
      <c r="J307" s="186"/>
      <c r="K307" s="186"/>
      <c r="L307" s="186"/>
      <c r="M307" s="186"/>
      <c r="N307" s="180"/>
      <c r="O307" s="180"/>
      <c r="P307" s="180"/>
      <c r="Q307" s="180"/>
      <c r="R307" s="180"/>
      <c r="S307" s="180"/>
      <c r="T307" s="186"/>
      <c r="U307" s="186"/>
      <c r="V307" s="186"/>
      <c r="W307" s="186"/>
      <c r="X307" s="186"/>
      <c r="Y307" s="186"/>
      <c r="Z307" s="186"/>
    </row>
    <row r="308" spans="1:26" x14ac:dyDescent="0.2">
      <c r="A308" s="186"/>
      <c r="B308" s="186"/>
      <c r="C308" s="186"/>
      <c r="D308" s="186"/>
      <c r="E308" s="186"/>
      <c r="F308" s="186"/>
      <c r="G308" s="186"/>
      <c r="H308" s="186"/>
      <c r="I308" s="186"/>
      <c r="J308" s="186"/>
      <c r="K308" s="186"/>
      <c r="L308" s="186"/>
      <c r="M308" s="186"/>
      <c r="N308" s="180"/>
      <c r="O308" s="180"/>
      <c r="P308" s="180"/>
      <c r="Q308" s="180"/>
      <c r="R308" s="180"/>
      <c r="S308" s="180"/>
      <c r="T308" s="186"/>
      <c r="U308" s="186"/>
      <c r="V308" s="186"/>
      <c r="W308" s="186"/>
      <c r="X308" s="186"/>
      <c r="Y308" s="186"/>
      <c r="Z308" s="186"/>
    </row>
    <row r="309" spans="1:26" x14ac:dyDescent="0.2">
      <c r="A309" s="186"/>
      <c r="B309" s="186"/>
      <c r="C309" s="186"/>
      <c r="D309" s="186"/>
      <c r="E309" s="186"/>
      <c r="F309" s="186"/>
      <c r="G309" s="186"/>
      <c r="H309" s="186"/>
      <c r="I309" s="186"/>
      <c r="J309" s="186"/>
      <c r="K309" s="186"/>
      <c r="L309" s="186"/>
      <c r="M309" s="186"/>
      <c r="N309" s="180"/>
      <c r="O309" s="180"/>
      <c r="P309" s="180"/>
      <c r="Q309" s="180"/>
      <c r="R309" s="180"/>
      <c r="S309" s="180"/>
      <c r="T309" s="186"/>
      <c r="U309" s="186"/>
      <c r="V309" s="186"/>
      <c r="W309" s="186"/>
      <c r="X309" s="186"/>
      <c r="Y309" s="186"/>
      <c r="Z309" s="186"/>
    </row>
    <row r="310" spans="1:26" x14ac:dyDescent="0.2">
      <c r="A310" s="186"/>
      <c r="B310" s="186"/>
      <c r="C310" s="186"/>
      <c r="D310" s="186"/>
      <c r="E310" s="186"/>
      <c r="F310" s="186"/>
      <c r="G310" s="186"/>
      <c r="H310" s="186"/>
      <c r="I310" s="186"/>
      <c r="J310" s="186"/>
      <c r="K310" s="186"/>
      <c r="L310" s="186"/>
      <c r="M310" s="186"/>
      <c r="N310" s="180"/>
      <c r="O310" s="180"/>
      <c r="P310" s="180"/>
      <c r="Q310" s="180"/>
      <c r="R310" s="180"/>
      <c r="S310" s="180"/>
      <c r="T310" s="186"/>
      <c r="U310" s="186"/>
      <c r="V310" s="186"/>
      <c r="W310" s="186"/>
      <c r="X310" s="186"/>
      <c r="Y310" s="186"/>
      <c r="Z310" s="186"/>
    </row>
    <row r="311" spans="1:26" x14ac:dyDescent="0.2">
      <c r="A311" s="186"/>
      <c r="B311" s="186"/>
      <c r="C311" s="186"/>
      <c r="D311" s="186"/>
      <c r="E311" s="186"/>
      <c r="F311" s="186"/>
      <c r="G311" s="186"/>
      <c r="H311" s="186"/>
      <c r="I311" s="186"/>
      <c r="J311" s="186"/>
      <c r="K311" s="186"/>
      <c r="L311" s="186"/>
      <c r="M311" s="186"/>
      <c r="N311" s="180"/>
      <c r="O311" s="180"/>
      <c r="P311" s="180"/>
      <c r="Q311" s="180"/>
      <c r="R311" s="180"/>
      <c r="S311" s="180"/>
      <c r="T311" s="186"/>
      <c r="U311" s="186"/>
      <c r="V311" s="186"/>
      <c r="W311" s="186"/>
      <c r="X311" s="186"/>
      <c r="Y311" s="186"/>
      <c r="Z311" s="186"/>
    </row>
    <row r="312" spans="1:26" x14ac:dyDescent="0.2">
      <c r="A312" s="186"/>
      <c r="B312" s="186"/>
      <c r="C312" s="186"/>
      <c r="D312" s="186"/>
      <c r="E312" s="186"/>
      <c r="F312" s="186"/>
      <c r="G312" s="186"/>
      <c r="H312" s="186"/>
      <c r="I312" s="186"/>
      <c r="J312" s="186"/>
      <c r="K312" s="186"/>
      <c r="L312" s="186"/>
      <c r="M312" s="186"/>
      <c r="N312" s="180"/>
      <c r="O312" s="180"/>
      <c r="P312" s="180"/>
      <c r="Q312" s="180"/>
      <c r="R312" s="180"/>
      <c r="S312" s="180"/>
      <c r="T312" s="186"/>
      <c r="U312" s="186"/>
      <c r="V312" s="186"/>
      <c r="W312" s="186"/>
      <c r="X312" s="186"/>
      <c r="Y312" s="186"/>
      <c r="Z312" s="186"/>
    </row>
    <row r="313" spans="1:26" x14ac:dyDescent="0.2">
      <c r="A313" s="186"/>
      <c r="B313" s="186"/>
      <c r="C313" s="186"/>
      <c r="D313" s="186"/>
      <c r="E313" s="186"/>
      <c r="F313" s="186"/>
      <c r="G313" s="186"/>
      <c r="H313" s="186"/>
      <c r="I313" s="186"/>
      <c r="J313" s="186"/>
      <c r="K313" s="186"/>
      <c r="L313" s="186"/>
      <c r="M313" s="186"/>
      <c r="N313" s="180"/>
      <c r="O313" s="180"/>
      <c r="P313" s="180"/>
      <c r="Q313" s="180"/>
      <c r="R313" s="180"/>
      <c r="S313" s="180"/>
      <c r="T313" s="186"/>
      <c r="U313" s="186"/>
      <c r="V313" s="186"/>
      <c r="W313" s="186"/>
      <c r="X313" s="186"/>
      <c r="Y313" s="186"/>
      <c r="Z313" s="186"/>
    </row>
    <row r="314" spans="1:26" x14ac:dyDescent="0.2">
      <c r="A314" s="186"/>
      <c r="B314" s="186"/>
      <c r="C314" s="186"/>
      <c r="D314" s="186"/>
      <c r="E314" s="186"/>
      <c r="F314" s="186"/>
      <c r="G314" s="186"/>
      <c r="H314" s="186"/>
      <c r="I314" s="186"/>
      <c r="J314" s="186"/>
      <c r="K314" s="186"/>
      <c r="L314" s="186"/>
      <c r="M314" s="186"/>
      <c r="N314" s="180"/>
      <c r="O314" s="180"/>
      <c r="P314" s="180"/>
      <c r="Q314" s="180"/>
      <c r="R314" s="180"/>
      <c r="S314" s="180"/>
      <c r="T314" s="186"/>
      <c r="U314" s="186"/>
      <c r="V314" s="186"/>
      <c r="W314" s="186"/>
      <c r="X314" s="186"/>
      <c r="Y314" s="186"/>
      <c r="Z314" s="186"/>
    </row>
    <row r="315" spans="1:26" x14ac:dyDescent="0.2">
      <c r="A315" s="186"/>
      <c r="B315" s="186"/>
      <c r="C315" s="186"/>
      <c r="D315" s="186"/>
      <c r="E315" s="186"/>
      <c r="F315" s="186"/>
      <c r="G315" s="186"/>
      <c r="H315" s="186"/>
      <c r="I315" s="186"/>
      <c r="J315" s="186"/>
      <c r="K315" s="186"/>
      <c r="L315" s="186"/>
      <c r="M315" s="186"/>
      <c r="N315" s="180"/>
      <c r="O315" s="180"/>
      <c r="P315" s="180"/>
      <c r="Q315" s="180"/>
      <c r="R315" s="180"/>
      <c r="S315" s="180"/>
      <c r="T315" s="186"/>
      <c r="U315" s="186"/>
      <c r="V315" s="186"/>
      <c r="W315" s="186"/>
      <c r="X315" s="186"/>
      <c r="Y315" s="186"/>
      <c r="Z315" s="186"/>
    </row>
    <row r="316" spans="1:26" x14ac:dyDescent="0.2">
      <c r="A316" s="186"/>
      <c r="B316" s="186"/>
      <c r="C316" s="186"/>
      <c r="D316" s="186"/>
      <c r="E316" s="186"/>
      <c r="F316" s="186"/>
      <c r="G316" s="186"/>
      <c r="H316" s="186"/>
      <c r="I316" s="186"/>
      <c r="J316" s="186"/>
      <c r="K316" s="186"/>
      <c r="L316" s="186"/>
      <c r="M316" s="186"/>
      <c r="N316" s="180"/>
      <c r="O316" s="180"/>
      <c r="P316" s="180"/>
      <c r="Q316" s="180"/>
      <c r="R316" s="180"/>
      <c r="S316" s="180"/>
      <c r="T316" s="186"/>
      <c r="U316" s="186"/>
      <c r="V316" s="186"/>
      <c r="W316" s="186"/>
      <c r="X316" s="186"/>
      <c r="Y316" s="186"/>
      <c r="Z316" s="186"/>
    </row>
    <row r="317" spans="1:26" x14ac:dyDescent="0.2">
      <c r="A317" s="186"/>
      <c r="B317" s="186"/>
      <c r="C317" s="186"/>
      <c r="D317" s="186"/>
      <c r="E317" s="186"/>
      <c r="F317" s="186"/>
      <c r="G317" s="186"/>
      <c r="H317" s="186"/>
      <c r="I317" s="186"/>
      <c r="J317" s="186"/>
      <c r="K317" s="186"/>
      <c r="L317" s="186"/>
      <c r="M317" s="186"/>
      <c r="N317" s="180"/>
      <c r="O317" s="180"/>
      <c r="P317" s="180"/>
      <c r="Q317" s="180"/>
      <c r="R317" s="180"/>
      <c r="S317" s="180"/>
      <c r="T317" s="186"/>
      <c r="U317" s="186"/>
      <c r="V317" s="186"/>
      <c r="W317" s="186"/>
      <c r="X317" s="186"/>
      <c r="Y317" s="186"/>
      <c r="Z317" s="186"/>
    </row>
    <row r="318" spans="1:26" x14ac:dyDescent="0.2">
      <c r="A318" s="186"/>
      <c r="B318" s="186"/>
      <c r="C318" s="186"/>
      <c r="D318" s="186"/>
      <c r="E318" s="186"/>
      <c r="F318" s="186"/>
      <c r="G318" s="186"/>
      <c r="H318" s="186"/>
      <c r="I318" s="186"/>
      <c r="J318" s="186"/>
      <c r="K318" s="186"/>
      <c r="L318" s="186"/>
      <c r="M318" s="186"/>
      <c r="N318" s="180"/>
      <c r="O318" s="180"/>
      <c r="P318" s="180"/>
      <c r="Q318" s="180"/>
      <c r="R318" s="180"/>
      <c r="S318" s="180"/>
      <c r="T318" s="186"/>
      <c r="U318" s="186"/>
      <c r="V318" s="186"/>
      <c r="W318" s="186"/>
      <c r="X318" s="186"/>
      <c r="Y318" s="186"/>
      <c r="Z318" s="186"/>
    </row>
    <row r="319" spans="1:26" x14ac:dyDescent="0.2">
      <c r="A319" s="186"/>
      <c r="B319" s="186"/>
      <c r="C319" s="186"/>
      <c r="D319" s="186"/>
      <c r="E319" s="186"/>
      <c r="F319" s="186"/>
      <c r="G319" s="186"/>
      <c r="H319" s="186"/>
      <c r="I319" s="186"/>
      <c r="J319" s="186"/>
      <c r="K319" s="186"/>
      <c r="L319" s="186"/>
      <c r="M319" s="186"/>
      <c r="N319" s="180"/>
      <c r="O319" s="180"/>
      <c r="P319" s="180"/>
      <c r="Q319" s="180"/>
      <c r="R319" s="180"/>
      <c r="S319" s="180"/>
      <c r="T319" s="186"/>
      <c r="U319" s="186"/>
      <c r="V319" s="186"/>
      <c r="W319" s="186"/>
      <c r="X319" s="186"/>
      <c r="Y319" s="186"/>
      <c r="Z319" s="186"/>
    </row>
    <row r="320" spans="1:26" x14ac:dyDescent="0.2">
      <c r="A320" s="186"/>
      <c r="B320" s="186"/>
      <c r="C320" s="186"/>
      <c r="D320" s="186"/>
      <c r="E320" s="186"/>
      <c r="F320" s="186"/>
      <c r="G320" s="186"/>
      <c r="H320" s="186"/>
      <c r="I320" s="186"/>
      <c r="J320" s="186"/>
      <c r="K320" s="186"/>
      <c r="L320" s="186"/>
      <c r="M320" s="186"/>
      <c r="N320" s="180"/>
      <c r="O320" s="180"/>
      <c r="P320" s="180"/>
      <c r="Q320" s="180"/>
      <c r="R320" s="180"/>
      <c r="S320" s="180"/>
      <c r="T320" s="186"/>
      <c r="U320" s="186"/>
      <c r="V320" s="186"/>
      <c r="W320" s="186"/>
      <c r="X320" s="186"/>
      <c r="Y320" s="186"/>
      <c r="Z320" s="186"/>
    </row>
    <row r="321" spans="1:26" x14ac:dyDescent="0.2">
      <c r="A321" s="186"/>
      <c r="B321" s="186"/>
      <c r="C321" s="186"/>
      <c r="D321" s="186"/>
      <c r="E321" s="186"/>
      <c r="F321" s="186"/>
      <c r="G321" s="186"/>
      <c r="H321" s="186"/>
      <c r="I321" s="186"/>
      <c r="J321" s="186"/>
      <c r="K321" s="186"/>
      <c r="L321" s="186"/>
      <c r="M321" s="186"/>
      <c r="N321" s="180"/>
      <c r="O321" s="180"/>
      <c r="P321" s="180"/>
      <c r="Q321" s="180"/>
      <c r="R321" s="180"/>
      <c r="S321" s="180"/>
      <c r="T321" s="186"/>
      <c r="U321" s="186"/>
      <c r="V321" s="186"/>
      <c r="W321" s="186"/>
      <c r="X321" s="186"/>
      <c r="Y321" s="186"/>
      <c r="Z321" s="186"/>
    </row>
    <row r="322" spans="1:26" x14ac:dyDescent="0.2">
      <c r="A322" s="186"/>
      <c r="B322" s="186"/>
      <c r="C322" s="186"/>
      <c r="D322" s="186"/>
      <c r="E322" s="186"/>
      <c r="F322" s="186"/>
      <c r="G322" s="186"/>
      <c r="H322" s="186"/>
      <c r="I322" s="186"/>
      <c r="J322" s="186"/>
      <c r="K322" s="186"/>
      <c r="L322" s="186"/>
      <c r="M322" s="186"/>
      <c r="N322" s="180"/>
      <c r="O322" s="180"/>
      <c r="P322" s="180"/>
      <c r="Q322" s="180"/>
      <c r="R322" s="180"/>
      <c r="S322" s="180"/>
      <c r="T322" s="186"/>
      <c r="U322" s="186"/>
      <c r="V322" s="186"/>
      <c r="W322" s="186"/>
      <c r="X322" s="186"/>
      <c r="Y322" s="186"/>
      <c r="Z322" s="186"/>
    </row>
    <row r="323" spans="1:26" x14ac:dyDescent="0.2">
      <c r="A323" s="186"/>
      <c r="B323" s="186"/>
      <c r="C323" s="186"/>
      <c r="D323" s="186"/>
      <c r="E323" s="186"/>
      <c r="F323" s="186"/>
      <c r="G323" s="186"/>
      <c r="H323" s="186"/>
      <c r="I323" s="186"/>
      <c r="J323" s="186"/>
      <c r="K323" s="186"/>
      <c r="L323" s="186"/>
      <c r="M323" s="186"/>
      <c r="N323" s="180"/>
      <c r="O323" s="180"/>
      <c r="P323" s="180"/>
      <c r="Q323" s="180"/>
      <c r="R323" s="180"/>
      <c r="S323" s="180"/>
      <c r="T323" s="186"/>
      <c r="U323" s="186"/>
      <c r="V323" s="186"/>
      <c r="W323" s="186"/>
      <c r="X323" s="186"/>
      <c r="Y323" s="186"/>
      <c r="Z323" s="186"/>
    </row>
    <row r="324" spans="1:26" x14ac:dyDescent="0.2">
      <c r="A324" s="186"/>
      <c r="B324" s="186"/>
      <c r="C324" s="186"/>
      <c r="D324" s="186"/>
      <c r="E324" s="186"/>
      <c r="F324" s="186"/>
      <c r="G324" s="186"/>
      <c r="H324" s="186"/>
      <c r="I324" s="186"/>
      <c r="J324" s="186"/>
      <c r="K324" s="186"/>
      <c r="L324" s="186"/>
      <c r="M324" s="186"/>
      <c r="N324" s="180"/>
      <c r="O324" s="180"/>
      <c r="P324" s="180"/>
      <c r="Q324" s="180"/>
      <c r="R324" s="180"/>
      <c r="S324" s="180"/>
      <c r="T324" s="186"/>
      <c r="U324" s="186"/>
      <c r="V324" s="186"/>
      <c r="W324" s="186"/>
      <c r="X324" s="186"/>
      <c r="Y324" s="186"/>
      <c r="Z324" s="186"/>
    </row>
    <row r="325" spans="1:26" x14ac:dyDescent="0.2">
      <c r="A325" s="186"/>
      <c r="B325" s="186"/>
      <c r="C325" s="186"/>
      <c r="D325" s="186"/>
      <c r="E325" s="186"/>
      <c r="F325" s="186"/>
      <c r="G325" s="186"/>
      <c r="H325" s="186"/>
      <c r="I325" s="186"/>
      <c r="J325" s="186"/>
      <c r="K325" s="186"/>
      <c r="L325" s="186"/>
      <c r="M325" s="186"/>
      <c r="N325" s="180"/>
      <c r="O325" s="180"/>
      <c r="P325" s="180"/>
      <c r="Q325" s="180"/>
      <c r="R325" s="180"/>
      <c r="S325" s="180"/>
      <c r="T325" s="186"/>
      <c r="U325" s="186"/>
      <c r="V325" s="186"/>
      <c r="W325" s="186"/>
      <c r="X325" s="186"/>
      <c r="Y325" s="186"/>
      <c r="Z325" s="186"/>
    </row>
    <row r="326" spans="1:26" x14ac:dyDescent="0.2">
      <c r="A326" s="186"/>
      <c r="B326" s="186"/>
      <c r="C326" s="186"/>
      <c r="D326" s="186"/>
      <c r="E326" s="186"/>
      <c r="F326" s="186"/>
      <c r="G326" s="186"/>
      <c r="H326" s="186"/>
      <c r="I326" s="186"/>
      <c r="J326" s="186"/>
      <c r="K326" s="186"/>
      <c r="L326" s="186"/>
      <c r="M326" s="186"/>
      <c r="N326" s="180"/>
      <c r="O326" s="180"/>
      <c r="P326" s="180"/>
      <c r="Q326" s="180"/>
      <c r="R326" s="180"/>
      <c r="S326" s="180"/>
      <c r="T326" s="186"/>
      <c r="U326" s="186"/>
      <c r="V326" s="186"/>
      <c r="W326" s="186"/>
      <c r="X326" s="186"/>
      <c r="Y326" s="186"/>
      <c r="Z326" s="186"/>
    </row>
    <row r="327" spans="1:26" x14ac:dyDescent="0.2">
      <c r="A327" s="186"/>
      <c r="B327" s="186"/>
      <c r="C327" s="186"/>
      <c r="D327" s="186"/>
      <c r="E327" s="186"/>
      <c r="F327" s="186"/>
      <c r="G327" s="186"/>
      <c r="H327" s="186"/>
      <c r="I327" s="186"/>
      <c r="J327" s="186"/>
      <c r="K327" s="186"/>
      <c r="L327" s="186"/>
      <c r="M327" s="186"/>
      <c r="N327" s="180"/>
      <c r="O327" s="180"/>
      <c r="P327" s="180"/>
      <c r="Q327" s="180"/>
      <c r="R327" s="180"/>
      <c r="S327" s="180"/>
      <c r="T327" s="186"/>
      <c r="U327" s="186"/>
      <c r="V327" s="186"/>
      <c r="W327" s="186"/>
      <c r="X327" s="186"/>
      <c r="Y327" s="186"/>
      <c r="Z327" s="186"/>
    </row>
    <row r="328" spans="1:26" x14ac:dyDescent="0.2">
      <c r="A328" s="186"/>
      <c r="B328" s="186"/>
      <c r="C328" s="186"/>
      <c r="D328" s="186"/>
      <c r="E328" s="186"/>
      <c r="F328" s="186"/>
      <c r="G328" s="186"/>
      <c r="H328" s="186"/>
      <c r="I328" s="186"/>
      <c r="J328" s="186"/>
      <c r="K328" s="186"/>
      <c r="L328" s="186"/>
      <c r="M328" s="186"/>
      <c r="N328" s="180"/>
      <c r="O328" s="180"/>
      <c r="P328" s="180"/>
      <c r="Q328" s="180"/>
      <c r="R328" s="180"/>
      <c r="S328" s="180"/>
      <c r="T328" s="186"/>
      <c r="U328" s="186"/>
      <c r="V328" s="186"/>
      <c r="W328" s="186"/>
      <c r="X328" s="186"/>
      <c r="Y328" s="186"/>
      <c r="Z328" s="186"/>
    </row>
    <row r="329" spans="1:26" x14ac:dyDescent="0.2">
      <c r="A329" s="186"/>
      <c r="B329" s="186"/>
      <c r="C329" s="186"/>
      <c r="D329" s="186"/>
      <c r="E329" s="186"/>
      <c r="F329" s="186"/>
      <c r="G329" s="186"/>
      <c r="H329" s="186"/>
      <c r="I329" s="186"/>
      <c r="J329" s="186"/>
      <c r="K329" s="186"/>
      <c r="L329" s="186"/>
      <c r="M329" s="186"/>
      <c r="N329" s="180"/>
      <c r="O329" s="180"/>
      <c r="P329" s="180"/>
      <c r="Q329" s="180"/>
      <c r="R329" s="180"/>
      <c r="S329" s="180"/>
      <c r="T329" s="186"/>
      <c r="U329" s="186"/>
      <c r="V329" s="186"/>
      <c r="W329" s="186"/>
      <c r="X329" s="186"/>
      <c r="Y329" s="186"/>
      <c r="Z329" s="186"/>
    </row>
    <row r="330" spans="1:26" x14ac:dyDescent="0.2">
      <c r="A330" s="186"/>
      <c r="B330" s="186"/>
      <c r="C330" s="186"/>
      <c r="D330" s="186"/>
      <c r="E330" s="186"/>
      <c r="F330" s="186"/>
      <c r="G330" s="186"/>
      <c r="H330" s="186"/>
      <c r="I330" s="186"/>
      <c r="J330" s="186"/>
      <c r="K330" s="186"/>
      <c r="L330" s="186"/>
      <c r="M330" s="186"/>
      <c r="N330" s="180"/>
      <c r="O330" s="180"/>
      <c r="P330" s="180"/>
      <c r="Q330" s="180"/>
      <c r="R330" s="180"/>
      <c r="S330" s="180"/>
      <c r="T330" s="186"/>
      <c r="U330" s="186"/>
      <c r="V330" s="186"/>
      <c r="W330" s="186"/>
      <c r="X330" s="186"/>
      <c r="Y330" s="186"/>
      <c r="Z330" s="186"/>
    </row>
    <row r="331" spans="1:26" x14ac:dyDescent="0.2">
      <c r="A331" s="186"/>
      <c r="B331" s="186"/>
      <c r="C331" s="186"/>
      <c r="D331" s="186"/>
      <c r="E331" s="186"/>
      <c r="F331" s="186"/>
      <c r="G331" s="186"/>
      <c r="H331" s="186"/>
      <c r="I331" s="186"/>
      <c r="J331" s="186"/>
      <c r="K331" s="186"/>
      <c r="L331" s="186"/>
      <c r="M331" s="186"/>
      <c r="N331" s="180"/>
      <c r="O331" s="180"/>
      <c r="P331" s="180"/>
      <c r="Q331" s="180"/>
      <c r="R331" s="180"/>
      <c r="S331" s="180"/>
      <c r="T331" s="186"/>
      <c r="U331" s="186"/>
      <c r="V331" s="186"/>
      <c r="W331" s="186"/>
      <c r="X331" s="186"/>
      <c r="Y331" s="186"/>
      <c r="Z331" s="186"/>
    </row>
    <row r="332" spans="1:26" x14ac:dyDescent="0.2">
      <c r="A332" s="186"/>
      <c r="B332" s="186"/>
      <c r="C332" s="186"/>
      <c r="D332" s="186"/>
      <c r="E332" s="186"/>
      <c r="F332" s="186"/>
      <c r="G332" s="186"/>
      <c r="H332" s="186"/>
      <c r="I332" s="186"/>
      <c r="J332" s="186"/>
      <c r="K332" s="186"/>
      <c r="L332" s="186"/>
      <c r="M332" s="186"/>
      <c r="N332" s="180"/>
      <c r="O332" s="180"/>
      <c r="P332" s="180"/>
      <c r="Q332" s="180"/>
      <c r="R332" s="180"/>
      <c r="S332" s="180"/>
      <c r="T332" s="186"/>
      <c r="U332" s="186"/>
      <c r="V332" s="186"/>
      <c r="W332" s="186"/>
      <c r="X332" s="186"/>
      <c r="Y332" s="186"/>
      <c r="Z332" s="186"/>
    </row>
    <row r="333" spans="1:26" x14ac:dyDescent="0.2">
      <c r="A333" s="186"/>
      <c r="B333" s="186"/>
      <c r="C333" s="186"/>
      <c r="D333" s="186"/>
      <c r="E333" s="186"/>
      <c r="F333" s="186"/>
      <c r="G333" s="186"/>
      <c r="H333" s="186"/>
      <c r="I333" s="186"/>
      <c r="J333" s="186"/>
      <c r="K333" s="186"/>
      <c r="L333" s="186"/>
      <c r="M333" s="186"/>
      <c r="N333" s="180"/>
      <c r="O333" s="180"/>
      <c r="P333" s="180"/>
      <c r="Q333" s="180"/>
      <c r="R333" s="180"/>
      <c r="S333" s="180"/>
      <c r="T333" s="186"/>
      <c r="U333" s="186"/>
      <c r="V333" s="186"/>
      <c r="W333" s="186"/>
      <c r="X333" s="186"/>
      <c r="Y333" s="186"/>
      <c r="Z333" s="186"/>
    </row>
    <row r="334" spans="1:26" x14ac:dyDescent="0.2">
      <c r="A334" s="186"/>
      <c r="B334" s="186"/>
      <c r="C334" s="186"/>
      <c r="D334" s="186"/>
      <c r="E334" s="186"/>
      <c r="F334" s="186"/>
      <c r="G334" s="186"/>
      <c r="H334" s="186"/>
      <c r="I334" s="186"/>
      <c r="J334" s="186"/>
      <c r="K334" s="186"/>
      <c r="L334" s="186"/>
      <c r="M334" s="186"/>
      <c r="N334" s="180"/>
      <c r="O334" s="180"/>
      <c r="P334" s="180"/>
      <c r="Q334" s="180"/>
      <c r="R334" s="180"/>
      <c r="S334" s="180"/>
      <c r="T334" s="186"/>
      <c r="U334" s="186"/>
      <c r="V334" s="186"/>
      <c r="W334" s="186"/>
      <c r="X334" s="186"/>
      <c r="Y334" s="186"/>
      <c r="Z334" s="186"/>
    </row>
    <row r="335" spans="1:26" x14ac:dyDescent="0.2">
      <c r="A335" s="186"/>
      <c r="B335" s="186"/>
      <c r="C335" s="186"/>
      <c r="D335" s="186"/>
      <c r="E335" s="186"/>
      <c r="F335" s="186"/>
      <c r="G335" s="186"/>
      <c r="H335" s="186"/>
      <c r="I335" s="186"/>
      <c r="J335" s="186"/>
      <c r="K335" s="186"/>
      <c r="L335" s="186"/>
      <c r="M335" s="186"/>
      <c r="N335" s="180"/>
      <c r="O335" s="180"/>
      <c r="P335" s="180"/>
      <c r="Q335" s="180"/>
      <c r="R335" s="180"/>
      <c r="S335" s="180"/>
      <c r="T335" s="186"/>
      <c r="U335" s="186"/>
      <c r="V335" s="186"/>
      <c r="W335" s="186"/>
      <c r="X335" s="186"/>
      <c r="Y335" s="186"/>
      <c r="Z335" s="186"/>
    </row>
    <row r="336" spans="1:26" x14ac:dyDescent="0.2">
      <c r="A336" s="186"/>
      <c r="B336" s="186"/>
      <c r="C336" s="186"/>
      <c r="D336" s="186"/>
      <c r="E336" s="186"/>
      <c r="F336" s="186"/>
      <c r="G336" s="186"/>
      <c r="H336" s="186"/>
      <c r="I336" s="186"/>
      <c r="J336" s="186"/>
      <c r="K336" s="186"/>
      <c r="L336" s="186"/>
      <c r="M336" s="186"/>
      <c r="N336" s="180"/>
      <c r="O336" s="180"/>
      <c r="P336" s="180"/>
      <c r="Q336" s="180"/>
      <c r="R336" s="180"/>
      <c r="S336" s="180"/>
      <c r="T336" s="186"/>
      <c r="U336" s="186"/>
      <c r="V336" s="186"/>
      <c r="W336" s="186"/>
      <c r="X336" s="186"/>
      <c r="Y336" s="186"/>
      <c r="Z336" s="186"/>
    </row>
    <row r="337" spans="1:26" x14ac:dyDescent="0.2">
      <c r="A337" s="186"/>
      <c r="B337" s="186"/>
      <c r="C337" s="186"/>
      <c r="D337" s="186"/>
      <c r="E337" s="186"/>
      <c r="F337" s="186"/>
      <c r="G337" s="186"/>
      <c r="H337" s="186"/>
      <c r="I337" s="186"/>
      <c r="J337" s="186"/>
      <c r="K337" s="186"/>
      <c r="L337" s="186"/>
      <c r="M337" s="186"/>
      <c r="N337" s="180"/>
      <c r="O337" s="180"/>
      <c r="P337" s="180"/>
      <c r="Q337" s="180"/>
      <c r="R337" s="180"/>
      <c r="S337" s="180"/>
      <c r="T337" s="186"/>
      <c r="U337" s="186"/>
      <c r="V337" s="186"/>
      <c r="W337" s="186"/>
      <c r="X337" s="186"/>
      <c r="Y337" s="186"/>
      <c r="Z337" s="186"/>
    </row>
    <row r="338" spans="1:26" x14ac:dyDescent="0.2">
      <c r="A338" s="186"/>
      <c r="B338" s="186"/>
      <c r="C338" s="186"/>
      <c r="D338" s="186"/>
      <c r="E338" s="186"/>
      <c r="F338" s="186"/>
      <c r="G338" s="186"/>
      <c r="H338" s="186"/>
      <c r="I338" s="186"/>
      <c r="J338" s="186"/>
      <c r="K338" s="186"/>
      <c r="L338" s="186"/>
      <c r="M338" s="186"/>
      <c r="N338" s="180"/>
      <c r="O338" s="180"/>
      <c r="P338" s="180"/>
      <c r="Q338" s="180"/>
      <c r="R338" s="180"/>
      <c r="S338" s="180"/>
      <c r="T338" s="186"/>
      <c r="U338" s="186"/>
      <c r="V338" s="186"/>
      <c r="W338" s="186"/>
      <c r="X338" s="186"/>
      <c r="Y338" s="186"/>
      <c r="Z338" s="186"/>
    </row>
    <row r="339" spans="1:26" x14ac:dyDescent="0.2">
      <c r="A339" s="186"/>
      <c r="B339" s="186"/>
      <c r="C339" s="186"/>
      <c r="D339" s="186"/>
      <c r="E339" s="186"/>
      <c r="F339" s="186"/>
      <c r="G339" s="186"/>
      <c r="H339" s="186"/>
      <c r="I339" s="186"/>
      <c r="J339" s="186"/>
      <c r="K339" s="186"/>
      <c r="L339" s="186"/>
      <c r="M339" s="186"/>
      <c r="N339" s="180"/>
      <c r="O339" s="180"/>
      <c r="P339" s="180"/>
      <c r="Q339" s="180"/>
      <c r="R339" s="180"/>
      <c r="S339" s="180"/>
      <c r="T339" s="186"/>
      <c r="U339" s="186"/>
      <c r="V339" s="186"/>
      <c r="W339" s="186"/>
      <c r="X339" s="186"/>
      <c r="Y339" s="186"/>
      <c r="Z339" s="186"/>
    </row>
    <row r="340" spans="1:26" x14ac:dyDescent="0.2">
      <c r="A340" s="186"/>
      <c r="B340" s="186"/>
      <c r="C340" s="186"/>
      <c r="D340" s="186"/>
      <c r="E340" s="186"/>
      <c r="F340" s="186"/>
      <c r="G340" s="186"/>
      <c r="H340" s="186"/>
      <c r="I340" s="186"/>
      <c r="J340" s="186"/>
      <c r="K340" s="186"/>
      <c r="L340" s="186"/>
      <c r="M340" s="186"/>
      <c r="N340" s="180"/>
      <c r="O340" s="180"/>
      <c r="P340" s="180"/>
      <c r="Q340" s="180"/>
      <c r="R340" s="180"/>
      <c r="S340" s="180"/>
      <c r="T340" s="186"/>
      <c r="U340" s="186"/>
      <c r="V340" s="186"/>
      <c r="W340" s="186"/>
      <c r="X340" s="186"/>
      <c r="Y340" s="186"/>
      <c r="Z340" s="186"/>
    </row>
    <row r="341" spans="1:26" x14ac:dyDescent="0.2">
      <c r="A341" s="186"/>
      <c r="B341" s="186"/>
      <c r="C341" s="186"/>
      <c r="D341" s="186"/>
      <c r="E341" s="186"/>
      <c r="F341" s="186"/>
      <c r="G341" s="186"/>
      <c r="H341" s="186"/>
      <c r="I341" s="186"/>
      <c r="J341" s="186"/>
      <c r="K341" s="186"/>
      <c r="L341" s="186"/>
      <c r="M341" s="186"/>
      <c r="N341" s="180"/>
      <c r="O341" s="180"/>
      <c r="P341" s="180"/>
      <c r="Q341" s="180"/>
      <c r="R341" s="180"/>
      <c r="S341" s="180"/>
      <c r="T341" s="186"/>
      <c r="U341" s="186"/>
      <c r="V341" s="186"/>
      <c r="W341" s="186"/>
      <c r="X341" s="186"/>
      <c r="Y341" s="186"/>
      <c r="Z341" s="186"/>
    </row>
    <row r="342" spans="1:26" x14ac:dyDescent="0.2">
      <c r="A342" s="186"/>
      <c r="B342" s="186"/>
      <c r="C342" s="186"/>
      <c r="D342" s="186"/>
      <c r="E342" s="186"/>
      <c r="F342" s="186"/>
      <c r="G342" s="186"/>
      <c r="H342" s="186"/>
      <c r="I342" s="186"/>
      <c r="J342" s="186"/>
      <c r="K342" s="186"/>
      <c r="L342" s="186"/>
      <c r="M342" s="186"/>
      <c r="N342" s="180"/>
      <c r="O342" s="180"/>
      <c r="P342" s="180"/>
      <c r="Q342" s="180"/>
      <c r="R342" s="180"/>
      <c r="S342" s="180"/>
      <c r="T342" s="186"/>
      <c r="U342" s="186"/>
      <c r="V342" s="186"/>
      <c r="W342" s="186"/>
      <c r="X342" s="186"/>
      <c r="Y342" s="186"/>
      <c r="Z342" s="186"/>
    </row>
    <row r="343" spans="1:26" x14ac:dyDescent="0.2">
      <c r="A343" s="186"/>
      <c r="B343" s="186"/>
      <c r="C343" s="186"/>
      <c r="D343" s="186"/>
      <c r="E343" s="186"/>
      <c r="F343" s="186"/>
      <c r="G343" s="186"/>
      <c r="H343" s="186"/>
      <c r="I343" s="186"/>
      <c r="J343" s="186"/>
      <c r="K343" s="186"/>
      <c r="L343" s="186"/>
      <c r="M343" s="186"/>
      <c r="N343" s="180"/>
      <c r="O343" s="180"/>
      <c r="P343" s="180"/>
      <c r="Q343" s="180"/>
      <c r="R343" s="180"/>
      <c r="S343" s="180"/>
      <c r="T343" s="186"/>
      <c r="U343" s="186"/>
      <c r="V343" s="186"/>
      <c r="W343" s="186"/>
      <c r="X343" s="186"/>
      <c r="Y343" s="186"/>
      <c r="Z343" s="186"/>
    </row>
    <row r="344" spans="1:26" x14ac:dyDescent="0.2">
      <c r="A344" s="186"/>
      <c r="B344" s="186"/>
      <c r="C344" s="186"/>
      <c r="D344" s="186"/>
      <c r="E344" s="186"/>
      <c r="F344" s="186"/>
      <c r="G344" s="186"/>
      <c r="H344" s="186"/>
      <c r="I344" s="186"/>
      <c r="J344" s="186"/>
      <c r="K344" s="186"/>
      <c r="L344" s="186"/>
      <c r="M344" s="186"/>
      <c r="N344" s="180"/>
      <c r="O344" s="180"/>
      <c r="P344" s="180"/>
      <c r="Q344" s="180"/>
      <c r="R344" s="180"/>
      <c r="S344" s="180"/>
      <c r="T344" s="186"/>
      <c r="U344" s="186"/>
      <c r="V344" s="186"/>
      <c r="W344" s="186"/>
      <c r="X344" s="186"/>
      <c r="Y344" s="186"/>
      <c r="Z344" s="186"/>
    </row>
    <row r="345" spans="1:26" x14ac:dyDescent="0.2">
      <c r="A345" s="186"/>
      <c r="B345" s="186"/>
      <c r="C345" s="186"/>
      <c r="D345" s="186"/>
      <c r="E345" s="186"/>
      <c r="F345" s="186"/>
      <c r="G345" s="186"/>
      <c r="H345" s="186"/>
      <c r="I345" s="186"/>
      <c r="J345" s="186"/>
      <c r="K345" s="186"/>
      <c r="L345" s="186"/>
      <c r="M345" s="186"/>
      <c r="N345" s="180"/>
      <c r="O345" s="180"/>
      <c r="P345" s="180"/>
      <c r="Q345" s="180"/>
      <c r="R345" s="180"/>
      <c r="S345" s="180"/>
      <c r="T345" s="186"/>
      <c r="U345" s="186"/>
      <c r="V345" s="186"/>
      <c r="W345" s="186"/>
      <c r="X345" s="186"/>
      <c r="Y345" s="186"/>
      <c r="Z345" s="186"/>
    </row>
    <row r="346" spans="1:26" x14ac:dyDescent="0.2">
      <c r="A346" s="186"/>
      <c r="B346" s="186"/>
      <c r="C346" s="186"/>
      <c r="D346" s="186"/>
      <c r="E346" s="186"/>
      <c r="F346" s="186"/>
      <c r="G346" s="186"/>
      <c r="H346" s="186"/>
      <c r="I346" s="186"/>
      <c r="J346" s="186"/>
      <c r="K346" s="186"/>
      <c r="L346" s="186"/>
      <c r="M346" s="186"/>
      <c r="N346" s="180"/>
      <c r="O346" s="180"/>
      <c r="P346" s="180"/>
      <c r="Q346" s="180"/>
      <c r="R346" s="180"/>
      <c r="S346" s="180"/>
      <c r="T346" s="186"/>
      <c r="U346" s="186"/>
      <c r="V346" s="186"/>
      <c r="W346" s="186"/>
      <c r="X346" s="186"/>
      <c r="Y346" s="186"/>
      <c r="Z346" s="186"/>
    </row>
    <row r="347" spans="1:26" x14ac:dyDescent="0.2">
      <c r="A347" s="186"/>
      <c r="B347" s="186"/>
      <c r="C347" s="186"/>
      <c r="D347" s="186"/>
      <c r="E347" s="186"/>
      <c r="F347" s="186"/>
      <c r="G347" s="186"/>
      <c r="H347" s="186"/>
      <c r="I347" s="186"/>
      <c r="J347" s="186"/>
      <c r="K347" s="186"/>
      <c r="L347" s="186"/>
      <c r="M347" s="186"/>
      <c r="N347" s="180"/>
      <c r="O347" s="180"/>
      <c r="P347" s="180"/>
      <c r="Q347" s="180"/>
      <c r="R347" s="180"/>
      <c r="S347" s="180"/>
      <c r="T347" s="186"/>
      <c r="U347" s="186"/>
      <c r="V347" s="186"/>
      <c r="W347" s="186"/>
      <c r="X347" s="186"/>
      <c r="Y347" s="186"/>
      <c r="Z347" s="186"/>
    </row>
    <row r="348" spans="1:26" x14ac:dyDescent="0.2">
      <c r="A348" s="186"/>
      <c r="B348" s="186"/>
      <c r="C348" s="186"/>
      <c r="D348" s="186"/>
      <c r="E348" s="186"/>
      <c r="F348" s="186"/>
      <c r="G348" s="186"/>
      <c r="H348" s="186"/>
      <c r="I348" s="186"/>
      <c r="J348" s="186"/>
      <c r="K348" s="186"/>
      <c r="L348" s="186"/>
      <c r="M348" s="186"/>
      <c r="N348" s="180"/>
      <c r="O348" s="180"/>
      <c r="P348" s="180"/>
      <c r="Q348" s="180"/>
      <c r="R348" s="180"/>
      <c r="S348" s="180"/>
      <c r="T348" s="186"/>
      <c r="U348" s="186"/>
      <c r="V348" s="186"/>
      <c r="W348" s="186"/>
      <c r="X348" s="186"/>
      <c r="Y348" s="186"/>
      <c r="Z348" s="186"/>
    </row>
    <row r="349" spans="1:26" x14ac:dyDescent="0.2">
      <c r="A349" s="186"/>
      <c r="B349" s="186"/>
      <c r="C349" s="186"/>
      <c r="D349" s="186"/>
      <c r="E349" s="186"/>
      <c r="F349" s="186"/>
      <c r="G349" s="186"/>
      <c r="H349" s="186"/>
      <c r="I349" s="186"/>
      <c r="J349" s="186"/>
      <c r="K349" s="186"/>
      <c r="L349" s="186"/>
      <c r="M349" s="186"/>
      <c r="N349" s="180"/>
      <c r="O349" s="180"/>
      <c r="P349" s="180"/>
      <c r="Q349" s="180"/>
      <c r="R349" s="180"/>
      <c r="S349" s="180"/>
      <c r="T349" s="186"/>
      <c r="U349" s="186"/>
      <c r="V349" s="186"/>
      <c r="W349" s="186"/>
      <c r="X349" s="186"/>
      <c r="Y349" s="186"/>
      <c r="Z349" s="186"/>
    </row>
    <row r="350" spans="1:26" x14ac:dyDescent="0.2">
      <c r="A350" s="186"/>
      <c r="B350" s="186"/>
      <c r="C350" s="186"/>
      <c r="D350" s="186"/>
      <c r="E350" s="186"/>
      <c r="F350" s="186"/>
      <c r="G350" s="186"/>
      <c r="H350" s="186"/>
      <c r="I350" s="186"/>
      <c r="J350" s="186"/>
      <c r="K350" s="186"/>
      <c r="L350" s="186"/>
      <c r="M350" s="186"/>
      <c r="N350" s="180"/>
      <c r="O350" s="180"/>
      <c r="P350" s="180"/>
      <c r="Q350" s="180"/>
      <c r="R350" s="180"/>
      <c r="S350" s="180"/>
      <c r="T350" s="186"/>
      <c r="U350" s="186"/>
      <c r="V350" s="186"/>
      <c r="W350" s="186"/>
      <c r="X350" s="186"/>
      <c r="Y350" s="186"/>
      <c r="Z350" s="186"/>
    </row>
    <row r="351" spans="1:26" x14ac:dyDescent="0.2">
      <c r="A351" s="186"/>
      <c r="B351" s="186"/>
      <c r="C351" s="186"/>
      <c r="D351" s="186"/>
      <c r="E351" s="186"/>
      <c r="F351" s="186"/>
      <c r="G351" s="186"/>
      <c r="H351" s="186"/>
      <c r="I351" s="186"/>
      <c r="J351" s="186"/>
      <c r="K351" s="186"/>
      <c r="L351" s="186"/>
      <c r="M351" s="186"/>
      <c r="N351" s="180"/>
      <c r="O351" s="180"/>
      <c r="P351" s="180"/>
      <c r="Q351" s="180"/>
      <c r="R351" s="180"/>
      <c r="S351" s="180"/>
      <c r="T351" s="186"/>
      <c r="U351" s="186"/>
      <c r="V351" s="186"/>
      <c r="W351" s="186"/>
      <c r="X351" s="186"/>
      <c r="Y351" s="186"/>
      <c r="Z351" s="186"/>
    </row>
    <row r="352" spans="1:26" x14ac:dyDescent="0.2">
      <c r="A352" s="186"/>
      <c r="B352" s="186"/>
      <c r="C352" s="186"/>
      <c r="D352" s="186"/>
      <c r="E352" s="186"/>
      <c r="F352" s="186"/>
      <c r="G352" s="186"/>
      <c r="H352" s="186"/>
      <c r="I352" s="186"/>
      <c r="J352" s="186"/>
      <c r="K352" s="186"/>
      <c r="L352" s="186"/>
      <c r="M352" s="186"/>
      <c r="N352" s="180"/>
      <c r="O352" s="180"/>
      <c r="P352" s="180"/>
      <c r="Q352" s="180"/>
      <c r="R352" s="180"/>
      <c r="S352" s="180"/>
      <c r="T352" s="186"/>
      <c r="U352" s="186"/>
      <c r="V352" s="186"/>
      <c r="W352" s="186"/>
      <c r="X352" s="186"/>
      <c r="Y352" s="186"/>
      <c r="Z352" s="186"/>
    </row>
    <row r="353" spans="1:26" x14ac:dyDescent="0.2">
      <c r="A353" s="186"/>
      <c r="B353" s="186"/>
      <c r="C353" s="186"/>
      <c r="D353" s="186"/>
      <c r="E353" s="186"/>
      <c r="F353" s="186"/>
      <c r="G353" s="186"/>
      <c r="H353" s="186"/>
      <c r="I353" s="186"/>
      <c r="J353" s="186"/>
      <c r="K353" s="186"/>
      <c r="L353" s="186"/>
      <c r="M353" s="186"/>
      <c r="N353" s="180"/>
      <c r="O353" s="180"/>
      <c r="P353" s="180"/>
      <c r="Q353" s="180"/>
      <c r="R353" s="180"/>
      <c r="S353" s="180"/>
      <c r="T353" s="186"/>
      <c r="U353" s="186"/>
      <c r="V353" s="186"/>
      <c r="W353" s="186"/>
      <c r="X353" s="186"/>
      <c r="Y353" s="186"/>
      <c r="Z353" s="186"/>
    </row>
    <row r="354" spans="1:26" x14ac:dyDescent="0.2">
      <c r="A354" s="186"/>
      <c r="B354" s="186"/>
      <c r="C354" s="186"/>
      <c r="D354" s="186"/>
      <c r="E354" s="186"/>
      <c r="F354" s="186"/>
      <c r="G354" s="186"/>
      <c r="H354" s="186"/>
      <c r="I354" s="186"/>
      <c r="J354" s="186"/>
      <c r="K354" s="186"/>
      <c r="L354" s="186"/>
      <c r="M354" s="186"/>
      <c r="N354" s="180"/>
      <c r="O354" s="180"/>
      <c r="P354" s="180"/>
      <c r="Q354" s="180"/>
      <c r="R354" s="180"/>
      <c r="S354" s="180"/>
      <c r="T354" s="186"/>
      <c r="U354" s="186"/>
      <c r="V354" s="186"/>
      <c r="W354" s="186"/>
      <c r="X354" s="186"/>
      <c r="Y354" s="186"/>
      <c r="Z354" s="186"/>
    </row>
    <row r="355" spans="1:26" x14ac:dyDescent="0.2">
      <c r="A355" s="186"/>
      <c r="B355" s="186"/>
      <c r="C355" s="186"/>
      <c r="D355" s="186"/>
      <c r="E355" s="186"/>
      <c r="F355" s="186"/>
      <c r="G355" s="186"/>
      <c r="H355" s="186"/>
      <c r="I355" s="186"/>
      <c r="J355" s="186"/>
      <c r="K355" s="186"/>
      <c r="L355" s="186"/>
      <c r="M355" s="186"/>
      <c r="N355" s="180"/>
      <c r="O355" s="180"/>
      <c r="P355" s="180"/>
      <c r="Q355" s="180"/>
      <c r="R355" s="180"/>
      <c r="S355" s="180"/>
      <c r="T355" s="186"/>
      <c r="U355" s="186"/>
      <c r="V355" s="186"/>
      <c r="W355" s="186"/>
      <c r="X355" s="186"/>
      <c r="Y355" s="186"/>
      <c r="Z355" s="186"/>
    </row>
    <row r="356" spans="1:26" x14ac:dyDescent="0.2">
      <c r="A356" s="186"/>
      <c r="B356" s="186"/>
      <c r="C356" s="186"/>
      <c r="D356" s="186"/>
      <c r="E356" s="186"/>
      <c r="F356" s="186"/>
      <c r="G356" s="186"/>
      <c r="H356" s="186"/>
      <c r="I356" s="186"/>
      <c r="J356" s="186"/>
      <c r="K356" s="186"/>
      <c r="L356" s="186"/>
      <c r="M356" s="186"/>
      <c r="N356" s="180"/>
      <c r="O356" s="180"/>
      <c r="P356" s="180"/>
      <c r="Q356" s="180"/>
      <c r="R356" s="180"/>
      <c r="S356" s="180"/>
      <c r="T356" s="186"/>
      <c r="U356" s="186"/>
      <c r="V356" s="186"/>
      <c r="W356" s="186"/>
      <c r="X356" s="186"/>
      <c r="Y356" s="186"/>
      <c r="Z356" s="186"/>
    </row>
    <row r="357" spans="1:26" x14ac:dyDescent="0.2">
      <c r="A357" s="186"/>
      <c r="B357" s="186"/>
      <c r="C357" s="186"/>
      <c r="D357" s="186"/>
      <c r="E357" s="186"/>
      <c r="F357" s="186"/>
      <c r="G357" s="186"/>
      <c r="H357" s="186"/>
      <c r="I357" s="186"/>
      <c r="J357" s="186"/>
      <c r="K357" s="186"/>
      <c r="L357" s="186"/>
      <c r="M357" s="186"/>
      <c r="N357" s="180"/>
      <c r="O357" s="180"/>
      <c r="P357" s="180"/>
      <c r="Q357" s="180"/>
      <c r="R357" s="180"/>
      <c r="S357" s="180"/>
      <c r="T357" s="186"/>
      <c r="U357" s="186"/>
      <c r="V357" s="186"/>
      <c r="W357" s="186"/>
      <c r="X357" s="186"/>
      <c r="Y357" s="186"/>
      <c r="Z357" s="186"/>
    </row>
    <row r="358" spans="1:26" x14ac:dyDescent="0.2">
      <c r="A358" s="186"/>
      <c r="B358" s="186"/>
      <c r="C358" s="186"/>
      <c r="D358" s="186"/>
      <c r="E358" s="186"/>
      <c r="F358" s="186"/>
      <c r="G358" s="186"/>
      <c r="H358" s="186"/>
      <c r="I358" s="186"/>
      <c r="J358" s="186"/>
      <c r="K358" s="186"/>
      <c r="L358" s="186"/>
      <c r="M358" s="186"/>
      <c r="N358" s="180"/>
      <c r="O358" s="180"/>
      <c r="P358" s="180"/>
      <c r="Q358" s="180"/>
      <c r="R358" s="180"/>
      <c r="S358" s="180"/>
      <c r="T358" s="186"/>
      <c r="U358" s="186"/>
      <c r="V358" s="186"/>
      <c r="W358" s="186"/>
      <c r="X358" s="186"/>
      <c r="Y358" s="186"/>
      <c r="Z358" s="186"/>
    </row>
    <row r="359" spans="1:26" x14ac:dyDescent="0.2">
      <c r="A359" s="186"/>
      <c r="B359" s="186"/>
      <c r="C359" s="186"/>
      <c r="D359" s="186"/>
      <c r="E359" s="186"/>
      <c r="F359" s="186"/>
      <c r="G359" s="186"/>
      <c r="H359" s="186"/>
      <c r="I359" s="186"/>
      <c r="J359" s="186"/>
      <c r="K359" s="186"/>
      <c r="L359" s="186"/>
      <c r="M359" s="186"/>
      <c r="N359" s="180"/>
      <c r="O359" s="180"/>
      <c r="P359" s="180"/>
      <c r="Q359" s="180"/>
      <c r="R359" s="180"/>
      <c r="S359" s="180"/>
      <c r="T359" s="186"/>
      <c r="U359" s="186"/>
      <c r="V359" s="186"/>
      <c r="W359" s="186"/>
      <c r="X359" s="186"/>
      <c r="Y359" s="186"/>
      <c r="Z359" s="186"/>
    </row>
    <row r="360" spans="1:26" x14ac:dyDescent="0.2">
      <c r="A360" s="186"/>
      <c r="B360" s="186"/>
      <c r="C360" s="186"/>
      <c r="D360" s="186"/>
      <c r="E360" s="186"/>
      <c r="F360" s="186"/>
      <c r="G360" s="186"/>
      <c r="H360" s="186"/>
      <c r="I360" s="186"/>
      <c r="J360" s="186"/>
      <c r="K360" s="186"/>
      <c r="L360" s="186"/>
      <c r="M360" s="186"/>
      <c r="N360" s="180"/>
      <c r="O360" s="180"/>
      <c r="P360" s="180"/>
      <c r="Q360" s="180"/>
      <c r="R360" s="180"/>
      <c r="S360" s="180"/>
      <c r="T360" s="186"/>
      <c r="U360" s="186"/>
      <c r="V360" s="186"/>
      <c r="W360" s="186"/>
      <c r="X360" s="186"/>
      <c r="Y360" s="186"/>
      <c r="Z360" s="186"/>
    </row>
    <row r="361" spans="1:26" x14ac:dyDescent="0.2">
      <c r="A361" s="186"/>
      <c r="B361" s="186"/>
      <c r="C361" s="186"/>
      <c r="D361" s="186"/>
      <c r="E361" s="186"/>
      <c r="F361" s="186"/>
      <c r="G361" s="186"/>
      <c r="H361" s="186"/>
      <c r="I361" s="186"/>
      <c r="J361" s="186"/>
      <c r="K361" s="186"/>
      <c r="L361" s="186"/>
      <c r="M361" s="186"/>
      <c r="N361" s="180"/>
      <c r="O361" s="180"/>
      <c r="P361" s="180"/>
      <c r="Q361" s="180"/>
      <c r="R361" s="180"/>
      <c r="S361" s="180"/>
      <c r="T361" s="186"/>
      <c r="U361" s="186"/>
      <c r="V361" s="186"/>
      <c r="W361" s="186"/>
      <c r="X361" s="186"/>
      <c r="Y361" s="186"/>
      <c r="Z361" s="186"/>
    </row>
    <row r="362" spans="1:26" x14ac:dyDescent="0.2">
      <c r="A362" s="186"/>
      <c r="B362" s="186"/>
      <c r="C362" s="186"/>
      <c r="D362" s="186"/>
      <c r="E362" s="186"/>
      <c r="F362" s="186"/>
      <c r="G362" s="186"/>
      <c r="H362" s="186"/>
      <c r="I362" s="186"/>
      <c r="J362" s="186"/>
      <c r="K362" s="186"/>
      <c r="L362" s="186"/>
      <c r="M362" s="186"/>
      <c r="N362" s="180"/>
      <c r="O362" s="180"/>
      <c r="P362" s="180"/>
      <c r="Q362" s="180"/>
      <c r="R362" s="180"/>
      <c r="S362" s="180"/>
      <c r="T362" s="186"/>
      <c r="U362" s="186"/>
      <c r="V362" s="186"/>
      <c r="W362" s="186"/>
      <c r="X362" s="186"/>
      <c r="Y362" s="186"/>
      <c r="Z362" s="186"/>
    </row>
    <row r="363" spans="1:26" x14ac:dyDescent="0.2">
      <c r="A363" s="186"/>
      <c r="B363" s="186"/>
      <c r="C363" s="186"/>
      <c r="D363" s="186"/>
      <c r="E363" s="186"/>
      <c r="F363" s="186"/>
      <c r="G363" s="186"/>
      <c r="H363" s="186"/>
      <c r="I363" s="186"/>
      <c r="J363" s="186"/>
      <c r="K363" s="186"/>
      <c r="L363" s="186"/>
      <c r="M363" s="186"/>
      <c r="N363" s="180"/>
      <c r="O363" s="180"/>
      <c r="P363" s="180"/>
      <c r="Q363" s="180"/>
      <c r="R363" s="180"/>
      <c r="S363" s="180"/>
      <c r="T363" s="186"/>
      <c r="U363" s="186"/>
      <c r="V363" s="186"/>
      <c r="W363" s="186"/>
      <c r="X363" s="186"/>
      <c r="Y363" s="186"/>
      <c r="Z363" s="186"/>
    </row>
    <row r="364" spans="1:26" x14ac:dyDescent="0.2">
      <c r="A364" s="186"/>
      <c r="B364" s="186"/>
      <c r="C364" s="186"/>
      <c r="D364" s="186"/>
      <c r="E364" s="186"/>
      <c r="F364" s="186"/>
      <c r="G364" s="186"/>
      <c r="H364" s="186"/>
      <c r="I364" s="186"/>
      <c r="J364" s="186"/>
      <c r="K364" s="186"/>
      <c r="L364" s="186"/>
      <c r="M364" s="186"/>
      <c r="N364" s="180"/>
      <c r="O364" s="180"/>
      <c r="P364" s="180"/>
      <c r="Q364" s="180"/>
      <c r="R364" s="180"/>
      <c r="S364" s="180"/>
      <c r="T364" s="186"/>
      <c r="U364" s="186"/>
      <c r="V364" s="186"/>
      <c r="W364" s="186"/>
      <c r="X364" s="186"/>
      <c r="Y364" s="186"/>
      <c r="Z364" s="186"/>
    </row>
    <row r="365" spans="1:26" x14ac:dyDescent="0.2">
      <c r="A365" s="186"/>
      <c r="B365" s="186"/>
      <c r="C365" s="186"/>
      <c r="D365" s="186"/>
      <c r="E365" s="186"/>
      <c r="F365" s="186"/>
      <c r="G365" s="186"/>
      <c r="H365" s="186"/>
      <c r="I365" s="186"/>
      <c r="J365" s="186"/>
      <c r="K365" s="186"/>
      <c r="L365" s="186"/>
      <c r="M365" s="186"/>
      <c r="N365" s="180"/>
      <c r="O365" s="180"/>
      <c r="P365" s="180"/>
      <c r="Q365" s="180"/>
      <c r="R365" s="180"/>
      <c r="S365" s="180"/>
      <c r="T365" s="186"/>
      <c r="U365" s="186"/>
      <c r="V365" s="186"/>
      <c r="W365" s="186"/>
      <c r="X365" s="186"/>
      <c r="Y365" s="186"/>
      <c r="Z365" s="186"/>
    </row>
    <row r="366" spans="1:26" x14ac:dyDescent="0.2">
      <c r="A366" s="186"/>
      <c r="B366" s="186"/>
      <c r="C366" s="186"/>
      <c r="D366" s="186"/>
      <c r="E366" s="186"/>
      <c r="F366" s="186"/>
      <c r="G366" s="186"/>
      <c r="H366" s="186"/>
      <c r="I366" s="186"/>
      <c r="J366" s="186"/>
      <c r="K366" s="186"/>
      <c r="L366" s="186"/>
      <c r="M366" s="186"/>
      <c r="N366" s="180"/>
      <c r="O366" s="180"/>
      <c r="P366" s="180"/>
      <c r="Q366" s="180"/>
      <c r="R366" s="180"/>
      <c r="S366" s="180"/>
      <c r="T366" s="186"/>
      <c r="U366" s="186"/>
      <c r="V366" s="186"/>
      <c r="W366" s="186"/>
      <c r="X366" s="186"/>
      <c r="Y366" s="186"/>
      <c r="Z366" s="186"/>
    </row>
    <row r="367" spans="1:26" x14ac:dyDescent="0.2">
      <c r="A367" s="186"/>
      <c r="B367" s="186"/>
      <c r="C367" s="186"/>
      <c r="D367" s="186"/>
      <c r="E367" s="186"/>
      <c r="F367" s="186"/>
      <c r="G367" s="186"/>
      <c r="H367" s="186"/>
      <c r="I367" s="186"/>
      <c r="J367" s="186"/>
      <c r="K367" s="186"/>
      <c r="L367" s="186"/>
      <c r="M367" s="186"/>
      <c r="N367" s="180"/>
      <c r="O367" s="180"/>
      <c r="P367" s="180"/>
      <c r="Q367" s="180"/>
      <c r="R367" s="180"/>
      <c r="S367" s="180"/>
      <c r="T367" s="186"/>
      <c r="U367" s="186"/>
      <c r="V367" s="186"/>
      <c r="W367" s="186"/>
      <c r="X367" s="186"/>
      <c r="Y367" s="186"/>
      <c r="Z367" s="186"/>
    </row>
    <row r="368" spans="1:26" x14ac:dyDescent="0.2">
      <c r="A368" s="186"/>
      <c r="B368" s="186"/>
      <c r="C368" s="186"/>
      <c r="D368" s="186"/>
      <c r="E368" s="186"/>
      <c r="F368" s="186"/>
      <c r="G368" s="186"/>
      <c r="H368" s="186"/>
      <c r="I368" s="186"/>
      <c r="J368" s="186"/>
      <c r="K368" s="186"/>
      <c r="L368" s="186"/>
      <c r="M368" s="186"/>
      <c r="N368" s="180"/>
      <c r="O368" s="180"/>
      <c r="P368" s="180"/>
      <c r="Q368" s="180"/>
      <c r="R368" s="180"/>
      <c r="S368" s="180"/>
      <c r="T368" s="186"/>
      <c r="U368" s="186"/>
      <c r="V368" s="186"/>
      <c r="W368" s="186"/>
      <c r="X368" s="186"/>
      <c r="Y368" s="186"/>
      <c r="Z368" s="186"/>
    </row>
    <row r="369" spans="1:26" x14ac:dyDescent="0.2">
      <c r="A369" s="186"/>
      <c r="B369" s="186"/>
      <c r="C369" s="186"/>
      <c r="D369" s="186"/>
      <c r="E369" s="186"/>
      <c r="F369" s="186"/>
      <c r="G369" s="186"/>
      <c r="H369" s="186"/>
      <c r="I369" s="186"/>
      <c r="J369" s="186"/>
      <c r="K369" s="186"/>
      <c r="L369" s="186"/>
      <c r="M369" s="186"/>
      <c r="N369" s="180"/>
      <c r="O369" s="180"/>
      <c r="P369" s="180"/>
      <c r="Q369" s="180"/>
      <c r="R369" s="180"/>
      <c r="S369" s="180"/>
      <c r="T369" s="186"/>
      <c r="U369" s="186"/>
      <c r="V369" s="186"/>
      <c r="W369" s="186"/>
      <c r="X369" s="186"/>
      <c r="Y369" s="186"/>
      <c r="Z369" s="186"/>
    </row>
    <row r="370" spans="1:26" x14ac:dyDescent="0.2">
      <c r="A370" s="186"/>
      <c r="B370" s="186"/>
      <c r="C370" s="186"/>
      <c r="D370" s="186"/>
      <c r="E370" s="186"/>
      <c r="F370" s="186"/>
      <c r="G370" s="186"/>
      <c r="H370" s="186"/>
      <c r="I370" s="186"/>
      <c r="J370" s="186"/>
      <c r="K370" s="186"/>
      <c r="L370" s="186"/>
      <c r="M370" s="186"/>
      <c r="N370" s="180"/>
      <c r="O370" s="180"/>
      <c r="P370" s="180"/>
      <c r="Q370" s="180"/>
      <c r="R370" s="180"/>
      <c r="S370" s="180"/>
      <c r="T370" s="186"/>
      <c r="U370" s="186"/>
      <c r="V370" s="186"/>
      <c r="W370" s="186"/>
      <c r="X370" s="186"/>
      <c r="Y370" s="186"/>
      <c r="Z370" s="186"/>
    </row>
    <row r="371" spans="1:26" x14ac:dyDescent="0.2">
      <c r="A371" s="186"/>
      <c r="B371" s="186"/>
      <c r="C371" s="186"/>
      <c r="D371" s="186"/>
      <c r="E371" s="186"/>
      <c r="F371" s="186"/>
      <c r="G371" s="186"/>
      <c r="H371" s="186"/>
      <c r="I371" s="186"/>
      <c r="J371" s="186"/>
      <c r="K371" s="186"/>
      <c r="L371" s="186"/>
      <c r="M371" s="186"/>
      <c r="N371" s="180"/>
      <c r="O371" s="180"/>
      <c r="P371" s="180"/>
      <c r="Q371" s="180"/>
      <c r="R371" s="180"/>
      <c r="S371" s="180"/>
      <c r="T371" s="186"/>
      <c r="U371" s="186"/>
      <c r="V371" s="186"/>
      <c r="W371" s="186"/>
      <c r="X371" s="186"/>
      <c r="Y371" s="186"/>
      <c r="Z371" s="186"/>
    </row>
    <row r="372" spans="1:26" x14ac:dyDescent="0.2">
      <c r="A372" s="186"/>
      <c r="B372" s="186"/>
      <c r="C372" s="186"/>
      <c r="D372" s="186"/>
      <c r="E372" s="186"/>
      <c r="F372" s="186"/>
      <c r="G372" s="186"/>
      <c r="H372" s="186"/>
      <c r="I372" s="186"/>
      <c r="J372" s="186"/>
      <c r="K372" s="186"/>
      <c r="L372" s="186"/>
      <c r="M372" s="186"/>
      <c r="N372" s="180"/>
      <c r="O372" s="180"/>
      <c r="P372" s="180"/>
      <c r="Q372" s="180"/>
      <c r="R372" s="180"/>
      <c r="S372" s="180"/>
      <c r="T372" s="186"/>
      <c r="U372" s="186"/>
      <c r="V372" s="186"/>
      <c r="W372" s="186"/>
      <c r="X372" s="186"/>
      <c r="Y372" s="186"/>
      <c r="Z372" s="186"/>
    </row>
    <row r="373" spans="1:26" x14ac:dyDescent="0.2">
      <c r="A373" s="186"/>
      <c r="B373" s="186"/>
      <c r="C373" s="186"/>
      <c r="D373" s="186"/>
      <c r="E373" s="186"/>
      <c r="F373" s="186"/>
      <c r="G373" s="186"/>
      <c r="H373" s="186"/>
      <c r="I373" s="186"/>
      <c r="J373" s="186"/>
      <c r="K373" s="186"/>
      <c r="L373" s="186"/>
      <c r="M373" s="186"/>
      <c r="N373" s="180"/>
      <c r="O373" s="180"/>
      <c r="P373" s="180"/>
      <c r="Q373" s="180"/>
      <c r="R373" s="180"/>
      <c r="S373" s="180"/>
      <c r="T373" s="186"/>
      <c r="U373" s="186"/>
      <c r="V373" s="186"/>
      <c r="W373" s="186"/>
      <c r="X373" s="186"/>
      <c r="Y373" s="186"/>
      <c r="Z373" s="186"/>
    </row>
    <row r="374" spans="1:26" x14ac:dyDescent="0.2">
      <c r="A374" s="186"/>
      <c r="B374" s="186"/>
      <c r="C374" s="186"/>
      <c r="D374" s="186"/>
      <c r="E374" s="186"/>
      <c r="F374" s="186"/>
      <c r="G374" s="186"/>
      <c r="H374" s="186"/>
      <c r="I374" s="186"/>
      <c r="J374" s="186"/>
      <c r="K374" s="186"/>
      <c r="L374" s="186"/>
      <c r="M374" s="186"/>
      <c r="N374" s="180"/>
      <c r="O374" s="180"/>
      <c r="P374" s="180"/>
      <c r="Q374" s="180"/>
      <c r="R374" s="180"/>
      <c r="S374" s="180"/>
      <c r="T374" s="186"/>
      <c r="U374" s="186"/>
      <c r="V374" s="186"/>
      <c r="W374" s="186"/>
      <c r="X374" s="186"/>
      <c r="Y374" s="186"/>
      <c r="Z374" s="186"/>
    </row>
    <row r="375" spans="1:26" x14ac:dyDescent="0.2">
      <c r="A375" s="186"/>
      <c r="B375" s="186"/>
      <c r="C375" s="186"/>
      <c r="D375" s="186"/>
      <c r="E375" s="186"/>
      <c r="F375" s="186"/>
      <c r="G375" s="186"/>
      <c r="H375" s="186"/>
      <c r="I375" s="186"/>
      <c r="J375" s="186"/>
      <c r="K375" s="186"/>
      <c r="L375" s="186"/>
      <c r="M375" s="186"/>
      <c r="N375" s="180"/>
      <c r="O375" s="180"/>
      <c r="P375" s="180"/>
      <c r="Q375" s="180"/>
      <c r="R375" s="180"/>
      <c r="S375" s="180"/>
      <c r="T375" s="186"/>
      <c r="U375" s="186"/>
      <c r="V375" s="186"/>
      <c r="W375" s="186"/>
      <c r="X375" s="186"/>
      <c r="Y375" s="186"/>
      <c r="Z375" s="186"/>
    </row>
    <row r="376" spans="1:26" x14ac:dyDescent="0.2">
      <c r="A376" s="186"/>
      <c r="B376" s="186"/>
      <c r="C376" s="186"/>
      <c r="D376" s="186"/>
      <c r="E376" s="186"/>
      <c r="F376" s="186"/>
      <c r="G376" s="186"/>
      <c r="H376" s="186"/>
      <c r="I376" s="186"/>
      <c r="J376" s="186"/>
      <c r="K376" s="186"/>
      <c r="L376" s="186"/>
      <c r="M376" s="186"/>
      <c r="N376" s="180"/>
      <c r="O376" s="180"/>
      <c r="P376" s="180"/>
      <c r="Q376" s="180"/>
      <c r="R376" s="180"/>
      <c r="S376" s="180"/>
      <c r="T376" s="186"/>
      <c r="U376" s="186"/>
      <c r="V376" s="186"/>
      <c r="W376" s="186"/>
      <c r="X376" s="186"/>
      <c r="Y376" s="186"/>
      <c r="Z376" s="186"/>
    </row>
    <row r="377" spans="1:26" x14ac:dyDescent="0.2">
      <c r="A377" s="186"/>
      <c r="B377" s="186"/>
      <c r="C377" s="186"/>
      <c r="D377" s="186"/>
      <c r="E377" s="186"/>
      <c r="F377" s="186"/>
      <c r="G377" s="186"/>
      <c r="H377" s="186"/>
      <c r="I377" s="186"/>
      <c r="J377" s="186"/>
      <c r="K377" s="186"/>
      <c r="L377" s="186"/>
      <c r="M377" s="186"/>
      <c r="N377" s="180"/>
      <c r="O377" s="180"/>
      <c r="P377" s="180"/>
      <c r="Q377" s="180"/>
      <c r="R377" s="180"/>
      <c r="S377" s="180"/>
      <c r="T377" s="186"/>
      <c r="U377" s="186"/>
      <c r="V377" s="186"/>
      <c r="W377" s="186"/>
      <c r="X377" s="186"/>
      <c r="Y377" s="186"/>
      <c r="Z377" s="186"/>
    </row>
    <row r="378" spans="1:26" x14ac:dyDescent="0.2">
      <c r="A378" s="186"/>
      <c r="B378" s="186"/>
      <c r="C378" s="186"/>
      <c r="D378" s="186"/>
      <c r="E378" s="186"/>
      <c r="F378" s="186"/>
      <c r="G378" s="186"/>
      <c r="H378" s="186"/>
      <c r="I378" s="186"/>
      <c r="J378" s="186"/>
      <c r="K378" s="186"/>
      <c r="L378" s="186"/>
      <c r="M378" s="186"/>
      <c r="N378" s="180"/>
      <c r="O378" s="180"/>
      <c r="P378" s="180"/>
      <c r="Q378" s="180"/>
      <c r="R378" s="180"/>
      <c r="S378" s="180"/>
      <c r="T378" s="186"/>
      <c r="U378" s="186"/>
      <c r="V378" s="186"/>
      <c r="W378" s="186"/>
      <c r="X378" s="186"/>
      <c r="Y378" s="186"/>
      <c r="Z378" s="186"/>
    </row>
    <row r="379" spans="1:26" x14ac:dyDescent="0.2">
      <c r="A379" s="186"/>
      <c r="B379" s="186"/>
      <c r="C379" s="186"/>
      <c r="D379" s="186"/>
      <c r="E379" s="186"/>
      <c r="F379" s="186"/>
      <c r="G379" s="186"/>
      <c r="H379" s="186"/>
      <c r="I379" s="186"/>
      <c r="J379" s="186"/>
      <c r="K379" s="186"/>
      <c r="L379" s="186"/>
      <c r="M379" s="186"/>
      <c r="N379" s="180"/>
      <c r="O379" s="180"/>
      <c r="P379" s="180"/>
      <c r="Q379" s="180"/>
      <c r="R379" s="180"/>
      <c r="S379" s="180"/>
      <c r="T379" s="186"/>
      <c r="U379" s="186"/>
      <c r="V379" s="186"/>
      <c r="W379" s="186"/>
      <c r="X379" s="186"/>
      <c r="Y379" s="186"/>
      <c r="Z379" s="186"/>
    </row>
    <row r="380" spans="1:26" x14ac:dyDescent="0.2">
      <c r="A380" s="186"/>
      <c r="B380" s="186"/>
      <c r="C380" s="186"/>
      <c r="D380" s="186"/>
      <c r="E380" s="186"/>
      <c r="F380" s="186"/>
      <c r="G380" s="186"/>
      <c r="H380" s="186"/>
      <c r="I380" s="186"/>
      <c r="J380" s="186"/>
      <c r="K380" s="186"/>
      <c r="L380" s="186"/>
      <c r="M380" s="186"/>
      <c r="N380" s="180"/>
      <c r="O380" s="180"/>
      <c r="P380" s="180"/>
      <c r="Q380" s="180"/>
      <c r="R380" s="180"/>
      <c r="S380" s="180"/>
      <c r="T380" s="186"/>
      <c r="U380" s="186"/>
      <c r="V380" s="186"/>
      <c r="W380" s="186"/>
      <c r="X380" s="186"/>
      <c r="Y380" s="186"/>
      <c r="Z380" s="186"/>
    </row>
    <row r="381" spans="1:26" x14ac:dyDescent="0.2">
      <c r="A381" s="186"/>
      <c r="B381" s="186"/>
      <c r="C381" s="186"/>
      <c r="D381" s="186"/>
      <c r="E381" s="186"/>
      <c r="F381" s="186"/>
      <c r="G381" s="186"/>
      <c r="H381" s="186"/>
      <c r="I381" s="186"/>
      <c r="J381" s="186"/>
      <c r="K381" s="186"/>
      <c r="L381" s="186"/>
      <c r="M381" s="186"/>
      <c r="N381" s="180"/>
      <c r="O381" s="180"/>
      <c r="P381" s="180"/>
      <c r="Q381" s="180"/>
      <c r="R381" s="180"/>
      <c r="S381" s="180"/>
      <c r="T381" s="186"/>
      <c r="U381" s="186"/>
      <c r="V381" s="186"/>
      <c r="W381" s="186"/>
      <c r="X381" s="186"/>
      <c r="Y381" s="186"/>
      <c r="Z381" s="186"/>
    </row>
    <row r="382" spans="1:26" x14ac:dyDescent="0.2">
      <c r="A382" s="186"/>
      <c r="B382" s="186"/>
      <c r="C382" s="186"/>
      <c r="D382" s="186"/>
      <c r="E382" s="186"/>
      <c r="F382" s="186"/>
      <c r="G382" s="186"/>
      <c r="H382" s="186"/>
      <c r="I382" s="186"/>
      <c r="J382" s="186"/>
      <c r="K382" s="186"/>
      <c r="L382" s="186"/>
      <c r="M382" s="186"/>
      <c r="N382" s="180"/>
      <c r="O382" s="180"/>
      <c r="P382" s="180"/>
      <c r="Q382" s="180"/>
      <c r="R382" s="180"/>
      <c r="S382" s="180"/>
      <c r="T382" s="186"/>
      <c r="U382" s="186"/>
      <c r="V382" s="186"/>
      <c r="W382" s="186"/>
      <c r="X382" s="186"/>
      <c r="Y382" s="186"/>
      <c r="Z382" s="186"/>
    </row>
    <row r="383" spans="1:26" x14ac:dyDescent="0.2">
      <c r="A383" s="186"/>
      <c r="B383" s="186"/>
      <c r="C383" s="186"/>
      <c r="D383" s="186"/>
      <c r="E383" s="186"/>
      <c r="F383" s="186"/>
      <c r="G383" s="186"/>
      <c r="H383" s="186"/>
      <c r="I383" s="186"/>
      <c r="J383" s="186"/>
      <c r="K383" s="186"/>
      <c r="L383" s="186"/>
      <c r="M383" s="186"/>
      <c r="N383" s="180"/>
      <c r="O383" s="180"/>
      <c r="P383" s="180"/>
      <c r="Q383" s="180"/>
      <c r="R383" s="180"/>
      <c r="S383" s="180"/>
      <c r="T383" s="186"/>
      <c r="U383" s="186"/>
      <c r="V383" s="186"/>
      <c r="W383" s="186"/>
      <c r="X383" s="186"/>
      <c r="Y383" s="186"/>
      <c r="Z383" s="186"/>
    </row>
    <row r="384" spans="1:26" x14ac:dyDescent="0.2">
      <c r="A384" s="186"/>
      <c r="B384" s="186"/>
      <c r="C384" s="186"/>
      <c r="D384" s="186"/>
      <c r="E384" s="186"/>
      <c r="F384" s="186"/>
      <c r="G384" s="186"/>
      <c r="H384" s="186"/>
      <c r="I384" s="186"/>
      <c r="J384" s="186"/>
      <c r="K384" s="186"/>
      <c r="L384" s="186"/>
      <c r="M384" s="186"/>
      <c r="N384" s="180"/>
      <c r="O384" s="180"/>
      <c r="P384" s="180"/>
      <c r="Q384" s="180"/>
      <c r="R384" s="180"/>
      <c r="S384" s="180"/>
      <c r="T384" s="186"/>
      <c r="U384" s="186"/>
      <c r="V384" s="186"/>
      <c r="W384" s="186"/>
      <c r="X384" s="186"/>
      <c r="Y384" s="186"/>
      <c r="Z384" s="186"/>
    </row>
    <row r="385" spans="1:26" x14ac:dyDescent="0.2">
      <c r="A385" s="186"/>
      <c r="B385" s="186"/>
      <c r="C385" s="186"/>
      <c r="D385" s="186"/>
      <c r="E385" s="186"/>
      <c r="F385" s="186"/>
      <c r="G385" s="186"/>
      <c r="H385" s="186"/>
      <c r="I385" s="186"/>
      <c r="J385" s="186"/>
      <c r="K385" s="186"/>
      <c r="L385" s="186"/>
      <c r="M385" s="186"/>
      <c r="N385" s="180"/>
      <c r="O385" s="180"/>
      <c r="P385" s="180"/>
      <c r="Q385" s="180"/>
      <c r="R385" s="180"/>
      <c r="S385" s="180"/>
      <c r="T385" s="186"/>
      <c r="U385" s="186"/>
      <c r="V385" s="186"/>
      <c r="W385" s="186"/>
      <c r="X385" s="186"/>
      <c r="Y385" s="186"/>
      <c r="Z385" s="186"/>
    </row>
    <row r="386" spans="1:26" x14ac:dyDescent="0.2">
      <c r="A386" s="186"/>
      <c r="B386" s="186"/>
      <c r="C386" s="186"/>
      <c r="D386" s="186"/>
      <c r="E386" s="186"/>
      <c r="F386" s="186"/>
      <c r="G386" s="186"/>
      <c r="H386" s="186"/>
      <c r="I386" s="186"/>
      <c r="J386" s="186"/>
      <c r="K386" s="186"/>
      <c r="L386" s="186"/>
      <c r="M386" s="186"/>
      <c r="N386" s="180"/>
      <c r="O386" s="180"/>
      <c r="P386" s="180"/>
      <c r="Q386" s="180"/>
      <c r="R386" s="180"/>
      <c r="S386" s="180"/>
      <c r="T386" s="186"/>
      <c r="U386" s="186"/>
      <c r="V386" s="186"/>
      <c r="W386" s="186"/>
      <c r="X386" s="186"/>
      <c r="Y386" s="186"/>
      <c r="Z386" s="186"/>
    </row>
    <row r="387" spans="1:26" x14ac:dyDescent="0.2">
      <c r="A387" s="186"/>
      <c r="B387" s="186"/>
      <c r="C387" s="186"/>
      <c r="D387" s="186"/>
      <c r="E387" s="186"/>
      <c r="F387" s="186"/>
      <c r="G387" s="186"/>
      <c r="H387" s="186"/>
      <c r="I387" s="186"/>
      <c r="J387" s="186"/>
      <c r="K387" s="186"/>
      <c r="L387" s="186"/>
      <c r="M387" s="186"/>
      <c r="N387" s="180"/>
      <c r="O387" s="180"/>
      <c r="P387" s="180"/>
      <c r="Q387" s="180"/>
      <c r="R387" s="180"/>
      <c r="S387" s="180"/>
      <c r="T387" s="186"/>
      <c r="U387" s="186"/>
      <c r="V387" s="186"/>
      <c r="W387" s="186"/>
      <c r="X387" s="186"/>
      <c r="Y387" s="186"/>
      <c r="Z387" s="186"/>
    </row>
    <row r="388" spans="1:26" x14ac:dyDescent="0.2">
      <c r="A388" s="186"/>
      <c r="B388" s="186"/>
      <c r="C388" s="186"/>
      <c r="D388" s="186"/>
      <c r="E388" s="186"/>
      <c r="F388" s="186"/>
      <c r="G388" s="186"/>
      <c r="H388" s="186"/>
      <c r="I388" s="186"/>
      <c r="J388" s="186"/>
      <c r="K388" s="186"/>
      <c r="L388" s="186"/>
      <c r="M388" s="186"/>
      <c r="N388" s="180"/>
      <c r="O388" s="180"/>
      <c r="P388" s="180"/>
      <c r="Q388" s="180"/>
      <c r="R388" s="180"/>
      <c r="S388" s="180"/>
      <c r="T388" s="186"/>
      <c r="U388" s="186"/>
      <c r="V388" s="186"/>
      <c r="W388" s="186"/>
      <c r="X388" s="186"/>
      <c r="Y388" s="186"/>
      <c r="Z388" s="186"/>
    </row>
    <row r="389" spans="1:26" x14ac:dyDescent="0.2">
      <c r="A389" s="186"/>
      <c r="B389" s="186"/>
      <c r="C389" s="186"/>
      <c r="D389" s="186"/>
      <c r="E389" s="186"/>
      <c r="F389" s="186"/>
      <c r="G389" s="186"/>
      <c r="H389" s="186"/>
      <c r="I389" s="186"/>
      <c r="J389" s="186"/>
      <c r="K389" s="186"/>
      <c r="L389" s="186"/>
      <c r="M389" s="186"/>
      <c r="N389" s="180"/>
      <c r="O389" s="180"/>
      <c r="P389" s="180"/>
      <c r="Q389" s="180"/>
      <c r="R389" s="180"/>
      <c r="S389" s="180"/>
      <c r="T389" s="186"/>
      <c r="U389" s="186"/>
      <c r="V389" s="186"/>
      <c r="W389" s="186"/>
      <c r="X389" s="186"/>
      <c r="Y389" s="186"/>
      <c r="Z389" s="186"/>
    </row>
    <row r="390" spans="1:26" x14ac:dyDescent="0.2">
      <c r="A390" s="186"/>
      <c r="B390" s="186"/>
      <c r="C390" s="186"/>
      <c r="D390" s="186"/>
      <c r="E390" s="186"/>
      <c r="F390" s="186"/>
      <c r="G390" s="186"/>
      <c r="H390" s="186"/>
      <c r="I390" s="186"/>
      <c r="J390" s="186"/>
      <c r="K390" s="186"/>
      <c r="L390" s="186"/>
      <c r="M390" s="186"/>
      <c r="N390" s="180"/>
      <c r="O390" s="180"/>
      <c r="P390" s="180"/>
      <c r="Q390" s="180"/>
      <c r="R390" s="180"/>
      <c r="S390" s="180"/>
      <c r="T390" s="186"/>
      <c r="U390" s="186"/>
      <c r="V390" s="186"/>
      <c r="W390" s="186"/>
      <c r="X390" s="186"/>
      <c r="Y390" s="186"/>
      <c r="Z390" s="186"/>
    </row>
    <row r="391" spans="1:26" x14ac:dyDescent="0.2">
      <c r="A391" s="186"/>
      <c r="B391" s="186"/>
      <c r="C391" s="186"/>
      <c r="D391" s="186"/>
      <c r="E391" s="186"/>
      <c r="F391" s="186"/>
      <c r="G391" s="186"/>
      <c r="H391" s="186"/>
      <c r="I391" s="186"/>
      <c r="J391" s="186"/>
      <c r="K391" s="186"/>
      <c r="L391" s="186"/>
      <c r="M391" s="186"/>
      <c r="N391" s="180"/>
      <c r="O391" s="180"/>
      <c r="P391" s="180"/>
      <c r="Q391" s="180"/>
      <c r="R391" s="180"/>
      <c r="S391" s="180"/>
      <c r="T391" s="186"/>
      <c r="U391" s="186"/>
      <c r="V391" s="186"/>
      <c r="W391" s="186"/>
      <c r="X391" s="186"/>
      <c r="Y391" s="186"/>
      <c r="Z391" s="186"/>
    </row>
    <row r="392" spans="1:26" x14ac:dyDescent="0.2">
      <c r="A392" s="186"/>
      <c r="B392" s="186"/>
      <c r="C392" s="186"/>
      <c r="D392" s="186"/>
      <c r="E392" s="186"/>
      <c r="F392" s="186"/>
      <c r="G392" s="186"/>
      <c r="H392" s="186"/>
      <c r="I392" s="186"/>
      <c r="J392" s="186"/>
      <c r="K392" s="186"/>
      <c r="L392" s="186"/>
      <c r="M392" s="186"/>
      <c r="N392" s="180"/>
      <c r="O392" s="180"/>
      <c r="P392" s="180"/>
      <c r="Q392" s="180"/>
      <c r="R392" s="180"/>
      <c r="S392" s="180"/>
      <c r="T392" s="186"/>
      <c r="U392" s="186"/>
      <c r="V392" s="186"/>
      <c r="W392" s="186"/>
      <c r="X392" s="186"/>
      <c r="Y392" s="186"/>
      <c r="Z392" s="186"/>
    </row>
    <row r="393" spans="1:26" x14ac:dyDescent="0.2">
      <c r="A393" s="186"/>
      <c r="B393" s="186"/>
      <c r="C393" s="186"/>
      <c r="D393" s="186"/>
      <c r="E393" s="186"/>
      <c r="F393" s="186"/>
      <c r="G393" s="186"/>
      <c r="H393" s="186"/>
      <c r="I393" s="186"/>
      <c r="J393" s="186"/>
      <c r="K393" s="186"/>
      <c r="L393" s="186"/>
      <c r="M393" s="186"/>
      <c r="N393" s="180"/>
      <c r="O393" s="180"/>
      <c r="P393" s="180"/>
      <c r="Q393" s="180"/>
      <c r="R393" s="180"/>
      <c r="S393" s="180"/>
      <c r="T393" s="186"/>
      <c r="U393" s="186"/>
      <c r="V393" s="186"/>
      <c r="W393" s="186"/>
      <c r="X393" s="186"/>
      <c r="Y393" s="186"/>
      <c r="Z393" s="186"/>
    </row>
    <row r="394" spans="1:26" x14ac:dyDescent="0.2">
      <c r="A394" s="186"/>
      <c r="B394" s="186"/>
      <c r="C394" s="186"/>
      <c r="D394" s="186"/>
      <c r="E394" s="186"/>
      <c r="F394" s="186"/>
      <c r="G394" s="186"/>
      <c r="H394" s="186"/>
      <c r="I394" s="186"/>
      <c r="J394" s="186"/>
      <c r="K394" s="186"/>
      <c r="L394" s="186"/>
      <c r="M394" s="186"/>
      <c r="N394" s="180"/>
      <c r="O394" s="180"/>
      <c r="P394" s="180"/>
      <c r="Q394" s="180"/>
      <c r="R394" s="180"/>
      <c r="S394" s="180"/>
      <c r="T394" s="186"/>
      <c r="U394" s="186"/>
      <c r="V394" s="186"/>
      <c r="W394" s="186"/>
      <c r="X394" s="186"/>
      <c r="Y394" s="186"/>
      <c r="Z394" s="186"/>
    </row>
    <row r="395" spans="1:26" x14ac:dyDescent="0.2">
      <c r="A395" s="186"/>
      <c r="B395" s="186"/>
      <c r="C395" s="186"/>
      <c r="D395" s="186"/>
      <c r="E395" s="186"/>
      <c r="F395" s="186"/>
      <c r="G395" s="186"/>
      <c r="H395" s="186"/>
      <c r="I395" s="186"/>
      <c r="J395" s="186"/>
      <c r="K395" s="186"/>
      <c r="L395" s="186"/>
      <c r="M395" s="186"/>
      <c r="N395" s="180"/>
      <c r="O395" s="180"/>
      <c r="P395" s="180"/>
      <c r="Q395" s="180"/>
      <c r="R395" s="180"/>
      <c r="S395" s="180"/>
      <c r="T395" s="186"/>
      <c r="U395" s="186"/>
      <c r="V395" s="186"/>
      <c r="W395" s="186"/>
      <c r="X395" s="186"/>
      <c r="Y395" s="186"/>
      <c r="Z395" s="186"/>
    </row>
    <row r="396" spans="1:26" x14ac:dyDescent="0.2">
      <c r="A396" s="186"/>
      <c r="B396" s="186"/>
      <c r="C396" s="186"/>
      <c r="D396" s="186"/>
      <c r="E396" s="186"/>
      <c r="F396" s="186"/>
      <c r="G396" s="186"/>
      <c r="H396" s="186"/>
      <c r="I396" s="186"/>
      <c r="J396" s="186"/>
      <c r="K396" s="186"/>
      <c r="L396" s="186"/>
      <c r="M396" s="186"/>
      <c r="N396" s="180"/>
      <c r="O396" s="180"/>
      <c r="P396" s="180"/>
      <c r="Q396" s="180"/>
      <c r="R396" s="180"/>
      <c r="S396" s="180"/>
      <c r="T396" s="186"/>
      <c r="U396" s="186"/>
      <c r="V396" s="186"/>
      <c r="W396" s="186"/>
      <c r="X396" s="186"/>
      <c r="Y396" s="186"/>
      <c r="Z396" s="186"/>
    </row>
    <row r="397" spans="1:26" x14ac:dyDescent="0.2">
      <c r="A397" s="186"/>
      <c r="B397" s="186"/>
      <c r="C397" s="186"/>
      <c r="D397" s="186"/>
      <c r="E397" s="186"/>
      <c r="F397" s="186"/>
      <c r="G397" s="186"/>
      <c r="H397" s="186"/>
      <c r="I397" s="186"/>
      <c r="J397" s="186"/>
      <c r="K397" s="186"/>
      <c r="L397" s="186"/>
      <c r="M397" s="186"/>
      <c r="N397" s="180"/>
      <c r="O397" s="180"/>
      <c r="P397" s="180"/>
      <c r="Q397" s="180"/>
      <c r="R397" s="180"/>
      <c r="S397" s="180"/>
      <c r="T397" s="186"/>
      <c r="U397" s="186"/>
      <c r="V397" s="186"/>
      <c r="W397" s="186"/>
      <c r="X397" s="186"/>
      <c r="Y397" s="186"/>
      <c r="Z397" s="186"/>
    </row>
    <row r="398" spans="1:26" x14ac:dyDescent="0.2">
      <c r="A398" s="186"/>
      <c r="B398" s="186"/>
      <c r="C398" s="186"/>
      <c r="D398" s="186"/>
      <c r="E398" s="186"/>
      <c r="F398" s="186"/>
      <c r="G398" s="186"/>
      <c r="H398" s="186"/>
      <c r="I398" s="186"/>
      <c r="J398" s="186"/>
      <c r="K398" s="186"/>
      <c r="L398" s="186"/>
      <c r="M398" s="186"/>
      <c r="N398" s="180"/>
      <c r="O398" s="180"/>
      <c r="P398" s="180"/>
      <c r="Q398" s="180"/>
      <c r="R398" s="180"/>
      <c r="S398" s="180"/>
      <c r="T398" s="186"/>
      <c r="U398" s="186"/>
      <c r="V398" s="186"/>
      <c r="W398" s="186"/>
      <c r="X398" s="186"/>
      <c r="Y398" s="186"/>
      <c r="Z398" s="186"/>
    </row>
    <row r="399" spans="1:26" x14ac:dyDescent="0.2">
      <c r="A399" s="186"/>
      <c r="B399" s="186"/>
      <c r="C399" s="186"/>
      <c r="D399" s="186"/>
      <c r="E399" s="186"/>
      <c r="F399" s="186"/>
      <c r="G399" s="186"/>
      <c r="H399" s="186"/>
      <c r="I399" s="186"/>
      <c r="J399" s="186"/>
      <c r="K399" s="186"/>
      <c r="L399" s="186"/>
      <c r="M399" s="186"/>
      <c r="N399" s="180"/>
      <c r="O399" s="180"/>
      <c r="P399" s="180"/>
      <c r="Q399" s="180"/>
      <c r="R399" s="180"/>
      <c r="S399" s="180"/>
      <c r="T399" s="186"/>
      <c r="U399" s="186"/>
      <c r="V399" s="186"/>
      <c r="W399" s="186"/>
      <c r="X399" s="186"/>
      <c r="Y399" s="186"/>
      <c r="Z399" s="186"/>
    </row>
    <row r="400" spans="1:26" x14ac:dyDescent="0.2">
      <c r="A400" s="186"/>
      <c r="B400" s="186"/>
      <c r="C400" s="186"/>
      <c r="D400" s="186"/>
      <c r="E400" s="186"/>
      <c r="F400" s="186"/>
      <c r="G400" s="186"/>
      <c r="H400" s="186"/>
      <c r="I400" s="186"/>
      <c r="J400" s="186"/>
      <c r="K400" s="186"/>
      <c r="L400" s="186"/>
      <c r="M400" s="186"/>
      <c r="N400" s="180"/>
      <c r="O400" s="180"/>
      <c r="P400" s="180"/>
      <c r="Q400" s="180"/>
      <c r="R400" s="180"/>
      <c r="S400" s="180"/>
      <c r="T400" s="186"/>
      <c r="U400" s="186"/>
      <c r="V400" s="186"/>
      <c r="W400" s="186"/>
      <c r="X400" s="186"/>
      <c r="Y400" s="186"/>
      <c r="Z400" s="186"/>
    </row>
    <row r="401" spans="1:26" x14ac:dyDescent="0.2">
      <c r="A401" s="186"/>
      <c r="B401" s="186"/>
      <c r="C401" s="186"/>
      <c r="D401" s="186"/>
      <c r="E401" s="186"/>
      <c r="F401" s="186"/>
      <c r="G401" s="186"/>
      <c r="H401" s="186"/>
      <c r="I401" s="186"/>
      <c r="J401" s="186"/>
      <c r="K401" s="186"/>
      <c r="L401" s="186"/>
      <c r="M401" s="186"/>
      <c r="N401" s="180"/>
      <c r="O401" s="180"/>
      <c r="P401" s="180"/>
      <c r="Q401" s="180"/>
      <c r="R401" s="180"/>
      <c r="S401" s="180"/>
      <c r="T401" s="186"/>
      <c r="U401" s="186"/>
      <c r="V401" s="186"/>
      <c r="W401" s="186"/>
      <c r="X401" s="186"/>
      <c r="Y401" s="186"/>
      <c r="Z401" s="186"/>
    </row>
    <row r="402" spans="1:26" x14ac:dyDescent="0.2">
      <c r="A402" s="186"/>
      <c r="B402" s="186"/>
      <c r="C402" s="186"/>
      <c r="D402" s="186"/>
      <c r="E402" s="186"/>
      <c r="F402" s="186"/>
      <c r="G402" s="186"/>
      <c r="H402" s="186"/>
      <c r="I402" s="186"/>
      <c r="J402" s="186"/>
      <c r="K402" s="186"/>
      <c r="L402" s="186"/>
      <c r="M402" s="186"/>
      <c r="N402" s="180"/>
      <c r="O402" s="180"/>
      <c r="P402" s="180"/>
      <c r="Q402" s="180"/>
      <c r="R402" s="180"/>
      <c r="S402" s="180"/>
      <c r="T402" s="186"/>
      <c r="U402" s="186"/>
      <c r="V402" s="186"/>
      <c r="W402" s="186"/>
      <c r="X402" s="186"/>
      <c r="Y402" s="186"/>
      <c r="Z402" s="186"/>
    </row>
    <row r="403" spans="1:26" x14ac:dyDescent="0.2">
      <c r="A403" s="186"/>
      <c r="B403" s="186"/>
      <c r="C403" s="186"/>
      <c r="D403" s="186"/>
      <c r="E403" s="186"/>
      <c r="F403" s="186"/>
      <c r="G403" s="186"/>
      <c r="H403" s="186"/>
      <c r="I403" s="186"/>
      <c r="J403" s="186"/>
      <c r="K403" s="186"/>
      <c r="L403" s="186"/>
      <c r="M403" s="186"/>
      <c r="N403" s="180"/>
      <c r="O403" s="180"/>
      <c r="P403" s="180"/>
      <c r="Q403" s="180"/>
      <c r="R403" s="180"/>
      <c r="S403" s="180"/>
      <c r="T403" s="186"/>
      <c r="U403" s="186"/>
      <c r="V403" s="186"/>
      <c r="W403" s="186"/>
      <c r="X403" s="186"/>
      <c r="Y403" s="186"/>
      <c r="Z403" s="186"/>
    </row>
    <row r="404" spans="1:26" x14ac:dyDescent="0.2">
      <c r="A404" s="186"/>
      <c r="B404" s="186"/>
      <c r="C404" s="186"/>
      <c r="D404" s="186"/>
      <c r="E404" s="186"/>
      <c r="F404" s="186"/>
      <c r="G404" s="186"/>
      <c r="H404" s="186"/>
      <c r="I404" s="186"/>
      <c r="J404" s="186"/>
      <c r="K404" s="186"/>
      <c r="L404" s="186"/>
      <c r="M404" s="186"/>
      <c r="N404" s="180"/>
      <c r="O404" s="180"/>
      <c r="P404" s="180"/>
      <c r="Q404" s="180"/>
      <c r="R404" s="180"/>
      <c r="S404" s="180"/>
      <c r="T404" s="186"/>
      <c r="U404" s="186"/>
      <c r="V404" s="186"/>
      <c r="W404" s="186"/>
      <c r="X404" s="186"/>
      <c r="Y404" s="186"/>
      <c r="Z404" s="186"/>
    </row>
    <row r="405" spans="1:26" x14ac:dyDescent="0.2">
      <c r="A405" s="186"/>
      <c r="B405" s="186"/>
      <c r="C405" s="186"/>
      <c r="D405" s="186"/>
      <c r="E405" s="186"/>
      <c r="F405" s="186"/>
      <c r="G405" s="186"/>
      <c r="H405" s="186"/>
      <c r="I405" s="186"/>
      <c r="J405" s="186"/>
      <c r="K405" s="186"/>
      <c r="L405" s="186"/>
      <c r="M405" s="186"/>
      <c r="N405" s="180"/>
      <c r="O405" s="180"/>
      <c r="P405" s="180"/>
      <c r="Q405" s="180"/>
      <c r="R405" s="180"/>
      <c r="S405" s="180"/>
      <c r="T405" s="186"/>
      <c r="U405" s="186"/>
      <c r="V405" s="186"/>
      <c r="W405" s="186"/>
      <c r="X405" s="186"/>
      <c r="Y405" s="186"/>
      <c r="Z405" s="186"/>
    </row>
    <row r="406" spans="1:26" x14ac:dyDescent="0.2">
      <c r="A406" s="186"/>
      <c r="B406" s="186"/>
      <c r="C406" s="186"/>
      <c r="D406" s="186"/>
      <c r="E406" s="186"/>
      <c r="F406" s="186"/>
      <c r="G406" s="186"/>
      <c r="H406" s="186"/>
      <c r="I406" s="186"/>
      <c r="J406" s="186"/>
      <c r="K406" s="186"/>
      <c r="L406" s="186"/>
      <c r="M406" s="186"/>
      <c r="N406" s="180"/>
      <c r="O406" s="180"/>
      <c r="P406" s="180"/>
      <c r="Q406" s="180"/>
      <c r="R406" s="180"/>
      <c r="S406" s="180"/>
      <c r="T406" s="186"/>
      <c r="U406" s="186"/>
      <c r="V406" s="186"/>
      <c r="W406" s="186"/>
      <c r="X406" s="186"/>
      <c r="Y406" s="186"/>
      <c r="Z406" s="186"/>
    </row>
    <row r="407" spans="1:26" x14ac:dyDescent="0.2">
      <c r="A407" s="186"/>
      <c r="B407" s="186"/>
      <c r="C407" s="186"/>
      <c r="D407" s="186"/>
      <c r="E407" s="186"/>
      <c r="F407" s="186"/>
      <c r="G407" s="186"/>
      <c r="H407" s="186"/>
      <c r="I407" s="186"/>
      <c r="J407" s="186"/>
      <c r="K407" s="186"/>
      <c r="L407" s="186"/>
      <c r="M407" s="186"/>
      <c r="N407" s="180"/>
      <c r="O407" s="180"/>
      <c r="P407" s="180"/>
      <c r="Q407" s="180"/>
      <c r="R407" s="180"/>
      <c r="S407" s="180"/>
      <c r="T407" s="186"/>
      <c r="U407" s="186"/>
      <c r="V407" s="186"/>
      <c r="W407" s="186"/>
      <c r="X407" s="186"/>
      <c r="Y407" s="186"/>
      <c r="Z407" s="186"/>
    </row>
    <row r="408" spans="1:26" x14ac:dyDescent="0.2">
      <c r="A408" s="186"/>
      <c r="B408" s="186"/>
      <c r="C408" s="186"/>
      <c r="D408" s="186"/>
      <c r="E408" s="186"/>
      <c r="F408" s="186"/>
      <c r="G408" s="186"/>
      <c r="H408" s="186"/>
      <c r="I408" s="186"/>
      <c r="J408" s="186"/>
      <c r="K408" s="186"/>
      <c r="L408" s="186"/>
      <c r="M408" s="186"/>
      <c r="N408" s="180"/>
      <c r="O408" s="180"/>
      <c r="P408" s="180"/>
      <c r="Q408" s="180"/>
      <c r="R408" s="180"/>
      <c r="S408" s="180"/>
      <c r="T408" s="186"/>
      <c r="U408" s="186"/>
      <c r="V408" s="186"/>
      <c r="W408" s="186"/>
      <c r="X408" s="186"/>
      <c r="Y408" s="186"/>
      <c r="Z408" s="186"/>
    </row>
    <row r="409" spans="1:26" x14ac:dyDescent="0.2">
      <c r="A409" s="186"/>
      <c r="B409" s="186"/>
      <c r="C409" s="186"/>
      <c r="D409" s="186"/>
      <c r="E409" s="186"/>
      <c r="F409" s="186"/>
      <c r="G409" s="186"/>
      <c r="H409" s="186"/>
      <c r="I409" s="186"/>
      <c r="J409" s="186"/>
      <c r="K409" s="186"/>
      <c r="L409" s="186"/>
      <c r="M409" s="186"/>
      <c r="N409" s="180"/>
      <c r="O409" s="180"/>
      <c r="P409" s="180"/>
      <c r="Q409" s="180"/>
      <c r="R409" s="180"/>
      <c r="S409" s="180"/>
      <c r="T409" s="186"/>
      <c r="U409" s="186"/>
      <c r="V409" s="186"/>
      <c r="W409" s="186"/>
      <c r="X409" s="186"/>
      <c r="Y409" s="186"/>
      <c r="Z409" s="186"/>
    </row>
    <row r="410" spans="1:26" x14ac:dyDescent="0.2">
      <c r="A410" s="186"/>
      <c r="B410" s="186"/>
      <c r="C410" s="186"/>
      <c r="D410" s="186"/>
      <c r="E410" s="186"/>
      <c r="F410" s="186"/>
      <c r="G410" s="186"/>
      <c r="H410" s="186"/>
      <c r="I410" s="186"/>
      <c r="J410" s="186"/>
      <c r="K410" s="186"/>
      <c r="L410" s="186"/>
      <c r="M410" s="186"/>
      <c r="N410" s="180"/>
      <c r="O410" s="180"/>
      <c r="P410" s="180"/>
      <c r="Q410" s="180"/>
      <c r="R410" s="180"/>
      <c r="S410" s="180"/>
      <c r="T410" s="186"/>
      <c r="U410" s="186"/>
      <c r="V410" s="186"/>
      <c r="W410" s="186"/>
      <c r="X410" s="186"/>
      <c r="Y410" s="186"/>
      <c r="Z410" s="186"/>
    </row>
    <row r="411" spans="1:26" x14ac:dyDescent="0.2">
      <c r="A411" s="186"/>
      <c r="B411" s="186"/>
      <c r="C411" s="186"/>
      <c r="D411" s="186"/>
      <c r="E411" s="186"/>
      <c r="F411" s="186"/>
      <c r="G411" s="186"/>
      <c r="H411" s="186"/>
      <c r="I411" s="186"/>
      <c r="J411" s="186"/>
      <c r="K411" s="186"/>
      <c r="L411" s="186"/>
      <c r="M411" s="186"/>
      <c r="N411" s="180"/>
      <c r="O411" s="180"/>
      <c r="P411" s="180"/>
      <c r="Q411" s="180"/>
      <c r="R411" s="180"/>
      <c r="S411" s="180"/>
      <c r="T411" s="186"/>
      <c r="U411" s="186"/>
      <c r="V411" s="186"/>
      <c r="W411" s="186"/>
      <c r="X411" s="186"/>
      <c r="Y411" s="186"/>
      <c r="Z411" s="186"/>
    </row>
    <row r="412" spans="1:26" x14ac:dyDescent="0.2">
      <c r="A412" s="186"/>
      <c r="B412" s="186"/>
      <c r="C412" s="186"/>
      <c r="D412" s="186"/>
      <c r="E412" s="186"/>
      <c r="F412" s="186"/>
      <c r="G412" s="186"/>
      <c r="H412" s="186"/>
      <c r="I412" s="186"/>
      <c r="J412" s="186"/>
      <c r="K412" s="186"/>
      <c r="L412" s="186"/>
      <c r="M412" s="186"/>
      <c r="N412" s="180"/>
      <c r="O412" s="180"/>
      <c r="P412" s="180"/>
      <c r="Q412" s="180"/>
      <c r="R412" s="180"/>
      <c r="S412" s="180"/>
      <c r="T412" s="186"/>
      <c r="U412" s="186"/>
      <c r="V412" s="186"/>
      <c r="W412" s="186"/>
      <c r="X412" s="186"/>
      <c r="Y412" s="186"/>
      <c r="Z412" s="186"/>
    </row>
    <row r="413" spans="1:26" x14ac:dyDescent="0.2">
      <c r="A413" s="186"/>
      <c r="B413" s="186"/>
      <c r="C413" s="186"/>
      <c r="D413" s="186"/>
      <c r="E413" s="186"/>
      <c r="F413" s="186"/>
      <c r="G413" s="186"/>
      <c r="H413" s="186"/>
      <c r="I413" s="186"/>
      <c r="J413" s="186"/>
      <c r="K413" s="186"/>
      <c r="L413" s="186"/>
      <c r="M413" s="186"/>
      <c r="N413" s="180"/>
      <c r="O413" s="180"/>
      <c r="P413" s="180"/>
      <c r="Q413" s="180"/>
      <c r="R413" s="180"/>
      <c r="S413" s="180"/>
      <c r="T413" s="186"/>
      <c r="U413" s="186"/>
      <c r="V413" s="186"/>
      <c r="W413" s="186"/>
      <c r="X413" s="186"/>
      <c r="Y413" s="186"/>
      <c r="Z413" s="186"/>
    </row>
    <row r="414" spans="1:26" x14ac:dyDescent="0.2">
      <c r="A414" s="186"/>
      <c r="B414" s="186"/>
      <c r="C414" s="186"/>
      <c r="D414" s="186"/>
      <c r="E414" s="186"/>
      <c r="F414" s="186"/>
      <c r="G414" s="186"/>
      <c r="H414" s="186"/>
      <c r="I414" s="186"/>
      <c r="J414" s="186"/>
      <c r="K414" s="186"/>
      <c r="L414" s="186"/>
      <c r="M414" s="186"/>
      <c r="N414" s="180"/>
      <c r="O414" s="180"/>
      <c r="P414" s="180"/>
      <c r="Q414" s="180"/>
      <c r="R414" s="180"/>
      <c r="S414" s="180"/>
      <c r="T414" s="186"/>
      <c r="U414" s="186"/>
      <c r="V414" s="186"/>
      <c r="W414" s="186"/>
      <c r="X414" s="186"/>
      <c r="Y414" s="186"/>
      <c r="Z414" s="186"/>
    </row>
    <row r="415" spans="1:26" x14ac:dyDescent="0.2">
      <c r="A415" s="186"/>
      <c r="B415" s="186"/>
      <c r="C415" s="186"/>
      <c r="D415" s="186"/>
      <c r="E415" s="186"/>
      <c r="F415" s="186"/>
      <c r="G415" s="186"/>
      <c r="H415" s="186"/>
      <c r="I415" s="186"/>
      <c r="J415" s="186"/>
      <c r="K415" s="186"/>
      <c r="L415" s="186"/>
      <c r="M415" s="186"/>
      <c r="N415" s="180"/>
      <c r="O415" s="180"/>
      <c r="P415" s="180"/>
      <c r="Q415" s="180"/>
      <c r="R415" s="180"/>
      <c r="S415" s="180"/>
      <c r="T415" s="186"/>
      <c r="U415" s="186"/>
      <c r="V415" s="186"/>
      <c r="W415" s="186"/>
      <c r="X415" s="186"/>
      <c r="Y415" s="186"/>
      <c r="Z415" s="186"/>
    </row>
    <row r="416" spans="1:26" x14ac:dyDescent="0.2">
      <c r="A416" s="186"/>
      <c r="B416" s="186"/>
      <c r="C416" s="186"/>
      <c r="D416" s="186"/>
      <c r="E416" s="186"/>
      <c r="F416" s="186"/>
      <c r="G416" s="186"/>
      <c r="H416" s="186"/>
      <c r="I416" s="186"/>
      <c r="J416" s="186"/>
      <c r="K416" s="186"/>
      <c r="L416" s="186"/>
      <c r="M416" s="186"/>
      <c r="N416" s="180"/>
      <c r="O416" s="180"/>
      <c r="P416" s="180"/>
      <c r="Q416" s="180"/>
      <c r="R416" s="180"/>
      <c r="S416" s="180"/>
      <c r="T416" s="186"/>
      <c r="U416" s="186"/>
      <c r="V416" s="186"/>
      <c r="W416" s="186"/>
      <c r="X416" s="186"/>
      <c r="Y416" s="186"/>
      <c r="Z416" s="186"/>
    </row>
    <row r="417" spans="1:26" x14ac:dyDescent="0.2">
      <c r="A417" s="186"/>
      <c r="B417" s="186"/>
      <c r="C417" s="186"/>
      <c r="D417" s="186"/>
      <c r="E417" s="186"/>
      <c r="F417" s="186"/>
      <c r="G417" s="186"/>
      <c r="H417" s="186"/>
      <c r="I417" s="186"/>
      <c r="J417" s="186"/>
      <c r="K417" s="186"/>
      <c r="L417" s="186"/>
      <c r="M417" s="186"/>
      <c r="N417" s="180"/>
      <c r="O417" s="180"/>
      <c r="P417" s="180"/>
      <c r="Q417" s="180"/>
      <c r="R417" s="180"/>
      <c r="S417" s="180"/>
      <c r="T417" s="186"/>
      <c r="U417" s="186"/>
      <c r="V417" s="186"/>
      <c r="W417" s="186"/>
      <c r="X417" s="186"/>
      <c r="Y417" s="186"/>
      <c r="Z417" s="186"/>
    </row>
    <row r="418" spans="1:26" x14ac:dyDescent="0.2">
      <c r="A418" s="186"/>
      <c r="B418" s="186"/>
      <c r="C418" s="186"/>
      <c r="D418" s="186"/>
      <c r="E418" s="186"/>
      <c r="F418" s="186"/>
      <c r="G418" s="186"/>
      <c r="H418" s="186"/>
      <c r="I418" s="186"/>
      <c r="J418" s="186"/>
      <c r="K418" s="186"/>
      <c r="L418" s="186"/>
      <c r="M418" s="186"/>
      <c r="N418" s="180"/>
      <c r="O418" s="180"/>
      <c r="P418" s="180"/>
      <c r="Q418" s="180"/>
      <c r="R418" s="180"/>
      <c r="S418" s="180"/>
      <c r="T418" s="186"/>
      <c r="U418" s="186"/>
      <c r="V418" s="186"/>
      <c r="W418" s="186"/>
      <c r="X418" s="186"/>
      <c r="Y418" s="186"/>
      <c r="Z418" s="186"/>
    </row>
    <row r="419" spans="1:26" x14ac:dyDescent="0.2">
      <c r="A419" s="186"/>
      <c r="B419" s="186"/>
      <c r="C419" s="186"/>
      <c r="D419" s="186"/>
      <c r="E419" s="186"/>
      <c r="F419" s="186"/>
      <c r="G419" s="186"/>
      <c r="H419" s="186"/>
      <c r="I419" s="186"/>
      <c r="J419" s="186"/>
      <c r="K419" s="186"/>
      <c r="L419" s="186"/>
      <c r="M419" s="186"/>
      <c r="N419" s="180"/>
      <c r="O419" s="180"/>
      <c r="P419" s="180"/>
      <c r="Q419" s="180"/>
      <c r="R419" s="180"/>
      <c r="S419" s="180"/>
      <c r="T419" s="186"/>
      <c r="U419" s="186"/>
      <c r="V419" s="186"/>
      <c r="W419" s="186"/>
      <c r="X419" s="186"/>
      <c r="Y419" s="186"/>
      <c r="Z419" s="186"/>
    </row>
    <row r="420" spans="1:26" x14ac:dyDescent="0.2">
      <c r="A420" s="186"/>
      <c r="B420" s="186"/>
      <c r="C420" s="186"/>
      <c r="D420" s="186"/>
      <c r="E420" s="186"/>
      <c r="F420" s="186"/>
      <c r="G420" s="186"/>
      <c r="H420" s="186"/>
      <c r="I420" s="186"/>
      <c r="J420" s="186"/>
      <c r="K420" s="186"/>
      <c r="L420" s="186"/>
      <c r="M420" s="186"/>
      <c r="N420" s="180"/>
      <c r="O420" s="180"/>
      <c r="P420" s="180"/>
      <c r="Q420" s="180"/>
      <c r="R420" s="180"/>
      <c r="S420" s="180"/>
      <c r="T420" s="186"/>
      <c r="U420" s="186"/>
      <c r="V420" s="186"/>
      <c r="W420" s="186"/>
      <c r="X420" s="186"/>
      <c r="Y420" s="186"/>
      <c r="Z420" s="186"/>
    </row>
    <row r="421" spans="1:26" x14ac:dyDescent="0.2">
      <c r="A421" s="186"/>
      <c r="B421" s="186"/>
      <c r="C421" s="186"/>
      <c r="D421" s="186"/>
      <c r="E421" s="186"/>
      <c r="F421" s="186"/>
      <c r="G421" s="186"/>
      <c r="H421" s="186"/>
      <c r="I421" s="186"/>
      <c r="J421" s="186"/>
      <c r="K421" s="186"/>
      <c r="L421" s="186"/>
      <c r="M421" s="186"/>
      <c r="N421" s="180"/>
      <c r="O421" s="180"/>
      <c r="P421" s="180"/>
      <c r="Q421" s="180"/>
      <c r="R421" s="180"/>
      <c r="S421" s="180"/>
      <c r="T421" s="186"/>
      <c r="U421" s="186"/>
      <c r="V421" s="186"/>
      <c r="W421" s="186"/>
      <c r="X421" s="186"/>
      <c r="Y421" s="186"/>
      <c r="Z421" s="186"/>
    </row>
    <row r="422" spans="1:26" x14ac:dyDescent="0.2">
      <c r="A422" s="186"/>
      <c r="B422" s="186"/>
      <c r="C422" s="186"/>
      <c r="D422" s="186"/>
      <c r="E422" s="186"/>
      <c r="F422" s="186"/>
      <c r="G422" s="186"/>
      <c r="H422" s="186"/>
      <c r="I422" s="186"/>
      <c r="J422" s="186"/>
      <c r="K422" s="186"/>
      <c r="L422" s="186"/>
      <c r="M422" s="186"/>
      <c r="N422" s="180"/>
      <c r="O422" s="180"/>
      <c r="P422" s="180"/>
      <c r="Q422" s="180"/>
      <c r="R422" s="180"/>
      <c r="S422" s="180"/>
      <c r="T422" s="186"/>
      <c r="U422" s="186"/>
      <c r="V422" s="186"/>
      <c r="W422" s="186"/>
      <c r="X422" s="186"/>
      <c r="Y422" s="186"/>
      <c r="Z422" s="186"/>
    </row>
    <row r="423" spans="1:26" x14ac:dyDescent="0.2">
      <c r="A423" s="186"/>
      <c r="B423" s="186"/>
      <c r="C423" s="186"/>
      <c r="D423" s="186"/>
      <c r="E423" s="186"/>
      <c r="F423" s="186"/>
      <c r="G423" s="186"/>
      <c r="H423" s="186"/>
      <c r="I423" s="186"/>
      <c r="J423" s="186"/>
      <c r="K423" s="186"/>
      <c r="L423" s="186"/>
      <c r="M423" s="186"/>
      <c r="N423" s="180"/>
      <c r="O423" s="180"/>
      <c r="P423" s="180"/>
      <c r="Q423" s="180"/>
      <c r="R423" s="180"/>
      <c r="S423" s="180"/>
      <c r="T423" s="186"/>
      <c r="U423" s="186"/>
      <c r="V423" s="186"/>
      <c r="W423" s="186"/>
      <c r="X423" s="186"/>
      <c r="Y423" s="186"/>
      <c r="Z423" s="186"/>
    </row>
    <row r="424" spans="1:26" x14ac:dyDescent="0.2">
      <c r="A424" s="186"/>
      <c r="B424" s="186"/>
      <c r="C424" s="186"/>
      <c r="D424" s="186"/>
      <c r="E424" s="186"/>
      <c r="F424" s="186"/>
      <c r="G424" s="186"/>
      <c r="H424" s="186"/>
      <c r="I424" s="186"/>
      <c r="J424" s="186"/>
      <c r="K424" s="186"/>
      <c r="L424" s="186"/>
      <c r="M424" s="186"/>
      <c r="N424" s="180"/>
      <c r="O424" s="180"/>
      <c r="P424" s="180"/>
      <c r="Q424" s="180"/>
      <c r="R424" s="180"/>
      <c r="S424" s="180"/>
      <c r="T424" s="186"/>
      <c r="U424" s="186"/>
      <c r="V424" s="186"/>
      <c r="W424" s="186"/>
      <c r="X424" s="186"/>
      <c r="Y424" s="186"/>
      <c r="Z424" s="186"/>
    </row>
    <row r="425" spans="1:26" x14ac:dyDescent="0.2">
      <c r="A425" s="186"/>
      <c r="B425" s="186"/>
      <c r="C425" s="186"/>
      <c r="D425" s="186"/>
      <c r="E425" s="186"/>
      <c r="F425" s="186"/>
      <c r="G425" s="186"/>
      <c r="H425" s="186"/>
      <c r="I425" s="186"/>
      <c r="J425" s="186"/>
      <c r="K425" s="186"/>
      <c r="L425" s="186"/>
      <c r="M425" s="186"/>
      <c r="N425" s="180"/>
      <c r="O425" s="180"/>
      <c r="P425" s="180"/>
      <c r="Q425" s="180"/>
      <c r="R425" s="180"/>
      <c r="S425" s="180"/>
      <c r="T425" s="186"/>
      <c r="U425" s="186"/>
      <c r="V425" s="186"/>
      <c r="W425" s="186"/>
      <c r="X425" s="186"/>
      <c r="Y425" s="186"/>
      <c r="Z425" s="186"/>
    </row>
    <row r="426" spans="1:26" x14ac:dyDescent="0.2">
      <c r="A426" s="186"/>
      <c r="B426" s="186"/>
      <c r="C426" s="186"/>
      <c r="D426" s="186"/>
      <c r="E426" s="186"/>
      <c r="F426" s="186"/>
      <c r="G426" s="186"/>
      <c r="H426" s="186"/>
      <c r="I426" s="186"/>
      <c r="J426" s="186"/>
      <c r="K426" s="186"/>
      <c r="L426" s="186"/>
      <c r="M426" s="186"/>
      <c r="N426" s="180"/>
      <c r="O426" s="180"/>
      <c r="P426" s="180"/>
      <c r="Q426" s="180"/>
      <c r="R426" s="180"/>
      <c r="S426" s="180"/>
      <c r="T426" s="186"/>
      <c r="U426" s="186"/>
      <c r="V426" s="186"/>
      <c r="W426" s="186"/>
      <c r="X426" s="186"/>
      <c r="Y426" s="186"/>
      <c r="Z426" s="186"/>
    </row>
    <row r="427" spans="1:26" x14ac:dyDescent="0.2">
      <c r="A427" s="186"/>
      <c r="B427" s="186"/>
      <c r="C427" s="186"/>
      <c r="D427" s="186"/>
      <c r="E427" s="186"/>
      <c r="F427" s="186"/>
      <c r="G427" s="186"/>
      <c r="H427" s="186"/>
      <c r="I427" s="186"/>
      <c r="J427" s="186"/>
      <c r="K427" s="186"/>
      <c r="L427" s="186"/>
      <c r="M427" s="186"/>
      <c r="N427" s="180"/>
      <c r="O427" s="180"/>
      <c r="P427" s="180"/>
      <c r="Q427" s="180"/>
      <c r="R427" s="180"/>
      <c r="S427" s="180"/>
      <c r="T427" s="186"/>
      <c r="U427" s="186"/>
      <c r="V427" s="186"/>
      <c r="W427" s="186"/>
      <c r="X427" s="186"/>
      <c r="Y427" s="186"/>
      <c r="Z427" s="186"/>
    </row>
    <row r="428" spans="1:26" x14ac:dyDescent="0.2">
      <c r="A428" s="186"/>
      <c r="B428" s="186"/>
      <c r="C428" s="186"/>
      <c r="D428" s="186"/>
      <c r="E428" s="186"/>
      <c r="F428" s="186"/>
      <c r="G428" s="186"/>
      <c r="H428" s="186"/>
      <c r="I428" s="186"/>
      <c r="J428" s="186"/>
      <c r="K428" s="186"/>
      <c r="L428" s="186"/>
      <c r="M428" s="186"/>
      <c r="N428" s="180"/>
      <c r="O428" s="180"/>
      <c r="P428" s="180"/>
      <c r="Q428" s="180"/>
      <c r="R428" s="180"/>
      <c r="S428" s="180"/>
      <c r="T428" s="186"/>
      <c r="U428" s="186"/>
      <c r="V428" s="186"/>
      <c r="W428" s="186"/>
      <c r="X428" s="186"/>
      <c r="Y428" s="186"/>
      <c r="Z428" s="186"/>
    </row>
    <row r="429" spans="1:26" x14ac:dyDescent="0.2">
      <c r="A429" s="186"/>
      <c r="B429" s="186"/>
      <c r="C429" s="186"/>
      <c r="D429" s="186"/>
      <c r="E429" s="186"/>
      <c r="F429" s="186"/>
      <c r="G429" s="186"/>
      <c r="H429" s="186"/>
      <c r="I429" s="186"/>
      <c r="J429" s="186"/>
      <c r="K429" s="186"/>
      <c r="L429" s="186"/>
      <c r="M429" s="186"/>
      <c r="N429" s="180"/>
      <c r="O429" s="180"/>
      <c r="P429" s="180"/>
      <c r="Q429" s="180"/>
      <c r="R429" s="180"/>
      <c r="S429" s="180"/>
      <c r="T429" s="186"/>
      <c r="U429" s="186"/>
      <c r="V429" s="186"/>
      <c r="W429" s="186"/>
      <c r="X429" s="186"/>
      <c r="Y429" s="186"/>
      <c r="Z429" s="186"/>
    </row>
    <row r="430" spans="1:26" x14ac:dyDescent="0.2">
      <c r="A430" s="186"/>
      <c r="B430" s="186"/>
      <c r="C430" s="186"/>
      <c r="D430" s="186"/>
      <c r="E430" s="186"/>
      <c r="F430" s="186"/>
      <c r="G430" s="186"/>
      <c r="H430" s="186"/>
      <c r="I430" s="186"/>
      <c r="J430" s="186"/>
      <c r="K430" s="186"/>
      <c r="L430" s="186"/>
      <c r="M430" s="186"/>
      <c r="N430" s="180"/>
      <c r="O430" s="180"/>
      <c r="P430" s="180"/>
      <c r="Q430" s="180"/>
      <c r="R430" s="180"/>
      <c r="S430" s="180"/>
      <c r="T430" s="186"/>
      <c r="U430" s="186"/>
      <c r="V430" s="186"/>
      <c r="W430" s="186"/>
      <c r="X430" s="186"/>
      <c r="Y430" s="186"/>
      <c r="Z430" s="186"/>
    </row>
    <row r="431" spans="1:26" x14ac:dyDescent="0.2">
      <c r="A431" s="186"/>
      <c r="B431" s="186"/>
      <c r="C431" s="186"/>
      <c r="D431" s="186"/>
      <c r="E431" s="186"/>
      <c r="F431" s="186"/>
      <c r="G431" s="186"/>
      <c r="H431" s="186"/>
      <c r="I431" s="186"/>
      <c r="J431" s="186"/>
      <c r="K431" s="186"/>
      <c r="L431" s="186"/>
      <c r="M431" s="186"/>
      <c r="N431" s="180"/>
      <c r="O431" s="180"/>
      <c r="P431" s="180"/>
      <c r="Q431" s="180"/>
      <c r="R431" s="180"/>
      <c r="S431" s="180"/>
      <c r="T431" s="186"/>
      <c r="U431" s="186"/>
      <c r="V431" s="186"/>
      <c r="W431" s="186"/>
      <c r="X431" s="186"/>
      <c r="Y431" s="186"/>
      <c r="Z431" s="186"/>
    </row>
    <row r="432" spans="1:26" x14ac:dyDescent="0.2">
      <c r="A432" s="186"/>
      <c r="B432" s="186"/>
      <c r="C432" s="186"/>
      <c r="D432" s="186"/>
      <c r="E432" s="186"/>
      <c r="F432" s="186"/>
      <c r="G432" s="186"/>
      <c r="H432" s="186"/>
      <c r="I432" s="186"/>
      <c r="J432" s="186"/>
      <c r="K432" s="186"/>
      <c r="L432" s="186"/>
      <c r="M432" s="186"/>
      <c r="N432" s="180"/>
      <c r="O432" s="180"/>
      <c r="P432" s="180"/>
      <c r="Q432" s="180"/>
      <c r="R432" s="180"/>
      <c r="S432" s="180"/>
      <c r="T432" s="186"/>
      <c r="U432" s="186"/>
      <c r="V432" s="186"/>
      <c r="W432" s="186"/>
      <c r="X432" s="186"/>
      <c r="Y432" s="186"/>
      <c r="Z432" s="186"/>
    </row>
    <row r="433" spans="1:26" x14ac:dyDescent="0.2">
      <c r="A433" s="186"/>
      <c r="B433" s="186"/>
      <c r="C433" s="186"/>
      <c r="D433" s="186"/>
      <c r="E433" s="186"/>
      <c r="F433" s="186"/>
      <c r="G433" s="186"/>
      <c r="H433" s="186"/>
      <c r="I433" s="186"/>
      <c r="J433" s="186"/>
      <c r="K433" s="186"/>
      <c r="L433" s="186"/>
      <c r="M433" s="186"/>
      <c r="N433" s="180"/>
      <c r="O433" s="180"/>
      <c r="P433" s="180"/>
      <c r="Q433" s="180"/>
      <c r="R433" s="180"/>
      <c r="S433" s="180"/>
      <c r="T433" s="186"/>
      <c r="U433" s="186"/>
      <c r="V433" s="186"/>
      <c r="W433" s="186"/>
      <c r="X433" s="186"/>
      <c r="Y433" s="186"/>
      <c r="Z433" s="186"/>
    </row>
    <row r="434" spans="1:26" x14ac:dyDescent="0.2">
      <c r="A434" s="186"/>
      <c r="B434" s="186"/>
      <c r="C434" s="186"/>
      <c r="D434" s="186"/>
      <c r="E434" s="186"/>
      <c r="F434" s="186"/>
      <c r="G434" s="186"/>
      <c r="H434" s="186"/>
      <c r="I434" s="186"/>
      <c r="J434" s="186"/>
      <c r="K434" s="186"/>
      <c r="L434" s="186"/>
      <c r="M434" s="186"/>
      <c r="N434" s="180"/>
      <c r="O434" s="180"/>
      <c r="P434" s="180"/>
      <c r="Q434" s="180"/>
      <c r="R434" s="180"/>
      <c r="S434" s="180"/>
      <c r="T434" s="186"/>
      <c r="U434" s="186"/>
      <c r="V434" s="186"/>
      <c r="W434" s="186"/>
      <c r="X434" s="186"/>
      <c r="Y434" s="186"/>
      <c r="Z434" s="186"/>
    </row>
    <row r="435" spans="1:26" x14ac:dyDescent="0.2">
      <c r="A435" s="186"/>
      <c r="B435" s="186"/>
      <c r="C435" s="186"/>
      <c r="D435" s="186"/>
      <c r="E435" s="186"/>
      <c r="F435" s="186"/>
      <c r="G435" s="186"/>
      <c r="H435" s="186"/>
      <c r="I435" s="186"/>
      <c r="J435" s="186"/>
      <c r="K435" s="186"/>
      <c r="L435" s="186"/>
      <c r="M435" s="186"/>
      <c r="N435" s="180"/>
      <c r="O435" s="180"/>
      <c r="P435" s="180"/>
      <c r="Q435" s="180"/>
      <c r="R435" s="180"/>
      <c r="S435" s="180"/>
      <c r="T435" s="186"/>
      <c r="U435" s="186"/>
      <c r="V435" s="186"/>
      <c r="W435" s="186"/>
      <c r="X435" s="186"/>
      <c r="Y435" s="186"/>
      <c r="Z435" s="186"/>
    </row>
    <row r="436" spans="1:26" x14ac:dyDescent="0.2">
      <c r="A436" s="186"/>
      <c r="B436" s="186"/>
      <c r="C436" s="186"/>
      <c r="D436" s="186"/>
      <c r="E436" s="186"/>
      <c r="F436" s="186"/>
      <c r="G436" s="186"/>
      <c r="H436" s="186"/>
      <c r="I436" s="186"/>
      <c r="J436" s="186"/>
      <c r="K436" s="186"/>
      <c r="L436" s="186"/>
      <c r="M436" s="186"/>
      <c r="N436" s="180"/>
      <c r="O436" s="180"/>
      <c r="P436" s="180"/>
      <c r="Q436" s="180"/>
      <c r="R436" s="180"/>
      <c r="S436" s="180"/>
      <c r="T436" s="186"/>
      <c r="U436" s="186"/>
      <c r="V436" s="186"/>
      <c r="W436" s="186"/>
      <c r="X436" s="186"/>
      <c r="Y436" s="186"/>
      <c r="Z436" s="186"/>
    </row>
    <row r="437" spans="1:26" x14ac:dyDescent="0.2">
      <c r="A437" s="186"/>
      <c r="B437" s="186"/>
      <c r="C437" s="186"/>
      <c r="D437" s="186"/>
      <c r="E437" s="186"/>
      <c r="F437" s="186"/>
      <c r="G437" s="186"/>
      <c r="H437" s="186"/>
      <c r="I437" s="186"/>
      <c r="J437" s="186"/>
      <c r="K437" s="186"/>
      <c r="L437" s="186"/>
      <c r="M437" s="186"/>
      <c r="N437" s="180"/>
      <c r="O437" s="180"/>
      <c r="P437" s="180"/>
      <c r="Q437" s="180"/>
      <c r="R437" s="180"/>
      <c r="S437" s="180"/>
      <c r="T437" s="186"/>
      <c r="U437" s="186"/>
      <c r="V437" s="186"/>
      <c r="W437" s="186"/>
      <c r="X437" s="186"/>
      <c r="Y437" s="186"/>
      <c r="Z437" s="186"/>
    </row>
    <row r="438" spans="1:26" x14ac:dyDescent="0.2">
      <c r="A438" s="186"/>
      <c r="B438" s="186"/>
      <c r="C438" s="186"/>
      <c r="D438" s="186"/>
      <c r="E438" s="186"/>
      <c r="F438" s="186"/>
      <c r="G438" s="186"/>
      <c r="H438" s="186"/>
      <c r="I438" s="186"/>
      <c r="J438" s="186"/>
      <c r="K438" s="186"/>
      <c r="L438" s="186"/>
      <c r="M438" s="186"/>
      <c r="N438" s="180"/>
      <c r="O438" s="180"/>
      <c r="P438" s="180"/>
      <c r="Q438" s="180"/>
      <c r="R438" s="180"/>
      <c r="S438" s="180"/>
      <c r="T438" s="186"/>
      <c r="U438" s="186"/>
      <c r="V438" s="186"/>
      <c r="W438" s="186"/>
      <c r="X438" s="186"/>
      <c r="Y438" s="186"/>
      <c r="Z438" s="186"/>
    </row>
    <row r="439" spans="1:26" x14ac:dyDescent="0.2">
      <c r="A439" s="186"/>
      <c r="B439" s="186"/>
      <c r="C439" s="186"/>
      <c r="D439" s="186"/>
      <c r="E439" s="186"/>
      <c r="F439" s="186"/>
      <c r="G439" s="186"/>
      <c r="H439" s="186"/>
      <c r="I439" s="186"/>
      <c r="J439" s="186"/>
      <c r="K439" s="186"/>
      <c r="L439" s="186"/>
      <c r="M439" s="186"/>
      <c r="N439" s="180"/>
      <c r="O439" s="180"/>
      <c r="P439" s="180"/>
      <c r="Q439" s="180"/>
      <c r="R439" s="180"/>
      <c r="S439" s="180"/>
      <c r="T439" s="186"/>
      <c r="U439" s="186"/>
      <c r="V439" s="186"/>
      <c r="W439" s="186"/>
      <c r="X439" s="186"/>
      <c r="Y439" s="186"/>
      <c r="Z439" s="186"/>
    </row>
    <row r="440" spans="1:26" x14ac:dyDescent="0.2">
      <c r="A440" s="186"/>
      <c r="B440" s="186"/>
      <c r="C440" s="186"/>
      <c r="D440" s="186"/>
      <c r="E440" s="186"/>
      <c r="F440" s="186"/>
      <c r="G440" s="186"/>
      <c r="H440" s="186"/>
      <c r="I440" s="186"/>
      <c r="J440" s="186"/>
      <c r="K440" s="186"/>
      <c r="L440" s="186"/>
      <c r="M440" s="186"/>
      <c r="N440" s="180"/>
      <c r="O440" s="180"/>
      <c r="P440" s="180"/>
      <c r="Q440" s="180"/>
      <c r="R440" s="180"/>
      <c r="S440" s="180"/>
      <c r="T440" s="186"/>
      <c r="U440" s="186"/>
      <c r="V440" s="186"/>
      <c r="W440" s="186"/>
      <c r="X440" s="186"/>
      <c r="Y440" s="186"/>
      <c r="Z440" s="186"/>
    </row>
    <row r="441" spans="1:26" x14ac:dyDescent="0.2">
      <c r="A441" s="186"/>
      <c r="B441" s="186"/>
      <c r="C441" s="186"/>
      <c r="D441" s="186"/>
      <c r="E441" s="186"/>
      <c r="F441" s="186"/>
      <c r="G441" s="186"/>
      <c r="H441" s="186"/>
      <c r="I441" s="186"/>
      <c r="J441" s="186"/>
      <c r="K441" s="186"/>
      <c r="L441" s="186"/>
      <c r="M441" s="186"/>
      <c r="N441" s="180"/>
      <c r="O441" s="180"/>
      <c r="P441" s="180"/>
      <c r="Q441" s="180"/>
      <c r="R441" s="180"/>
      <c r="S441" s="180"/>
      <c r="T441" s="186"/>
      <c r="U441" s="186"/>
      <c r="V441" s="186"/>
      <c r="W441" s="186"/>
      <c r="X441" s="186"/>
      <c r="Y441" s="186"/>
      <c r="Z441" s="186"/>
    </row>
    <row r="442" spans="1:26" x14ac:dyDescent="0.2">
      <c r="A442" s="186"/>
      <c r="B442" s="186"/>
      <c r="C442" s="186"/>
      <c r="D442" s="186"/>
      <c r="E442" s="186"/>
      <c r="F442" s="186"/>
      <c r="G442" s="186"/>
      <c r="H442" s="186"/>
      <c r="I442" s="186"/>
      <c r="J442" s="186"/>
      <c r="K442" s="186"/>
      <c r="L442" s="186"/>
      <c r="M442" s="186"/>
      <c r="N442" s="180"/>
      <c r="O442" s="180"/>
      <c r="P442" s="180"/>
      <c r="Q442" s="180"/>
      <c r="R442" s="180"/>
      <c r="S442" s="180"/>
      <c r="T442" s="186"/>
      <c r="U442" s="186"/>
      <c r="V442" s="186"/>
      <c r="W442" s="186"/>
      <c r="X442" s="186"/>
      <c r="Y442" s="186"/>
      <c r="Z442" s="186"/>
    </row>
    <row r="443" spans="1:26" x14ac:dyDescent="0.2">
      <c r="A443" s="186"/>
      <c r="B443" s="186"/>
      <c r="C443" s="186"/>
      <c r="D443" s="186"/>
      <c r="E443" s="186"/>
      <c r="F443" s="186"/>
      <c r="G443" s="186"/>
      <c r="H443" s="186"/>
      <c r="I443" s="186"/>
      <c r="J443" s="186"/>
      <c r="K443" s="186"/>
      <c r="L443" s="186"/>
      <c r="M443" s="186"/>
      <c r="N443" s="180"/>
      <c r="O443" s="180"/>
      <c r="P443" s="180"/>
      <c r="Q443" s="180"/>
      <c r="R443" s="180"/>
      <c r="S443" s="180"/>
      <c r="T443" s="186"/>
      <c r="U443" s="186"/>
      <c r="V443" s="186"/>
      <c r="W443" s="186"/>
      <c r="X443" s="186"/>
      <c r="Y443" s="186"/>
      <c r="Z443" s="186"/>
    </row>
    <row r="444" spans="1:26" x14ac:dyDescent="0.2">
      <c r="A444" s="186"/>
      <c r="B444" s="186"/>
      <c r="C444" s="186"/>
      <c r="D444" s="186"/>
      <c r="E444" s="186"/>
      <c r="F444" s="186"/>
      <c r="G444" s="186"/>
      <c r="H444" s="186"/>
      <c r="I444" s="186"/>
      <c r="J444" s="186"/>
      <c r="K444" s="186"/>
      <c r="L444" s="186"/>
      <c r="M444" s="186"/>
      <c r="N444" s="180"/>
      <c r="O444" s="180"/>
      <c r="P444" s="180"/>
      <c r="Q444" s="180"/>
      <c r="R444" s="180"/>
      <c r="S444" s="180"/>
      <c r="T444" s="186"/>
      <c r="U444" s="186"/>
      <c r="V444" s="186"/>
      <c r="W444" s="186"/>
      <c r="X444" s="186"/>
      <c r="Y444" s="186"/>
      <c r="Z444" s="186"/>
    </row>
    <row r="445" spans="1:26" x14ac:dyDescent="0.2">
      <c r="A445" s="186"/>
      <c r="B445" s="186"/>
      <c r="C445" s="186"/>
      <c r="D445" s="186"/>
      <c r="E445" s="186"/>
      <c r="F445" s="186"/>
      <c r="G445" s="186"/>
      <c r="H445" s="186"/>
      <c r="I445" s="186"/>
      <c r="J445" s="186"/>
      <c r="K445" s="186"/>
      <c r="L445" s="186"/>
      <c r="M445" s="186"/>
      <c r="N445" s="180"/>
      <c r="O445" s="180"/>
      <c r="P445" s="180"/>
      <c r="Q445" s="180"/>
      <c r="R445" s="180"/>
      <c r="S445" s="180"/>
      <c r="T445" s="186"/>
      <c r="U445" s="186"/>
      <c r="V445" s="186"/>
      <c r="W445" s="186"/>
      <c r="X445" s="186"/>
      <c r="Y445" s="186"/>
      <c r="Z445" s="186"/>
    </row>
    <row r="446" spans="1:26" x14ac:dyDescent="0.2">
      <c r="A446" s="186"/>
      <c r="B446" s="186"/>
      <c r="C446" s="186"/>
      <c r="D446" s="186"/>
      <c r="E446" s="186"/>
      <c r="F446" s="186"/>
      <c r="G446" s="186"/>
      <c r="H446" s="186"/>
      <c r="I446" s="186"/>
      <c r="J446" s="186"/>
      <c r="K446" s="186"/>
      <c r="L446" s="186"/>
      <c r="M446" s="186"/>
      <c r="N446" s="180"/>
      <c r="O446" s="180"/>
      <c r="P446" s="180"/>
      <c r="Q446" s="180"/>
      <c r="R446" s="180"/>
      <c r="S446" s="180"/>
      <c r="T446" s="186"/>
      <c r="U446" s="186"/>
      <c r="V446" s="186"/>
      <c r="W446" s="186"/>
      <c r="X446" s="186"/>
      <c r="Y446" s="186"/>
      <c r="Z446" s="186"/>
    </row>
    <row r="447" spans="1:26" x14ac:dyDescent="0.2">
      <c r="A447" s="186"/>
      <c r="B447" s="186"/>
      <c r="C447" s="186"/>
      <c r="D447" s="186"/>
      <c r="E447" s="186"/>
      <c r="F447" s="186"/>
      <c r="G447" s="186"/>
      <c r="H447" s="186"/>
      <c r="I447" s="186"/>
      <c r="J447" s="186"/>
      <c r="K447" s="186"/>
      <c r="L447" s="186"/>
      <c r="M447" s="186"/>
      <c r="N447" s="180"/>
      <c r="O447" s="180"/>
      <c r="P447" s="180"/>
      <c r="Q447" s="180"/>
      <c r="R447" s="180"/>
      <c r="S447" s="180"/>
      <c r="T447" s="186"/>
      <c r="U447" s="186"/>
      <c r="V447" s="186"/>
      <c r="W447" s="186"/>
      <c r="X447" s="186"/>
      <c r="Y447" s="186"/>
      <c r="Z447" s="186"/>
    </row>
    <row r="448" spans="1:26" x14ac:dyDescent="0.2">
      <c r="A448" s="186"/>
      <c r="B448" s="186"/>
      <c r="C448" s="186"/>
      <c r="D448" s="186"/>
      <c r="E448" s="186"/>
      <c r="F448" s="186"/>
      <c r="G448" s="186"/>
      <c r="H448" s="186"/>
      <c r="I448" s="186"/>
      <c r="J448" s="186"/>
      <c r="K448" s="186"/>
      <c r="L448" s="186"/>
      <c r="M448" s="186"/>
      <c r="N448" s="180"/>
      <c r="O448" s="180"/>
      <c r="P448" s="180"/>
      <c r="Q448" s="180"/>
      <c r="R448" s="180"/>
      <c r="S448" s="180"/>
      <c r="T448" s="186"/>
      <c r="U448" s="186"/>
      <c r="V448" s="186"/>
      <c r="W448" s="186"/>
      <c r="X448" s="186"/>
      <c r="Y448" s="186"/>
      <c r="Z448" s="186"/>
    </row>
    <row r="449" spans="1:26" x14ac:dyDescent="0.2">
      <c r="A449" s="186"/>
      <c r="B449" s="186"/>
      <c r="C449" s="186"/>
      <c r="D449" s="186"/>
      <c r="E449" s="186"/>
      <c r="F449" s="186"/>
      <c r="G449" s="186"/>
      <c r="H449" s="186"/>
      <c r="I449" s="186"/>
      <c r="J449" s="186"/>
      <c r="K449" s="186"/>
      <c r="L449" s="186"/>
      <c r="M449" s="186"/>
      <c r="N449" s="180"/>
      <c r="O449" s="180"/>
      <c r="P449" s="180"/>
      <c r="Q449" s="180"/>
      <c r="R449" s="180"/>
      <c r="S449" s="180"/>
      <c r="T449" s="186"/>
      <c r="U449" s="186"/>
      <c r="V449" s="186"/>
      <c r="W449" s="186"/>
      <c r="X449" s="186"/>
      <c r="Y449" s="186"/>
      <c r="Z449" s="186"/>
    </row>
    <row r="450" spans="1:26" x14ac:dyDescent="0.2">
      <c r="A450" s="186"/>
      <c r="B450" s="186"/>
      <c r="C450" s="186"/>
      <c r="D450" s="186"/>
      <c r="E450" s="186"/>
      <c r="F450" s="186"/>
      <c r="G450" s="186"/>
      <c r="H450" s="186"/>
      <c r="I450" s="186"/>
      <c r="J450" s="186"/>
      <c r="K450" s="186"/>
      <c r="L450" s="186"/>
      <c r="M450" s="186"/>
      <c r="N450" s="180"/>
      <c r="O450" s="180"/>
      <c r="P450" s="180"/>
      <c r="Q450" s="180"/>
      <c r="R450" s="180"/>
      <c r="S450" s="180"/>
      <c r="T450" s="186"/>
      <c r="U450" s="186"/>
      <c r="V450" s="186"/>
      <c r="W450" s="186"/>
      <c r="X450" s="186"/>
      <c r="Y450" s="186"/>
      <c r="Z450" s="186"/>
    </row>
    <row r="451" spans="1:26" x14ac:dyDescent="0.2">
      <c r="A451" s="186"/>
      <c r="B451" s="186"/>
      <c r="C451" s="186"/>
      <c r="D451" s="186"/>
      <c r="E451" s="186"/>
      <c r="F451" s="186"/>
      <c r="G451" s="186"/>
      <c r="H451" s="186"/>
      <c r="I451" s="186"/>
      <c r="J451" s="186"/>
      <c r="K451" s="186"/>
      <c r="L451" s="186"/>
      <c r="M451" s="186"/>
      <c r="N451" s="180"/>
      <c r="O451" s="180"/>
      <c r="P451" s="180"/>
      <c r="Q451" s="180"/>
      <c r="R451" s="180"/>
      <c r="S451" s="180"/>
      <c r="T451" s="186"/>
      <c r="U451" s="186"/>
      <c r="V451" s="186"/>
      <c r="W451" s="186"/>
      <c r="X451" s="186"/>
      <c r="Y451" s="186"/>
      <c r="Z451" s="186"/>
    </row>
    <row r="452" spans="1:26" x14ac:dyDescent="0.2">
      <c r="A452" s="186"/>
      <c r="B452" s="186"/>
      <c r="C452" s="186"/>
      <c r="D452" s="186"/>
      <c r="E452" s="186"/>
      <c r="F452" s="186"/>
      <c r="G452" s="186"/>
      <c r="H452" s="186"/>
      <c r="I452" s="186"/>
      <c r="J452" s="186"/>
      <c r="K452" s="186"/>
      <c r="L452" s="186"/>
      <c r="M452" s="186"/>
      <c r="N452" s="180"/>
      <c r="O452" s="180"/>
      <c r="P452" s="180"/>
      <c r="Q452" s="180"/>
      <c r="R452" s="180"/>
      <c r="S452" s="180"/>
      <c r="T452" s="186"/>
      <c r="U452" s="186"/>
      <c r="V452" s="186"/>
      <c r="W452" s="186"/>
      <c r="X452" s="186"/>
      <c r="Y452" s="186"/>
      <c r="Z452" s="186"/>
    </row>
    <row r="453" spans="1:26" x14ac:dyDescent="0.2">
      <c r="A453" s="186"/>
      <c r="B453" s="186"/>
      <c r="C453" s="186"/>
      <c r="D453" s="186"/>
      <c r="E453" s="186"/>
      <c r="F453" s="186"/>
      <c r="G453" s="186"/>
      <c r="H453" s="186"/>
      <c r="I453" s="186"/>
      <c r="J453" s="186"/>
      <c r="K453" s="186"/>
      <c r="L453" s="186"/>
      <c r="M453" s="186"/>
      <c r="N453" s="180"/>
      <c r="O453" s="180"/>
      <c r="P453" s="180"/>
      <c r="Q453" s="180"/>
      <c r="R453" s="180"/>
      <c r="S453" s="180"/>
      <c r="T453" s="186"/>
      <c r="U453" s="186"/>
      <c r="V453" s="186"/>
      <c r="W453" s="186"/>
      <c r="X453" s="186"/>
      <c r="Y453" s="186"/>
      <c r="Z453" s="186"/>
    </row>
    <row r="454" spans="1:26" x14ac:dyDescent="0.2">
      <c r="A454" s="186"/>
      <c r="B454" s="186"/>
      <c r="C454" s="186"/>
      <c r="D454" s="186"/>
      <c r="E454" s="186"/>
      <c r="F454" s="186"/>
      <c r="G454" s="186"/>
      <c r="H454" s="186"/>
      <c r="I454" s="186"/>
      <c r="J454" s="186"/>
      <c r="K454" s="186"/>
      <c r="L454" s="186"/>
      <c r="M454" s="186"/>
      <c r="N454" s="180"/>
      <c r="O454" s="180"/>
      <c r="P454" s="180"/>
      <c r="Q454" s="180"/>
      <c r="R454" s="180"/>
      <c r="S454" s="180"/>
      <c r="T454" s="186"/>
      <c r="U454" s="186"/>
      <c r="V454" s="186"/>
      <c r="W454" s="186"/>
      <c r="X454" s="186"/>
      <c r="Y454" s="186"/>
      <c r="Z454" s="186"/>
    </row>
    <row r="455" spans="1:26" x14ac:dyDescent="0.2">
      <c r="A455" s="186"/>
      <c r="B455" s="186"/>
      <c r="C455" s="186"/>
      <c r="D455" s="186"/>
      <c r="E455" s="186"/>
      <c r="F455" s="186"/>
      <c r="G455" s="186"/>
      <c r="H455" s="186"/>
      <c r="I455" s="186"/>
      <c r="J455" s="186"/>
      <c r="K455" s="186"/>
      <c r="L455" s="186"/>
      <c r="M455" s="186"/>
      <c r="N455" s="180"/>
      <c r="O455" s="180"/>
      <c r="P455" s="180"/>
      <c r="Q455" s="180"/>
      <c r="R455" s="180"/>
      <c r="S455" s="180"/>
      <c r="T455" s="186"/>
      <c r="U455" s="186"/>
      <c r="V455" s="186"/>
      <c r="W455" s="186"/>
      <c r="X455" s="186"/>
      <c r="Y455" s="186"/>
      <c r="Z455" s="186"/>
    </row>
    <row r="456" spans="1:26" x14ac:dyDescent="0.2">
      <c r="A456" s="186"/>
      <c r="B456" s="186"/>
      <c r="C456" s="186"/>
      <c r="D456" s="186"/>
      <c r="E456" s="186"/>
      <c r="F456" s="186"/>
      <c r="G456" s="186"/>
      <c r="H456" s="186"/>
      <c r="I456" s="186"/>
      <c r="J456" s="186"/>
      <c r="K456" s="186"/>
      <c r="L456" s="186"/>
      <c r="M456" s="186"/>
      <c r="N456" s="180"/>
      <c r="O456" s="180"/>
      <c r="P456" s="180"/>
      <c r="Q456" s="180"/>
      <c r="R456" s="180"/>
      <c r="S456" s="180"/>
      <c r="T456" s="186"/>
      <c r="U456" s="186"/>
      <c r="V456" s="186"/>
      <c r="W456" s="186"/>
      <c r="X456" s="186"/>
      <c r="Y456" s="186"/>
      <c r="Z456" s="186"/>
    </row>
    <row r="457" spans="1:26" x14ac:dyDescent="0.2">
      <c r="A457" s="186"/>
      <c r="B457" s="186"/>
      <c r="C457" s="186"/>
      <c r="D457" s="186"/>
      <c r="E457" s="186"/>
      <c r="F457" s="186"/>
      <c r="G457" s="186"/>
      <c r="H457" s="186"/>
      <c r="I457" s="186"/>
      <c r="J457" s="186"/>
      <c r="K457" s="186"/>
      <c r="L457" s="186"/>
      <c r="M457" s="186"/>
      <c r="N457" s="180"/>
      <c r="O457" s="180"/>
      <c r="P457" s="180"/>
      <c r="Q457" s="180"/>
      <c r="R457" s="180"/>
      <c r="S457" s="180"/>
      <c r="T457" s="186"/>
      <c r="U457" s="186"/>
      <c r="V457" s="186"/>
      <c r="W457" s="186"/>
      <c r="X457" s="186"/>
      <c r="Y457" s="186"/>
      <c r="Z457" s="186"/>
    </row>
    <row r="458" spans="1:26" x14ac:dyDescent="0.2">
      <c r="A458" s="186"/>
      <c r="B458" s="186"/>
      <c r="C458" s="186"/>
      <c r="D458" s="186"/>
      <c r="E458" s="186"/>
      <c r="F458" s="186"/>
      <c r="G458" s="186"/>
      <c r="H458" s="186"/>
      <c r="I458" s="186"/>
      <c r="J458" s="186"/>
      <c r="K458" s="186"/>
      <c r="L458" s="186"/>
      <c r="M458" s="186"/>
      <c r="N458" s="180"/>
      <c r="O458" s="180"/>
      <c r="P458" s="180"/>
      <c r="Q458" s="180"/>
      <c r="R458" s="180"/>
      <c r="S458" s="180"/>
      <c r="T458" s="186"/>
      <c r="U458" s="186"/>
      <c r="V458" s="186"/>
      <c r="W458" s="186"/>
      <c r="X458" s="186"/>
      <c r="Y458" s="186"/>
      <c r="Z458" s="186"/>
    </row>
    <row r="459" spans="1:26" x14ac:dyDescent="0.2">
      <c r="A459" s="186"/>
      <c r="B459" s="186"/>
      <c r="C459" s="186"/>
      <c r="D459" s="186"/>
      <c r="E459" s="186"/>
      <c r="F459" s="186"/>
      <c r="G459" s="186"/>
      <c r="H459" s="186"/>
      <c r="I459" s="186"/>
      <c r="J459" s="186"/>
      <c r="K459" s="186"/>
      <c r="L459" s="186"/>
      <c r="M459" s="186"/>
      <c r="N459" s="180"/>
      <c r="O459" s="180"/>
      <c r="P459" s="180"/>
      <c r="Q459" s="180"/>
      <c r="R459" s="180"/>
      <c r="S459" s="180"/>
      <c r="T459" s="186"/>
      <c r="U459" s="186"/>
      <c r="V459" s="186"/>
      <c r="W459" s="186"/>
      <c r="X459" s="186"/>
      <c r="Y459" s="186"/>
      <c r="Z459" s="186"/>
    </row>
    <row r="460" spans="1:26" x14ac:dyDescent="0.2">
      <c r="A460" s="186"/>
      <c r="B460" s="186"/>
      <c r="C460" s="186"/>
      <c r="D460" s="186"/>
      <c r="E460" s="186"/>
      <c r="F460" s="186"/>
      <c r="G460" s="186"/>
      <c r="H460" s="186"/>
      <c r="I460" s="186"/>
      <c r="J460" s="186"/>
      <c r="K460" s="186"/>
      <c r="L460" s="186"/>
      <c r="M460" s="186"/>
      <c r="N460" s="180"/>
      <c r="O460" s="180"/>
      <c r="P460" s="180"/>
      <c r="Q460" s="180"/>
      <c r="R460" s="180"/>
      <c r="S460" s="180"/>
      <c r="T460" s="186"/>
      <c r="U460" s="186"/>
      <c r="V460" s="186"/>
      <c r="W460" s="186"/>
      <c r="X460" s="186"/>
      <c r="Y460" s="186"/>
      <c r="Z460" s="186"/>
    </row>
    <row r="461" spans="1:26" x14ac:dyDescent="0.2">
      <c r="A461" s="186"/>
      <c r="B461" s="186"/>
      <c r="C461" s="186"/>
      <c r="D461" s="186"/>
      <c r="E461" s="186"/>
      <c r="F461" s="186"/>
      <c r="G461" s="186"/>
      <c r="H461" s="186"/>
      <c r="I461" s="186"/>
      <c r="J461" s="186"/>
      <c r="K461" s="186"/>
      <c r="L461" s="186"/>
      <c r="M461" s="186"/>
      <c r="N461" s="180"/>
      <c r="O461" s="180"/>
      <c r="P461" s="180"/>
      <c r="Q461" s="180"/>
      <c r="R461" s="180"/>
      <c r="S461" s="180"/>
      <c r="T461" s="186"/>
      <c r="U461" s="186"/>
      <c r="V461" s="186"/>
      <c r="W461" s="186"/>
      <c r="X461" s="186"/>
      <c r="Y461" s="186"/>
      <c r="Z461" s="186"/>
    </row>
    <row r="462" spans="1:26" x14ac:dyDescent="0.2">
      <c r="A462" s="186"/>
      <c r="B462" s="186"/>
      <c r="C462" s="186"/>
      <c r="D462" s="186"/>
      <c r="E462" s="186"/>
      <c r="F462" s="186"/>
      <c r="G462" s="186"/>
      <c r="H462" s="186"/>
      <c r="I462" s="186"/>
      <c r="J462" s="186"/>
      <c r="K462" s="186"/>
      <c r="L462" s="186"/>
      <c r="M462" s="186"/>
      <c r="N462" s="180"/>
      <c r="O462" s="180"/>
      <c r="P462" s="180"/>
      <c r="Q462" s="180"/>
      <c r="R462" s="180"/>
      <c r="S462" s="180"/>
      <c r="T462" s="186"/>
      <c r="U462" s="186"/>
      <c r="V462" s="186"/>
      <c r="W462" s="186"/>
      <c r="X462" s="186"/>
      <c r="Y462" s="186"/>
      <c r="Z462" s="186"/>
    </row>
    <row r="463" spans="1:26" x14ac:dyDescent="0.2">
      <c r="A463" s="186"/>
      <c r="B463" s="186"/>
      <c r="C463" s="186"/>
      <c r="D463" s="186"/>
      <c r="E463" s="186"/>
      <c r="F463" s="186"/>
      <c r="G463" s="186"/>
      <c r="H463" s="186"/>
      <c r="I463" s="186"/>
      <c r="J463" s="186"/>
      <c r="K463" s="186"/>
      <c r="L463" s="186"/>
      <c r="M463" s="186"/>
      <c r="N463" s="180"/>
      <c r="O463" s="180"/>
      <c r="P463" s="180"/>
      <c r="Q463" s="180"/>
      <c r="R463" s="180"/>
      <c r="S463" s="180"/>
      <c r="T463" s="186"/>
      <c r="U463" s="186"/>
      <c r="V463" s="186"/>
      <c r="W463" s="186"/>
      <c r="X463" s="186"/>
      <c r="Y463" s="186"/>
      <c r="Z463" s="186"/>
    </row>
    <row r="464" spans="1:26" x14ac:dyDescent="0.2">
      <c r="A464" s="186"/>
      <c r="B464" s="186"/>
      <c r="C464" s="186"/>
      <c r="D464" s="186"/>
      <c r="E464" s="186"/>
      <c r="F464" s="186"/>
      <c r="G464" s="186"/>
      <c r="H464" s="186"/>
      <c r="I464" s="186"/>
      <c r="J464" s="186"/>
      <c r="K464" s="186"/>
      <c r="L464" s="186"/>
      <c r="M464" s="186"/>
      <c r="N464" s="180"/>
      <c r="O464" s="180"/>
      <c r="P464" s="180"/>
      <c r="Q464" s="180"/>
      <c r="R464" s="180"/>
      <c r="S464" s="180"/>
      <c r="T464" s="186"/>
      <c r="U464" s="186"/>
      <c r="V464" s="186"/>
      <c r="W464" s="186"/>
      <c r="X464" s="186"/>
      <c r="Y464" s="186"/>
      <c r="Z464" s="186"/>
    </row>
    <row r="465" spans="1:26" x14ac:dyDescent="0.2">
      <c r="A465" s="186"/>
      <c r="B465" s="186"/>
      <c r="C465" s="186"/>
      <c r="D465" s="186"/>
      <c r="E465" s="186"/>
      <c r="F465" s="186"/>
      <c r="G465" s="186"/>
      <c r="H465" s="186"/>
      <c r="I465" s="186"/>
      <c r="J465" s="186"/>
      <c r="K465" s="186"/>
      <c r="L465" s="186"/>
      <c r="M465" s="186"/>
      <c r="N465" s="180"/>
      <c r="O465" s="180"/>
      <c r="P465" s="180"/>
      <c r="Q465" s="180"/>
      <c r="R465" s="180"/>
      <c r="S465" s="180"/>
      <c r="T465" s="186"/>
      <c r="U465" s="186"/>
      <c r="V465" s="186"/>
      <c r="W465" s="186"/>
      <c r="X465" s="186"/>
      <c r="Y465" s="186"/>
      <c r="Z465" s="186"/>
    </row>
    <row r="466" spans="1:26" x14ac:dyDescent="0.2">
      <c r="A466" s="186"/>
      <c r="B466" s="186"/>
      <c r="C466" s="186"/>
      <c r="D466" s="186"/>
      <c r="E466" s="186"/>
      <c r="F466" s="186"/>
      <c r="G466" s="186"/>
      <c r="H466" s="186"/>
      <c r="I466" s="186"/>
      <c r="J466" s="186"/>
      <c r="K466" s="186"/>
      <c r="L466" s="186"/>
      <c r="M466" s="186"/>
      <c r="N466" s="180"/>
      <c r="O466" s="180"/>
      <c r="P466" s="180"/>
      <c r="Q466" s="180"/>
      <c r="R466" s="180"/>
      <c r="S466" s="180"/>
      <c r="T466" s="186"/>
      <c r="U466" s="186"/>
      <c r="V466" s="186"/>
      <c r="W466" s="186"/>
      <c r="X466" s="186"/>
      <c r="Y466" s="186"/>
      <c r="Z466" s="186"/>
    </row>
    <row r="467" spans="1:26" x14ac:dyDescent="0.2">
      <c r="A467" s="186"/>
      <c r="B467" s="186"/>
      <c r="C467" s="186"/>
      <c r="D467" s="186"/>
      <c r="E467" s="186"/>
      <c r="F467" s="186"/>
      <c r="G467" s="186"/>
      <c r="H467" s="186"/>
      <c r="I467" s="186"/>
      <c r="J467" s="186"/>
      <c r="K467" s="186"/>
      <c r="L467" s="186"/>
      <c r="M467" s="186"/>
      <c r="N467" s="180"/>
      <c r="O467" s="180"/>
      <c r="P467" s="180"/>
      <c r="Q467" s="180"/>
      <c r="R467" s="180"/>
      <c r="S467" s="180"/>
      <c r="T467" s="186"/>
      <c r="U467" s="186"/>
      <c r="V467" s="186"/>
      <c r="W467" s="186"/>
      <c r="X467" s="186"/>
      <c r="Y467" s="186"/>
      <c r="Z467" s="186"/>
    </row>
    <row r="468" spans="1:26" x14ac:dyDescent="0.2">
      <c r="A468" s="186"/>
      <c r="B468" s="186"/>
      <c r="C468" s="186"/>
      <c r="D468" s="186"/>
      <c r="E468" s="186"/>
      <c r="F468" s="186"/>
      <c r="G468" s="186"/>
      <c r="H468" s="186"/>
      <c r="I468" s="186"/>
      <c r="J468" s="186"/>
      <c r="K468" s="186"/>
      <c r="L468" s="186"/>
      <c r="M468" s="186"/>
      <c r="N468" s="180"/>
      <c r="O468" s="180"/>
      <c r="P468" s="180"/>
      <c r="Q468" s="180"/>
      <c r="R468" s="180"/>
      <c r="S468" s="180"/>
      <c r="T468" s="186"/>
      <c r="U468" s="186"/>
      <c r="V468" s="186"/>
      <c r="W468" s="186"/>
      <c r="X468" s="186"/>
      <c r="Y468" s="186"/>
      <c r="Z468" s="186"/>
    </row>
    <row r="469" spans="1:26" x14ac:dyDescent="0.2">
      <c r="A469" s="186"/>
      <c r="B469" s="186"/>
      <c r="C469" s="186"/>
      <c r="D469" s="186"/>
      <c r="E469" s="186"/>
      <c r="F469" s="186"/>
      <c r="G469" s="186"/>
      <c r="H469" s="186"/>
      <c r="I469" s="186"/>
      <c r="J469" s="186"/>
      <c r="K469" s="186"/>
      <c r="L469" s="186"/>
      <c r="M469" s="186"/>
      <c r="N469" s="180"/>
      <c r="O469" s="180"/>
      <c r="P469" s="180"/>
      <c r="Q469" s="180"/>
      <c r="R469" s="180"/>
      <c r="S469" s="180"/>
      <c r="T469" s="186"/>
      <c r="U469" s="186"/>
      <c r="V469" s="186"/>
      <c r="W469" s="186"/>
      <c r="X469" s="186"/>
      <c r="Y469" s="186"/>
      <c r="Z469" s="186"/>
    </row>
    <row r="470" spans="1:26" x14ac:dyDescent="0.2">
      <c r="A470" s="186"/>
      <c r="B470" s="186"/>
      <c r="C470" s="186"/>
      <c r="D470" s="186"/>
      <c r="E470" s="186"/>
      <c r="F470" s="186"/>
      <c r="G470" s="186"/>
      <c r="H470" s="186"/>
      <c r="I470" s="186"/>
      <c r="J470" s="186"/>
      <c r="K470" s="186"/>
      <c r="L470" s="186"/>
      <c r="M470" s="186"/>
      <c r="N470" s="180"/>
      <c r="O470" s="180"/>
      <c r="P470" s="180"/>
      <c r="Q470" s="180"/>
      <c r="R470" s="180"/>
      <c r="S470" s="180"/>
      <c r="T470" s="186"/>
      <c r="U470" s="186"/>
      <c r="V470" s="186"/>
      <c r="W470" s="186"/>
      <c r="X470" s="186"/>
      <c r="Y470" s="186"/>
      <c r="Z470" s="186"/>
    </row>
    <row r="471" spans="1:26" x14ac:dyDescent="0.2">
      <c r="A471" s="186"/>
      <c r="B471" s="186"/>
      <c r="C471" s="186"/>
      <c r="D471" s="186"/>
      <c r="E471" s="186"/>
      <c r="F471" s="186"/>
      <c r="G471" s="186"/>
      <c r="H471" s="186"/>
      <c r="I471" s="186"/>
      <c r="J471" s="186"/>
      <c r="K471" s="186"/>
      <c r="L471" s="186"/>
      <c r="M471" s="186"/>
      <c r="N471" s="180"/>
      <c r="O471" s="180"/>
      <c r="P471" s="180"/>
      <c r="Q471" s="180"/>
      <c r="R471" s="180"/>
      <c r="S471" s="180"/>
      <c r="T471" s="186"/>
      <c r="U471" s="186"/>
      <c r="V471" s="186"/>
      <c r="W471" s="186"/>
      <c r="X471" s="186"/>
      <c r="Y471" s="186"/>
      <c r="Z471" s="186"/>
    </row>
    <row r="472" spans="1:26" x14ac:dyDescent="0.2">
      <c r="A472" s="186"/>
      <c r="B472" s="186"/>
      <c r="C472" s="186"/>
      <c r="D472" s="186"/>
      <c r="E472" s="186"/>
      <c r="F472" s="186"/>
      <c r="G472" s="186"/>
      <c r="H472" s="186"/>
      <c r="I472" s="186"/>
      <c r="J472" s="186"/>
      <c r="K472" s="186"/>
      <c r="L472" s="186"/>
      <c r="M472" s="186"/>
      <c r="N472" s="180"/>
      <c r="O472" s="180"/>
      <c r="P472" s="180"/>
      <c r="Q472" s="180"/>
      <c r="R472" s="180"/>
      <c r="S472" s="180"/>
      <c r="T472" s="186"/>
      <c r="U472" s="186"/>
      <c r="V472" s="186"/>
      <c r="W472" s="186"/>
      <c r="X472" s="186"/>
      <c r="Y472" s="186"/>
      <c r="Z472" s="186"/>
    </row>
    <row r="473" spans="1:26" x14ac:dyDescent="0.2">
      <c r="A473" s="186"/>
      <c r="B473" s="186"/>
      <c r="C473" s="186"/>
      <c r="D473" s="186"/>
      <c r="E473" s="186"/>
      <c r="F473" s="186"/>
      <c r="G473" s="186"/>
      <c r="H473" s="186"/>
      <c r="I473" s="186"/>
      <c r="J473" s="186"/>
      <c r="K473" s="186"/>
      <c r="L473" s="186"/>
      <c r="M473" s="186"/>
      <c r="N473" s="180"/>
      <c r="O473" s="180"/>
      <c r="P473" s="180"/>
      <c r="Q473" s="180"/>
      <c r="R473" s="180"/>
      <c r="S473" s="180"/>
      <c r="T473" s="186"/>
      <c r="U473" s="186"/>
      <c r="V473" s="186"/>
      <c r="W473" s="186"/>
      <c r="X473" s="186"/>
      <c r="Y473" s="186"/>
      <c r="Z473" s="186"/>
    </row>
    <row r="474" spans="1:26" x14ac:dyDescent="0.2">
      <c r="A474" s="186"/>
      <c r="B474" s="186"/>
      <c r="C474" s="186"/>
      <c r="D474" s="186"/>
      <c r="E474" s="186"/>
      <c r="F474" s="186"/>
      <c r="G474" s="186"/>
      <c r="H474" s="186"/>
      <c r="I474" s="186"/>
      <c r="J474" s="186"/>
      <c r="K474" s="186"/>
      <c r="L474" s="186"/>
      <c r="M474" s="186"/>
      <c r="N474" s="180"/>
      <c r="O474" s="180"/>
      <c r="P474" s="180"/>
      <c r="Q474" s="180"/>
      <c r="R474" s="180"/>
      <c r="S474" s="180"/>
      <c r="T474" s="186"/>
      <c r="U474" s="186"/>
      <c r="V474" s="186"/>
      <c r="W474" s="186"/>
      <c r="X474" s="186"/>
      <c r="Y474" s="186"/>
      <c r="Z474" s="186"/>
    </row>
    <row r="475" spans="1:26" x14ac:dyDescent="0.2">
      <c r="A475" s="186"/>
      <c r="B475" s="186"/>
      <c r="C475" s="186"/>
      <c r="D475" s="186"/>
      <c r="E475" s="186"/>
      <c r="F475" s="186"/>
      <c r="G475" s="186"/>
      <c r="H475" s="186"/>
      <c r="I475" s="186"/>
      <c r="J475" s="186"/>
      <c r="K475" s="186"/>
      <c r="L475" s="186"/>
      <c r="M475" s="186"/>
      <c r="N475" s="180"/>
      <c r="O475" s="180"/>
      <c r="P475" s="180"/>
      <c r="Q475" s="180"/>
      <c r="R475" s="180"/>
      <c r="S475" s="180"/>
      <c r="T475" s="186"/>
      <c r="U475" s="186"/>
      <c r="V475" s="186"/>
      <c r="W475" s="186"/>
      <c r="X475" s="186"/>
      <c r="Y475" s="186"/>
      <c r="Z475" s="186"/>
    </row>
    <row r="476" spans="1:26" x14ac:dyDescent="0.2">
      <c r="A476" s="186"/>
      <c r="B476" s="186"/>
      <c r="C476" s="186"/>
      <c r="D476" s="186"/>
      <c r="E476" s="186"/>
      <c r="F476" s="186"/>
      <c r="G476" s="186"/>
      <c r="H476" s="186"/>
      <c r="I476" s="186"/>
      <c r="J476" s="186"/>
      <c r="K476" s="186"/>
      <c r="L476" s="186"/>
      <c r="M476" s="186"/>
      <c r="N476" s="180"/>
      <c r="O476" s="180"/>
      <c r="P476" s="180"/>
      <c r="Q476" s="180"/>
      <c r="R476" s="180"/>
      <c r="S476" s="180"/>
      <c r="T476" s="186"/>
      <c r="U476" s="186"/>
      <c r="V476" s="186"/>
      <c r="W476" s="186"/>
      <c r="X476" s="186"/>
      <c r="Y476" s="186"/>
      <c r="Z476" s="186"/>
    </row>
    <row r="477" spans="1:26" x14ac:dyDescent="0.2">
      <c r="A477" s="186"/>
      <c r="B477" s="186"/>
      <c r="C477" s="186"/>
      <c r="D477" s="186"/>
      <c r="E477" s="186"/>
      <c r="F477" s="186"/>
      <c r="G477" s="186"/>
      <c r="H477" s="186"/>
      <c r="I477" s="186"/>
      <c r="J477" s="186"/>
      <c r="K477" s="186"/>
      <c r="L477" s="186"/>
      <c r="M477" s="186"/>
      <c r="N477" s="180"/>
      <c r="O477" s="180"/>
      <c r="P477" s="180"/>
      <c r="Q477" s="180"/>
      <c r="R477" s="180"/>
      <c r="S477" s="180"/>
      <c r="T477" s="186"/>
      <c r="U477" s="186"/>
      <c r="V477" s="186"/>
      <c r="W477" s="186"/>
      <c r="X477" s="186"/>
      <c r="Y477" s="186"/>
      <c r="Z477" s="186"/>
    </row>
    <row r="478" spans="1:26" x14ac:dyDescent="0.2">
      <c r="A478" s="186"/>
      <c r="B478" s="186"/>
      <c r="C478" s="186"/>
      <c r="D478" s="186"/>
      <c r="E478" s="186"/>
      <c r="F478" s="186"/>
      <c r="G478" s="186"/>
      <c r="H478" s="186"/>
      <c r="I478" s="186"/>
      <c r="J478" s="186"/>
      <c r="K478" s="186"/>
      <c r="L478" s="186"/>
      <c r="M478" s="186"/>
      <c r="N478" s="180"/>
      <c r="O478" s="180"/>
      <c r="P478" s="180"/>
      <c r="Q478" s="180"/>
      <c r="R478" s="180"/>
      <c r="S478" s="180"/>
      <c r="T478" s="186"/>
      <c r="U478" s="186"/>
      <c r="V478" s="186"/>
      <c r="W478" s="186"/>
      <c r="X478" s="186"/>
      <c r="Y478" s="186"/>
      <c r="Z478" s="186"/>
    </row>
    <row r="479" spans="1:26" x14ac:dyDescent="0.2">
      <c r="A479" s="186"/>
      <c r="B479" s="186"/>
      <c r="C479" s="186"/>
      <c r="D479" s="186"/>
      <c r="E479" s="186"/>
      <c r="F479" s="186"/>
      <c r="G479" s="186"/>
      <c r="H479" s="186"/>
      <c r="I479" s="186"/>
      <c r="J479" s="186"/>
      <c r="K479" s="186"/>
      <c r="L479" s="186"/>
      <c r="M479" s="186"/>
      <c r="N479" s="180"/>
      <c r="O479" s="180"/>
      <c r="P479" s="180"/>
      <c r="Q479" s="180"/>
      <c r="R479" s="180"/>
      <c r="S479" s="180"/>
      <c r="T479" s="186"/>
      <c r="U479" s="186"/>
      <c r="V479" s="186"/>
      <c r="W479" s="186"/>
      <c r="X479" s="186"/>
      <c r="Y479" s="186"/>
      <c r="Z479" s="186"/>
    </row>
    <row r="480" spans="1:26" x14ac:dyDescent="0.2">
      <c r="A480" s="186"/>
      <c r="B480" s="186"/>
      <c r="C480" s="186"/>
      <c r="D480" s="186"/>
      <c r="E480" s="186"/>
      <c r="F480" s="186"/>
      <c r="G480" s="186"/>
      <c r="H480" s="186"/>
      <c r="I480" s="186"/>
      <c r="J480" s="186"/>
      <c r="K480" s="186"/>
      <c r="L480" s="186"/>
      <c r="M480" s="186"/>
      <c r="N480" s="180"/>
      <c r="O480" s="180"/>
      <c r="P480" s="180"/>
      <c r="Q480" s="180"/>
      <c r="R480" s="180"/>
      <c r="S480" s="180"/>
      <c r="T480" s="186"/>
      <c r="U480" s="186"/>
      <c r="V480" s="186"/>
      <c r="W480" s="186"/>
      <c r="X480" s="186"/>
      <c r="Y480" s="186"/>
      <c r="Z480" s="186"/>
    </row>
    <row r="481" spans="1:26" x14ac:dyDescent="0.2">
      <c r="A481" s="186"/>
      <c r="B481" s="186"/>
      <c r="C481" s="186"/>
      <c r="D481" s="186"/>
      <c r="E481" s="186"/>
      <c r="F481" s="186"/>
      <c r="G481" s="186"/>
      <c r="H481" s="186"/>
      <c r="I481" s="186"/>
      <c r="J481" s="186"/>
      <c r="K481" s="186"/>
      <c r="L481" s="186"/>
      <c r="M481" s="186"/>
      <c r="N481" s="180"/>
      <c r="O481" s="180"/>
      <c r="P481" s="180"/>
      <c r="Q481" s="180"/>
      <c r="R481" s="180"/>
      <c r="S481" s="180"/>
      <c r="T481" s="186"/>
      <c r="U481" s="186"/>
      <c r="V481" s="186"/>
      <c r="W481" s="186"/>
      <c r="X481" s="186"/>
      <c r="Y481" s="186"/>
      <c r="Z481" s="186"/>
    </row>
    <row r="482" spans="1:26" x14ac:dyDescent="0.2">
      <c r="A482" s="186"/>
      <c r="B482" s="186"/>
      <c r="C482" s="186"/>
      <c r="D482" s="186"/>
      <c r="E482" s="186"/>
      <c r="F482" s="186"/>
      <c r="G482" s="186"/>
      <c r="H482" s="186"/>
      <c r="I482" s="186"/>
      <c r="J482" s="186"/>
      <c r="K482" s="186"/>
      <c r="L482" s="186"/>
      <c r="M482" s="186"/>
      <c r="N482" s="180"/>
      <c r="O482" s="180"/>
      <c r="P482" s="180"/>
      <c r="Q482" s="180"/>
      <c r="R482" s="180"/>
      <c r="S482" s="180"/>
      <c r="T482" s="186"/>
      <c r="U482" s="186"/>
      <c r="V482" s="186"/>
      <c r="W482" s="186"/>
      <c r="X482" s="186"/>
      <c r="Y482" s="186"/>
      <c r="Z482" s="186"/>
    </row>
    <row r="483" spans="1:26" x14ac:dyDescent="0.2">
      <c r="A483" s="186"/>
      <c r="B483" s="186"/>
      <c r="C483" s="186"/>
      <c r="D483" s="186"/>
      <c r="E483" s="186"/>
      <c r="F483" s="186"/>
      <c r="G483" s="186"/>
      <c r="H483" s="186"/>
      <c r="I483" s="186"/>
      <c r="J483" s="186"/>
      <c r="K483" s="186"/>
      <c r="L483" s="186"/>
      <c r="M483" s="186"/>
      <c r="N483" s="180"/>
      <c r="O483" s="180"/>
      <c r="P483" s="180"/>
      <c r="Q483" s="180"/>
      <c r="R483" s="180"/>
      <c r="S483" s="180"/>
      <c r="T483" s="186"/>
      <c r="U483" s="186"/>
      <c r="V483" s="186"/>
      <c r="W483" s="186"/>
      <c r="X483" s="186"/>
      <c r="Y483" s="186"/>
      <c r="Z483" s="186"/>
    </row>
    <row r="484" spans="1:26" x14ac:dyDescent="0.2">
      <c r="A484" s="186"/>
      <c r="B484" s="186"/>
      <c r="C484" s="186"/>
      <c r="D484" s="186"/>
      <c r="E484" s="186"/>
      <c r="F484" s="186"/>
      <c r="G484" s="186"/>
      <c r="H484" s="186"/>
      <c r="I484" s="186"/>
      <c r="J484" s="186"/>
      <c r="K484" s="186"/>
      <c r="L484" s="186"/>
      <c r="M484" s="186"/>
      <c r="N484" s="180"/>
      <c r="O484" s="180"/>
      <c r="P484" s="180"/>
      <c r="Q484" s="180"/>
      <c r="R484" s="180"/>
      <c r="S484" s="180"/>
      <c r="T484" s="186"/>
      <c r="U484" s="186"/>
      <c r="V484" s="186"/>
      <c r="W484" s="186"/>
      <c r="X484" s="186"/>
      <c r="Y484" s="186"/>
      <c r="Z484" s="186"/>
    </row>
    <row r="485" spans="1:26" x14ac:dyDescent="0.2">
      <c r="A485" s="186"/>
      <c r="B485" s="186"/>
      <c r="C485" s="186"/>
      <c r="D485" s="186"/>
      <c r="E485" s="186"/>
      <c r="F485" s="186"/>
      <c r="G485" s="186"/>
      <c r="H485" s="186"/>
      <c r="I485" s="186"/>
      <c r="J485" s="186"/>
      <c r="K485" s="186"/>
      <c r="L485" s="186"/>
      <c r="M485" s="186"/>
      <c r="N485" s="180"/>
      <c r="O485" s="180"/>
      <c r="P485" s="180"/>
      <c r="Q485" s="180"/>
      <c r="R485" s="180"/>
      <c r="S485" s="180"/>
      <c r="T485" s="186"/>
      <c r="U485" s="186"/>
      <c r="V485" s="186"/>
      <c r="W485" s="186"/>
      <c r="X485" s="186"/>
      <c r="Y485" s="186"/>
      <c r="Z485" s="186"/>
    </row>
    <row r="486" spans="1:26" x14ac:dyDescent="0.2">
      <c r="A486" s="186"/>
      <c r="B486" s="186"/>
      <c r="C486" s="186"/>
      <c r="D486" s="186"/>
      <c r="E486" s="186"/>
      <c r="F486" s="186"/>
      <c r="G486" s="186"/>
      <c r="H486" s="186"/>
      <c r="I486" s="186"/>
      <c r="J486" s="186"/>
      <c r="K486" s="186"/>
      <c r="L486" s="186"/>
      <c r="M486" s="186"/>
      <c r="N486" s="180"/>
      <c r="O486" s="180"/>
      <c r="P486" s="180"/>
      <c r="Q486" s="180"/>
      <c r="R486" s="180"/>
      <c r="S486" s="180"/>
      <c r="T486" s="186"/>
      <c r="U486" s="186"/>
      <c r="V486" s="186"/>
      <c r="W486" s="186"/>
      <c r="X486" s="186"/>
      <c r="Y486" s="186"/>
      <c r="Z486" s="186"/>
    </row>
    <row r="487" spans="1:26" x14ac:dyDescent="0.2">
      <c r="A487" s="186"/>
      <c r="B487" s="186"/>
      <c r="C487" s="186"/>
      <c r="D487" s="186"/>
      <c r="E487" s="186"/>
      <c r="F487" s="186"/>
      <c r="G487" s="186"/>
      <c r="H487" s="186"/>
      <c r="I487" s="186"/>
      <c r="J487" s="186"/>
      <c r="K487" s="186"/>
      <c r="L487" s="186"/>
      <c r="M487" s="186"/>
      <c r="N487" s="180"/>
      <c r="O487" s="180"/>
      <c r="P487" s="180"/>
      <c r="Q487" s="180"/>
      <c r="R487" s="180"/>
      <c r="S487" s="180"/>
      <c r="T487" s="186"/>
      <c r="U487" s="186"/>
      <c r="V487" s="186"/>
      <c r="W487" s="186"/>
      <c r="X487" s="186"/>
      <c r="Y487" s="186"/>
      <c r="Z487" s="186"/>
    </row>
    <row r="488" spans="1:26" x14ac:dyDescent="0.2">
      <c r="A488" s="186"/>
      <c r="B488" s="186"/>
      <c r="C488" s="186"/>
      <c r="D488" s="186"/>
      <c r="E488" s="186"/>
      <c r="F488" s="186"/>
      <c r="G488" s="186"/>
      <c r="H488" s="186"/>
      <c r="I488" s="186"/>
      <c r="J488" s="186"/>
      <c r="K488" s="186"/>
      <c r="L488" s="186"/>
      <c r="M488" s="186"/>
      <c r="N488" s="180"/>
      <c r="O488" s="180"/>
      <c r="P488" s="180"/>
      <c r="Q488" s="180"/>
      <c r="R488" s="180"/>
      <c r="S488" s="180"/>
      <c r="T488" s="186"/>
      <c r="U488" s="186"/>
      <c r="V488" s="186"/>
      <c r="W488" s="186"/>
      <c r="X488" s="186"/>
      <c r="Y488" s="186"/>
      <c r="Z488" s="186"/>
    </row>
    <row r="489" spans="1:26" x14ac:dyDescent="0.2">
      <c r="A489" s="186"/>
      <c r="B489" s="186"/>
      <c r="C489" s="186"/>
      <c r="D489" s="186"/>
      <c r="E489" s="186"/>
      <c r="F489" s="186"/>
      <c r="G489" s="186"/>
      <c r="H489" s="186"/>
      <c r="I489" s="186"/>
      <c r="J489" s="186"/>
      <c r="K489" s="186"/>
      <c r="L489" s="186"/>
      <c r="M489" s="186"/>
      <c r="N489" s="180"/>
      <c r="O489" s="180"/>
      <c r="P489" s="180"/>
      <c r="Q489" s="180"/>
      <c r="R489" s="180"/>
      <c r="S489" s="180"/>
      <c r="T489" s="186"/>
      <c r="U489" s="186"/>
      <c r="V489" s="186"/>
      <c r="W489" s="186"/>
      <c r="X489" s="186"/>
      <c r="Y489" s="186"/>
      <c r="Z489" s="186"/>
    </row>
    <row r="490" spans="1:26" x14ac:dyDescent="0.2">
      <c r="A490" s="186"/>
      <c r="B490" s="186"/>
      <c r="C490" s="186"/>
      <c r="D490" s="186"/>
      <c r="E490" s="186"/>
      <c r="F490" s="186"/>
      <c r="G490" s="186"/>
      <c r="H490" s="186"/>
      <c r="I490" s="186"/>
      <c r="J490" s="186"/>
      <c r="K490" s="186"/>
      <c r="L490" s="186"/>
      <c r="M490" s="186"/>
      <c r="N490" s="180"/>
      <c r="O490" s="180"/>
      <c r="P490" s="180"/>
      <c r="Q490" s="180"/>
      <c r="R490" s="180"/>
      <c r="S490" s="180"/>
      <c r="T490" s="186"/>
      <c r="U490" s="186"/>
      <c r="V490" s="186"/>
      <c r="W490" s="186"/>
      <c r="X490" s="186"/>
      <c r="Y490" s="186"/>
      <c r="Z490" s="186"/>
    </row>
    <row r="491" spans="1:26" x14ac:dyDescent="0.2">
      <c r="A491" s="186"/>
      <c r="B491" s="186"/>
      <c r="C491" s="186"/>
      <c r="D491" s="186"/>
      <c r="E491" s="186"/>
      <c r="F491" s="186"/>
      <c r="G491" s="186"/>
      <c r="H491" s="186"/>
      <c r="I491" s="186"/>
      <c r="J491" s="186"/>
      <c r="K491" s="186"/>
      <c r="L491" s="186"/>
      <c r="M491" s="186"/>
      <c r="N491" s="180"/>
      <c r="O491" s="180"/>
      <c r="P491" s="180"/>
      <c r="Q491" s="180"/>
      <c r="R491" s="180"/>
      <c r="S491" s="180"/>
      <c r="T491" s="186"/>
      <c r="U491" s="186"/>
      <c r="V491" s="186"/>
      <c r="W491" s="186"/>
      <c r="X491" s="186"/>
      <c r="Y491" s="186"/>
      <c r="Z491" s="186"/>
    </row>
    <row r="492" spans="1:26" x14ac:dyDescent="0.2">
      <c r="A492" s="186"/>
      <c r="B492" s="186"/>
      <c r="C492" s="186"/>
      <c r="D492" s="186"/>
      <c r="E492" s="186"/>
      <c r="F492" s="186"/>
      <c r="G492" s="186"/>
      <c r="H492" s="186"/>
      <c r="I492" s="186"/>
      <c r="J492" s="186"/>
      <c r="K492" s="186"/>
      <c r="L492" s="186"/>
      <c r="M492" s="186"/>
      <c r="N492" s="180"/>
      <c r="O492" s="180"/>
      <c r="P492" s="180"/>
      <c r="Q492" s="180"/>
      <c r="R492" s="180"/>
      <c r="S492" s="180"/>
      <c r="T492" s="186"/>
      <c r="U492" s="186"/>
      <c r="V492" s="186"/>
      <c r="W492" s="186"/>
      <c r="X492" s="186"/>
      <c r="Y492" s="186"/>
      <c r="Z492" s="186"/>
    </row>
    <row r="493" spans="1:26" x14ac:dyDescent="0.2">
      <c r="A493" s="186"/>
      <c r="B493" s="186"/>
      <c r="C493" s="186"/>
      <c r="D493" s="186"/>
      <c r="E493" s="186"/>
      <c r="F493" s="186"/>
      <c r="G493" s="186"/>
      <c r="H493" s="186"/>
      <c r="I493" s="186"/>
      <c r="J493" s="186"/>
      <c r="K493" s="186"/>
      <c r="L493" s="186"/>
      <c r="M493" s="186"/>
      <c r="N493" s="180"/>
      <c r="O493" s="180"/>
      <c r="P493" s="180"/>
      <c r="Q493" s="180"/>
      <c r="R493" s="180"/>
      <c r="S493" s="180"/>
      <c r="T493" s="186"/>
      <c r="U493" s="186"/>
      <c r="V493" s="186"/>
      <c r="W493" s="186"/>
      <c r="X493" s="186"/>
      <c r="Y493" s="186"/>
      <c r="Z493" s="186"/>
    </row>
    <row r="494" spans="1:26" x14ac:dyDescent="0.2">
      <c r="A494" s="186"/>
      <c r="B494" s="186"/>
      <c r="C494" s="186"/>
      <c r="D494" s="186"/>
      <c r="E494" s="186"/>
      <c r="F494" s="186"/>
      <c r="G494" s="186"/>
      <c r="H494" s="186"/>
      <c r="I494" s="186"/>
      <c r="J494" s="186"/>
      <c r="K494" s="186"/>
      <c r="L494" s="186"/>
      <c r="M494" s="186"/>
      <c r="N494" s="180"/>
      <c r="O494" s="180"/>
      <c r="P494" s="180"/>
      <c r="Q494" s="180"/>
      <c r="R494" s="180"/>
      <c r="S494" s="180"/>
      <c r="T494" s="186"/>
      <c r="U494" s="186"/>
      <c r="V494" s="186"/>
      <c r="W494" s="186"/>
      <c r="X494" s="186"/>
      <c r="Y494" s="186"/>
      <c r="Z494" s="186"/>
    </row>
    <row r="495" spans="1:26" x14ac:dyDescent="0.2">
      <c r="A495" s="186"/>
      <c r="B495" s="186"/>
      <c r="C495" s="186"/>
      <c r="D495" s="186"/>
      <c r="E495" s="186"/>
      <c r="F495" s="186"/>
      <c r="G495" s="186"/>
      <c r="H495" s="186"/>
      <c r="I495" s="186"/>
      <c r="J495" s="186"/>
      <c r="K495" s="186"/>
      <c r="L495" s="186"/>
      <c r="M495" s="186"/>
      <c r="N495" s="180"/>
      <c r="O495" s="180"/>
      <c r="P495" s="180"/>
      <c r="Q495" s="180"/>
      <c r="R495" s="180"/>
      <c r="S495" s="180"/>
      <c r="T495" s="186"/>
      <c r="U495" s="186"/>
      <c r="V495" s="186"/>
      <c r="W495" s="186"/>
      <c r="X495" s="186"/>
      <c r="Y495" s="186"/>
      <c r="Z495" s="186"/>
    </row>
    <row r="496" spans="1:26" x14ac:dyDescent="0.2">
      <c r="A496" s="186"/>
      <c r="B496" s="186"/>
      <c r="C496" s="186"/>
      <c r="D496" s="186"/>
      <c r="E496" s="186"/>
      <c r="F496" s="186"/>
      <c r="G496" s="186"/>
      <c r="H496" s="186"/>
      <c r="I496" s="186"/>
      <c r="J496" s="186"/>
      <c r="K496" s="186"/>
      <c r="L496" s="186"/>
      <c r="M496" s="186"/>
      <c r="N496" s="180"/>
      <c r="O496" s="180"/>
      <c r="P496" s="180"/>
      <c r="Q496" s="180"/>
      <c r="R496" s="180"/>
      <c r="S496" s="180"/>
      <c r="T496" s="186"/>
      <c r="U496" s="186"/>
      <c r="V496" s="186"/>
      <c r="W496" s="186"/>
      <c r="X496" s="186"/>
      <c r="Y496" s="186"/>
      <c r="Z496" s="186"/>
    </row>
    <row r="497" spans="1:26" x14ac:dyDescent="0.2">
      <c r="A497" s="186"/>
      <c r="B497" s="186"/>
      <c r="C497" s="186"/>
      <c r="D497" s="186"/>
      <c r="E497" s="186"/>
      <c r="F497" s="186"/>
      <c r="G497" s="186"/>
      <c r="H497" s="186"/>
      <c r="I497" s="186"/>
      <c r="J497" s="186"/>
      <c r="K497" s="186"/>
      <c r="L497" s="186"/>
      <c r="M497" s="186"/>
      <c r="N497" s="180"/>
      <c r="O497" s="180"/>
      <c r="P497" s="180"/>
      <c r="Q497" s="180"/>
      <c r="R497" s="180"/>
      <c r="S497" s="180"/>
      <c r="T497" s="186"/>
      <c r="U497" s="186"/>
      <c r="V497" s="186"/>
      <c r="W497" s="186"/>
      <c r="X497" s="186"/>
      <c r="Y497" s="186"/>
      <c r="Z497" s="186"/>
    </row>
    <row r="498" spans="1:26" x14ac:dyDescent="0.2">
      <c r="A498" s="186"/>
      <c r="B498" s="186"/>
      <c r="C498" s="186"/>
      <c r="D498" s="186"/>
      <c r="E498" s="186"/>
      <c r="F498" s="186"/>
      <c r="G498" s="186"/>
      <c r="H498" s="186"/>
      <c r="I498" s="186"/>
      <c r="J498" s="186"/>
      <c r="K498" s="186"/>
      <c r="L498" s="186"/>
      <c r="M498" s="186"/>
      <c r="N498" s="180"/>
      <c r="O498" s="180"/>
      <c r="P498" s="180"/>
      <c r="Q498" s="180"/>
      <c r="R498" s="180"/>
      <c r="S498" s="180"/>
      <c r="T498" s="186"/>
      <c r="U498" s="186"/>
      <c r="V498" s="186"/>
      <c r="W498" s="186"/>
      <c r="X498" s="186"/>
      <c r="Y498" s="186"/>
      <c r="Z498" s="186"/>
    </row>
    <row r="499" spans="1:26" x14ac:dyDescent="0.2">
      <c r="A499" s="186"/>
      <c r="B499" s="186"/>
      <c r="C499" s="186"/>
      <c r="D499" s="186"/>
      <c r="E499" s="186"/>
      <c r="F499" s="186"/>
      <c r="G499" s="186"/>
      <c r="H499" s="186"/>
      <c r="I499" s="186"/>
      <c r="J499" s="186"/>
      <c r="K499" s="186"/>
      <c r="L499" s="186"/>
      <c r="M499" s="186"/>
      <c r="N499" s="180"/>
      <c r="O499" s="180"/>
      <c r="P499" s="180"/>
      <c r="Q499" s="180"/>
      <c r="R499" s="180"/>
      <c r="S499" s="180"/>
      <c r="T499" s="186"/>
      <c r="U499" s="186"/>
      <c r="V499" s="186"/>
      <c r="W499" s="186"/>
      <c r="X499" s="186"/>
      <c r="Y499" s="186"/>
      <c r="Z499" s="186"/>
    </row>
    <row r="500" spans="1:26" x14ac:dyDescent="0.2">
      <c r="A500" s="186"/>
      <c r="B500" s="186"/>
      <c r="C500" s="186"/>
      <c r="D500" s="186"/>
      <c r="E500" s="186"/>
      <c r="F500" s="186"/>
      <c r="G500" s="186"/>
      <c r="H500" s="186"/>
      <c r="I500" s="186"/>
      <c r="J500" s="186"/>
      <c r="K500" s="186"/>
      <c r="L500" s="186"/>
      <c r="M500" s="186"/>
      <c r="N500" s="180"/>
      <c r="O500" s="180"/>
      <c r="P500" s="180"/>
      <c r="Q500" s="180"/>
      <c r="R500" s="180"/>
      <c r="S500" s="180"/>
      <c r="T500" s="186"/>
      <c r="U500" s="186"/>
      <c r="V500" s="186"/>
      <c r="W500" s="186"/>
      <c r="X500" s="186"/>
      <c r="Y500" s="186"/>
      <c r="Z500" s="186"/>
    </row>
    <row r="501" spans="1:26" x14ac:dyDescent="0.2">
      <c r="A501" s="186"/>
      <c r="B501" s="186"/>
      <c r="C501" s="186"/>
      <c r="D501" s="186"/>
      <c r="E501" s="186"/>
      <c r="F501" s="186"/>
      <c r="G501" s="186"/>
      <c r="H501" s="186"/>
      <c r="I501" s="186"/>
      <c r="J501" s="186"/>
      <c r="K501" s="186"/>
      <c r="L501" s="186"/>
      <c r="M501" s="186"/>
      <c r="N501" s="180"/>
      <c r="O501" s="180"/>
      <c r="P501" s="180"/>
      <c r="Q501" s="180"/>
      <c r="R501" s="180"/>
      <c r="S501" s="180"/>
      <c r="T501" s="186"/>
      <c r="U501" s="186"/>
      <c r="V501" s="186"/>
      <c r="W501" s="186"/>
      <c r="X501" s="186"/>
      <c r="Y501" s="186"/>
      <c r="Z501" s="186"/>
    </row>
    <row r="502" spans="1:26" x14ac:dyDescent="0.2">
      <c r="A502" s="186"/>
      <c r="B502" s="186"/>
      <c r="C502" s="186"/>
      <c r="D502" s="186"/>
      <c r="E502" s="186"/>
      <c r="F502" s="186"/>
      <c r="G502" s="186"/>
      <c r="H502" s="186"/>
      <c r="I502" s="186"/>
      <c r="J502" s="186"/>
      <c r="K502" s="186"/>
      <c r="L502" s="186"/>
      <c r="M502" s="186"/>
      <c r="N502" s="180"/>
      <c r="O502" s="180"/>
      <c r="P502" s="180"/>
      <c r="Q502" s="180"/>
      <c r="R502" s="180"/>
      <c r="S502" s="180"/>
      <c r="T502" s="186"/>
      <c r="U502" s="186"/>
      <c r="V502" s="186"/>
      <c r="W502" s="186"/>
      <c r="X502" s="186"/>
      <c r="Y502" s="186"/>
      <c r="Z502" s="186"/>
    </row>
    <row r="503" spans="1:26" x14ac:dyDescent="0.2">
      <c r="A503" s="186"/>
      <c r="B503" s="186"/>
      <c r="C503" s="186"/>
      <c r="D503" s="186"/>
      <c r="E503" s="186"/>
      <c r="F503" s="186"/>
      <c r="G503" s="186"/>
      <c r="H503" s="186"/>
      <c r="I503" s="186"/>
      <c r="J503" s="186"/>
      <c r="K503" s="186"/>
      <c r="L503" s="186"/>
      <c r="M503" s="186"/>
      <c r="N503" s="180"/>
      <c r="O503" s="180"/>
      <c r="P503" s="180"/>
      <c r="Q503" s="180"/>
      <c r="R503" s="180"/>
      <c r="S503" s="180"/>
      <c r="T503" s="186"/>
      <c r="U503" s="186"/>
      <c r="V503" s="186"/>
      <c r="W503" s="186"/>
      <c r="X503" s="186"/>
      <c r="Y503" s="186"/>
      <c r="Z503" s="186"/>
    </row>
    <row r="504" spans="1:26" x14ac:dyDescent="0.2">
      <c r="A504" s="186"/>
      <c r="B504" s="186"/>
      <c r="C504" s="186"/>
      <c r="D504" s="186"/>
      <c r="E504" s="186"/>
      <c r="F504" s="186"/>
      <c r="G504" s="186"/>
      <c r="H504" s="186"/>
      <c r="I504" s="186"/>
      <c r="J504" s="186"/>
      <c r="K504" s="186"/>
      <c r="L504" s="186"/>
      <c r="M504" s="186"/>
      <c r="N504" s="180"/>
      <c r="O504" s="180"/>
      <c r="P504" s="180"/>
      <c r="Q504" s="180"/>
      <c r="R504" s="180"/>
      <c r="S504" s="180"/>
      <c r="T504" s="186"/>
      <c r="U504" s="186"/>
      <c r="V504" s="186"/>
      <c r="W504" s="186"/>
      <c r="X504" s="186"/>
      <c r="Y504" s="186"/>
      <c r="Z504" s="186"/>
    </row>
    <row r="505" spans="1:26" x14ac:dyDescent="0.2">
      <c r="A505" s="186"/>
      <c r="B505" s="186"/>
      <c r="C505" s="186"/>
      <c r="D505" s="186"/>
      <c r="E505" s="186"/>
      <c r="F505" s="186"/>
      <c r="G505" s="186"/>
      <c r="H505" s="186"/>
      <c r="I505" s="186"/>
      <c r="J505" s="186"/>
      <c r="K505" s="186"/>
      <c r="L505" s="186"/>
      <c r="M505" s="186"/>
      <c r="N505" s="180"/>
      <c r="O505" s="180"/>
      <c r="P505" s="180"/>
      <c r="Q505" s="180"/>
      <c r="R505" s="180"/>
      <c r="S505" s="180"/>
      <c r="T505" s="186"/>
      <c r="U505" s="186"/>
      <c r="V505" s="186"/>
      <c r="W505" s="186"/>
      <c r="X505" s="186"/>
      <c r="Y505" s="186"/>
      <c r="Z505" s="186"/>
    </row>
    <row r="506" spans="1:26" x14ac:dyDescent="0.2">
      <c r="A506" s="186"/>
      <c r="B506" s="186"/>
      <c r="C506" s="186"/>
      <c r="D506" s="186"/>
      <c r="E506" s="186"/>
      <c r="F506" s="186"/>
      <c r="G506" s="186"/>
      <c r="H506" s="186"/>
      <c r="I506" s="186"/>
      <c r="J506" s="186"/>
      <c r="K506" s="186"/>
      <c r="L506" s="186"/>
      <c r="M506" s="186"/>
      <c r="N506" s="180"/>
      <c r="O506" s="180"/>
      <c r="P506" s="180"/>
      <c r="Q506" s="180"/>
      <c r="R506" s="180"/>
      <c r="S506" s="180"/>
      <c r="T506" s="186"/>
      <c r="U506" s="186"/>
      <c r="V506" s="186"/>
      <c r="W506" s="186"/>
      <c r="X506" s="186"/>
      <c r="Y506" s="186"/>
      <c r="Z506" s="186"/>
    </row>
    <row r="507" spans="1:26" x14ac:dyDescent="0.2">
      <c r="A507" s="186"/>
      <c r="B507" s="186"/>
      <c r="C507" s="186"/>
      <c r="D507" s="186"/>
      <c r="E507" s="186"/>
      <c r="F507" s="186"/>
      <c r="G507" s="186"/>
      <c r="H507" s="186"/>
      <c r="I507" s="186"/>
      <c r="J507" s="186"/>
      <c r="K507" s="186"/>
      <c r="L507" s="186"/>
      <c r="M507" s="186"/>
      <c r="N507" s="180"/>
      <c r="O507" s="180"/>
      <c r="P507" s="180"/>
      <c r="Q507" s="180"/>
      <c r="R507" s="180"/>
      <c r="S507" s="180"/>
      <c r="T507" s="186"/>
      <c r="U507" s="186"/>
      <c r="V507" s="186"/>
      <c r="W507" s="186"/>
      <c r="X507" s="186"/>
      <c r="Y507" s="186"/>
      <c r="Z507" s="186"/>
    </row>
    <row r="508" spans="1:26" x14ac:dyDescent="0.2">
      <c r="A508" s="186"/>
      <c r="B508" s="186"/>
      <c r="C508" s="186"/>
      <c r="D508" s="186"/>
      <c r="E508" s="186"/>
      <c r="F508" s="186"/>
      <c r="G508" s="186"/>
      <c r="H508" s="186"/>
      <c r="I508" s="186"/>
      <c r="J508" s="186"/>
      <c r="K508" s="186"/>
      <c r="L508" s="186"/>
      <c r="M508" s="186"/>
      <c r="N508" s="180"/>
      <c r="O508" s="180"/>
      <c r="P508" s="180"/>
      <c r="Q508" s="180"/>
      <c r="R508" s="180"/>
      <c r="S508" s="180"/>
      <c r="T508" s="186"/>
      <c r="U508" s="186"/>
      <c r="V508" s="186"/>
      <c r="W508" s="186"/>
      <c r="X508" s="186"/>
      <c r="Y508" s="186"/>
      <c r="Z508" s="186"/>
    </row>
    <row r="509" spans="1:26" x14ac:dyDescent="0.2">
      <c r="A509" s="186"/>
      <c r="B509" s="186"/>
      <c r="C509" s="186"/>
      <c r="D509" s="186"/>
      <c r="E509" s="186"/>
      <c r="F509" s="186"/>
      <c r="G509" s="186"/>
      <c r="H509" s="186"/>
      <c r="I509" s="186"/>
      <c r="J509" s="186"/>
      <c r="K509" s="186"/>
      <c r="L509" s="186"/>
      <c r="M509" s="186"/>
      <c r="N509" s="180"/>
      <c r="O509" s="180"/>
      <c r="P509" s="180"/>
      <c r="Q509" s="180"/>
      <c r="R509" s="180"/>
      <c r="S509" s="180"/>
      <c r="T509" s="186"/>
      <c r="U509" s="186"/>
      <c r="V509" s="186"/>
      <c r="W509" s="186"/>
      <c r="X509" s="186"/>
      <c r="Y509" s="186"/>
      <c r="Z509" s="186"/>
    </row>
    <row r="510" spans="1:26" x14ac:dyDescent="0.2">
      <c r="A510" s="186"/>
      <c r="B510" s="186"/>
      <c r="C510" s="186"/>
      <c r="D510" s="186"/>
      <c r="E510" s="186"/>
      <c r="F510" s="186"/>
      <c r="G510" s="186"/>
      <c r="H510" s="186"/>
      <c r="I510" s="186"/>
      <c r="J510" s="186"/>
      <c r="K510" s="186"/>
      <c r="L510" s="186"/>
      <c r="M510" s="186"/>
      <c r="N510" s="180"/>
      <c r="O510" s="180"/>
      <c r="P510" s="180"/>
      <c r="Q510" s="180"/>
      <c r="R510" s="180"/>
      <c r="S510" s="180"/>
      <c r="T510" s="186"/>
      <c r="U510" s="186"/>
      <c r="V510" s="186"/>
      <c r="W510" s="186"/>
      <c r="X510" s="186"/>
      <c r="Y510" s="186"/>
      <c r="Z510" s="186"/>
    </row>
    <row r="511" spans="1:26" x14ac:dyDescent="0.2">
      <c r="A511" s="186"/>
      <c r="B511" s="186"/>
      <c r="C511" s="186"/>
      <c r="D511" s="186"/>
      <c r="E511" s="186"/>
      <c r="F511" s="186"/>
      <c r="G511" s="186"/>
      <c r="H511" s="186"/>
      <c r="I511" s="186"/>
      <c r="J511" s="186"/>
      <c r="K511" s="186"/>
      <c r="L511" s="186"/>
      <c r="M511" s="186"/>
      <c r="N511" s="180"/>
      <c r="O511" s="180"/>
      <c r="P511" s="180"/>
      <c r="Q511" s="180"/>
      <c r="R511" s="180"/>
      <c r="S511" s="180"/>
      <c r="T511" s="186"/>
      <c r="U511" s="186"/>
      <c r="V511" s="186"/>
      <c r="W511" s="186"/>
      <c r="X511" s="186"/>
      <c r="Y511" s="186"/>
      <c r="Z511" s="186"/>
    </row>
    <row r="512" spans="1:26" x14ac:dyDescent="0.2">
      <c r="A512" s="186"/>
      <c r="B512" s="186"/>
      <c r="C512" s="186"/>
      <c r="D512" s="186"/>
      <c r="E512" s="186"/>
      <c r="F512" s="186"/>
      <c r="G512" s="186"/>
      <c r="H512" s="186"/>
      <c r="I512" s="186"/>
      <c r="J512" s="186"/>
      <c r="K512" s="186"/>
      <c r="L512" s="186"/>
      <c r="M512" s="186"/>
      <c r="N512" s="180"/>
      <c r="O512" s="180"/>
      <c r="P512" s="180"/>
      <c r="Q512" s="180"/>
      <c r="R512" s="180"/>
      <c r="S512" s="180"/>
      <c r="T512" s="186"/>
      <c r="U512" s="186"/>
      <c r="V512" s="186"/>
      <c r="W512" s="186"/>
      <c r="X512" s="186"/>
      <c r="Y512" s="186"/>
      <c r="Z512" s="186"/>
    </row>
    <row r="513" spans="1:26" x14ac:dyDescent="0.2">
      <c r="A513" s="186"/>
      <c r="B513" s="186"/>
      <c r="C513" s="186"/>
      <c r="D513" s="186"/>
      <c r="E513" s="186"/>
      <c r="F513" s="186"/>
      <c r="G513" s="186"/>
      <c r="H513" s="186"/>
      <c r="I513" s="186"/>
      <c r="J513" s="186"/>
      <c r="K513" s="186"/>
      <c r="L513" s="186"/>
      <c r="M513" s="186"/>
      <c r="N513" s="180"/>
      <c r="O513" s="180"/>
      <c r="P513" s="180"/>
      <c r="Q513" s="180"/>
      <c r="R513" s="180"/>
      <c r="S513" s="180"/>
      <c r="T513" s="186"/>
      <c r="U513" s="186"/>
      <c r="V513" s="186"/>
      <c r="W513" s="186"/>
      <c r="X513" s="186"/>
      <c r="Y513" s="186"/>
      <c r="Z513" s="186"/>
    </row>
    <row r="514" spans="1:26" x14ac:dyDescent="0.2">
      <c r="A514" s="186"/>
      <c r="B514" s="186"/>
      <c r="C514" s="186"/>
      <c r="D514" s="186"/>
      <c r="E514" s="186"/>
      <c r="F514" s="186"/>
      <c r="G514" s="186"/>
      <c r="H514" s="186"/>
      <c r="I514" s="186"/>
      <c r="J514" s="186"/>
      <c r="K514" s="186"/>
      <c r="L514" s="186"/>
      <c r="M514" s="186"/>
      <c r="N514" s="180"/>
      <c r="O514" s="180"/>
      <c r="P514" s="180"/>
      <c r="Q514" s="180"/>
      <c r="R514" s="180"/>
      <c r="S514" s="180"/>
      <c r="T514" s="186"/>
      <c r="U514" s="186"/>
      <c r="V514" s="186"/>
      <c r="W514" s="186"/>
      <c r="X514" s="186"/>
      <c r="Y514" s="186"/>
      <c r="Z514" s="186"/>
    </row>
    <row r="515" spans="1:26" x14ac:dyDescent="0.2">
      <c r="A515" s="186"/>
      <c r="B515" s="186"/>
      <c r="C515" s="186"/>
      <c r="D515" s="186"/>
      <c r="E515" s="186"/>
      <c r="F515" s="186"/>
      <c r="G515" s="186"/>
      <c r="H515" s="186"/>
      <c r="I515" s="186"/>
      <c r="J515" s="186"/>
      <c r="K515" s="186"/>
      <c r="L515" s="186"/>
      <c r="M515" s="186"/>
      <c r="N515" s="180"/>
      <c r="O515" s="180"/>
      <c r="P515" s="180"/>
      <c r="Q515" s="180"/>
      <c r="R515" s="180"/>
      <c r="S515" s="180"/>
      <c r="T515" s="186"/>
      <c r="U515" s="186"/>
      <c r="V515" s="186"/>
      <c r="W515" s="186"/>
      <c r="X515" s="186"/>
      <c r="Y515" s="186"/>
      <c r="Z515" s="186"/>
    </row>
    <row r="516" spans="1:26" x14ac:dyDescent="0.2">
      <c r="A516" s="186"/>
      <c r="B516" s="186"/>
      <c r="C516" s="186"/>
      <c r="D516" s="186"/>
      <c r="E516" s="186"/>
      <c r="F516" s="186"/>
      <c r="G516" s="186"/>
      <c r="H516" s="186"/>
      <c r="I516" s="186"/>
      <c r="J516" s="186"/>
      <c r="K516" s="186"/>
      <c r="L516" s="186"/>
      <c r="M516" s="186"/>
      <c r="N516" s="180"/>
      <c r="O516" s="180"/>
      <c r="P516" s="180"/>
      <c r="Q516" s="180"/>
      <c r="R516" s="180"/>
      <c r="S516" s="180"/>
      <c r="T516" s="186"/>
      <c r="U516" s="186"/>
      <c r="V516" s="186"/>
      <c r="W516" s="186"/>
      <c r="X516" s="186"/>
      <c r="Y516" s="186"/>
      <c r="Z516" s="186"/>
    </row>
    <row r="517" spans="1:26" x14ac:dyDescent="0.2">
      <c r="A517" s="186"/>
      <c r="B517" s="186"/>
      <c r="C517" s="186"/>
      <c r="D517" s="186"/>
      <c r="E517" s="186"/>
      <c r="F517" s="186"/>
      <c r="G517" s="186"/>
      <c r="H517" s="186"/>
      <c r="I517" s="186"/>
      <c r="J517" s="186"/>
      <c r="K517" s="186"/>
      <c r="L517" s="186"/>
      <c r="M517" s="186"/>
      <c r="N517" s="180"/>
      <c r="O517" s="180"/>
      <c r="P517" s="180"/>
      <c r="Q517" s="180"/>
      <c r="R517" s="180"/>
      <c r="S517" s="180"/>
      <c r="T517" s="186"/>
      <c r="U517" s="186"/>
      <c r="V517" s="186"/>
      <c r="W517" s="186"/>
      <c r="X517" s="186"/>
      <c r="Y517" s="186"/>
      <c r="Z517" s="186"/>
    </row>
    <row r="518" spans="1:26" x14ac:dyDescent="0.2">
      <c r="A518" s="186"/>
      <c r="B518" s="186"/>
      <c r="C518" s="186"/>
      <c r="D518" s="186"/>
      <c r="E518" s="186"/>
      <c r="F518" s="186"/>
      <c r="G518" s="186"/>
      <c r="H518" s="186"/>
      <c r="I518" s="186"/>
      <c r="J518" s="186"/>
      <c r="K518" s="186"/>
      <c r="L518" s="186"/>
      <c r="M518" s="186"/>
      <c r="N518" s="180"/>
      <c r="O518" s="180"/>
      <c r="P518" s="180"/>
      <c r="Q518" s="180"/>
      <c r="R518" s="180"/>
      <c r="S518" s="180"/>
      <c r="T518" s="186"/>
      <c r="U518" s="186"/>
      <c r="V518" s="186"/>
      <c r="W518" s="186"/>
      <c r="X518" s="186"/>
      <c r="Y518" s="186"/>
      <c r="Z518" s="186"/>
    </row>
    <row r="519" spans="1:26" x14ac:dyDescent="0.2">
      <c r="A519" s="186"/>
      <c r="B519" s="186"/>
      <c r="C519" s="186"/>
      <c r="D519" s="186"/>
      <c r="E519" s="186"/>
      <c r="F519" s="186"/>
      <c r="G519" s="186"/>
      <c r="H519" s="186"/>
      <c r="I519" s="186"/>
      <c r="J519" s="186"/>
      <c r="K519" s="186"/>
      <c r="L519" s="186"/>
      <c r="M519" s="186"/>
      <c r="N519" s="180"/>
      <c r="O519" s="180"/>
      <c r="P519" s="180"/>
      <c r="Q519" s="180"/>
      <c r="R519" s="180"/>
      <c r="S519" s="180"/>
      <c r="T519" s="186"/>
      <c r="U519" s="186"/>
      <c r="V519" s="186"/>
      <c r="W519" s="186"/>
      <c r="X519" s="186"/>
      <c r="Y519" s="186"/>
      <c r="Z519" s="186"/>
    </row>
    <row r="520" spans="1:26" x14ac:dyDescent="0.2">
      <c r="A520" s="186"/>
      <c r="B520" s="186"/>
      <c r="C520" s="186"/>
      <c r="D520" s="186"/>
      <c r="E520" s="186"/>
      <c r="F520" s="186"/>
      <c r="G520" s="186"/>
      <c r="H520" s="186"/>
      <c r="I520" s="186"/>
      <c r="J520" s="186"/>
      <c r="K520" s="186"/>
      <c r="L520" s="186"/>
      <c r="M520" s="186"/>
      <c r="N520" s="180"/>
      <c r="O520" s="180"/>
      <c r="P520" s="180"/>
      <c r="Q520" s="180"/>
      <c r="R520" s="180"/>
      <c r="S520" s="180"/>
      <c r="T520" s="186"/>
      <c r="U520" s="186"/>
      <c r="V520" s="186"/>
      <c r="W520" s="186"/>
      <c r="X520" s="186"/>
      <c r="Y520" s="186"/>
      <c r="Z520" s="186"/>
    </row>
    <row r="521" spans="1:26" x14ac:dyDescent="0.2">
      <c r="A521" s="186"/>
      <c r="B521" s="186"/>
      <c r="C521" s="186"/>
      <c r="D521" s="186"/>
      <c r="E521" s="186"/>
      <c r="F521" s="186"/>
      <c r="G521" s="186"/>
      <c r="H521" s="186"/>
      <c r="I521" s="186"/>
      <c r="J521" s="186"/>
      <c r="K521" s="186"/>
      <c r="L521" s="186"/>
      <c r="M521" s="186"/>
      <c r="N521" s="180"/>
      <c r="O521" s="180"/>
      <c r="P521" s="180"/>
      <c r="Q521" s="180"/>
      <c r="R521" s="180"/>
      <c r="S521" s="180"/>
      <c r="T521" s="186"/>
      <c r="U521" s="186"/>
      <c r="V521" s="186"/>
      <c r="W521" s="186"/>
      <c r="X521" s="186"/>
      <c r="Y521" s="186"/>
      <c r="Z521" s="186"/>
    </row>
    <row r="522" spans="1:26" x14ac:dyDescent="0.2">
      <c r="A522" s="186"/>
      <c r="B522" s="186"/>
      <c r="C522" s="186"/>
      <c r="D522" s="186"/>
      <c r="E522" s="186"/>
      <c r="F522" s="186"/>
      <c r="G522" s="186"/>
      <c r="H522" s="186"/>
      <c r="I522" s="186"/>
      <c r="J522" s="186"/>
      <c r="K522" s="186"/>
      <c r="L522" s="186"/>
      <c r="M522" s="186"/>
      <c r="N522" s="180"/>
      <c r="O522" s="180"/>
      <c r="P522" s="180"/>
      <c r="Q522" s="180"/>
      <c r="R522" s="180"/>
      <c r="S522" s="180"/>
      <c r="T522" s="186"/>
      <c r="U522" s="186"/>
      <c r="V522" s="186"/>
      <c r="W522" s="186"/>
      <c r="X522" s="186"/>
      <c r="Y522" s="186"/>
      <c r="Z522" s="186"/>
    </row>
    <row r="523" spans="1:26" x14ac:dyDescent="0.2">
      <c r="A523" s="186"/>
      <c r="B523" s="186"/>
      <c r="C523" s="186"/>
      <c r="D523" s="186"/>
      <c r="E523" s="186"/>
      <c r="F523" s="186"/>
      <c r="G523" s="186"/>
      <c r="H523" s="186"/>
      <c r="I523" s="186"/>
      <c r="J523" s="186"/>
      <c r="K523" s="186"/>
      <c r="L523" s="186"/>
      <c r="M523" s="186"/>
      <c r="N523" s="180"/>
      <c r="O523" s="180"/>
      <c r="P523" s="180"/>
      <c r="Q523" s="180"/>
      <c r="R523" s="180"/>
      <c r="S523" s="180"/>
      <c r="T523" s="186"/>
      <c r="U523" s="186"/>
      <c r="V523" s="186"/>
      <c r="W523" s="186"/>
      <c r="X523" s="186"/>
      <c r="Y523" s="186"/>
      <c r="Z523" s="186"/>
    </row>
    <row r="524" spans="1:26" x14ac:dyDescent="0.2">
      <c r="A524" s="186"/>
      <c r="B524" s="186"/>
      <c r="C524" s="186"/>
      <c r="D524" s="186"/>
      <c r="E524" s="186"/>
      <c r="F524" s="186"/>
      <c r="G524" s="186"/>
      <c r="H524" s="186"/>
      <c r="I524" s="186"/>
      <c r="J524" s="186"/>
      <c r="K524" s="186"/>
      <c r="L524" s="186"/>
      <c r="M524" s="186"/>
      <c r="N524" s="180"/>
      <c r="O524" s="180"/>
      <c r="P524" s="180"/>
      <c r="Q524" s="180"/>
      <c r="R524" s="180"/>
      <c r="S524" s="180"/>
      <c r="T524" s="186"/>
      <c r="U524" s="186"/>
      <c r="V524" s="186"/>
      <c r="W524" s="186"/>
      <c r="X524" s="186"/>
      <c r="Y524" s="186"/>
      <c r="Z524" s="186"/>
    </row>
    <row r="525" spans="1:26" x14ac:dyDescent="0.2">
      <c r="A525" s="186"/>
      <c r="B525" s="186"/>
      <c r="C525" s="186"/>
      <c r="D525" s="186"/>
      <c r="E525" s="186"/>
      <c r="F525" s="186"/>
      <c r="G525" s="186"/>
      <c r="H525" s="186"/>
      <c r="I525" s="186"/>
      <c r="J525" s="186"/>
      <c r="K525" s="186"/>
      <c r="L525" s="186"/>
      <c r="M525" s="186"/>
      <c r="N525" s="180"/>
      <c r="O525" s="180"/>
      <c r="P525" s="180"/>
      <c r="Q525" s="180"/>
      <c r="R525" s="180"/>
      <c r="S525" s="180"/>
      <c r="T525" s="186"/>
      <c r="U525" s="186"/>
      <c r="V525" s="186"/>
      <c r="W525" s="186"/>
      <c r="X525" s="186"/>
      <c r="Y525" s="186"/>
      <c r="Z525" s="186"/>
    </row>
    <row r="526" spans="1:26" x14ac:dyDescent="0.2">
      <c r="A526" s="186"/>
      <c r="B526" s="186"/>
      <c r="C526" s="186"/>
      <c r="D526" s="186"/>
      <c r="E526" s="186"/>
      <c r="F526" s="186"/>
      <c r="G526" s="186"/>
      <c r="H526" s="186"/>
      <c r="I526" s="186"/>
      <c r="J526" s="186"/>
      <c r="K526" s="186"/>
      <c r="L526" s="186"/>
      <c r="M526" s="186"/>
      <c r="N526" s="180"/>
      <c r="O526" s="180"/>
      <c r="P526" s="180"/>
      <c r="Q526" s="180"/>
      <c r="R526" s="180"/>
      <c r="S526" s="180"/>
      <c r="T526" s="186"/>
      <c r="U526" s="186"/>
      <c r="V526" s="186"/>
      <c r="W526" s="186"/>
      <c r="X526" s="186"/>
      <c r="Y526" s="186"/>
      <c r="Z526" s="186"/>
    </row>
    <row r="527" spans="1:26" x14ac:dyDescent="0.2">
      <c r="A527" s="186"/>
      <c r="B527" s="186"/>
      <c r="C527" s="186"/>
      <c r="D527" s="186"/>
      <c r="E527" s="186"/>
      <c r="F527" s="186"/>
      <c r="G527" s="186"/>
      <c r="H527" s="186"/>
      <c r="I527" s="186"/>
      <c r="J527" s="186"/>
      <c r="K527" s="186"/>
      <c r="L527" s="186"/>
      <c r="M527" s="186"/>
      <c r="N527" s="180"/>
      <c r="O527" s="180"/>
      <c r="P527" s="180"/>
      <c r="Q527" s="180"/>
      <c r="R527" s="180"/>
      <c r="S527" s="180"/>
      <c r="T527" s="186"/>
      <c r="U527" s="186"/>
      <c r="V527" s="186"/>
      <c r="W527" s="186"/>
      <c r="X527" s="186"/>
      <c r="Y527" s="186"/>
      <c r="Z527" s="186"/>
    </row>
    <row r="528" spans="1:26" x14ac:dyDescent="0.2">
      <c r="A528" s="186"/>
      <c r="B528" s="186"/>
      <c r="C528" s="186"/>
      <c r="D528" s="186"/>
      <c r="E528" s="186"/>
      <c r="F528" s="186"/>
      <c r="G528" s="186"/>
      <c r="H528" s="186"/>
      <c r="I528" s="186"/>
      <c r="J528" s="186"/>
      <c r="K528" s="186"/>
      <c r="L528" s="186"/>
      <c r="M528" s="186"/>
      <c r="N528" s="180"/>
      <c r="O528" s="180"/>
      <c r="P528" s="180"/>
      <c r="Q528" s="180"/>
      <c r="R528" s="180"/>
      <c r="S528" s="180"/>
      <c r="T528" s="186"/>
      <c r="U528" s="186"/>
      <c r="V528" s="186"/>
      <c r="W528" s="186"/>
      <c r="X528" s="186"/>
      <c r="Y528" s="186"/>
      <c r="Z528" s="186"/>
    </row>
    <row r="529" spans="1:26" x14ac:dyDescent="0.2">
      <c r="A529" s="186"/>
      <c r="B529" s="186"/>
      <c r="C529" s="186"/>
      <c r="D529" s="186"/>
      <c r="E529" s="186"/>
      <c r="F529" s="186"/>
      <c r="G529" s="186"/>
      <c r="H529" s="186"/>
      <c r="I529" s="186"/>
      <c r="J529" s="186"/>
      <c r="K529" s="186"/>
      <c r="L529" s="186"/>
      <c r="M529" s="186"/>
      <c r="N529" s="180"/>
      <c r="O529" s="180"/>
      <c r="P529" s="180"/>
      <c r="Q529" s="180"/>
      <c r="R529" s="180"/>
      <c r="S529" s="180"/>
      <c r="T529" s="186"/>
      <c r="U529" s="186"/>
      <c r="V529" s="186"/>
      <c r="W529" s="186"/>
      <c r="X529" s="186"/>
      <c r="Y529" s="186"/>
      <c r="Z529" s="186"/>
    </row>
    <row r="530" spans="1:26" x14ac:dyDescent="0.2">
      <c r="A530" s="186"/>
      <c r="B530" s="186"/>
      <c r="C530" s="186"/>
      <c r="D530" s="186"/>
      <c r="E530" s="186"/>
      <c r="F530" s="186"/>
      <c r="G530" s="186"/>
      <c r="H530" s="186"/>
      <c r="I530" s="186"/>
      <c r="J530" s="186"/>
      <c r="K530" s="186"/>
      <c r="L530" s="186"/>
      <c r="M530" s="186"/>
      <c r="N530" s="180"/>
      <c r="O530" s="180"/>
      <c r="P530" s="180"/>
      <c r="Q530" s="180"/>
      <c r="R530" s="180"/>
      <c r="S530" s="180"/>
      <c r="T530" s="186"/>
      <c r="U530" s="186"/>
      <c r="V530" s="186"/>
      <c r="W530" s="186"/>
      <c r="X530" s="186"/>
      <c r="Y530" s="186"/>
      <c r="Z530" s="186"/>
    </row>
    <row r="531" spans="1:26" x14ac:dyDescent="0.2">
      <c r="A531" s="186"/>
      <c r="B531" s="186"/>
      <c r="C531" s="186"/>
      <c r="D531" s="186"/>
      <c r="E531" s="186"/>
      <c r="F531" s="186"/>
      <c r="G531" s="186"/>
      <c r="H531" s="186"/>
      <c r="I531" s="186"/>
      <c r="J531" s="186"/>
      <c r="K531" s="186"/>
      <c r="L531" s="186"/>
      <c r="M531" s="186"/>
      <c r="N531" s="180"/>
      <c r="O531" s="180"/>
      <c r="P531" s="180"/>
      <c r="Q531" s="180"/>
      <c r="R531" s="180"/>
      <c r="S531" s="180"/>
      <c r="T531" s="186"/>
      <c r="U531" s="186"/>
      <c r="V531" s="186"/>
      <c r="W531" s="186"/>
      <c r="X531" s="186"/>
      <c r="Y531" s="186"/>
      <c r="Z531" s="186"/>
    </row>
    <row r="532" spans="1:26" x14ac:dyDescent="0.2">
      <c r="A532" s="186"/>
      <c r="B532" s="186"/>
      <c r="C532" s="186"/>
      <c r="D532" s="186"/>
      <c r="E532" s="186"/>
      <c r="F532" s="186"/>
      <c r="G532" s="186"/>
      <c r="H532" s="186"/>
      <c r="I532" s="186"/>
      <c r="J532" s="186"/>
      <c r="K532" s="186"/>
      <c r="L532" s="186"/>
      <c r="M532" s="186"/>
      <c r="N532" s="180"/>
      <c r="O532" s="180"/>
      <c r="P532" s="180"/>
      <c r="Q532" s="180"/>
      <c r="R532" s="180"/>
      <c r="S532" s="180"/>
      <c r="T532" s="186"/>
      <c r="U532" s="186"/>
      <c r="V532" s="186"/>
      <c r="W532" s="186"/>
      <c r="X532" s="186"/>
      <c r="Y532" s="186"/>
      <c r="Z532" s="186"/>
    </row>
    <row r="533" spans="1:26" x14ac:dyDescent="0.2">
      <c r="A533" s="186"/>
      <c r="B533" s="186"/>
      <c r="C533" s="186"/>
      <c r="D533" s="186"/>
      <c r="E533" s="186"/>
      <c r="F533" s="186"/>
      <c r="G533" s="186"/>
      <c r="H533" s="186"/>
      <c r="I533" s="186"/>
      <c r="J533" s="186"/>
      <c r="K533" s="186"/>
      <c r="L533" s="186"/>
      <c r="M533" s="186"/>
      <c r="N533" s="180"/>
      <c r="O533" s="180"/>
      <c r="P533" s="180"/>
      <c r="Q533" s="180"/>
      <c r="R533" s="180"/>
      <c r="S533" s="180"/>
      <c r="T533" s="186"/>
      <c r="U533" s="186"/>
      <c r="V533" s="186"/>
      <c r="W533" s="186"/>
      <c r="X533" s="186"/>
      <c r="Y533" s="186"/>
      <c r="Z533" s="186"/>
    </row>
    <row r="534" spans="1:26" x14ac:dyDescent="0.2">
      <c r="A534" s="186"/>
      <c r="B534" s="186"/>
      <c r="C534" s="186"/>
      <c r="D534" s="186"/>
      <c r="E534" s="186"/>
      <c r="F534" s="186"/>
      <c r="G534" s="186"/>
      <c r="H534" s="186"/>
      <c r="I534" s="186"/>
      <c r="J534" s="186"/>
      <c r="K534" s="186"/>
      <c r="L534" s="186"/>
      <c r="M534" s="186"/>
      <c r="N534" s="180"/>
      <c r="O534" s="180"/>
      <c r="P534" s="180"/>
      <c r="Q534" s="180"/>
      <c r="R534" s="180"/>
      <c r="S534" s="180"/>
      <c r="T534" s="186"/>
      <c r="U534" s="186"/>
      <c r="V534" s="186"/>
      <c r="W534" s="186"/>
      <c r="X534" s="186"/>
      <c r="Y534" s="186"/>
      <c r="Z534" s="186"/>
    </row>
    <row r="535" spans="1:26" x14ac:dyDescent="0.2">
      <c r="A535" s="186"/>
      <c r="B535" s="186"/>
      <c r="C535" s="186"/>
      <c r="D535" s="186"/>
      <c r="E535" s="186"/>
      <c r="F535" s="186"/>
      <c r="G535" s="186"/>
      <c r="H535" s="186"/>
      <c r="I535" s="186"/>
      <c r="J535" s="186"/>
      <c r="K535" s="186"/>
      <c r="L535" s="186"/>
      <c r="M535" s="186"/>
      <c r="N535" s="180"/>
      <c r="O535" s="180"/>
      <c r="P535" s="180"/>
      <c r="Q535" s="180"/>
      <c r="R535" s="180"/>
      <c r="S535" s="180"/>
      <c r="T535" s="186"/>
      <c r="U535" s="186"/>
      <c r="V535" s="186"/>
      <c r="W535" s="186"/>
      <c r="X535" s="186"/>
      <c r="Y535" s="186"/>
      <c r="Z535" s="186"/>
    </row>
    <row r="536" spans="1:26" x14ac:dyDescent="0.2">
      <c r="A536" s="186"/>
      <c r="B536" s="186"/>
      <c r="C536" s="186"/>
      <c r="D536" s="186"/>
      <c r="E536" s="186"/>
      <c r="F536" s="186"/>
      <c r="G536" s="186"/>
      <c r="H536" s="186"/>
      <c r="I536" s="186"/>
      <c r="J536" s="186"/>
      <c r="K536" s="186"/>
      <c r="L536" s="186"/>
      <c r="M536" s="186"/>
      <c r="N536" s="180"/>
      <c r="O536" s="180"/>
      <c r="P536" s="180"/>
      <c r="Q536" s="180"/>
      <c r="R536" s="180"/>
      <c r="S536" s="180"/>
      <c r="T536" s="186"/>
      <c r="U536" s="186"/>
      <c r="V536" s="186"/>
      <c r="W536" s="186"/>
      <c r="X536" s="186"/>
      <c r="Y536" s="186"/>
      <c r="Z536" s="186"/>
    </row>
    <row r="537" spans="1:26" x14ac:dyDescent="0.2">
      <c r="A537" s="186"/>
      <c r="B537" s="186"/>
      <c r="C537" s="186"/>
      <c r="D537" s="186"/>
      <c r="E537" s="186"/>
      <c r="F537" s="186"/>
      <c r="G537" s="186"/>
      <c r="H537" s="186"/>
      <c r="I537" s="186"/>
      <c r="J537" s="186"/>
      <c r="K537" s="186"/>
      <c r="L537" s="186"/>
      <c r="M537" s="186"/>
      <c r="N537" s="180"/>
      <c r="O537" s="180"/>
      <c r="P537" s="180"/>
      <c r="Q537" s="180"/>
      <c r="R537" s="180"/>
      <c r="S537" s="180"/>
      <c r="T537" s="186"/>
      <c r="U537" s="186"/>
      <c r="V537" s="186"/>
      <c r="W537" s="186"/>
      <c r="X537" s="186"/>
      <c r="Y537" s="186"/>
      <c r="Z537" s="186"/>
    </row>
    <row r="538" spans="1:26" x14ac:dyDescent="0.2">
      <c r="A538" s="186"/>
      <c r="B538" s="186"/>
      <c r="C538" s="186"/>
      <c r="D538" s="186"/>
      <c r="E538" s="186"/>
      <c r="F538" s="186"/>
      <c r="G538" s="186"/>
      <c r="H538" s="186"/>
      <c r="I538" s="186"/>
      <c r="J538" s="186"/>
      <c r="K538" s="186"/>
      <c r="L538" s="186"/>
      <c r="M538" s="186"/>
      <c r="N538" s="180"/>
      <c r="O538" s="180"/>
      <c r="P538" s="180"/>
      <c r="Q538" s="180"/>
      <c r="R538" s="180"/>
      <c r="S538" s="180"/>
      <c r="T538" s="186"/>
      <c r="U538" s="186"/>
      <c r="V538" s="186"/>
      <c r="W538" s="186"/>
      <c r="X538" s="186"/>
      <c r="Y538" s="186"/>
      <c r="Z538" s="186"/>
    </row>
    <row r="539" spans="1:26" x14ac:dyDescent="0.2">
      <c r="A539" s="186"/>
      <c r="B539" s="186"/>
      <c r="C539" s="186"/>
      <c r="D539" s="186"/>
      <c r="E539" s="186"/>
      <c r="F539" s="186"/>
      <c r="G539" s="186"/>
      <c r="H539" s="186"/>
      <c r="I539" s="186"/>
      <c r="J539" s="186"/>
      <c r="K539" s="186"/>
      <c r="L539" s="186"/>
      <c r="M539" s="186"/>
      <c r="N539" s="180"/>
      <c r="O539" s="180"/>
      <c r="P539" s="180"/>
      <c r="Q539" s="180"/>
      <c r="R539" s="180"/>
      <c r="S539" s="180"/>
      <c r="T539" s="186"/>
      <c r="U539" s="186"/>
      <c r="V539" s="186"/>
      <c r="W539" s="186"/>
      <c r="X539" s="186"/>
      <c r="Y539" s="186"/>
      <c r="Z539" s="186"/>
    </row>
    <row r="540" spans="1:26" x14ac:dyDescent="0.2">
      <c r="A540" s="186"/>
      <c r="B540" s="186"/>
      <c r="C540" s="186"/>
      <c r="D540" s="186"/>
      <c r="E540" s="186"/>
      <c r="F540" s="186"/>
      <c r="G540" s="186"/>
      <c r="H540" s="186"/>
      <c r="I540" s="186"/>
      <c r="J540" s="186"/>
      <c r="K540" s="186"/>
      <c r="L540" s="186"/>
      <c r="M540" s="186"/>
      <c r="N540" s="180"/>
      <c r="O540" s="180"/>
      <c r="P540" s="180"/>
      <c r="Q540" s="180"/>
      <c r="R540" s="180"/>
      <c r="S540" s="180"/>
      <c r="T540" s="186"/>
      <c r="U540" s="186"/>
      <c r="V540" s="186"/>
      <c r="W540" s="186"/>
      <c r="X540" s="186"/>
      <c r="Y540" s="186"/>
      <c r="Z540" s="186"/>
    </row>
    <row r="541" spans="1:26" x14ac:dyDescent="0.2">
      <c r="A541" s="186"/>
      <c r="B541" s="186"/>
      <c r="C541" s="186"/>
      <c r="D541" s="186"/>
      <c r="E541" s="186"/>
      <c r="F541" s="186"/>
      <c r="G541" s="186"/>
      <c r="H541" s="186"/>
      <c r="I541" s="186"/>
      <c r="J541" s="186"/>
      <c r="K541" s="186"/>
      <c r="L541" s="186"/>
      <c r="M541" s="186"/>
      <c r="N541" s="180"/>
      <c r="O541" s="180"/>
      <c r="P541" s="180"/>
      <c r="Q541" s="180"/>
      <c r="R541" s="180"/>
      <c r="S541" s="180"/>
      <c r="T541" s="186"/>
      <c r="U541" s="186"/>
      <c r="V541" s="186"/>
      <c r="W541" s="186"/>
      <c r="X541" s="186"/>
      <c r="Y541" s="186"/>
      <c r="Z541" s="186"/>
    </row>
    <row r="542" spans="1:26" x14ac:dyDescent="0.2">
      <c r="A542" s="186"/>
      <c r="B542" s="186"/>
      <c r="C542" s="186"/>
      <c r="D542" s="186"/>
      <c r="E542" s="186"/>
      <c r="F542" s="186"/>
      <c r="G542" s="186"/>
      <c r="H542" s="186"/>
      <c r="I542" s="186"/>
      <c r="J542" s="186"/>
      <c r="K542" s="186"/>
      <c r="L542" s="186"/>
      <c r="M542" s="186"/>
      <c r="N542" s="180"/>
      <c r="O542" s="180"/>
      <c r="P542" s="180"/>
      <c r="Q542" s="180"/>
      <c r="R542" s="180"/>
      <c r="S542" s="180"/>
      <c r="T542" s="186"/>
      <c r="U542" s="186"/>
      <c r="V542" s="186"/>
      <c r="W542" s="186"/>
      <c r="X542" s="186"/>
      <c r="Y542" s="186"/>
      <c r="Z542" s="186"/>
    </row>
    <row r="543" spans="1:26" x14ac:dyDescent="0.2">
      <c r="A543" s="186"/>
      <c r="B543" s="186"/>
      <c r="C543" s="186"/>
      <c r="D543" s="186"/>
      <c r="E543" s="186"/>
      <c r="F543" s="186"/>
      <c r="G543" s="186"/>
      <c r="H543" s="186"/>
      <c r="I543" s="186"/>
      <c r="J543" s="186"/>
      <c r="K543" s="186"/>
      <c r="L543" s="186"/>
      <c r="M543" s="186"/>
      <c r="N543" s="180"/>
      <c r="O543" s="180"/>
      <c r="P543" s="180"/>
      <c r="Q543" s="180"/>
      <c r="R543" s="180"/>
      <c r="S543" s="180"/>
      <c r="T543" s="186"/>
      <c r="U543" s="186"/>
      <c r="V543" s="186"/>
      <c r="W543" s="186"/>
      <c r="X543" s="186"/>
      <c r="Y543" s="186"/>
      <c r="Z543" s="186"/>
    </row>
    <row r="544" spans="1:26" x14ac:dyDescent="0.2">
      <c r="A544" s="186"/>
      <c r="B544" s="186"/>
      <c r="C544" s="186"/>
      <c r="D544" s="186"/>
      <c r="E544" s="186"/>
      <c r="F544" s="186"/>
      <c r="G544" s="186"/>
      <c r="H544" s="186"/>
      <c r="I544" s="186"/>
      <c r="J544" s="186"/>
      <c r="K544" s="186"/>
      <c r="L544" s="186"/>
      <c r="M544" s="186"/>
      <c r="N544" s="180"/>
      <c r="O544" s="180"/>
      <c r="P544" s="180"/>
      <c r="Q544" s="180"/>
      <c r="R544" s="180"/>
      <c r="S544" s="180"/>
      <c r="T544" s="186"/>
      <c r="U544" s="186"/>
      <c r="V544" s="186"/>
      <c r="W544" s="186"/>
      <c r="X544" s="186"/>
      <c r="Y544" s="186"/>
      <c r="Z544" s="186"/>
    </row>
    <row r="545" spans="1:26" x14ac:dyDescent="0.2">
      <c r="A545" s="186"/>
      <c r="B545" s="186"/>
      <c r="C545" s="186"/>
      <c r="D545" s="186"/>
      <c r="E545" s="186"/>
      <c r="F545" s="186"/>
      <c r="G545" s="186"/>
      <c r="H545" s="186"/>
      <c r="I545" s="186"/>
      <c r="J545" s="186"/>
      <c r="K545" s="186"/>
      <c r="L545" s="186"/>
      <c r="M545" s="186"/>
      <c r="N545" s="180"/>
      <c r="O545" s="180"/>
      <c r="P545" s="180"/>
      <c r="Q545" s="180"/>
      <c r="R545" s="180"/>
      <c r="S545" s="180"/>
      <c r="T545" s="186"/>
      <c r="U545" s="186"/>
      <c r="V545" s="186"/>
      <c r="W545" s="186"/>
      <c r="X545" s="186"/>
      <c r="Y545" s="186"/>
      <c r="Z545" s="186"/>
    </row>
    <row r="546" spans="1:26" x14ac:dyDescent="0.2">
      <c r="A546" s="186"/>
      <c r="B546" s="186"/>
      <c r="C546" s="186"/>
      <c r="D546" s="186"/>
      <c r="E546" s="186"/>
      <c r="F546" s="186"/>
      <c r="G546" s="186"/>
      <c r="H546" s="186"/>
      <c r="I546" s="186"/>
      <c r="J546" s="186"/>
      <c r="K546" s="186"/>
      <c r="L546" s="186"/>
      <c r="M546" s="186"/>
      <c r="N546" s="180"/>
      <c r="O546" s="180"/>
      <c r="P546" s="180"/>
      <c r="Q546" s="180"/>
      <c r="R546" s="180"/>
      <c r="S546" s="180"/>
      <c r="T546" s="186"/>
      <c r="U546" s="186"/>
      <c r="V546" s="186"/>
      <c r="W546" s="186"/>
      <c r="X546" s="186"/>
      <c r="Y546" s="186"/>
      <c r="Z546" s="186"/>
    </row>
    <row r="547" spans="1:26" x14ac:dyDescent="0.2">
      <c r="A547" s="186"/>
      <c r="B547" s="186"/>
      <c r="C547" s="186"/>
      <c r="D547" s="186"/>
      <c r="E547" s="186"/>
      <c r="F547" s="186"/>
      <c r="G547" s="186"/>
      <c r="H547" s="186"/>
      <c r="I547" s="186"/>
      <c r="J547" s="186"/>
      <c r="K547" s="186"/>
      <c r="L547" s="186"/>
      <c r="M547" s="186"/>
      <c r="N547" s="180"/>
      <c r="O547" s="180"/>
      <c r="P547" s="180"/>
      <c r="Q547" s="180"/>
      <c r="R547" s="180"/>
      <c r="S547" s="180"/>
      <c r="T547" s="186"/>
      <c r="U547" s="186"/>
      <c r="V547" s="186"/>
      <c r="W547" s="186"/>
      <c r="X547" s="186"/>
      <c r="Y547" s="186"/>
      <c r="Z547" s="186"/>
    </row>
    <row r="548" spans="1:26" x14ac:dyDescent="0.2">
      <c r="A548" s="186"/>
      <c r="B548" s="186"/>
      <c r="C548" s="186"/>
      <c r="D548" s="186"/>
      <c r="E548" s="186"/>
      <c r="F548" s="186"/>
      <c r="G548" s="186"/>
      <c r="H548" s="186"/>
      <c r="I548" s="186"/>
      <c r="J548" s="186"/>
      <c r="K548" s="186"/>
      <c r="L548" s="186"/>
      <c r="M548" s="186"/>
      <c r="N548" s="180"/>
      <c r="O548" s="180"/>
      <c r="P548" s="180"/>
      <c r="Q548" s="180"/>
      <c r="R548" s="180"/>
      <c r="S548" s="180"/>
      <c r="T548" s="186"/>
      <c r="U548" s="186"/>
      <c r="V548" s="186"/>
      <c r="W548" s="186"/>
      <c r="X548" s="186"/>
      <c r="Y548" s="186"/>
      <c r="Z548" s="186"/>
    </row>
    <row r="549" spans="1:26" x14ac:dyDescent="0.2">
      <c r="A549" s="186"/>
      <c r="B549" s="186"/>
      <c r="C549" s="186"/>
      <c r="D549" s="186"/>
      <c r="E549" s="186"/>
      <c r="F549" s="186"/>
      <c r="G549" s="186"/>
      <c r="H549" s="186"/>
      <c r="I549" s="186"/>
      <c r="J549" s="186"/>
      <c r="K549" s="186"/>
      <c r="L549" s="186"/>
      <c r="M549" s="186"/>
      <c r="N549" s="180"/>
      <c r="O549" s="180"/>
      <c r="P549" s="180"/>
      <c r="Q549" s="180"/>
      <c r="R549" s="180"/>
      <c r="S549" s="180"/>
      <c r="T549" s="186"/>
      <c r="U549" s="186"/>
      <c r="V549" s="186"/>
      <c r="W549" s="186"/>
      <c r="X549" s="186"/>
      <c r="Y549" s="186"/>
      <c r="Z549" s="186"/>
    </row>
    <row r="550" spans="1:26" x14ac:dyDescent="0.2">
      <c r="A550" s="186"/>
      <c r="B550" s="186"/>
      <c r="C550" s="186"/>
      <c r="D550" s="186"/>
      <c r="E550" s="186"/>
      <c r="F550" s="186"/>
      <c r="G550" s="186"/>
      <c r="H550" s="186"/>
      <c r="I550" s="186"/>
      <c r="J550" s="186"/>
      <c r="K550" s="186"/>
      <c r="L550" s="186"/>
      <c r="M550" s="186"/>
      <c r="N550" s="180"/>
      <c r="O550" s="180"/>
      <c r="P550" s="180"/>
      <c r="Q550" s="180"/>
      <c r="R550" s="180"/>
      <c r="S550" s="180"/>
      <c r="T550" s="186"/>
      <c r="U550" s="186"/>
      <c r="V550" s="186"/>
      <c r="W550" s="186"/>
      <c r="X550" s="186"/>
      <c r="Y550" s="186"/>
      <c r="Z550" s="186"/>
    </row>
    <row r="551" spans="1:26" x14ac:dyDescent="0.2">
      <c r="A551" s="186"/>
      <c r="B551" s="186"/>
      <c r="C551" s="186"/>
      <c r="D551" s="186"/>
      <c r="E551" s="186"/>
      <c r="F551" s="186"/>
      <c r="G551" s="186"/>
      <c r="H551" s="186"/>
      <c r="I551" s="186"/>
      <c r="J551" s="186"/>
      <c r="K551" s="186"/>
      <c r="L551" s="186"/>
      <c r="M551" s="186"/>
      <c r="N551" s="180"/>
      <c r="O551" s="180"/>
      <c r="P551" s="180"/>
      <c r="Q551" s="180"/>
      <c r="R551" s="180"/>
      <c r="S551" s="180"/>
      <c r="T551" s="186"/>
      <c r="U551" s="186"/>
      <c r="V551" s="186"/>
      <c r="W551" s="186"/>
      <c r="X551" s="186"/>
      <c r="Y551" s="186"/>
      <c r="Z551" s="186"/>
    </row>
    <row r="552" spans="1:26" x14ac:dyDescent="0.2">
      <c r="A552" s="186"/>
      <c r="B552" s="186"/>
      <c r="C552" s="186"/>
      <c r="D552" s="186"/>
      <c r="E552" s="186"/>
      <c r="F552" s="186"/>
      <c r="G552" s="186"/>
      <c r="H552" s="186"/>
      <c r="I552" s="186"/>
      <c r="J552" s="186"/>
      <c r="K552" s="186"/>
      <c r="L552" s="186"/>
      <c r="M552" s="186"/>
      <c r="N552" s="180"/>
      <c r="O552" s="180"/>
      <c r="P552" s="180"/>
      <c r="Q552" s="180"/>
      <c r="R552" s="180"/>
      <c r="S552" s="180"/>
      <c r="T552" s="186"/>
      <c r="U552" s="186"/>
      <c r="V552" s="186"/>
      <c r="W552" s="186"/>
      <c r="X552" s="186"/>
      <c r="Y552" s="186"/>
      <c r="Z552" s="186"/>
    </row>
    <row r="553" spans="1:26" x14ac:dyDescent="0.2">
      <c r="A553" s="186"/>
      <c r="B553" s="186"/>
      <c r="C553" s="186"/>
      <c r="D553" s="186"/>
      <c r="E553" s="186"/>
      <c r="F553" s="186"/>
      <c r="G553" s="186"/>
      <c r="H553" s="186"/>
      <c r="I553" s="186"/>
      <c r="J553" s="186"/>
      <c r="K553" s="186"/>
      <c r="L553" s="186"/>
      <c r="M553" s="186"/>
      <c r="N553" s="180"/>
      <c r="O553" s="180"/>
      <c r="P553" s="180"/>
      <c r="Q553" s="180"/>
      <c r="R553" s="180"/>
      <c r="S553" s="180"/>
      <c r="T553" s="186"/>
      <c r="U553" s="186"/>
      <c r="V553" s="186"/>
      <c r="W553" s="186"/>
      <c r="X553" s="186"/>
      <c r="Y553" s="186"/>
      <c r="Z553" s="186"/>
    </row>
    <row r="554" spans="1:26" x14ac:dyDescent="0.2">
      <c r="A554" s="186"/>
      <c r="B554" s="186"/>
      <c r="C554" s="186"/>
      <c r="D554" s="186"/>
      <c r="E554" s="186"/>
      <c r="F554" s="186"/>
      <c r="G554" s="186"/>
      <c r="H554" s="186"/>
      <c r="I554" s="186"/>
      <c r="J554" s="186"/>
      <c r="K554" s="186"/>
      <c r="L554" s="186"/>
      <c r="M554" s="186"/>
      <c r="N554" s="180"/>
      <c r="O554" s="180"/>
      <c r="P554" s="180"/>
      <c r="Q554" s="180"/>
      <c r="R554" s="180"/>
      <c r="S554" s="180"/>
      <c r="T554" s="186"/>
      <c r="U554" s="186"/>
      <c r="V554" s="186"/>
      <c r="W554" s="186"/>
      <c r="X554" s="186"/>
      <c r="Y554" s="186"/>
      <c r="Z554" s="186"/>
    </row>
    <row r="555" spans="1:26" x14ac:dyDescent="0.2">
      <c r="A555" s="186"/>
      <c r="B555" s="186"/>
      <c r="C555" s="186"/>
      <c r="D555" s="186"/>
      <c r="E555" s="186"/>
      <c r="F555" s="186"/>
      <c r="G555" s="186"/>
      <c r="H555" s="186"/>
      <c r="I555" s="186"/>
      <c r="J555" s="186"/>
      <c r="K555" s="186"/>
      <c r="L555" s="186"/>
      <c r="M555" s="186"/>
      <c r="N555" s="180"/>
      <c r="O555" s="180"/>
      <c r="P555" s="180"/>
      <c r="Q555" s="180"/>
      <c r="R555" s="180"/>
      <c r="S555" s="180"/>
      <c r="T555" s="186"/>
      <c r="U555" s="186"/>
      <c r="V555" s="186"/>
      <c r="W555" s="186"/>
      <c r="X555" s="186"/>
      <c r="Y555" s="186"/>
      <c r="Z555" s="186"/>
    </row>
    <row r="556" spans="1:26" x14ac:dyDescent="0.2">
      <c r="A556" s="186"/>
      <c r="B556" s="186"/>
      <c r="C556" s="186"/>
      <c r="D556" s="186"/>
      <c r="E556" s="186"/>
      <c r="F556" s="186"/>
      <c r="G556" s="186"/>
      <c r="H556" s="186"/>
      <c r="I556" s="186"/>
      <c r="J556" s="186"/>
      <c r="K556" s="186"/>
      <c r="L556" s="186"/>
      <c r="M556" s="186"/>
      <c r="N556" s="180"/>
      <c r="O556" s="180"/>
      <c r="P556" s="180"/>
      <c r="Q556" s="180"/>
      <c r="R556" s="180"/>
      <c r="S556" s="180"/>
      <c r="T556" s="186"/>
      <c r="U556" s="186"/>
      <c r="V556" s="186"/>
      <c r="W556" s="186"/>
      <c r="X556" s="186"/>
      <c r="Y556" s="186"/>
      <c r="Z556" s="186"/>
    </row>
    <row r="557" spans="1:26" x14ac:dyDescent="0.2">
      <c r="A557" s="186"/>
      <c r="B557" s="186"/>
      <c r="C557" s="186"/>
      <c r="D557" s="186"/>
      <c r="E557" s="186"/>
      <c r="F557" s="186"/>
      <c r="G557" s="186"/>
      <c r="H557" s="186"/>
      <c r="I557" s="186"/>
      <c r="J557" s="186"/>
      <c r="K557" s="186"/>
      <c r="L557" s="186"/>
      <c r="M557" s="186"/>
      <c r="N557" s="180"/>
      <c r="O557" s="180"/>
      <c r="P557" s="180"/>
      <c r="Q557" s="180"/>
      <c r="R557" s="180"/>
      <c r="S557" s="180"/>
      <c r="T557" s="186"/>
      <c r="U557" s="186"/>
      <c r="V557" s="186"/>
      <c r="W557" s="186"/>
      <c r="X557" s="186"/>
      <c r="Y557" s="186"/>
      <c r="Z557" s="186"/>
    </row>
    <row r="558" spans="1:26" x14ac:dyDescent="0.2">
      <c r="A558" s="186"/>
      <c r="B558" s="186"/>
      <c r="C558" s="186"/>
      <c r="D558" s="186"/>
      <c r="E558" s="186"/>
      <c r="F558" s="186"/>
      <c r="G558" s="186"/>
      <c r="H558" s="186"/>
      <c r="I558" s="186"/>
      <c r="J558" s="186"/>
      <c r="K558" s="186"/>
      <c r="L558" s="186"/>
      <c r="M558" s="186"/>
      <c r="N558" s="180"/>
      <c r="O558" s="180"/>
      <c r="P558" s="180"/>
      <c r="Q558" s="180"/>
      <c r="R558" s="180"/>
      <c r="S558" s="180"/>
      <c r="T558" s="186"/>
      <c r="U558" s="186"/>
      <c r="V558" s="186"/>
      <c r="W558" s="186"/>
      <c r="X558" s="186"/>
      <c r="Y558" s="186"/>
      <c r="Z558" s="186"/>
    </row>
    <row r="559" spans="1:26" x14ac:dyDescent="0.2">
      <c r="A559" s="186"/>
      <c r="B559" s="186"/>
      <c r="C559" s="186"/>
      <c r="D559" s="186"/>
      <c r="E559" s="186"/>
      <c r="F559" s="186"/>
      <c r="G559" s="186"/>
      <c r="H559" s="186"/>
      <c r="I559" s="186"/>
      <c r="J559" s="186"/>
      <c r="K559" s="186"/>
      <c r="L559" s="186"/>
      <c r="M559" s="186"/>
      <c r="N559" s="180"/>
      <c r="O559" s="180"/>
      <c r="P559" s="180"/>
      <c r="Q559" s="180"/>
      <c r="R559" s="180"/>
      <c r="S559" s="180"/>
      <c r="T559" s="186"/>
      <c r="U559" s="186"/>
      <c r="V559" s="186"/>
      <c r="W559" s="186"/>
      <c r="X559" s="186"/>
      <c r="Y559" s="186"/>
      <c r="Z559" s="186"/>
    </row>
    <row r="560" spans="1:26" x14ac:dyDescent="0.2">
      <c r="A560" s="186"/>
      <c r="B560" s="186"/>
      <c r="C560" s="186"/>
      <c r="D560" s="186"/>
      <c r="E560" s="186"/>
      <c r="F560" s="186"/>
      <c r="G560" s="186"/>
      <c r="H560" s="186"/>
      <c r="I560" s="186"/>
      <c r="J560" s="186"/>
      <c r="K560" s="186"/>
      <c r="L560" s="186"/>
      <c r="M560" s="186"/>
      <c r="N560" s="180"/>
      <c r="O560" s="180"/>
      <c r="P560" s="180"/>
      <c r="Q560" s="180"/>
      <c r="R560" s="180"/>
      <c r="S560" s="180"/>
      <c r="T560" s="186"/>
      <c r="U560" s="186"/>
      <c r="V560" s="186"/>
      <c r="W560" s="186"/>
      <c r="X560" s="186"/>
      <c r="Y560" s="186"/>
      <c r="Z560" s="186"/>
    </row>
    <row r="561" spans="1:26" x14ac:dyDescent="0.2">
      <c r="A561" s="186"/>
      <c r="B561" s="186"/>
      <c r="C561" s="186"/>
      <c r="D561" s="186"/>
      <c r="E561" s="186"/>
      <c r="F561" s="186"/>
      <c r="G561" s="186"/>
      <c r="H561" s="186"/>
      <c r="I561" s="186"/>
      <c r="J561" s="186"/>
      <c r="K561" s="186"/>
      <c r="L561" s="186"/>
      <c r="M561" s="186"/>
      <c r="N561" s="180"/>
      <c r="O561" s="180"/>
      <c r="P561" s="180"/>
      <c r="Q561" s="180"/>
      <c r="R561" s="180"/>
      <c r="S561" s="180"/>
      <c r="T561" s="186"/>
      <c r="U561" s="186"/>
      <c r="V561" s="186"/>
      <c r="W561" s="186"/>
      <c r="X561" s="186"/>
      <c r="Y561" s="186"/>
      <c r="Z561" s="186"/>
    </row>
    <row r="562" spans="1:26" x14ac:dyDescent="0.2">
      <c r="A562" s="186"/>
      <c r="B562" s="186"/>
      <c r="C562" s="186"/>
      <c r="D562" s="186"/>
      <c r="E562" s="186"/>
      <c r="F562" s="186"/>
      <c r="G562" s="186"/>
      <c r="H562" s="186"/>
      <c r="I562" s="186"/>
      <c r="J562" s="186"/>
      <c r="K562" s="186"/>
      <c r="L562" s="186"/>
      <c r="M562" s="186"/>
      <c r="N562" s="180"/>
      <c r="O562" s="180"/>
      <c r="P562" s="180"/>
      <c r="Q562" s="180"/>
      <c r="R562" s="180"/>
      <c r="S562" s="180"/>
      <c r="T562" s="186"/>
      <c r="U562" s="186"/>
      <c r="V562" s="186"/>
      <c r="W562" s="186"/>
      <c r="X562" s="186"/>
      <c r="Y562" s="186"/>
      <c r="Z562" s="186"/>
    </row>
    <row r="563" spans="1:26" x14ac:dyDescent="0.2">
      <c r="A563" s="186"/>
      <c r="B563" s="186"/>
      <c r="C563" s="186"/>
      <c r="D563" s="186"/>
      <c r="E563" s="186"/>
      <c r="F563" s="186"/>
      <c r="G563" s="186"/>
      <c r="H563" s="186"/>
      <c r="I563" s="186"/>
      <c r="J563" s="186"/>
      <c r="K563" s="186"/>
      <c r="L563" s="186"/>
      <c r="M563" s="186"/>
      <c r="N563" s="180"/>
      <c r="O563" s="180"/>
      <c r="P563" s="180"/>
      <c r="Q563" s="180"/>
      <c r="R563" s="180"/>
      <c r="S563" s="180"/>
      <c r="T563" s="186"/>
      <c r="U563" s="186"/>
      <c r="V563" s="186"/>
      <c r="W563" s="186"/>
      <c r="X563" s="186"/>
      <c r="Y563" s="186"/>
      <c r="Z563" s="186"/>
    </row>
    <row r="564" spans="1:26" x14ac:dyDescent="0.2">
      <c r="A564" s="186"/>
      <c r="B564" s="186"/>
      <c r="C564" s="186"/>
      <c r="D564" s="186"/>
      <c r="E564" s="186"/>
      <c r="F564" s="186"/>
      <c r="G564" s="186"/>
      <c r="H564" s="186"/>
      <c r="I564" s="186"/>
      <c r="J564" s="186"/>
      <c r="K564" s="186"/>
      <c r="L564" s="186"/>
      <c r="M564" s="186"/>
      <c r="N564" s="180"/>
      <c r="O564" s="180"/>
      <c r="P564" s="180"/>
      <c r="Q564" s="180"/>
      <c r="R564" s="180"/>
      <c r="S564" s="180"/>
      <c r="T564" s="186"/>
      <c r="U564" s="186"/>
      <c r="V564" s="186"/>
      <c r="W564" s="186"/>
      <c r="X564" s="186"/>
      <c r="Y564" s="186"/>
      <c r="Z564" s="186"/>
    </row>
    <row r="565" spans="1:26" x14ac:dyDescent="0.2">
      <c r="A565" s="186"/>
      <c r="B565" s="186"/>
      <c r="C565" s="186"/>
      <c r="D565" s="186"/>
      <c r="E565" s="186"/>
      <c r="F565" s="186"/>
      <c r="G565" s="186"/>
      <c r="H565" s="186"/>
      <c r="I565" s="186"/>
      <c r="J565" s="186"/>
      <c r="K565" s="186"/>
      <c r="L565" s="186"/>
      <c r="M565" s="186"/>
      <c r="N565" s="180"/>
      <c r="O565" s="180"/>
      <c r="P565" s="180"/>
      <c r="Q565" s="180"/>
      <c r="R565" s="180"/>
      <c r="S565" s="180"/>
      <c r="T565" s="186"/>
      <c r="U565" s="186"/>
      <c r="V565" s="186"/>
      <c r="W565" s="186"/>
      <c r="X565" s="186"/>
      <c r="Y565" s="186"/>
      <c r="Z565" s="186"/>
    </row>
    <row r="566" spans="1:26" x14ac:dyDescent="0.2">
      <c r="A566" s="186"/>
      <c r="B566" s="186"/>
      <c r="C566" s="186"/>
      <c r="D566" s="186"/>
      <c r="E566" s="186"/>
      <c r="F566" s="186"/>
      <c r="G566" s="186"/>
      <c r="H566" s="186"/>
      <c r="I566" s="186"/>
      <c r="J566" s="186"/>
      <c r="K566" s="186"/>
      <c r="L566" s="186"/>
      <c r="M566" s="186"/>
      <c r="N566" s="180"/>
      <c r="O566" s="180"/>
      <c r="P566" s="180"/>
      <c r="Q566" s="180"/>
      <c r="R566" s="180"/>
      <c r="S566" s="180"/>
      <c r="T566" s="186"/>
      <c r="U566" s="186"/>
      <c r="V566" s="186"/>
      <c r="W566" s="186"/>
      <c r="X566" s="186"/>
      <c r="Y566" s="186"/>
      <c r="Z566" s="186"/>
    </row>
    <row r="567" spans="1:26" x14ac:dyDescent="0.2">
      <c r="A567" s="186"/>
      <c r="B567" s="186"/>
      <c r="C567" s="186"/>
      <c r="D567" s="186"/>
      <c r="E567" s="186"/>
      <c r="F567" s="186"/>
      <c r="G567" s="186"/>
      <c r="H567" s="186"/>
      <c r="I567" s="186"/>
      <c r="J567" s="186"/>
      <c r="K567" s="186"/>
      <c r="L567" s="186"/>
      <c r="M567" s="186"/>
      <c r="N567" s="180"/>
      <c r="O567" s="180"/>
      <c r="P567" s="180"/>
      <c r="Q567" s="180"/>
      <c r="R567" s="180"/>
      <c r="S567" s="180"/>
      <c r="T567" s="186"/>
      <c r="U567" s="186"/>
      <c r="V567" s="186"/>
      <c r="W567" s="186"/>
      <c r="X567" s="186"/>
      <c r="Y567" s="186"/>
      <c r="Z567" s="186"/>
    </row>
    <row r="568" spans="1:26" x14ac:dyDescent="0.2">
      <c r="A568" s="186"/>
      <c r="B568" s="186"/>
      <c r="C568" s="186"/>
      <c r="D568" s="186"/>
      <c r="E568" s="186"/>
      <c r="F568" s="186"/>
      <c r="G568" s="186"/>
      <c r="H568" s="186"/>
      <c r="I568" s="186"/>
      <c r="J568" s="186"/>
      <c r="K568" s="186"/>
      <c r="L568" s="186"/>
      <c r="M568" s="186"/>
      <c r="N568" s="180"/>
      <c r="O568" s="180"/>
      <c r="P568" s="180"/>
      <c r="Q568" s="180"/>
      <c r="R568" s="180"/>
      <c r="S568" s="180"/>
      <c r="T568" s="186"/>
      <c r="U568" s="186"/>
      <c r="V568" s="186"/>
      <c r="W568" s="186"/>
      <c r="X568" s="186"/>
      <c r="Y568" s="186"/>
      <c r="Z568" s="186"/>
    </row>
    <row r="569" spans="1:26" x14ac:dyDescent="0.2">
      <c r="A569" s="186"/>
      <c r="B569" s="186"/>
      <c r="C569" s="186"/>
      <c r="D569" s="186"/>
      <c r="E569" s="186"/>
      <c r="F569" s="186"/>
      <c r="G569" s="186"/>
      <c r="H569" s="186"/>
      <c r="I569" s="186"/>
      <c r="J569" s="186"/>
      <c r="K569" s="186"/>
      <c r="L569" s="186"/>
      <c r="M569" s="186"/>
      <c r="N569" s="180"/>
      <c r="O569" s="180"/>
      <c r="P569" s="180"/>
      <c r="Q569" s="180"/>
      <c r="R569" s="180"/>
      <c r="S569" s="180"/>
      <c r="T569" s="186"/>
      <c r="U569" s="186"/>
      <c r="V569" s="186"/>
      <c r="W569" s="186"/>
      <c r="X569" s="186"/>
      <c r="Y569" s="186"/>
      <c r="Z569" s="186"/>
    </row>
    <row r="570" spans="1:26" x14ac:dyDescent="0.2">
      <c r="A570" s="186"/>
      <c r="B570" s="186"/>
      <c r="C570" s="186"/>
      <c r="D570" s="186"/>
      <c r="E570" s="186"/>
      <c r="F570" s="186"/>
      <c r="G570" s="186"/>
      <c r="H570" s="186"/>
      <c r="I570" s="186"/>
      <c r="J570" s="186"/>
      <c r="K570" s="186"/>
      <c r="L570" s="186"/>
      <c r="M570" s="186"/>
      <c r="N570" s="180"/>
      <c r="O570" s="180"/>
      <c r="P570" s="180"/>
      <c r="Q570" s="180"/>
      <c r="R570" s="180"/>
      <c r="S570" s="180"/>
      <c r="T570" s="186"/>
      <c r="U570" s="186"/>
      <c r="V570" s="186"/>
      <c r="W570" s="186"/>
      <c r="X570" s="186"/>
      <c r="Y570" s="186"/>
      <c r="Z570" s="186"/>
    </row>
    <row r="571" spans="1:26" x14ac:dyDescent="0.2">
      <c r="A571" s="186"/>
      <c r="B571" s="186"/>
      <c r="C571" s="186"/>
      <c r="D571" s="186"/>
      <c r="E571" s="186"/>
      <c r="F571" s="186"/>
      <c r="G571" s="186"/>
      <c r="H571" s="186"/>
      <c r="I571" s="186"/>
      <c r="J571" s="186"/>
      <c r="K571" s="186"/>
      <c r="L571" s="186"/>
      <c r="M571" s="186"/>
      <c r="N571" s="180"/>
      <c r="O571" s="180"/>
      <c r="P571" s="180"/>
      <c r="Q571" s="180"/>
      <c r="R571" s="180"/>
      <c r="S571" s="180"/>
      <c r="T571" s="186"/>
      <c r="U571" s="186"/>
      <c r="V571" s="186"/>
      <c r="W571" s="186"/>
      <c r="X571" s="186"/>
      <c r="Y571" s="186"/>
      <c r="Z571" s="186"/>
    </row>
    <row r="572" spans="1:26" x14ac:dyDescent="0.2">
      <c r="A572" s="186"/>
      <c r="B572" s="186"/>
      <c r="C572" s="186"/>
      <c r="D572" s="186"/>
      <c r="E572" s="186"/>
      <c r="F572" s="186"/>
      <c r="G572" s="186"/>
      <c r="H572" s="186"/>
      <c r="I572" s="186"/>
      <c r="J572" s="186"/>
      <c r="K572" s="186"/>
      <c r="L572" s="186"/>
      <c r="M572" s="186"/>
      <c r="N572" s="180"/>
      <c r="O572" s="180"/>
      <c r="P572" s="180"/>
      <c r="Q572" s="180"/>
      <c r="R572" s="180"/>
      <c r="S572" s="180"/>
      <c r="T572" s="186"/>
      <c r="U572" s="186"/>
      <c r="V572" s="186"/>
      <c r="W572" s="186"/>
      <c r="X572" s="186"/>
      <c r="Y572" s="186"/>
      <c r="Z572" s="186"/>
    </row>
    <row r="573" spans="1:26" x14ac:dyDescent="0.2">
      <c r="A573" s="186"/>
      <c r="B573" s="186"/>
      <c r="C573" s="186"/>
      <c r="D573" s="186"/>
      <c r="E573" s="186"/>
      <c r="F573" s="186"/>
      <c r="G573" s="186"/>
      <c r="H573" s="186"/>
      <c r="I573" s="186"/>
      <c r="J573" s="186"/>
      <c r="K573" s="186"/>
      <c r="L573" s="186"/>
      <c r="M573" s="186"/>
      <c r="N573" s="180"/>
      <c r="O573" s="180"/>
      <c r="P573" s="180"/>
      <c r="Q573" s="180"/>
      <c r="R573" s="180"/>
      <c r="S573" s="180"/>
      <c r="T573" s="186"/>
      <c r="U573" s="186"/>
      <c r="V573" s="186"/>
      <c r="W573" s="186"/>
      <c r="X573" s="186"/>
      <c r="Y573" s="186"/>
      <c r="Z573" s="186"/>
    </row>
    <row r="574" spans="1:26" x14ac:dyDescent="0.2">
      <c r="A574" s="186"/>
      <c r="B574" s="186"/>
      <c r="C574" s="186"/>
      <c r="D574" s="186"/>
      <c r="E574" s="186"/>
      <c r="F574" s="186"/>
      <c r="G574" s="186"/>
      <c r="H574" s="186"/>
      <c r="I574" s="186"/>
      <c r="J574" s="186"/>
      <c r="K574" s="186"/>
      <c r="L574" s="186"/>
      <c r="M574" s="186"/>
      <c r="N574" s="180"/>
      <c r="O574" s="180"/>
      <c r="P574" s="180"/>
      <c r="Q574" s="180"/>
      <c r="R574" s="180"/>
      <c r="S574" s="180"/>
      <c r="T574" s="186"/>
      <c r="U574" s="186"/>
      <c r="V574" s="186"/>
      <c r="W574" s="186"/>
      <c r="X574" s="186"/>
      <c r="Y574" s="186"/>
      <c r="Z574" s="186"/>
    </row>
    <row r="575" spans="1:26" x14ac:dyDescent="0.2">
      <c r="A575" s="186"/>
      <c r="B575" s="186"/>
      <c r="C575" s="186"/>
      <c r="D575" s="186"/>
      <c r="E575" s="186"/>
      <c r="F575" s="186"/>
      <c r="G575" s="186"/>
      <c r="H575" s="186"/>
      <c r="I575" s="186"/>
      <c r="J575" s="186"/>
      <c r="K575" s="186"/>
      <c r="L575" s="186"/>
      <c r="M575" s="186"/>
      <c r="N575" s="180"/>
      <c r="O575" s="180"/>
      <c r="P575" s="180"/>
      <c r="Q575" s="180"/>
      <c r="R575" s="180"/>
      <c r="S575" s="180"/>
      <c r="T575" s="186"/>
      <c r="U575" s="186"/>
      <c r="V575" s="186"/>
      <c r="W575" s="186"/>
      <c r="X575" s="186"/>
      <c r="Y575" s="186"/>
      <c r="Z575" s="186"/>
    </row>
    <row r="576" spans="1:26" x14ac:dyDescent="0.2">
      <c r="A576" s="186"/>
      <c r="B576" s="186"/>
      <c r="C576" s="186"/>
      <c r="D576" s="186"/>
      <c r="E576" s="186"/>
      <c r="F576" s="186"/>
      <c r="G576" s="186"/>
      <c r="H576" s="186"/>
      <c r="I576" s="186"/>
      <c r="J576" s="186"/>
      <c r="K576" s="186"/>
      <c r="L576" s="186"/>
      <c r="M576" s="186"/>
      <c r="N576" s="180"/>
      <c r="O576" s="180"/>
      <c r="P576" s="180"/>
      <c r="Q576" s="180"/>
      <c r="R576" s="180"/>
      <c r="S576" s="180"/>
      <c r="T576" s="186"/>
      <c r="U576" s="186"/>
      <c r="V576" s="186"/>
      <c r="W576" s="186"/>
      <c r="X576" s="186"/>
      <c r="Y576" s="186"/>
      <c r="Z576" s="186"/>
    </row>
    <row r="577" spans="1:26" x14ac:dyDescent="0.2">
      <c r="A577" s="186"/>
      <c r="B577" s="186"/>
      <c r="C577" s="186"/>
      <c r="D577" s="186"/>
      <c r="E577" s="186"/>
      <c r="F577" s="186"/>
      <c r="G577" s="186"/>
      <c r="H577" s="186"/>
      <c r="I577" s="186"/>
      <c r="J577" s="186"/>
      <c r="K577" s="186"/>
      <c r="L577" s="186"/>
      <c r="M577" s="186"/>
      <c r="N577" s="180"/>
      <c r="O577" s="180"/>
      <c r="P577" s="180"/>
      <c r="Q577" s="180"/>
      <c r="R577" s="180"/>
      <c r="S577" s="180"/>
      <c r="T577" s="186"/>
      <c r="U577" s="186"/>
      <c r="V577" s="186"/>
      <c r="W577" s="186"/>
      <c r="X577" s="186"/>
      <c r="Y577" s="186"/>
      <c r="Z577" s="186"/>
    </row>
    <row r="578" spans="1:26" x14ac:dyDescent="0.2">
      <c r="A578" s="186"/>
      <c r="B578" s="186"/>
      <c r="C578" s="186"/>
      <c r="D578" s="186"/>
      <c r="E578" s="186"/>
      <c r="F578" s="186"/>
      <c r="G578" s="186"/>
      <c r="H578" s="186"/>
      <c r="I578" s="186"/>
      <c r="J578" s="186"/>
      <c r="K578" s="186"/>
      <c r="L578" s="186"/>
      <c r="M578" s="186"/>
      <c r="N578" s="180"/>
      <c r="O578" s="180"/>
      <c r="P578" s="180"/>
      <c r="Q578" s="180"/>
      <c r="R578" s="180"/>
      <c r="S578" s="180"/>
      <c r="T578" s="186"/>
      <c r="U578" s="186"/>
      <c r="V578" s="186"/>
      <c r="W578" s="186"/>
      <c r="X578" s="186"/>
      <c r="Y578" s="186"/>
      <c r="Z578" s="186"/>
    </row>
    <row r="579" spans="1:26" x14ac:dyDescent="0.2">
      <c r="A579" s="186"/>
      <c r="B579" s="186"/>
      <c r="C579" s="186"/>
      <c r="D579" s="186"/>
      <c r="E579" s="186"/>
      <c r="F579" s="186"/>
      <c r="G579" s="186"/>
      <c r="H579" s="186"/>
      <c r="I579" s="186"/>
      <c r="J579" s="186"/>
      <c r="K579" s="186"/>
      <c r="L579" s="186"/>
      <c r="M579" s="186"/>
      <c r="N579" s="180"/>
      <c r="O579" s="180"/>
      <c r="P579" s="180"/>
      <c r="Q579" s="180"/>
      <c r="R579" s="180"/>
      <c r="S579" s="180"/>
      <c r="T579" s="186"/>
      <c r="U579" s="186"/>
      <c r="V579" s="186"/>
      <c r="W579" s="186"/>
      <c r="X579" s="186"/>
      <c r="Y579" s="186"/>
      <c r="Z579" s="186"/>
    </row>
    <row r="580" spans="1:26" x14ac:dyDescent="0.2">
      <c r="A580" s="186"/>
      <c r="B580" s="186"/>
      <c r="C580" s="186"/>
      <c r="D580" s="186"/>
      <c r="E580" s="186"/>
      <c r="F580" s="186"/>
      <c r="G580" s="186"/>
      <c r="H580" s="186"/>
      <c r="I580" s="186"/>
      <c r="J580" s="186"/>
      <c r="K580" s="186"/>
      <c r="L580" s="186"/>
      <c r="M580" s="186"/>
      <c r="N580" s="180"/>
      <c r="O580" s="180"/>
      <c r="P580" s="180"/>
      <c r="Q580" s="180"/>
      <c r="R580" s="180"/>
      <c r="S580" s="180"/>
      <c r="T580" s="186"/>
      <c r="U580" s="186"/>
      <c r="V580" s="186"/>
      <c r="W580" s="186"/>
      <c r="X580" s="186"/>
      <c r="Y580" s="186"/>
      <c r="Z580" s="186"/>
    </row>
    <row r="581" spans="1:26" x14ac:dyDescent="0.2">
      <c r="A581" s="186"/>
      <c r="B581" s="186"/>
      <c r="C581" s="186"/>
      <c r="D581" s="186"/>
      <c r="E581" s="186"/>
      <c r="F581" s="186"/>
      <c r="G581" s="186"/>
      <c r="H581" s="186"/>
      <c r="I581" s="186"/>
      <c r="J581" s="186"/>
      <c r="K581" s="186"/>
      <c r="L581" s="186"/>
      <c r="M581" s="186"/>
      <c r="N581" s="180"/>
      <c r="O581" s="180"/>
      <c r="P581" s="180"/>
      <c r="Q581" s="180"/>
      <c r="R581" s="180"/>
      <c r="S581" s="180"/>
      <c r="T581" s="186"/>
      <c r="U581" s="186"/>
      <c r="V581" s="186"/>
      <c r="W581" s="186"/>
      <c r="X581" s="186"/>
      <c r="Y581" s="186"/>
      <c r="Z581" s="186"/>
    </row>
    <row r="582" spans="1:26" x14ac:dyDescent="0.2">
      <c r="A582" s="186"/>
      <c r="B582" s="186"/>
      <c r="C582" s="186"/>
      <c r="D582" s="186"/>
      <c r="E582" s="186"/>
      <c r="F582" s="186"/>
      <c r="G582" s="186"/>
      <c r="H582" s="186"/>
      <c r="I582" s="186"/>
      <c r="J582" s="186"/>
      <c r="K582" s="186"/>
      <c r="L582" s="186"/>
      <c r="M582" s="186"/>
      <c r="N582" s="180"/>
      <c r="O582" s="180"/>
      <c r="P582" s="180"/>
      <c r="Q582" s="180"/>
      <c r="R582" s="180"/>
      <c r="S582" s="180"/>
      <c r="T582" s="186"/>
      <c r="U582" s="186"/>
      <c r="V582" s="186"/>
      <c r="W582" s="186"/>
      <c r="X582" s="186"/>
      <c r="Y582" s="186"/>
      <c r="Z582" s="186"/>
    </row>
    <row r="583" spans="1:26" x14ac:dyDescent="0.2">
      <c r="A583" s="186"/>
      <c r="B583" s="186"/>
      <c r="C583" s="186"/>
      <c r="D583" s="186"/>
      <c r="E583" s="186"/>
      <c r="F583" s="186"/>
      <c r="G583" s="186"/>
      <c r="H583" s="186"/>
      <c r="I583" s="186"/>
      <c r="J583" s="186"/>
      <c r="K583" s="186"/>
      <c r="L583" s="186"/>
      <c r="M583" s="186"/>
      <c r="N583" s="180"/>
      <c r="O583" s="180"/>
      <c r="P583" s="180"/>
      <c r="Q583" s="180"/>
      <c r="R583" s="180"/>
      <c r="S583" s="180"/>
      <c r="T583" s="186"/>
      <c r="U583" s="186"/>
      <c r="V583" s="186"/>
      <c r="W583" s="186"/>
      <c r="X583" s="186"/>
      <c r="Y583" s="186"/>
      <c r="Z583" s="186"/>
    </row>
    <row r="584" spans="1:26" x14ac:dyDescent="0.2">
      <c r="A584" s="186"/>
      <c r="B584" s="186"/>
      <c r="C584" s="186"/>
      <c r="D584" s="186"/>
      <c r="E584" s="186"/>
      <c r="F584" s="186"/>
      <c r="G584" s="186"/>
      <c r="H584" s="186"/>
      <c r="I584" s="186"/>
      <c r="J584" s="186"/>
      <c r="K584" s="186"/>
      <c r="L584" s="186"/>
      <c r="M584" s="186"/>
      <c r="N584" s="180"/>
      <c r="O584" s="180"/>
      <c r="P584" s="180"/>
      <c r="Q584" s="180"/>
      <c r="R584" s="180"/>
      <c r="S584" s="180"/>
      <c r="T584" s="186"/>
      <c r="U584" s="186"/>
      <c r="V584" s="186"/>
      <c r="W584" s="186"/>
      <c r="X584" s="186"/>
      <c r="Y584" s="186"/>
      <c r="Z584" s="186"/>
    </row>
    <row r="585" spans="1:26" x14ac:dyDescent="0.2">
      <c r="A585" s="186"/>
      <c r="B585" s="186"/>
      <c r="C585" s="186"/>
      <c r="D585" s="186"/>
      <c r="E585" s="186"/>
      <c r="F585" s="186"/>
      <c r="G585" s="186"/>
      <c r="H585" s="186"/>
      <c r="I585" s="186"/>
      <c r="J585" s="186"/>
      <c r="K585" s="186"/>
      <c r="L585" s="186"/>
      <c r="M585" s="186"/>
      <c r="N585" s="180"/>
      <c r="O585" s="180"/>
      <c r="P585" s="180"/>
      <c r="Q585" s="180"/>
      <c r="R585" s="180"/>
      <c r="S585" s="180"/>
      <c r="T585" s="186"/>
      <c r="U585" s="186"/>
      <c r="V585" s="186"/>
      <c r="W585" s="186"/>
      <c r="X585" s="186"/>
      <c r="Y585" s="186"/>
      <c r="Z585" s="186"/>
    </row>
    <row r="586" spans="1:26" x14ac:dyDescent="0.2">
      <c r="A586" s="186"/>
      <c r="B586" s="186"/>
      <c r="C586" s="186"/>
      <c r="D586" s="186"/>
      <c r="E586" s="186"/>
      <c r="F586" s="186"/>
      <c r="G586" s="186"/>
      <c r="H586" s="186"/>
      <c r="I586" s="186"/>
      <c r="J586" s="186"/>
      <c r="K586" s="186"/>
      <c r="L586" s="186"/>
      <c r="M586" s="186"/>
      <c r="N586" s="180"/>
      <c r="O586" s="180"/>
      <c r="P586" s="180"/>
      <c r="Q586" s="180"/>
      <c r="R586" s="180"/>
      <c r="S586" s="180"/>
      <c r="T586" s="186"/>
      <c r="U586" s="186"/>
      <c r="V586" s="186"/>
      <c r="W586" s="186"/>
      <c r="X586" s="186"/>
      <c r="Y586" s="186"/>
      <c r="Z586" s="186"/>
    </row>
    <row r="587" spans="1:26" x14ac:dyDescent="0.2">
      <c r="A587" s="186"/>
      <c r="B587" s="186"/>
      <c r="C587" s="186"/>
      <c r="D587" s="186"/>
      <c r="E587" s="186"/>
      <c r="F587" s="186"/>
      <c r="G587" s="186"/>
      <c r="H587" s="186"/>
      <c r="I587" s="186"/>
      <c r="J587" s="186"/>
      <c r="K587" s="186"/>
      <c r="L587" s="186"/>
      <c r="M587" s="186"/>
      <c r="N587" s="180"/>
      <c r="O587" s="180"/>
      <c r="P587" s="180"/>
      <c r="Q587" s="180"/>
      <c r="R587" s="180"/>
      <c r="S587" s="180"/>
      <c r="T587" s="186"/>
      <c r="U587" s="186"/>
      <c r="V587" s="186"/>
      <c r="W587" s="186"/>
      <c r="X587" s="186"/>
      <c r="Y587" s="186"/>
      <c r="Z587" s="186"/>
    </row>
    <row r="588" spans="1:26" x14ac:dyDescent="0.2">
      <c r="A588" s="186"/>
      <c r="B588" s="186"/>
      <c r="C588" s="186"/>
      <c r="D588" s="186"/>
      <c r="E588" s="186"/>
      <c r="F588" s="186"/>
      <c r="G588" s="186"/>
      <c r="H588" s="186"/>
      <c r="I588" s="186"/>
      <c r="J588" s="186"/>
      <c r="K588" s="186"/>
      <c r="L588" s="186"/>
      <c r="M588" s="186"/>
      <c r="N588" s="180"/>
      <c r="O588" s="180"/>
      <c r="P588" s="180"/>
      <c r="Q588" s="180"/>
      <c r="R588" s="180"/>
      <c r="S588" s="180"/>
      <c r="T588" s="186"/>
      <c r="U588" s="186"/>
      <c r="V588" s="186"/>
      <c r="W588" s="186"/>
      <c r="X588" s="186"/>
      <c r="Y588" s="186"/>
      <c r="Z588" s="186"/>
    </row>
    <row r="589" spans="1:26" x14ac:dyDescent="0.2">
      <c r="A589" s="186"/>
      <c r="B589" s="186"/>
      <c r="C589" s="186"/>
      <c r="D589" s="186"/>
      <c r="E589" s="186"/>
      <c r="F589" s="186"/>
      <c r="G589" s="186"/>
      <c r="H589" s="186"/>
      <c r="I589" s="186"/>
      <c r="J589" s="186"/>
      <c r="K589" s="186"/>
      <c r="L589" s="186"/>
      <c r="M589" s="186"/>
      <c r="N589" s="180"/>
      <c r="O589" s="180"/>
      <c r="P589" s="180"/>
      <c r="Q589" s="180"/>
      <c r="R589" s="180"/>
      <c r="S589" s="180"/>
      <c r="T589" s="186"/>
      <c r="U589" s="186"/>
      <c r="V589" s="186"/>
      <c r="W589" s="186"/>
      <c r="X589" s="186"/>
      <c r="Y589" s="186"/>
      <c r="Z589" s="186"/>
    </row>
    <row r="590" spans="1:26" x14ac:dyDescent="0.2">
      <c r="A590" s="186"/>
      <c r="B590" s="186"/>
      <c r="C590" s="186"/>
      <c r="D590" s="186"/>
      <c r="E590" s="186"/>
      <c r="F590" s="186"/>
      <c r="G590" s="186"/>
      <c r="H590" s="186"/>
      <c r="I590" s="186"/>
      <c r="J590" s="186"/>
      <c r="K590" s="186"/>
      <c r="L590" s="186"/>
      <c r="M590" s="186"/>
      <c r="N590" s="180"/>
      <c r="O590" s="180"/>
      <c r="P590" s="180"/>
      <c r="Q590" s="180"/>
      <c r="R590" s="180"/>
      <c r="S590" s="180"/>
      <c r="T590" s="186"/>
      <c r="U590" s="186"/>
      <c r="V590" s="186"/>
      <c r="W590" s="186"/>
      <c r="X590" s="186"/>
      <c r="Y590" s="186"/>
      <c r="Z590" s="186"/>
    </row>
    <row r="591" spans="1:26" x14ac:dyDescent="0.2">
      <c r="A591" s="186"/>
      <c r="B591" s="186"/>
      <c r="C591" s="186"/>
      <c r="D591" s="186"/>
      <c r="E591" s="186"/>
      <c r="F591" s="186"/>
      <c r="G591" s="186"/>
      <c r="H591" s="186"/>
      <c r="I591" s="186"/>
      <c r="J591" s="186"/>
      <c r="K591" s="186"/>
      <c r="L591" s="186"/>
      <c r="M591" s="186"/>
      <c r="N591" s="180"/>
      <c r="O591" s="180"/>
      <c r="P591" s="180"/>
      <c r="Q591" s="180"/>
      <c r="R591" s="180"/>
      <c r="S591" s="180"/>
      <c r="T591" s="186"/>
      <c r="U591" s="186"/>
      <c r="V591" s="186"/>
      <c r="W591" s="186"/>
      <c r="X591" s="186"/>
      <c r="Y591" s="186"/>
      <c r="Z591" s="186"/>
    </row>
    <row r="592" spans="1:26" x14ac:dyDescent="0.2">
      <c r="A592" s="186"/>
      <c r="B592" s="186"/>
      <c r="C592" s="186"/>
      <c r="D592" s="186"/>
      <c r="E592" s="186"/>
      <c r="F592" s="186"/>
      <c r="G592" s="186"/>
      <c r="H592" s="186"/>
      <c r="I592" s="186"/>
      <c r="J592" s="186"/>
      <c r="K592" s="186"/>
      <c r="L592" s="186"/>
      <c r="M592" s="186"/>
      <c r="N592" s="180"/>
      <c r="O592" s="180"/>
      <c r="P592" s="180"/>
      <c r="Q592" s="180"/>
      <c r="R592" s="180"/>
      <c r="S592" s="180"/>
      <c r="T592" s="186"/>
      <c r="U592" s="186"/>
      <c r="V592" s="186"/>
      <c r="W592" s="186"/>
      <c r="X592" s="186"/>
      <c r="Y592" s="186"/>
      <c r="Z592" s="186"/>
    </row>
    <row r="593" spans="1:26" x14ac:dyDescent="0.2">
      <c r="A593" s="186"/>
      <c r="B593" s="186"/>
      <c r="C593" s="186"/>
      <c r="D593" s="186"/>
      <c r="E593" s="186"/>
      <c r="F593" s="186"/>
      <c r="G593" s="186"/>
      <c r="H593" s="186"/>
      <c r="I593" s="186"/>
      <c r="J593" s="186"/>
      <c r="K593" s="186"/>
      <c r="L593" s="186"/>
      <c r="M593" s="186"/>
      <c r="N593" s="180"/>
      <c r="O593" s="180"/>
      <c r="P593" s="180"/>
      <c r="Q593" s="180"/>
      <c r="R593" s="180"/>
      <c r="S593" s="180"/>
      <c r="T593" s="186"/>
      <c r="U593" s="186"/>
      <c r="V593" s="186"/>
      <c r="W593" s="186"/>
      <c r="X593" s="186"/>
      <c r="Y593" s="186"/>
      <c r="Z593" s="186"/>
    </row>
    <row r="594" spans="1:26" x14ac:dyDescent="0.2">
      <c r="A594" s="186"/>
      <c r="B594" s="186"/>
      <c r="C594" s="186"/>
      <c r="D594" s="186"/>
      <c r="E594" s="186"/>
      <c r="F594" s="186"/>
      <c r="G594" s="186"/>
      <c r="H594" s="186"/>
      <c r="I594" s="186"/>
      <c r="J594" s="186"/>
      <c r="K594" s="186"/>
      <c r="L594" s="186"/>
      <c r="M594" s="186"/>
      <c r="N594" s="180"/>
      <c r="O594" s="180"/>
      <c r="P594" s="180"/>
      <c r="Q594" s="180"/>
      <c r="R594" s="180"/>
      <c r="S594" s="180"/>
      <c r="T594" s="186"/>
      <c r="U594" s="186"/>
      <c r="V594" s="186"/>
      <c r="W594" s="186"/>
      <c r="X594" s="186"/>
      <c r="Y594" s="186"/>
      <c r="Z594" s="186"/>
    </row>
    <row r="595" spans="1:26" x14ac:dyDescent="0.2">
      <c r="A595" s="186"/>
      <c r="B595" s="186"/>
      <c r="C595" s="186"/>
      <c r="D595" s="186"/>
      <c r="E595" s="186"/>
      <c r="F595" s="186"/>
      <c r="G595" s="186"/>
      <c r="H595" s="186"/>
      <c r="I595" s="186"/>
      <c r="J595" s="186"/>
      <c r="K595" s="186"/>
      <c r="L595" s="186"/>
      <c r="M595" s="186"/>
      <c r="N595" s="180"/>
      <c r="O595" s="180"/>
      <c r="P595" s="180"/>
      <c r="Q595" s="180"/>
      <c r="R595" s="180"/>
      <c r="S595" s="180"/>
      <c r="T595" s="186"/>
      <c r="U595" s="186"/>
      <c r="V595" s="186"/>
      <c r="W595" s="186"/>
      <c r="X595" s="186"/>
      <c r="Y595" s="186"/>
      <c r="Z595" s="186"/>
    </row>
    <row r="596" spans="1:26" x14ac:dyDescent="0.2">
      <c r="A596" s="186"/>
      <c r="B596" s="186"/>
      <c r="C596" s="186"/>
      <c r="D596" s="186"/>
      <c r="E596" s="186"/>
      <c r="F596" s="186"/>
      <c r="G596" s="186"/>
      <c r="H596" s="186"/>
      <c r="I596" s="186"/>
      <c r="J596" s="186"/>
      <c r="K596" s="186"/>
      <c r="L596" s="186"/>
      <c r="M596" s="186"/>
      <c r="N596" s="180"/>
      <c r="O596" s="180"/>
      <c r="P596" s="180"/>
      <c r="Q596" s="180"/>
      <c r="R596" s="180"/>
      <c r="S596" s="180"/>
      <c r="T596" s="186"/>
      <c r="U596" s="186"/>
      <c r="V596" s="186"/>
      <c r="W596" s="186"/>
      <c r="X596" s="186"/>
      <c r="Y596" s="186"/>
      <c r="Z596" s="186"/>
    </row>
    <row r="597" spans="1:26" x14ac:dyDescent="0.2">
      <c r="A597" s="186"/>
      <c r="B597" s="186"/>
      <c r="C597" s="186"/>
      <c r="D597" s="186"/>
      <c r="E597" s="186"/>
      <c r="F597" s="186"/>
      <c r="G597" s="186"/>
      <c r="H597" s="186"/>
      <c r="I597" s="186"/>
      <c r="J597" s="186"/>
      <c r="K597" s="186"/>
      <c r="L597" s="186"/>
      <c r="M597" s="186"/>
      <c r="N597" s="180"/>
      <c r="O597" s="180"/>
      <c r="P597" s="180"/>
      <c r="Q597" s="180"/>
      <c r="R597" s="180"/>
      <c r="S597" s="180"/>
      <c r="T597" s="186"/>
      <c r="U597" s="186"/>
      <c r="V597" s="186"/>
      <c r="W597" s="186"/>
      <c r="X597" s="186"/>
      <c r="Y597" s="186"/>
      <c r="Z597" s="186"/>
    </row>
    <row r="598" spans="1:26" x14ac:dyDescent="0.2">
      <c r="A598" s="186"/>
      <c r="B598" s="186"/>
      <c r="C598" s="186"/>
      <c r="D598" s="186"/>
      <c r="E598" s="186"/>
      <c r="F598" s="186"/>
      <c r="G598" s="186"/>
      <c r="H598" s="186"/>
      <c r="I598" s="186"/>
      <c r="J598" s="186"/>
      <c r="K598" s="186"/>
      <c r="L598" s="186"/>
      <c r="M598" s="186"/>
      <c r="N598" s="180"/>
      <c r="O598" s="180"/>
      <c r="P598" s="180"/>
      <c r="Q598" s="180"/>
      <c r="R598" s="180"/>
      <c r="S598" s="180"/>
      <c r="T598" s="186"/>
      <c r="U598" s="186"/>
      <c r="V598" s="186"/>
      <c r="W598" s="186"/>
      <c r="X598" s="186"/>
      <c r="Y598" s="186"/>
      <c r="Z598" s="186"/>
    </row>
    <row r="599" spans="1:26" x14ac:dyDescent="0.2">
      <c r="A599" s="186"/>
      <c r="B599" s="186"/>
      <c r="C599" s="186"/>
      <c r="D599" s="186"/>
      <c r="E599" s="186"/>
      <c r="F599" s="186"/>
      <c r="G599" s="186"/>
      <c r="H599" s="186"/>
      <c r="I599" s="186"/>
      <c r="J599" s="186"/>
      <c r="K599" s="186"/>
      <c r="L599" s="186"/>
      <c r="M599" s="186"/>
      <c r="N599" s="180"/>
      <c r="O599" s="180"/>
      <c r="P599" s="180"/>
      <c r="Q599" s="180"/>
      <c r="R599" s="180"/>
      <c r="S599" s="180"/>
      <c r="T599" s="186"/>
      <c r="U599" s="186"/>
      <c r="V599" s="186"/>
      <c r="W599" s="186"/>
      <c r="X599" s="186"/>
      <c r="Y599" s="186"/>
      <c r="Z599" s="186"/>
    </row>
    <row r="600" spans="1:26" x14ac:dyDescent="0.2">
      <c r="A600" s="186"/>
      <c r="B600" s="186"/>
      <c r="C600" s="186"/>
      <c r="D600" s="186"/>
      <c r="E600" s="186"/>
      <c r="F600" s="186"/>
      <c r="G600" s="186"/>
      <c r="H600" s="186"/>
      <c r="I600" s="186"/>
      <c r="J600" s="186"/>
      <c r="K600" s="186"/>
      <c r="L600" s="186"/>
      <c r="M600" s="186"/>
      <c r="N600" s="180"/>
      <c r="O600" s="180"/>
      <c r="P600" s="180"/>
      <c r="Q600" s="180"/>
      <c r="R600" s="180"/>
      <c r="S600" s="180"/>
      <c r="T600" s="186"/>
      <c r="U600" s="186"/>
      <c r="V600" s="186"/>
      <c r="W600" s="186"/>
      <c r="X600" s="186"/>
      <c r="Y600" s="186"/>
      <c r="Z600" s="186"/>
    </row>
    <row r="601" spans="1:26" x14ac:dyDescent="0.2">
      <c r="A601" s="186"/>
      <c r="B601" s="186"/>
      <c r="C601" s="186"/>
      <c r="D601" s="186"/>
      <c r="E601" s="186"/>
      <c r="F601" s="186"/>
      <c r="G601" s="186"/>
      <c r="H601" s="186"/>
      <c r="I601" s="186"/>
      <c r="J601" s="186"/>
      <c r="K601" s="186"/>
      <c r="L601" s="186"/>
      <c r="M601" s="186"/>
      <c r="N601" s="180"/>
      <c r="O601" s="180"/>
      <c r="P601" s="180"/>
      <c r="Q601" s="180"/>
      <c r="R601" s="180"/>
      <c r="S601" s="180"/>
      <c r="T601" s="186"/>
      <c r="U601" s="186"/>
      <c r="V601" s="186"/>
      <c r="W601" s="186"/>
      <c r="X601" s="186"/>
      <c r="Y601" s="186"/>
      <c r="Z601" s="186"/>
    </row>
    <row r="602" spans="1:26" x14ac:dyDescent="0.2">
      <c r="A602" s="186"/>
      <c r="B602" s="186"/>
      <c r="C602" s="186"/>
      <c r="D602" s="186"/>
      <c r="E602" s="186"/>
      <c r="F602" s="186"/>
      <c r="G602" s="186"/>
      <c r="H602" s="186"/>
      <c r="I602" s="186"/>
      <c r="J602" s="186"/>
      <c r="K602" s="186"/>
      <c r="L602" s="186"/>
      <c r="M602" s="186"/>
      <c r="N602" s="180"/>
      <c r="O602" s="180"/>
      <c r="P602" s="180"/>
      <c r="Q602" s="180"/>
      <c r="R602" s="180"/>
      <c r="S602" s="180"/>
      <c r="T602" s="186"/>
      <c r="U602" s="186"/>
      <c r="V602" s="186"/>
      <c r="W602" s="186"/>
      <c r="X602" s="186"/>
      <c r="Y602" s="186"/>
      <c r="Z602" s="186"/>
    </row>
    <row r="603" spans="1:26" x14ac:dyDescent="0.2">
      <c r="A603" s="186"/>
      <c r="B603" s="186"/>
      <c r="C603" s="186"/>
      <c r="D603" s="186"/>
      <c r="E603" s="186"/>
      <c r="F603" s="186"/>
      <c r="G603" s="186"/>
      <c r="H603" s="186"/>
      <c r="I603" s="186"/>
      <c r="J603" s="186"/>
      <c r="K603" s="186"/>
      <c r="L603" s="186"/>
      <c r="M603" s="186"/>
      <c r="N603" s="180"/>
      <c r="O603" s="180"/>
      <c r="P603" s="180"/>
      <c r="Q603" s="180"/>
      <c r="R603" s="180"/>
      <c r="S603" s="180"/>
      <c r="T603" s="186"/>
      <c r="U603" s="186"/>
      <c r="V603" s="186"/>
      <c r="W603" s="186"/>
      <c r="X603" s="186"/>
      <c r="Y603" s="186"/>
      <c r="Z603" s="186"/>
    </row>
    <row r="604" spans="1:26" x14ac:dyDescent="0.2">
      <c r="A604" s="186"/>
      <c r="B604" s="186"/>
      <c r="C604" s="186"/>
      <c r="D604" s="186"/>
      <c r="E604" s="186"/>
      <c r="F604" s="186"/>
      <c r="G604" s="186"/>
      <c r="H604" s="186"/>
      <c r="I604" s="186"/>
      <c r="J604" s="186"/>
      <c r="K604" s="186"/>
      <c r="L604" s="186"/>
      <c r="M604" s="186"/>
      <c r="N604" s="180"/>
      <c r="O604" s="180"/>
      <c r="P604" s="180"/>
      <c r="Q604" s="180"/>
      <c r="R604" s="180"/>
      <c r="S604" s="180"/>
      <c r="T604" s="186"/>
      <c r="U604" s="186"/>
      <c r="V604" s="186"/>
      <c r="W604" s="186"/>
      <c r="X604" s="186"/>
      <c r="Y604" s="186"/>
      <c r="Z604" s="186"/>
    </row>
    <row r="605" spans="1:26" x14ac:dyDescent="0.2">
      <c r="A605" s="186"/>
      <c r="B605" s="186"/>
      <c r="C605" s="186"/>
      <c r="D605" s="186"/>
      <c r="E605" s="186"/>
      <c r="F605" s="186"/>
      <c r="G605" s="186"/>
      <c r="H605" s="186"/>
      <c r="I605" s="186"/>
      <c r="J605" s="186"/>
      <c r="K605" s="186"/>
      <c r="L605" s="186"/>
      <c r="M605" s="186"/>
      <c r="N605" s="180"/>
      <c r="O605" s="180"/>
      <c r="P605" s="180"/>
      <c r="Q605" s="180"/>
      <c r="R605" s="180"/>
      <c r="S605" s="180"/>
      <c r="T605" s="186"/>
      <c r="U605" s="186"/>
      <c r="V605" s="186"/>
      <c r="W605" s="186"/>
      <c r="X605" s="186"/>
      <c r="Y605" s="186"/>
      <c r="Z605" s="186"/>
    </row>
    <row r="606" spans="1:26" x14ac:dyDescent="0.2">
      <c r="A606" s="186"/>
      <c r="B606" s="186"/>
      <c r="C606" s="186"/>
      <c r="D606" s="186"/>
      <c r="E606" s="186"/>
      <c r="F606" s="186"/>
      <c r="G606" s="186"/>
      <c r="H606" s="186"/>
      <c r="I606" s="186"/>
      <c r="J606" s="186"/>
      <c r="K606" s="186"/>
      <c r="L606" s="186"/>
      <c r="M606" s="186"/>
      <c r="N606" s="180"/>
      <c r="O606" s="180"/>
      <c r="P606" s="180"/>
      <c r="Q606" s="180"/>
      <c r="R606" s="180"/>
      <c r="S606" s="180"/>
      <c r="T606" s="186"/>
      <c r="U606" s="186"/>
      <c r="V606" s="186"/>
      <c r="W606" s="186"/>
      <c r="X606" s="186"/>
      <c r="Y606" s="186"/>
      <c r="Z606" s="186"/>
    </row>
    <row r="607" spans="1:26" x14ac:dyDescent="0.2">
      <c r="A607" s="186"/>
      <c r="B607" s="186"/>
      <c r="C607" s="186"/>
      <c r="D607" s="186"/>
      <c r="E607" s="186"/>
      <c r="F607" s="186"/>
      <c r="G607" s="186"/>
      <c r="H607" s="186"/>
      <c r="I607" s="186"/>
      <c r="J607" s="186"/>
      <c r="K607" s="186"/>
      <c r="L607" s="186"/>
      <c r="M607" s="186"/>
      <c r="N607" s="180"/>
      <c r="O607" s="180"/>
      <c r="P607" s="180"/>
      <c r="Q607" s="180"/>
      <c r="R607" s="180"/>
      <c r="S607" s="180"/>
      <c r="T607" s="186"/>
      <c r="U607" s="186"/>
      <c r="V607" s="186"/>
      <c r="W607" s="186"/>
      <c r="X607" s="186"/>
      <c r="Y607" s="186"/>
      <c r="Z607" s="186"/>
    </row>
    <row r="608" spans="1:26" x14ac:dyDescent="0.2">
      <c r="A608" s="186"/>
      <c r="B608" s="186"/>
      <c r="C608" s="186"/>
      <c r="D608" s="186"/>
      <c r="E608" s="186"/>
      <c r="F608" s="186"/>
      <c r="G608" s="186"/>
      <c r="H608" s="186"/>
      <c r="I608" s="186"/>
      <c r="J608" s="186"/>
      <c r="K608" s="186"/>
      <c r="L608" s="186"/>
      <c r="M608" s="186"/>
      <c r="N608" s="180"/>
      <c r="O608" s="180"/>
      <c r="P608" s="180"/>
      <c r="Q608" s="180"/>
      <c r="R608" s="180"/>
      <c r="S608" s="180"/>
      <c r="T608" s="186"/>
      <c r="U608" s="186"/>
      <c r="V608" s="186"/>
      <c r="W608" s="186"/>
      <c r="X608" s="186"/>
      <c r="Y608" s="186"/>
      <c r="Z608" s="186"/>
    </row>
    <row r="609" spans="1:26" x14ac:dyDescent="0.2">
      <c r="A609" s="186"/>
      <c r="B609" s="186"/>
      <c r="C609" s="186"/>
      <c r="D609" s="186"/>
      <c r="E609" s="186"/>
      <c r="F609" s="186"/>
      <c r="G609" s="186"/>
      <c r="H609" s="186"/>
      <c r="I609" s="186"/>
      <c r="J609" s="186"/>
      <c r="K609" s="186"/>
      <c r="L609" s="186"/>
      <c r="M609" s="186"/>
      <c r="N609" s="180"/>
      <c r="O609" s="180"/>
      <c r="P609" s="180"/>
      <c r="Q609" s="180"/>
      <c r="R609" s="180"/>
      <c r="S609" s="180"/>
      <c r="T609" s="186"/>
      <c r="U609" s="186"/>
      <c r="V609" s="186"/>
      <c r="W609" s="186"/>
      <c r="X609" s="186"/>
      <c r="Y609" s="186"/>
      <c r="Z609" s="186"/>
    </row>
    <row r="610" spans="1:26" x14ac:dyDescent="0.2">
      <c r="A610" s="186"/>
      <c r="B610" s="186"/>
      <c r="C610" s="186"/>
      <c r="D610" s="186"/>
      <c r="E610" s="186"/>
      <c r="F610" s="186"/>
      <c r="G610" s="186"/>
      <c r="H610" s="186"/>
      <c r="I610" s="186"/>
      <c r="J610" s="186"/>
      <c r="K610" s="186"/>
      <c r="L610" s="186"/>
      <c r="M610" s="186"/>
      <c r="N610" s="180"/>
      <c r="O610" s="180"/>
      <c r="P610" s="180"/>
      <c r="Q610" s="180"/>
      <c r="R610" s="180"/>
      <c r="S610" s="180"/>
      <c r="T610" s="186"/>
      <c r="U610" s="186"/>
      <c r="V610" s="186"/>
      <c r="W610" s="186"/>
      <c r="X610" s="186"/>
      <c r="Y610" s="186"/>
      <c r="Z610" s="186"/>
    </row>
    <row r="611" spans="1:26" x14ac:dyDescent="0.2">
      <c r="A611" s="186"/>
      <c r="B611" s="186"/>
      <c r="C611" s="186"/>
      <c r="D611" s="186"/>
      <c r="E611" s="186"/>
      <c r="F611" s="186"/>
      <c r="G611" s="186"/>
      <c r="H611" s="186"/>
      <c r="I611" s="186"/>
      <c r="J611" s="186"/>
      <c r="K611" s="186"/>
      <c r="L611" s="186"/>
      <c r="M611" s="186"/>
      <c r="N611" s="180"/>
      <c r="O611" s="180"/>
      <c r="P611" s="180"/>
      <c r="Q611" s="180"/>
      <c r="R611" s="180"/>
      <c r="S611" s="180"/>
      <c r="T611" s="186"/>
      <c r="U611" s="186"/>
      <c r="V611" s="186"/>
      <c r="W611" s="186"/>
      <c r="X611" s="186"/>
      <c r="Y611" s="186"/>
      <c r="Z611" s="186"/>
    </row>
    <row r="612" spans="1:26" x14ac:dyDescent="0.2">
      <c r="A612" s="186"/>
      <c r="B612" s="186"/>
      <c r="C612" s="186"/>
      <c r="D612" s="186"/>
      <c r="E612" s="186"/>
      <c r="F612" s="186"/>
      <c r="G612" s="186"/>
      <c r="H612" s="186"/>
      <c r="I612" s="186"/>
      <c r="J612" s="186"/>
      <c r="K612" s="186"/>
      <c r="L612" s="186"/>
      <c r="M612" s="186"/>
      <c r="N612" s="180"/>
      <c r="O612" s="180"/>
      <c r="P612" s="180"/>
      <c r="Q612" s="180"/>
      <c r="R612" s="180"/>
      <c r="S612" s="180"/>
      <c r="T612" s="186"/>
      <c r="U612" s="186"/>
      <c r="V612" s="186"/>
      <c r="W612" s="186"/>
      <c r="X612" s="186"/>
      <c r="Y612" s="186"/>
      <c r="Z612" s="186"/>
    </row>
    <row r="613" spans="1:26" x14ac:dyDescent="0.2">
      <c r="A613" s="186"/>
      <c r="B613" s="186"/>
      <c r="C613" s="186"/>
      <c r="D613" s="186"/>
      <c r="E613" s="186"/>
      <c r="F613" s="186"/>
      <c r="G613" s="186"/>
      <c r="H613" s="186"/>
      <c r="I613" s="186"/>
      <c r="J613" s="186"/>
      <c r="K613" s="186"/>
      <c r="L613" s="186"/>
      <c r="M613" s="186"/>
      <c r="N613" s="180"/>
      <c r="O613" s="180"/>
      <c r="P613" s="180"/>
      <c r="Q613" s="180"/>
      <c r="R613" s="180"/>
      <c r="S613" s="180"/>
      <c r="T613" s="186"/>
      <c r="U613" s="186"/>
      <c r="V613" s="186"/>
      <c r="W613" s="186"/>
      <c r="X613" s="186"/>
      <c r="Y613" s="186"/>
      <c r="Z613" s="186"/>
    </row>
    <row r="614" spans="1:26" x14ac:dyDescent="0.2">
      <c r="A614" s="186"/>
      <c r="B614" s="186"/>
      <c r="C614" s="186"/>
      <c r="D614" s="186"/>
      <c r="E614" s="186"/>
      <c r="F614" s="186"/>
      <c r="G614" s="186"/>
      <c r="H614" s="186"/>
      <c r="I614" s="186"/>
      <c r="J614" s="186"/>
      <c r="K614" s="186"/>
      <c r="L614" s="186"/>
      <c r="M614" s="186"/>
      <c r="N614" s="180"/>
      <c r="O614" s="180"/>
      <c r="P614" s="180"/>
      <c r="Q614" s="180"/>
      <c r="R614" s="180"/>
      <c r="S614" s="180"/>
      <c r="T614" s="186"/>
      <c r="U614" s="186"/>
      <c r="V614" s="186"/>
      <c r="W614" s="186"/>
      <c r="X614" s="186"/>
      <c r="Y614" s="186"/>
      <c r="Z614" s="186"/>
    </row>
    <row r="615" spans="1:26" x14ac:dyDescent="0.2">
      <c r="A615" s="186"/>
      <c r="B615" s="186"/>
      <c r="C615" s="186"/>
      <c r="D615" s="186"/>
      <c r="E615" s="186"/>
      <c r="F615" s="186"/>
      <c r="G615" s="186"/>
      <c r="H615" s="186"/>
      <c r="I615" s="186"/>
      <c r="J615" s="186"/>
      <c r="K615" s="186"/>
      <c r="L615" s="186"/>
      <c r="M615" s="186"/>
      <c r="N615" s="180"/>
      <c r="O615" s="180"/>
      <c r="P615" s="180"/>
      <c r="Q615" s="180"/>
      <c r="R615" s="180"/>
      <c r="S615" s="180"/>
      <c r="T615" s="186"/>
      <c r="U615" s="186"/>
      <c r="V615" s="186"/>
      <c r="W615" s="186"/>
      <c r="X615" s="186"/>
      <c r="Y615" s="186"/>
      <c r="Z615" s="186"/>
    </row>
    <row r="616" spans="1:26" x14ac:dyDescent="0.2">
      <c r="A616" s="186"/>
      <c r="B616" s="186"/>
      <c r="C616" s="186"/>
      <c r="D616" s="186"/>
      <c r="E616" s="186"/>
      <c r="F616" s="186"/>
      <c r="G616" s="186"/>
      <c r="H616" s="186"/>
      <c r="I616" s="186"/>
      <c r="J616" s="186"/>
      <c r="K616" s="186"/>
      <c r="L616" s="186"/>
      <c r="M616" s="186"/>
      <c r="N616" s="180"/>
      <c r="O616" s="180"/>
      <c r="P616" s="180"/>
      <c r="Q616" s="180"/>
      <c r="R616" s="180"/>
      <c r="S616" s="180"/>
      <c r="T616" s="186"/>
      <c r="U616" s="186"/>
      <c r="V616" s="186"/>
      <c r="W616" s="186"/>
      <c r="X616" s="186"/>
      <c r="Y616" s="186"/>
      <c r="Z616" s="186"/>
    </row>
    <row r="617" spans="1:26" x14ac:dyDescent="0.2">
      <c r="A617" s="186"/>
      <c r="B617" s="186"/>
      <c r="C617" s="186"/>
      <c r="D617" s="186"/>
      <c r="E617" s="186"/>
      <c r="F617" s="186"/>
      <c r="G617" s="186"/>
      <c r="H617" s="186"/>
      <c r="I617" s="186"/>
      <c r="J617" s="186"/>
      <c r="K617" s="186"/>
      <c r="L617" s="186"/>
      <c r="M617" s="186"/>
      <c r="N617" s="180"/>
      <c r="O617" s="180"/>
      <c r="P617" s="180"/>
      <c r="Q617" s="180"/>
      <c r="R617" s="180"/>
      <c r="S617" s="180"/>
      <c r="T617" s="186"/>
      <c r="U617" s="186"/>
      <c r="V617" s="186"/>
      <c r="W617" s="186"/>
      <c r="X617" s="186"/>
      <c r="Y617" s="186"/>
      <c r="Z617" s="186"/>
    </row>
    <row r="618" spans="1:26" x14ac:dyDescent="0.2">
      <c r="A618" s="186"/>
      <c r="B618" s="186"/>
      <c r="C618" s="186"/>
      <c r="D618" s="186"/>
      <c r="E618" s="186"/>
      <c r="F618" s="186"/>
      <c r="G618" s="186"/>
      <c r="H618" s="186"/>
      <c r="I618" s="186"/>
      <c r="J618" s="186"/>
      <c r="K618" s="186"/>
      <c r="L618" s="186"/>
      <c r="M618" s="186"/>
      <c r="N618" s="180"/>
      <c r="O618" s="180"/>
      <c r="P618" s="180"/>
      <c r="Q618" s="180"/>
      <c r="R618" s="180"/>
      <c r="S618" s="180"/>
      <c r="T618" s="186"/>
      <c r="U618" s="186"/>
      <c r="V618" s="186"/>
      <c r="W618" s="186"/>
      <c r="X618" s="186"/>
      <c r="Y618" s="186"/>
      <c r="Z618" s="186"/>
    </row>
    <row r="619" spans="1:26" x14ac:dyDescent="0.2">
      <c r="A619" s="186"/>
      <c r="B619" s="186"/>
      <c r="C619" s="186"/>
      <c r="D619" s="186"/>
      <c r="E619" s="186"/>
      <c r="F619" s="186"/>
      <c r="G619" s="186"/>
      <c r="H619" s="186"/>
      <c r="I619" s="186"/>
      <c r="J619" s="186"/>
      <c r="K619" s="186"/>
      <c r="L619" s="186"/>
      <c r="M619" s="186"/>
      <c r="N619" s="180"/>
      <c r="O619" s="180"/>
      <c r="P619" s="180"/>
      <c r="Q619" s="180"/>
      <c r="R619" s="180"/>
      <c r="S619" s="180"/>
      <c r="T619" s="186"/>
      <c r="U619" s="186"/>
      <c r="V619" s="186"/>
      <c r="W619" s="186"/>
      <c r="X619" s="186"/>
      <c r="Y619" s="186"/>
      <c r="Z619" s="186"/>
    </row>
    <row r="620" spans="1:26" x14ac:dyDescent="0.2">
      <c r="A620" s="186"/>
      <c r="B620" s="186"/>
      <c r="C620" s="186"/>
      <c r="D620" s="186"/>
      <c r="E620" s="186"/>
      <c r="F620" s="186"/>
      <c r="G620" s="186"/>
      <c r="H620" s="186"/>
      <c r="I620" s="186"/>
      <c r="J620" s="186"/>
      <c r="K620" s="186"/>
      <c r="L620" s="186"/>
      <c r="M620" s="186"/>
      <c r="N620" s="180"/>
      <c r="O620" s="180"/>
      <c r="P620" s="180"/>
      <c r="Q620" s="180"/>
      <c r="R620" s="180"/>
      <c r="S620" s="180"/>
      <c r="T620" s="186"/>
      <c r="U620" s="186"/>
      <c r="V620" s="186"/>
      <c r="W620" s="186"/>
      <c r="X620" s="186"/>
      <c r="Y620" s="186"/>
      <c r="Z620" s="186"/>
    </row>
    <row r="621" spans="1:26" x14ac:dyDescent="0.2">
      <c r="A621" s="186"/>
      <c r="B621" s="186"/>
      <c r="C621" s="186"/>
      <c r="D621" s="186"/>
      <c r="E621" s="186"/>
      <c r="F621" s="186"/>
      <c r="G621" s="186"/>
      <c r="H621" s="186"/>
      <c r="I621" s="186"/>
      <c r="J621" s="186"/>
      <c r="K621" s="186"/>
      <c r="L621" s="186"/>
      <c r="M621" s="186"/>
      <c r="N621" s="180"/>
      <c r="O621" s="180"/>
      <c r="P621" s="180"/>
      <c r="Q621" s="180"/>
      <c r="R621" s="180"/>
      <c r="S621" s="180"/>
      <c r="T621" s="186"/>
      <c r="U621" s="186"/>
      <c r="V621" s="186"/>
      <c r="W621" s="186"/>
      <c r="X621" s="186"/>
      <c r="Y621" s="186"/>
      <c r="Z621" s="186"/>
    </row>
    <row r="622" spans="1:26" x14ac:dyDescent="0.2">
      <c r="A622" s="186"/>
      <c r="B622" s="186"/>
      <c r="C622" s="186"/>
      <c r="D622" s="186"/>
      <c r="E622" s="186"/>
      <c r="F622" s="186"/>
      <c r="G622" s="186"/>
      <c r="H622" s="186"/>
      <c r="I622" s="186"/>
      <c r="J622" s="186"/>
      <c r="K622" s="186"/>
      <c r="L622" s="186"/>
      <c r="M622" s="186"/>
      <c r="N622" s="180"/>
      <c r="O622" s="180"/>
      <c r="P622" s="180"/>
      <c r="Q622" s="180"/>
      <c r="R622" s="180"/>
      <c r="S622" s="180"/>
      <c r="T622" s="186"/>
      <c r="U622" s="186"/>
      <c r="V622" s="186"/>
      <c r="W622" s="186"/>
      <c r="X622" s="186"/>
      <c r="Y622" s="186"/>
      <c r="Z622" s="186"/>
    </row>
    <row r="623" spans="1:26" x14ac:dyDescent="0.2">
      <c r="A623" s="186"/>
      <c r="B623" s="186"/>
      <c r="C623" s="186"/>
      <c r="D623" s="186"/>
      <c r="E623" s="186"/>
      <c r="F623" s="186"/>
      <c r="G623" s="186"/>
      <c r="H623" s="186"/>
      <c r="I623" s="186"/>
      <c r="J623" s="186"/>
      <c r="K623" s="186"/>
      <c r="L623" s="186"/>
      <c r="M623" s="186"/>
      <c r="N623" s="180"/>
      <c r="O623" s="180"/>
      <c r="P623" s="180"/>
      <c r="Q623" s="180"/>
      <c r="R623" s="180"/>
      <c r="S623" s="180"/>
      <c r="T623" s="186"/>
      <c r="U623" s="186"/>
      <c r="V623" s="186"/>
      <c r="W623" s="186"/>
      <c r="X623" s="186"/>
      <c r="Y623" s="186"/>
      <c r="Z623" s="186"/>
    </row>
    <row r="624" spans="1:26" x14ac:dyDescent="0.2">
      <c r="A624" s="186"/>
      <c r="B624" s="186"/>
      <c r="C624" s="186"/>
      <c r="D624" s="186"/>
      <c r="E624" s="186"/>
      <c r="F624" s="186"/>
      <c r="G624" s="186"/>
      <c r="H624" s="186"/>
      <c r="I624" s="186"/>
      <c r="J624" s="186"/>
      <c r="K624" s="186"/>
      <c r="L624" s="186"/>
      <c r="M624" s="186"/>
      <c r="N624" s="180"/>
      <c r="O624" s="180"/>
      <c r="P624" s="180"/>
      <c r="Q624" s="180"/>
      <c r="R624" s="180"/>
      <c r="S624" s="180"/>
      <c r="T624" s="186"/>
      <c r="U624" s="186"/>
      <c r="V624" s="186"/>
      <c r="W624" s="186"/>
      <c r="X624" s="186"/>
      <c r="Y624" s="186"/>
      <c r="Z624" s="186"/>
    </row>
    <row r="625" spans="1:26" x14ac:dyDescent="0.2">
      <c r="A625" s="186"/>
      <c r="B625" s="186"/>
      <c r="C625" s="186"/>
      <c r="D625" s="186"/>
      <c r="E625" s="186"/>
      <c r="F625" s="186"/>
      <c r="G625" s="186"/>
      <c r="H625" s="186"/>
      <c r="I625" s="186"/>
      <c r="J625" s="186"/>
      <c r="K625" s="186"/>
      <c r="L625" s="186"/>
      <c r="M625" s="186"/>
      <c r="N625" s="180"/>
      <c r="O625" s="180"/>
      <c r="P625" s="180"/>
      <c r="Q625" s="180"/>
      <c r="R625" s="180"/>
      <c r="S625" s="180"/>
      <c r="T625" s="186"/>
      <c r="U625" s="186"/>
      <c r="V625" s="186"/>
      <c r="W625" s="186"/>
      <c r="X625" s="186"/>
      <c r="Y625" s="186"/>
      <c r="Z625" s="186"/>
    </row>
    <row r="626" spans="1:26" x14ac:dyDescent="0.2">
      <c r="A626" s="186"/>
      <c r="B626" s="186"/>
      <c r="C626" s="186"/>
      <c r="D626" s="186"/>
      <c r="E626" s="186"/>
      <c r="F626" s="186"/>
      <c r="G626" s="186"/>
      <c r="H626" s="186"/>
      <c r="I626" s="186"/>
      <c r="J626" s="186"/>
      <c r="K626" s="186"/>
      <c r="L626" s="186"/>
      <c r="M626" s="186"/>
      <c r="N626" s="180"/>
      <c r="O626" s="180"/>
      <c r="P626" s="180"/>
      <c r="Q626" s="180"/>
      <c r="R626" s="180"/>
      <c r="S626" s="180"/>
      <c r="T626" s="186"/>
      <c r="U626" s="186"/>
      <c r="V626" s="186"/>
      <c r="W626" s="186"/>
      <c r="X626" s="186"/>
      <c r="Y626" s="186"/>
      <c r="Z626" s="186"/>
    </row>
    <row r="627" spans="1:26" x14ac:dyDescent="0.2">
      <c r="A627" s="186"/>
      <c r="B627" s="186"/>
      <c r="C627" s="186"/>
      <c r="D627" s="186"/>
      <c r="E627" s="186"/>
      <c r="F627" s="186"/>
      <c r="G627" s="186"/>
      <c r="H627" s="186"/>
      <c r="I627" s="186"/>
      <c r="J627" s="186"/>
      <c r="K627" s="186"/>
      <c r="L627" s="186"/>
      <c r="M627" s="186"/>
      <c r="N627" s="180"/>
      <c r="O627" s="180"/>
      <c r="P627" s="180"/>
      <c r="Q627" s="180"/>
      <c r="R627" s="180"/>
      <c r="S627" s="180"/>
      <c r="T627" s="186"/>
      <c r="U627" s="186"/>
      <c r="V627" s="186"/>
      <c r="W627" s="186"/>
      <c r="X627" s="186"/>
      <c r="Y627" s="186"/>
      <c r="Z627" s="186"/>
    </row>
    <row r="628" spans="1:26" x14ac:dyDescent="0.2">
      <c r="A628" s="186"/>
      <c r="B628" s="186"/>
      <c r="C628" s="186"/>
      <c r="D628" s="186"/>
      <c r="E628" s="186"/>
      <c r="F628" s="186"/>
      <c r="G628" s="186"/>
      <c r="H628" s="186"/>
      <c r="I628" s="186"/>
      <c r="J628" s="186"/>
      <c r="K628" s="186"/>
      <c r="L628" s="186"/>
      <c r="M628" s="186"/>
      <c r="N628" s="180"/>
      <c r="O628" s="180"/>
      <c r="P628" s="180"/>
      <c r="Q628" s="180"/>
      <c r="R628" s="180"/>
      <c r="S628" s="180"/>
      <c r="T628" s="186"/>
      <c r="U628" s="186"/>
      <c r="V628" s="186"/>
      <c r="W628" s="186"/>
      <c r="X628" s="186"/>
      <c r="Y628" s="186"/>
      <c r="Z628" s="186"/>
    </row>
    <row r="629" spans="1:26" x14ac:dyDescent="0.2">
      <c r="A629" s="186"/>
      <c r="B629" s="186"/>
      <c r="C629" s="186"/>
      <c r="D629" s="186"/>
      <c r="E629" s="186"/>
      <c r="F629" s="186"/>
      <c r="G629" s="186"/>
      <c r="H629" s="186"/>
      <c r="I629" s="186"/>
      <c r="J629" s="186"/>
      <c r="K629" s="186"/>
      <c r="L629" s="186"/>
      <c r="M629" s="186"/>
      <c r="N629" s="180"/>
      <c r="O629" s="180"/>
      <c r="P629" s="180"/>
      <c r="Q629" s="180"/>
      <c r="R629" s="180"/>
      <c r="S629" s="180"/>
      <c r="T629" s="186"/>
      <c r="U629" s="186"/>
      <c r="V629" s="186"/>
      <c r="W629" s="186"/>
      <c r="X629" s="186"/>
      <c r="Y629" s="186"/>
      <c r="Z629" s="186"/>
    </row>
    <row r="630" spans="1:26" x14ac:dyDescent="0.2">
      <c r="A630" s="186"/>
      <c r="B630" s="186"/>
      <c r="C630" s="186"/>
      <c r="D630" s="186"/>
      <c r="E630" s="186"/>
      <c r="F630" s="186"/>
      <c r="G630" s="186"/>
      <c r="H630" s="186"/>
      <c r="I630" s="186"/>
      <c r="J630" s="186"/>
      <c r="K630" s="186"/>
      <c r="L630" s="186"/>
      <c r="M630" s="186"/>
      <c r="N630" s="180"/>
      <c r="O630" s="180"/>
      <c r="P630" s="180"/>
      <c r="Q630" s="180"/>
      <c r="R630" s="180"/>
      <c r="S630" s="180"/>
      <c r="T630" s="186"/>
      <c r="U630" s="186"/>
      <c r="V630" s="186"/>
      <c r="W630" s="186"/>
      <c r="X630" s="186"/>
      <c r="Y630" s="186"/>
      <c r="Z630" s="186"/>
    </row>
    <row r="631" spans="1:26" x14ac:dyDescent="0.2">
      <c r="A631" s="186"/>
      <c r="B631" s="186"/>
      <c r="C631" s="186"/>
      <c r="D631" s="186"/>
      <c r="E631" s="186"/>
      <c r="F631" s="186"/>
      <c r="G631" s="186"/>
      <c r="H631" s="186"/>
      <c r="I631" s="186"/>
      <c r="J631" s="186"/>
      <c r="K631" s="186"/>
      <c r="L631" s="186"/>
      <c r="M631" s="186"/>
      <c r="N631" s="180"/>
      <c r="O631" s="180"/>
      <c r="P631" s="180"/>
      <c r="Q631" s="180"/>
      <c r="R631" s="180"/>
      <c r="S631" s="180"/>
      <c r="T631" s="186"/>
      <c r="U631" s="186"/>
      <c r="V631" s="186"/>
      <c r="W631" s="186"/>
      <c r="X631" s="186"/>
      <c r="Y631" s="186"/>
      <c r="Z631" s="186"/>
    </row>
    <row r="632" spans="1:26" x14ac:dyDescent="0.2">
      <c r="A632" s="186"/>
      <c r="B632" s="186"/>
      <c r="C632" s="186"/>
      <c r="D632" s="186"/>
      <c r="E632" s="186"/>
      <c r="F632" s="186"/>
      <c r="G632" s="186"/>
      <c r="H632" s="186"/>
      <c r="I632" s="186"/>
      <c r="J632" s="186"/>
      <c r="K632" s="186"/>
      <c r="L632" s="186"/>
      <c r="M632" s="186"/>
      <c r="N632" s="180"/>
      <c r="O632" s="180"/>
      <c r="P632" s="180"/>
      <c r="Q632" s="180"/>
      <c r="R632" s="180"/>
      <c r="S632" s="180"/>
      <c r="T632" s="186"/>
      <c r="U632" s="186"/>
      <c r="V632" s="186"/>
      <c r="W632" s="186"/>
      <c r="X632" s="186"/>
      <c r="Y632" s="186"/>
      <c r="Z632" s="186"/>
    </row>
    <row r="633" spans="1:26" x14ac:dyDescent="0.2">
      <c r="A633" s="186"/>
      <c r="B633" s="186"/>
      <c r="C633" s="186"/>
      <c r="D633" s="186"/>
      <c r="E633" s="186"/>
      <c r="F633" s="186"/>
      <c r="G633" s="186"/>
      <c r="H633" s="186"/>
      <c r="I633" s="186"/>
      <c r="J633" s="186"/>
      <c r="K633" s="186"/>
      <c r="L633" s="186"/>
      <c r="M633" s="186"/>
      <c r="N633" s="180"/>
      <c r="O633" s="180"/>
      <c r="P633" s="180"/>
      <c r="Q633" s="180"/>
      <c r="R633" s="180"/>
      <c r="S633" s="180"/>
      <c r="T633" s="186"/>
      <c r="U633" s="186"/>
      <c r="V633" s="186"/>
      <c r="W633" s="186"/>
      <c r="X633" s="186"/>
      <c r="Y633" s="186"/>
      <c r="Z633" s="186"/>
    </row>
    <row r="634" spans="1:26" x14ac:dyDescent="0.2">
      <c r="A634" s="186"/>
      <c r="B634" s="186"/>
      <c r="C634" s="186"/>
      <c r="D634" s="186"/>
      <c r="E634" s="186"/>
      <c r="F634" s="186"/>
      <c r="G634" s="186"/>
      <c r="H634" s="186"/>
      <c r="I634" s="186"/>
      <c r="J634" s="186"/>
      <c r="K634" s="186"/>
      <c r="L634" s="186"/>
      <c r="M634" s="186"/>
      <c r="N634" s="180"/>
      <c r="O634" s="180"/>
      <c r="P634" s="180"/>
      <c r="Q634" s="180"/>
      <c r="R634" s="180"/>
      <c r="S634" s="180"/>
      <c r="T634" s="186"/>
      <c r="U634" s="186"/>
      <c r="V634" s="186"/>
      <c r="W634" s="186"/>
      <c r="X634" s="186"/>
      <c r="Y634" s="186"/>
      <c r="Z634" s="186"/>
    </row>
    <row r="635" spans="1:26" x14ac:dyDescent="0.2">
      <c r="A635" s="186"/>
      <c r="B635" s="186"/>
      <c r="C635" s="186"/>
      <c r="D635" s="186"/>
      <c r="E635" s="186"/>
      <c r="F635" s="186"/>
      <c r="G635" s="186"/>
      <c r="H635" s="186"/>
      <c r="I635" s="186"/>
      <c r="J635" s="186"/>
      <c r="K635" s="186"/>
      <c r="L635" s="186"/>
      <c r="M635" s="186"/>
      <c r="N635" s="180"/>
      <c r="O635" s="180"/>
      <c r="P635" s="180"/>
      <c r="Q635" s="180"/>
      <c r="R635" s="180"/>
      <c r="S635" s="180"/>
      <c r="T635" s="186"/>
      <c r="U635" s="186"/>
      <c r="V635" s="186"/>
      <c r="W635" s="186"/>
      <c r="X635" s="186"/>
      <c r="Y635" s="186"/>
      <c r="Z635" s="186"/>
    </row>
    <row r="636" spans="1:26" x14ac:dyDescent="0.2">
      <c r="A636" s="186"/>
      <c r="B636" s="186"/>
      <c r="C636" s="186"/>
      <c r="D636" s="186"/>
      <c r="E636" s="186"/>
      <c r="F636" s="186"/>
      <c r="G636" s="186"/>
      <c r="H636" s="186"/>
      <c r="I636" s="186"/>
      <c r="J636" s="186"/>
      <c r="K636" s="186"/>
      <c r="L636" s="186"/>
      <c r="M636" s="186"/>
      <c r="N636" s="180"/>
      <c r="O636" s="180"/>
      <c r="P636" s="180"/>
      <c r="Q636" s="180"/>
      <c r="R636" s="180"/>
      <c r="S636" s="180"/>
      <c r="T636" s="186"/>
      <c r="U636" s="186"/>
      <c r="V636" s="186"/>
      <c r="W636" s="186"/>
      <c r="X636" s="186"/>
      <c r="Y636" s="186"/>
      <c r="Z636" s="186"/>
    </row>
    <row r="637" spans="1:26" x14ac:dyDescent="0.2">
      <c r="A637" s="186"/>
      <c r="B637" s="186"/>
      <c r="C637" s="186"/>
      <c r="D637" s="186"/>
      <c r="E637" s="186"/>
      <c r="F637" s="186"/>
      <c r="G637" s="186"/>
      <c r="H637" s="186"/>
      <c r="I637" s="186"/>
      <c r="J637" s="186"/>
      <c r="K637" s="186"/>
      <c r="L637" s="186"/>
      <c r="M637" s="186"/>
      <c r="N637" s="180"/>
      <c r="O637" s="180"/>
      <c r="P637" s="180"/>
      <c r="Q637" s="180"/>
      <c r="R637" s="180"/>
      <c r="S637" s="180"/>
      <c r="T637" s="186"/>
      <c r="U637" s="186"/>
      <c r="V637" s="186"/>
      <c r="W637" s="186"/>
      <c r="X637" s="186"/>
      <c r="Y637" s="186"/>
      <c r="Z637" s="186"/>
    </row>
    <row r="638" spans="1:26" x14ac:dyDescent="0.2">
      <c r="A638" s="186"/>
      <c r="B638" s="186"/>
      <c r="C638" s="186"/>
      <c r="D638" s="186"/>
      <c r="E638" s="186"/>
      <c r="F638" s="186"/>
      <c r="G638" s="186"/>
      <c r="H638" s="186"/>
      <c r="I638" s="186"/>
      <c r="J638" s="186"/>
      <c r="K638" s="186"/>
      <c r="L638" s="186"/>
      <c r="M638" s="186"/>
      <c r="N638" s="180"/>
      <c r="O638" s="180"/>
      <c r="P638" s="180"/>
      <c r="Q638" s="180"/>
      <c r="R638" s="180"/>
      <c r="S638" s="180"/>
      <c r="T638" s="186"/>
      <c r="U638" s="186"/>
      <c r="V638" s="186"/>
      <c r="W638" s="186"/>
      <c r="X638" s="186"/>
      <c r="Y638" s="186"/>
      <c r="Z638" s="186"/>
    </row>
    <row r="639" spans="1:26" x14ac:dyDescent="0.2">
      <c r="A639" s="186"/>
      <c r="B639" s="186"/>
      <c r="C639" s="186"/>
      <c r="D639" s="186"/>
      <c r="E639" s="186"/>
      <c r="F639" s="186"/>
      <c r="G639" s="186"/>
      <c r="H639" s="186"/>
      <c r="I639" s="186"/>
      <c r="J639" s="186"/>
      <c r="K639" s="186"/>
      <c r="L639" s="186"/>
      <c r="M639" s="186"/>
      <c r="N639" s="180"/>
      <c r="O639" s="180"/>
      <c r="P639" s="180"/>
      <c r="Q639" s="180"/>
      <c r="R639" s="180"/>
      <c r="S639" s="180"/>
      <c r="T639" s="186"/>
      <c r="U639" s="186"/>
      <c r="V639" s="186"/>
      <c r="W639" s="186"/>
      <c r="X639" s="186"/>
      <c r="Y639" s="186"/>
      <c r="Z639" s="186"/>
    </row>
    <row r="640" spans="1:26" x14ac:dyDescent="0.2">
      <c r="A640" s="186"/>
      <c r="B640" s="186"/>
      <c r="C640" s="186"/>
      <c r="D640" s="186"/>
      <c r="E640" s="186"/>
      <c r="F640" s="186"/>
      <c r="G640" s="186"/>
      <c r="H640" s="186"/>
      <c r="I640" s="186"/>
      <c r="J640" s="186"/>
      <c r="K640" s="186"/>
      <c r="L640" s="186"/>
      <c r="M640" s="186"/>
      <c r="N640" s="180"/>
      <c r="O640" s="180"/>
      <c r="P640" s="180"/>
      <c r="Q640" s="180"/>
      <c r="R640" s="180"/>
      <c r="S640" s="180"/>
      <c r="T640" s="186"/>
      <c r="U640" s="186"/>
      <c r="V640" s="186"/>
      <c r="W640" s="186"/>
      <c r="X640" s="186"/>
      <c r="Y640" s="186"/>
      <c r="Z640" s="186"/>
    </row>
    <row r="641" spans="1:26" x14ac:dyDescent="0.2">
      <c r="A641" s="186"/>
      <c r="B641" s="186"/>
      <c r="C641" s="186"/>
      <c r="D641" s="186"/>
      <c r="E641" s="186"/>
      <c r="F641" s="186"/>
      <c r="G641" s="186"/>
      <c r="H641" s="186"/>
      <c r="I641" s="186"/>
      <c r="J641" s="186"/>
      <c r="K641" s="186"/>
      <c r="L641" s="186"/>
      <c r="M641" s="186"/>
      <c r="N641" s="180"/>
      <c r="O641" s="180"/>
      <c r="P641" s="180"/>
      <c r="Q641" s="180"/>
      <c r="R641" s="180"/>
      <c r="S641" s="180"/>
      <c r="T641" s="186"/>
      <c r="U641" s="186"/>
      <c r="V641" s="186"/>
      <c r="W641" s="186"/>
      <c r="X641" s="186"/>
      <c r="Y641" s="186"/>
      <c r="Z641" s="186"/>
    </row>
    <row r="642" spans="1:26" x14ac:dyDescent="0.2">
      <c r="A642" s="186"/>
      <c r="B642" s="186"/>
      <c r="C642" s="186"/>
      <c r="D642" s="186"/>
      <c r="E642" s="186"/>
      <c r="F642" s="186"/>
      <c r="G642" s="186"/>
      <c r="H642" s="186"/>
      <c r="I642" s="186"/>
      <c r="J642" s="186"/>
      <c r="K642" s="186"/>
      <c r="L642" s="186"/>
      <c r="M642" s="186"/>
      <c r="N642" s="180"/>
      <c r="O642" s="180"/>
      <c r="P642" s="180"/>
      <c r="Q642" s="180"/>
      <c r="R642" s="180"/>
      <c r="S642" s="180"/>
      <c r="T642" s="186"/>
      <c r="U642" s="186"/>
      <c r="V642" s="186"/>
      <c r="W642" s="186"/>
      <c r="X642" s="186"/>
      <c r="Y642" s="186"/>
      <c r="Z642" s="186"/>
    </row>
    <row r="643" spans="1:26" x14ac:dyDescent="0.2">
      <c r="A643" s="186"/>
      <c r="B643" s="186"/>
      <c r="C643" s="186"/>
      <c r="D643" s="186"/>
      <c r="E643" s="186"/>
      <c r="F643" s="186"/>
      <c r="G643" s="186"/>
      <c r="H643" s="186"/>
      <c r="I643" s="186"/>
      <c r="J643" s="186"/>
      <c r="K643" s="186"/>
      <c r="L643" s="186"/>
      <c r="M643" s="186"/>
      <c r="N643" s="180"/>
      <c r="O643" s="180"/>
      <c r="P643" s="180"/>
      <c r="Q643" s="180"/>
      <c r="R643" s="180"/>
      <c r="S643" s="180"/>
      <c r="T643" s="186"/>
      <c r="U643" s="186"/>
      <c r="V643" s="186"/>
      <c r="W643" s="186"/>
      <c r="X643" s="186"/>
      <c r="Y643" s="186"/>
      <c r="Z643" s="186"/>
    </row>
    <row r="644" spans="1:26" x14ac:dyDescent="0.2">
      <c r="A644" s="186"/>
      <c r="B644" s="186"/>
      <c r="C644" s="186"/>
      <c r="D644" s="186"/>
      <c r="E644" s="186"/>
      <c r="F644" s="186"/>
      <c r="G644" s="186"/>
      <c r="H644" s="186"/>
      <c r="I644" s="186"/>
      <c r="J644" s="186"/>
      <c r="K644" s="186"/>
      <c r="L644" s="186"/>
      <c r="M644" s="186"/>
      <c r="N644" s="180"/>
      <c r="O644" s="180"/>
      <c r="P644" s="180"/>
      <c r="Q644" s="180"/>
      <c r="R644" s="180"/>
      <c r="S644" s="180"/>
      <c r="T644" s="186"/>
      <c r="U644" s="186"/>
      <c r="V644" s="186"/>
      <c r="W644" s="186"/>
      <c r="X644" s="186"/>
      <c r="Y644" s="186"/>
      <c r="Z644" s="186"/>
    </row>
    <row r="645" spans="1:26" x14ac:dyDescent="0.2">
      <c r="A645" s="186"/>
      <c r="B645" s="186"/>
      <c r="C645" s="186"/>
      <c r="D645" s="186"/>
      <c r="E645" s="186"/>
      <c r="F645" s="186"/>
      <c r="G645" s="186"/>
      <c r="H645" s="186"/>
      <c r="I645" s="186"/>
      <c r="J645" s="186"/>
      <c r="K645" s="186"/>
      <c r="L645" s="186"/>
      <c r="M645" s="186"/>
      <c r="N645" s="180"/>
      <c r="O645" s="180"/>
      <c r="P645" s="180"/>
      <c r="Q645" s="180"/>
      <c r="R645" s="180"/>
      <c r="S645" s="180"/>
      <c r="T645" s="186"/>
      <c r="U645" s="186"/>
      <c r="V645" s="186"/>
      <c r="W645" s="186"/>
      <c r="X645" s="186"/>
      <c r="Y645" s="186"/>
      <c r="Z645" s="186"/>
    </row>
    <row r="646" spans="1:26" x14ac:dyDescent="0.2">
      <c r="A646" s="186"/>
      <c r="B646" s="186"/>
      <c r="C646" s="186"/>
      <c r="D646" s="186"/>
      <c r="E646" s="186"/>
      <c r="F646" s="186"/>
      <c r="G646" s="186"/>
      <c r="H646" s="186"/>
      <c r="I646" s="186"/>
      <c r="J646" s="186"/>
      <c r="K646" s="186"/>
      <c r="L646" s="186"/>
      <c r="M646" s="186"/>
      <c r="N646" s="180"/>
      <c r="O646" s="180"/>
      <c r="P646" s="180"/>
      <c r="Q646" s="180"/>
      <c r="R646" s="180"/>
      <c r="S646" s="180"/>
      <c r="T646" s="186"/>
      <c r="U646" s="186"/>
      <c r="V646" s="186"/>
      <c r="W646" s="186"/>
      <c r="X646" s="186"/>
      <c r="Y646" s="186"/>
      <c r="Z646" s="186"/>
    </row>
    <row r="647" spans="1:26" x14ac:dyDescent="0.2">
      <c r="A647" s="186"/>
      <c r="B647" s="186"/>
      <c r="C647" s="186"/>
      <c r="D647" s="186"/>
      <c r="E647" s="186"/>
      <c r="F647" s="186"/>
      <c r="G647" s="186"/>
      <c r="H647" s="186"/>
      <c r="I647" s="186"/>
      <c r="J647" s="186"/>
      <c r="K647" s="186"/>
      <c r="L647" s="186"/>
      <c r="M647" s="186"/>
      <c r="N647" s="180"/>
      <c r="O647" s="180"/>
      <c r="P647" s="180"/>
      <c r="Q647" s="180"/>
      <c r="R647" s="180"/>
      <c r="S647" s="180"/>
      <c r="T647" s="186"/>
      <c r="U647" s="186"/>
      <c r="V647" s="186"/>
      <c r="W647" s="186"/>
      <c r="X647" s="186"/>
      <c r="Y647" s="186"/>
      <c r="Z647" s="186"/>
    </row>
    <row r="648" spans="1:26" x14ac:dyDescent="0.2">
      <c r="A648" s="186"/>
      <c r="B648" s="186"/>
      <c r="C648" s="186"/>
      <c r="D648" s="186"/>
      <c r="E648" s="186"/>
      <c r="F648" s="186"/>
      <c r="G648" s="186"/>
      <c r="H648" s="186"/>
      <c r="I648" s="186"/>
      <c r="J648" s="186"/>
      <c r="K648" s="186"/>
      <c r="L648" s="186"/>
      <c r="M648" s="186"/>
      <c r="N648" s="180"/>
      <c r="O648" s="180"/>
      <c r="P648" s="180"/>
      <c r="Q648" s="180"/>
      <c r="R648" s="180"/>
      <c r="S648" s="180"/>
      <c r="T648" s="186"/>
      <c r="U648" s="186"/>
      <c r="V648" s="186"/>
      <c r="W648" s="186"/>
      <c r="X648" s="186"/>
      <c r="Y648" s="186"/>
      <c r="Z648" s="186"/>
    </row>
    <row r="649" spans="1:26" x14ac:dyDescent="0.2">
      <c r="A649" s="186"/>
      <c r="B649" s="186"/>
      <c r="C649" s="186"/>
      <c r="D649" s="186"/>
      <c r="E649" s="186"/>
      <c r="F649" s="186"/>
      <c r="G649" s="186"/>
      <c r="H649" s="186"/>
      <c r="I649" s="186"/>
      <c r="J649" s="186"/>
      <c r="K649" s="186"/>
      <c r="L649" s="186"/>
      <c r="M649" s="186"/>
      <c r="N649" s="180"/>
      <c r="O649" s="180"/>
      <c r="P649" s="180"/>
      <c r="Q649" s="180"/>
      <c r="R649" s="180"/>
      <c r="S649" s="180"/>
      <c r="T649" s="186"/>
      <c r="U649" s="186"/>
      <c r="V649" s="186"/>
      <c r="W649" s="186"/>
      <c r="X649" s="186"/>
      <c r="Y649" s="186"/>
      <c r="Z649" s="186"/>
    </row>
    <row r="650" spans="1:26" x14ac:dyDescent="0.2">
      <c r="A650" s="186"/>
      <c r="B650" s="186"/>
      <c r="C650" s="186"/>
      <c r="D650" s="186"/>
      <c r="E650" s="186"/>
      <c r="F650" s="186"/>
      <c r="G650" s="186"/>
      <c r="H650" s="186"/>
      <c r="I650" s="186"/>
      <c r="J650" s="186"/>
      <c r="K650" s="186"/>
      <c r="L650" s="186"/>
      <c r="M650" s="186"/>
      <c r="N650" s="180"/>
      <c r="O650" s="180"/>
      <c r="P650" s="180"/>
      <c r="Q650" s="180"/>
      <c r="R650" s="180"/>
      <c r="S650" s="180"/>
      <c r="T650" s="186"/>
      <c r="U650" s="186"/>
      <c r="V650" s="186"/>
      <c r="W650" s="186"/>
      <c r="X650" s="186"/>
      <c r="Y650" s="186"/>
      <c r="Z650" s="186"/>
    </row>
    <row r="651" spans="1:26" x14ac:dyDescent="0.2">
      <c r="A651" s="186"/>
      <c r="B651" s="186"/>
      <c r="C651" s="186"/>
      <c r="D651" s="186"/>
      <c r="E651" s="186"/>
      <c r="F651" s="186"/>
      <c r="G651" s="186"/>
      <c r="H651" s="186"/>
      <c r="I651" s="186"/>
      <c r="J651" s="186"/>
      <c r="K651" s="186"/>
      <c r="L651" s="186"/>
      <c r="M651" s="186"/>
      <c r="N651" s="180"/>
      <c r="O651" s="180"/>
      <c r="P651" s="180"/>
      <c r="Q651" s="180"/>
      <c r="R651" s="180"/>
      <c r="S651" s="180"/>
      <c r="T651" s="186"/>
      <c r="U651" s="186"/>
      <c r="V651" s="186"/>
      <c r="W651" s="186"/>
      <c r="X651" s="186"/>
      <c r="Y651" s="186"/>
      <c r="Z651" s="186"/>
    </row>
    <row r="652" spans="1:26" x14ac:dyDescent="0.2">
      <c r="A652" s="186"/>
      <c r="B652" s="186"/>
      <c r="C652" s="186"/>
      <c r="D652" s="186"/>
      <c r="E652" s="186"/>
      <c r="F652" s="186"/>
      <c r="G652" s="186"/>
      <c r="H652" s="186"/>
      <c r="I652" s="186"/>
      <c r="J652" s="186"/>
      <c r="K652" s="186"/>
      <c r="L652" s="186"/>
      <c r="M652" s="186"/>
      <c r="N652" s="180"/>
      <c r="O652" s="180"/>
      <c r="P652" s="180"/>
      <c r="Q652" s="180"/>
      <c r="R652" s="180"/>
      <c r="S652" s="180"/>
      <c r="T652" s="186"/>
      <c r="U652" s="186"/>
      <c r="V652" s="186"/>
      <c r="W652" s="186"/>
      <c r="X652" s="186"/>
      <c r="Y652" s="186"/>
      <c r="Z652" s="186"/>
    </row>
    <row r="653" spans="1:26" x14ac:dyDescent="0.2">
      <c r="A653" s="186"/>
      <c r="B653" s="186"/>
      <c r="C653" s="186"/>
      <c r="D653" s="186"/>
      <c r="E653" s="186"/>
      <c r="F653" s="186"/>
      <c r="G653" s="186"/>
      <c r="H653" s="186"/>
      <c r="I653" s="186"/>
      <c r="J653" s="186"/>
      <c r="K653" s="186"/>
      <c r="L653" s="186"/>
      <c r="M653" s="186"/>
      <c r="N653" s="180"/>
      <c r="O653" s="180"/>
      <c r="P653" s="180"/>
      <c r="Q653" s="180"/>
      <c r="R653" s="180"/>
      <c r="S653" s="180"/>
      <c r="T653" s="186"/>
      <c r="U653" s="186"/>
      <c r="V653" s="186"/>
      <c r="W653" s="186"/>
      <c r="X653" s="186"/>
      <c r="Y653" s="186"/>
      <c r="Z653" s="186"/>
    </row>
    <row r="654" spans="1:26" x14ac:dyDescent="0.2">
      <c r="A654" s="186"/>
      <c r="B654" s="186"/>
      <c r="C654" s="186"/>
      <c r="D654" s="186"/>
      <c r="E654" s="186"/>
      <c r="F654" s="186"/>
      <c r="G654" s="186"/>
      <c r="H654" s="186"/>
      <c r="I654" s="186"/>
      <c r="J654" s="186"/>
      <c r="K654" s="186"/>
      <c r="L654" s="186"/>
      <c r="M654" s="186"/>
      <c r="N654" s="180"/>
      <c r="O654" s="180"/>
      <c r="P654" s="180"/>
      <c r="Q654" s="180"/>
      <c r="R654" s="180"/>
      <c r="S654" s="180"/>
      <c r="T654" s="186"/>
      <c r="U654" s="186"/>
      <c r="V654" s="186"/>
      <c r="W654" s="186"/>
      <c r="X654" s="186"/>
      <c r="Y654" s="186"/>
      <c r="Z654" s="186"/>
    </row>
    <row r="655" spans="1:26" x14ac:dyDescent="0.2">
      <c r="A655" s="186"/>
      <c r="B655" s="186"/>
      <c r="C655" s="186"/>
      <c r="D655" s="186"/>
      <c r="E655" s="186"/>
      <c r="F655" s="186"/>
      <c r="G655" s="186"/>
      <c r="H655" s="186"/>
      <c r="I655" s="186"/>
      <c r="J655" s="186"/>
      <c r="K655" s="186"/>
      <c r="L655" s="186"/>
      <c r="M655" s="186"/>
      <c r="N655" s="180"/>
      <c r="O655" s="180"/>
      <c r="P655" s="180"/>
      <c r="Q655" s="180"/>
      <c r="R655" s="180"/>
      <c r="S655" s="180"/>
      <c r="T655" s="186"/>
      <c r="U655" s="186"/>
      <c r="V655" s="186"/>
      <c r="W655" s="186"/>
      <c r="X655" s="186"/>
      <c r="Y655" s="186"/>
      <c r="Z655" s="186"/>
    </row>
    <row r="656" spans="1:26" x14ac:dyDescent="0.2">
      <c r="A656" s="186"/>
      <c r="B656" s="186"/>
      <c r="C656" s="186"/>
      <c r="D656" s="186"/>
      <c r="E656" s="186"/>
      <c r="F656" s="186"/>
      <c r="G656" s="186"/>
      <c r="H656" s="186"/>
      <c r="I656" s="186"/>
      <c r="J656" s="186"/>
      <c r="K656" s="186"/>
      <c r="L656" s="186"/>
      <c r="M656" s="186"/>
      <c r="N656" s="180"/>
      <c r="O656" s="180"/>
      <c r="P656" s="180"/>
      <c r="Q656" s="180"/>
      <c r="R656" s="180"/>
      <c r="S656" s="180"/>
      <c r="T656" s="186"/>
      <c r="U656" s="186"/>
      <c r="V656" s="186"/>
      <c r="W656" s="186"/>
      <c r="X656" s="186"/>
      <c r="Y656" s="186"/>
      <c r="Z656" s="186"/>
    </row>
    <row r="657" spans="1:26" x14ac:dyDescent="0.2">
      <c r="A657" s="186"/>
      <c r="B657" s="186"/>
      <c r="C657" s="186"/>
      <c r="D657" s="186"/>
      <c r="E657" s="186"/>
      <c r="F657" s="186"/>
      <c r="G657" s="186"/>
      <c r="H657" s="186"/>
      <c r="I657" s="186"/>
      <c r="J657" s="186"/>
      <c r="K657" s="186"/>
      <c r="L657" s="186"/>
      <c r="M657" s="186"/>
      <c r="N657" s="180"/>
      <c r="O657" s="180"/>
      <c r="P657" s="180"/>
      <c r="Q657" s="180"/>
      <c r="R657" s="180"/>
      <c r="S657" s="180"/>
      <c r="T657" s="186"/>
      <c r="U657" s="186"/>
      <c r="V657" s="186"/>
      <c r="W657" s="186"/>
      <c r="X657" s="186"/>
      <c r="Y657" s="186"/>
      <c r="Z657" s="186"/>
    </row>
    <row r="658" spans="1:26" x14ac:dyDescent="0.2">
      <c r="A658" s="186"/>
      <c r="B658" s="186"/>
      <c r="C658" s="186"/>
      <c r="D658" s="186"/>
      <c r="E658" s="186"/>
      <c r="F658" s="186"/>
      <c r="G658" s="186"/>
      <c r="H658" s="186"/>
      <c r="I658" s="186"/>
      <c r="J658" s="186"/>
      <c r="K658" s="186"/>
      <c r="L658" s="186"/>
      <c r="M658" s="186"/>
      <c r="N658" s="180"/>
      <c r="O658" s="180"/>
      <c r="P658" s="180"/>
      <c r="Q658" s="180"/>
      <c r="R658" s="180"/>
      <c r="S658" s="180"/>
      <c r="T658" s="186"/>
      <c r="U658" s="186"/>
      <c r="V658" s="186"/>
      <c r="W658" s="186"/>
      <c r="X658" s="186"/>
      <c r="Y658" s="186"/>
      <c r="Z658" s="186"/>
    </row>
    <row r="659" spans="1:26" x14ac:dyDescent="0.2">
      <c r="A659" s="186"/>
      <c r="B659" s="186"/>
      <c r="C659" s="186"/>
      <c r="D659" s="186"/>
      <c r="E659" s="186"/>
      <c r="F659" s="186"/>
      <c r="G659" s="186"/>
      <c r="H659" s="186"/>
      <c r="I659" s="186"/>
      <c r="J659" s="186"/>
      <c r="K659" s="186"/>
      <c r="L659" s="186"/>
      <c r="M659" s="186"/>
      <c r="N659" s="180"/>
      <c r="O659" s="180"/>
      <c r="P659" s="180"/>
      <c r="Q659" s="180"/>
      <c r="R659" s="180"/>
      <c r="S659" s="180"/>
      <c r="T659" s="186"/>
      <c r="U659" s="186"/>
      <c r="V659" s="186"/>
      <c r="W659" s="186"/>
      <c r="X659" s="186"/>
      <c r="Y659" s="186"/>
      <c r="Z659" s="186"/>
    </row>
    <row r="660" spans="1:26" x14ac:dyDescent="0.2">
      <c r="A660" s="186"/>
      <c r="B660" s="186"/>
      <c r="C660" s="186"/>
      <c r="D660" s="186"/>
      <c r="E660" s="186"/>
      <c r="F660" s="186"/>
      <c r="G660" s="186"/>
      <c r="H660" s="186"/>
      <c r="I660" s="186"/>
      <c r="J660" s="186"/>
      <c r="K660" s="186"/>
      <c r="L660" s="186"/>
      <c r="M660" s="186"/>
      <c r="N660" s="180"/>
      <c r="O660" s="180"/>
      <c r="P660" s="180"/>
      <c r="Q660" s="180"/>
      <c r="R660" s="180"/>
      <c r="S660" s="180"/>
      <c r="T660" s="186"/>
      <c r="U660" s="186"/>
      <c r="V660" s="186"/>
      <c r="W660" s="186"/>
      <c r="X660" s="186"/>
      <c r="Y660" s="186"/>
      <c r="Z660" s="186"/>
    </row>
    <row r="661" spans="1:26" x14ac:dyDescent="0.2">
      <c r="A661" s="186"/>
      <c r="B661" s="186"/>
      <c r="C661" s="186"/>
      <c r="D661" s="186"/>
      <c r="E661" s="186"/>
      <c r="F661" s="186"/>
      <c r="G661" s="186"/>
      <c r="H661" s="186"/>
      <c r="I661" s="186"/>
      <c r="J661" s="186"/>
      <c r="K661" s="186"/>
      <c r="L661" s="186"/>
      <c r="M661" s="186"/>
      <c r="N661" s="180"/>
      <c r="O661" s="180"/>
      <c r="P661" s="180"/>
      <c r="Q661" s="180"/>
      <c r="R661" s="180"/>
      <c r="S661" s="180"/>
      <c r="T661" s="186"/>
      <c r="U661" s="186"/>
      <c r="V661" s="186"/>
      <c r="W661" s="186"/>
      <c r="X661" s="186"/>
      <c r="Y661" s="186"/>
      <c r="Z661" s="186"/>
    </row>
    <row r="662" spans="1:26" x14ac:dyDescent="0.2">
      <c r="A662" s="186"/>
      <c r="B662" s="186"/>
      <c r="C662" s="186"/>
      <c r="D662" s="186"/>
      <c r="E662" s="186"/>
      <c r="F662" s="186"/>
      <c r="G662" s="186"/>
      <c r="H662" s="186"/>
      <c r="I662" s="186"/>
      <c r="J662" s="186"/>
      <c r="K662" s="186"/>
      <c r="L662" s="186"/>
      <c r="M662" s="186"/>
      <c r="N662" s="180"/>
      <c r="O662" s="180"/>
      <c r="P662" s="180"/>
      <c r="Q662" s="180"/>
      <c r="R662" s="180"/>
      <c r="S662" s="180"/>
      <c r="T662" s="186"/>
      <c r="U662" s="186"/>
      <c r="V662" s="186"/>
      <c r="W662" s="186"/>
      <c r="X662" s="186"/>
      <c r="Y662" s="186"/>
      <c r="Z662" s="186"/>
    </row>
    <row r="663" spans="1:26" x14ac:dyDescent="0.2">
      <c r="A663" s="186"/>
      <c r="B663" s="186"/>
      <c r="C663" s="186"/>
      <c r="D663" s="186"/>
      <c r="E663" s="186"/>
      <c r="F663" s="186"/>
      <c r="G663" s="186"/>
      <c r="H663" s="186"/>
      <c r="I663" s="186"/>
      <c r="J663" s="186"/>
      <c r="K663" s="186"/>
      <c r="L663" s="186"/>
      <c r="M663" s="186"/>
      <c r="N663" s="180"/>
      <c r="O663" s="180"/>
      <c r="P663" s="180"/>
      <c r="Q663" s="180"/>
      <c r="R663" s="180"/>
      <c r="S663" s="180"/>
      <c r="T663" s="186"/>
      <c r="U663" s="186"/>
      <c r="V663" s="186"/>
      <c r="W663" s="186"/>
      <c r="X663" s="186"/>
      <c r="Y663" s="186"/>
      <c r="Z663" s="186"/>
    </row>
    <row r="664" spans="1:26" x14ac:dyDescent="0.2">
      <c r="A664" s="186"/>
      <c r="B664" s="186"/>
      <c r="C664" s="186"/>
      <c r="D664" s="186"/>
      <c r="E664" s="186"/>
      <c r="F664" s="186"/>
      <c r="G664" s="186"/>
      <c r="H664" s="186"/>
      <c r="I664" s="186"/>
      <c r="J664" s="186"/>
      <c r="K664" s="186"/>
      <c r="L664" s="186"/>
      <c r="M664" s="186"/>
      <c r="N664" s="180"/>
      <c r="O664" s="180"/>
      <c r="P664" s="180"/>
      <c r="Q664" s="180"/>
      <c r="R664" s="180"/>
      <c r="S664" s="180"/>
      <c r="T664" s="186"/>
      <c r="U664" s="186"/>
      <c r="V664" s="186"/>
      <c r="W664" s="186"/>
      <c r="X664" s="186"/>
      <c r="Y664" s="186"/>
      <c r="Z664" s="186"/>
    </row>
    <row r="665" spans="1:26" x14ac:dyDescent="0.2">
      <c r="A665" s="186"/>
      <c r="B665" s="186"/>
      <c r="C665" s="186"/>
      <c r="D665" s="186"/>
      <c r="E665" s="186"/>
      <c r="F665" s="186"/>
      <c r="G665" s="186"/>
      <c r="H665" s="186"/>
      <c r="I665" s="186"/>
      <c r="J665" s="186"/>
      <c r="K665" s="186"/>
      <c r="L665" s="186"/>
      <c r="M665" s="186"/>
      <c r="N665" s="180"/>
      <c r="O665" s="180"/>
      <c r="P665" s="180"/>
      <c r="Q665" s="180"/>
      <c r="R665" s="180"/>
      <c r="S665" s="180"/>
      <c r="T665" s="186"/>
      <c r="U665" s="186"/>
      <c r="V665" s="186"/>
      <c r="W665" s="186"/>
      <c r="X665" s="186"/>
      <c r="Y665" s="186"/>
      <c r="Z665" s="186"/>
    </row>
    <row r="666" spans="1:26" x14ac:dyDescent="0.2">
      <c r="A666" s="186"/>
      <c r="B666" s="186"/>
      <c r="C666" s="186"/>
      <c r="D666" s="186"/>
      <c r="E666" s="186"/>
      <c r="F666" s="186"/>
      <c r="G666" s="186"/>
      <c r="H666" s="186"/>
      <c r="I666" s="186"/>
      <c r="J666" s="186"/>
      <c r="K666" s="186"/>
      <c r="L666" s="186"/>
      <c r="M666" s="186"/>
      <c r="N666" s="180"/>
      <c r="O666" s="180"/>
      <c r="P666" s="180"/>
      <c r="Q666" s="180"/>
      <c r="R666" s="180"/>
      <c r="S666" s="180"/>
      <c r="T666" s="186"/>
      <c r="U666" s="186"/>
      <c r="V666" s="186"/>
      <c r="W666" s="186"/>
      <c r="X666" s="186"/>
      <c r="Y666" s="186"/>
      <c r="Z666" s="186"/>
    </row>
    <row r="667" spans="1:26" x14ac:dyDescent="0.2">
      <c r="A667" s="186"/>
      <c r="B667" s="186"/>
      <c r="C667" s="186"/>
      <c r="D667" s="186"/>
      <c r="E667" s="186"/>
      <c r="F667" s="186"/>
      <c r="G667" s="186"/>
      <c r="H667" s="186"/>
      <c r="I667" s="186"/>
      <c r="J667" s="186"/>
      <c r="K667" s="186"/>
      <c r="L667" s="186"/>
      <c r="M667" s="186"/>
      <c r="N667" s="180"/>
      <c r="O667" s="180"/>
      <c r="P667" s="180"/>
      <c r="Q667" s="180"/>
      <c r="R667" s="180"/>
      <c r="S667" s="180"/>
      <c r="T667" s="186"/>
      <c r="U667" s="186"/>
      <c r="V667" s="186"/>
      <c r="W667" s="186"/>
      <c r="X667" s="186"/>
      <c r="Y667" s="186"/>
      <c r="Z667" s="186"/>
    </row>
    <row r="668" spans="1:26" x14ac:dyDescent="0.2">
      <c r="A668" s="186"/>
      <c r="B668" s="186"/>
      <c r="C668" s="186"/>
      <c r="D668" s="186"/>
      <c r="E668" s="186"/>
      <c r="F668" s="186"/>
      <c r="G668" s="186"/>
      <c r="H668" s="186"/>
      <c r="I668" s="186"/>
      <c r="J668" s="186"/>
      <c r="K668" s="186"/>
      <c r="L668" s="186"/>
      <c r="M668" s="186"/>
      <c r="N668" s="180"/>
      <c r="O668" s="180"/>
      <c r="P668" s="180"/>
      <c r="Q668" s="180"/>
      <c r="R668" s="180"/>
      <c r="S668" s="180"/>
      <c r="T668" s="186"/>
      <c r="U668" s="186"/>
      <c r="V668" s="186"/>
      <c r="W668" s="186"/>
      <c r="X668" s="186"/>
      <c r="Y668" s="186"/>
      <c r="Z668" s="186"/>
    </row>
    <row r="669" spans="1:26" x14ac:dyDescent="0.2">
      <c r="A669" s="186"/>
      <c r="B669" s="186"/>
      <c r="C669" s="186"/>
      <c r="D669" s="186"/>
      <c r="E669" s="186"/>
      <c r="F669" s="186"/>
      <c r="G669" s="186"/>
      <c r="H669" s="186"/>
      <c r="I669" s="186"/>
      <c r="J669" s="186"/>
      <c r="K669" s="186"/>
      <c r="L669" s="186"/>
      <c r="M669" s="186"/>
      <c r="N669" s="180"/>
      <c r="O669" s="180"/>
      <c r="P669" s="180"/>
      <c r="Q669" s="180"/>
      <c r="R669" s="180"/>
      <c r="S669" s="180"/>
      <c r="T669" s="186"/>
      <c r="U669" s="186"/>
      <c r="V669" s="186"/>
      <c r="W669" s="186"/>
      <c r="X669" s="186"/>
      <c r="Y669" s="186"/>
      <c r="Z669" s="186"/>
    </row>
    <row r="670" spans="1:26" x14ac:dyDescent="0.2">
      <c r="A670" s="186"/>
      <c r="B670" s="186"/>
      <c r="C670" s="186"/>
      <c r="D670" s="186"/>
      <c r="E670" s="186"/>
      <c r="F670" s="186"/>
      <c r="G670" s="186"/>
      <c r="H670" s="186"/>
      <c r="I670" s="186"/>
      <c r="J670" s="186"/>
      <c r="K670" s="186"/>
      <c r="L670" s="186"/>
      <c r="M670" s="186"/>
      <c r="N670" s="180"/>
      <c r="O670" s="180"/>
      <c r="P670" s="180"/>
      <c r="Q670" s="180"/>
      <c r="R670" s="180"/>
      <c r="S670" s="180"/>
      <c r="T670" s="186"/>
      <c r="U670" s="186"/>
      <c r="V670" s="186"/>
      <c r="W670" s="186"/>
      <c r="X670" s="186"/>
      <c r="Y670" s="186"/>
      <c r="Z670" s="186"/>
    </row>
    <row r="671" spans="1:26" x14ac:dyDescent="0.2">
      <c r="A671" s="186"/>
      <c r="B671" s="186"/>
      <c r="C671" s="186"/>
      <c r="D671" s="186"/>
      <c r="E671" s="186"/>
      <c r="F671" s="186"/>
      <c r="G671" s="186"/>
      <c r="H671" s="186"/>
      <c r="I671" s="186"/>
      <c r="J671" s="186"/>
      <c r="K671" s="186"/>
      <c r="L671" s="186"/>
      <c r="M671" s="186"/>
      <c r="N671" s="180"/>
      <c r="O671" s="180"/>
      <c r="P671" s="180"/>
      <c r="Q671" s="180"/>
      <c r="R671" s="180"/>
      <c r="S671" s="180"/>
      <c r="T671" s="186"/>
      <c r="U671" s="186"/>
      <c r="V671" s="186"/>
      <c r="W671" s="186"/>
      <c r="X671" s="186"/>
      <c r="Y671" s="186"/>
      <c r="Z671" s="186"/>
    </row>
    <row r="672" spans="1:26" x14ac:dyDescent="0.2">
      <c r="A672" s="186"/>
      <c r="B672" s="186"/>
      <c r="C672" s="186"/>
      <c r="D672" s="186"/>
      <c r="E672" s="186"/>
      <c r="F672" s="186"/>
      <c r="G672" s="186"/>
      <c r="H672" s="186"/>
      <c r="I672" s="186"/>
      <c r="J672" s="186"/>
      <c r="K672" s="186"/>
      <c r="L672" s="186"/>
      <c r="M672" s="186"/>
      <c r="N672" s="180"/>
      <c r="O672" s="180"/>
      <c r="P672" s="180"/>
      <c r="Q672" s="180"/>
      <c r="R672" s="180"/>
      <c r="S672" s="180"/>
      <c r="T672" s="186"/>
      <c r="U672" s="186"/>
      <c r="V672" s="186"/>
      <c r="W672" s="186"/>
      <c r="X672" s="186"/>
      <c r="Y672" s="186"/>
      <c r="Z672" s="186"/>
    </row>
    <row r="673" spans="1:26" x14ac:dyDescent="0.2">
      <c r="A673" s="186"/>
      <c r="B673" s="186"/>
      <c r="C673" s="186"/>
      <c r="D673" s="186"/>
      <c r="E673" s="186"/>
      <c r="F673" s="186"/>
      <c r="G673" s="186"/>
      <c r="H673" s="186"/>
      <c r="I673" s="186"/>
      <c r="J673" s="186"/>
      <c r="K673" s="186"/>
      <c r="L673" s="186"/>
      <c r="M673" s="186"/>
      <c r="N673" s="180"/>
      <c r="O673" s="180"/>
      <c r="P673" s="180"/>
      <c r="Q673" s="180"/>
      <c r="R673" s="180"/>
      <c r="S673" s="180"/>
      <c r="T673" s="186"/>
      <c r="U673" s="186"/>
      <c r="V673" s="186"/>
      <c r="W673" s="186"/>
      <c r="X673" s="186"/>
      <c r="Y673" s="186"/>
      <c r="Z673" s="186"/>
    </row>
    <row r="674" spans="1:26" x14ac:dyDescent="0.2">
      <c r="A674" s="186"/>
      <c r="B674" s="186"/>
      <c r="C674" s="186"/>
      <c r="D674" s="186"/>
      <c r="E674" s="186"/>
      <c r="F674" s="186"/>
      <c r="G674" s="186"/>
      <c r="H674" s="186"/>
      <c r="I674" s="186"/>
      <c r="J674" s="186"/>
      <c r="K674" s="186"/>
      <c r="L674" s="186"/>
      <c r="M674" s="186"/>
      <c r="N674" s="180"/>
      <c r="O674" s="180"/>
      <c r="P674" s="180"/>
      <c r="Q674" s="180"/>
      <c r="R674" s="180"/>
      <c r="S674" s="180"/>
      <c r="T674" s="186"/>
      <c r="U674" s="186"/>
      <c r="V674" s="186"/>
      <c r="W674" s="186"/>
      <c r="X674" s="186"/>
      <c r="Y674" s="186"/>
      <c r="Z674" s="186"/>
    </row>
    <row r="675" spans="1:26" x14ac:dyDescent="0.2">
      <c r="A675" s="186"/>
      <c r="B675" s="186"/>
      <c r="C675" s="186"/>
      <c r="D675" s="186"/>
      <c r="E675" s="186"/>
      <c r="F675" s="186"/>
      <c r="G675" s="186"/>
      <c r="H675" s="186"/>
      <c r="I675" s="186"/>
      <c r="J675" s="186"/>
      <c r="K675" s="186"/>
      <c r="L675" s="186"/>
      <c r="M675" s="186"/>
      <c r="N675" s="180"/>
      <c r="O675" s="180"/>
      <c r="P675" s="180"/>
      <c r="Q675" s="180"/>
      <c r="R675" s="180"/>
      <c r="S675" s="180"/>
      <c r="T675" s="186"/>
      <c r="U675" s="186"/>
      <c r="V675" s="186"/>
      <c r="W675" s="186"/>
      <c r="X675" s="186"/>
      <c r="Y675" s="186"/>
      <c r="Z675" s="186"/>
    </row>
    <row r="676" spans="1:26" x14ac:dyDescent="0.2">
      <c r="A676" s="186"/>
      <c r="B676" s="186"/>
      <c r="C676" s="186"/>
      <c r="D676" s="186"/>
      <c r="E676" s="186"/>
      <c r="F676" s="186"/>
      <c r="G676" s="186"/>
      <c r="H676" s="186"/>
      <c r="I676" s="186"/>
      <c r="J676" s="186"/>
      <c r="K676" s="186"/>
      <c r="L676" s="186"/>
      <c r="M676" s="186"/>
      <c r="N676" s="180"/>
      <c r="O676" s="180"/>
      <c r="P676" s="180"/>
      <c r="Q676" s="180"/>
      <c r="R676" s="180"/>
      <c r="S676" s="180"/>
      <c r="T676" s="186"/>
      <c r="U676" s="186"/>
      <c r="V676" s="186"/>
      <c r="W676" s="186"/>
      <c r="X676" s="186"/>
      <c r="Y676" s="186"/>
      <c r="Z676" s="186"/>
    </row>
    <row r="677" spans="1:26" x14ac:dyDescent="0.2">
      <c r="A677" s="186"/>
      <c r="B677" s="186"/>
      <c r="C677" s="186"/>
      <c r="D677" s="186"/>
      <c r="E677" s="186"/>
      <c r="F677" s="186"/>
      <c r="G677" s="186"/>
      <c r="H677" s="186"/>
      <c r="I677" s="186"/>
      <c r="J677" s="186"/>
      <c r="K677" s="186"/>
      <c r="L677" s="186"/>
      <c r="M677" s="186"/>
      <c r="N677" s="180"/>
      <c r="O677" s="180"/>
      <c r="P677" s="180"/>
      <c r="Q677" s="180"/>
      <c r="R677" s="180"/>
      <c r="S677" s="180"/>
      <c r="T677" s="186"/>
      <c r="U677" s="186"/>
      <c r="V677" s="186"/>
      <c r="W677" s="186"/>
      <c r="X677" s="186"/>
      <c r="Y677" s="186"/>
      <c r="Z677" s="186"/>
    </row>
    <row r="678" spans="1:26" x14ac:dyDescent="0.2">
      <c r="A678" s="186"/>
      <c r="B678" s="186"/>
      <c r="C678" s="186"/>
      <c r="D678" s="186"/>
      <c r="E678" s="186"/>
      <c r="F678" s="186"/>
      <c r="G678" s="186"/>
      <c r="H678" s="186"/>
      <c r="I678" s="186"/>
      <c r="J678" s="186"/>
      <c r="K678" s="186"/>
      <c r="L678" s="186"/>
      <c r="M678" s="186"/>
      <c r="N678" s="180"/>
      <c r="O678" s="180"/>
      <c r="P678" s="180"/>
      <c r="Q678" s="180"/>
      <c r="R678" s="180"/>
      <c r="S678" s="180"/>
      <c r="T678" s="186"/>
      <c r="U678" s="186"/>
      <c r="V678" s="186"/>
      <c r="W678" s="186"/>
      <c r="X678" s="186"/>
      <c r="Y678" s="186"/>
      <c r="Z678" s="186"/>
    </row>
    <row r="679" spans="1:26" x14ac:dyDescent="0.2">
      <c r="A679" s="186"/>
      <c r="B679" s="186"/>
      <c r="C679" s="186"/>
      <c r="D679" s="186"/>
      <c r="E679" s="186"/>
      <c r="F679" s="186"/>
      <c r="G679" s="186"/>
      <c r="H679" s="186"/>
      <c r="I679" s="186"/>
      <c r="J679" s="186"/>
      <c r="K679" s="186"/>
      <c r="L679" s="186"/>
      <c r="M679" s="186"/>
      <c r="N679" s="180"/>
      <c r="O679" s="180"/>
      <c r="P679" s="180"/>
      <c r="Q679" s="180"/>
      <c r="R679" s="180"/>
      <c r="S679" s="180"/>
      <c r="T679" s="186"/>
      <c r="U679" s="186"/>
      <c r="V679" s="186"/>
      <c r="W679" s="186"/>
      <c r="X679" s="186"/>
      <c r="Y679" s="186"/>
      <c r="Z679" s="186"/>
    </row>
    <row r="680" spans="1:26" x14ac:dyDescent="0.2">
      <c r="A680" s="186"/>
      <c r="B680" s="186"/>
      <c r="C680" s="186"/>
      <c r="D680" s="186"/>
      <c r="E680" s="186"/>
      <c r="F680" s="186"/>
      <c r="G680" s="186"/>
      <c r="H680" s="186"/>
      <c r="I680" s="186"/>
      <c r="J680" s="186"/>
      <c r="K680" s="186"/>
      <c r="L680" s="186"/>
      <c r="M680" s="186"/>
      <c r="N680" s="180"/>
      <c r="O680" s="180"/>
      <c r="P680" s="180"/>
      <c r="Q680" s="180"/>
      <c r="R680" s="180"/>
      <c r="S680" s="180"/>
      <c r="T680" s="186"/>
      <c r="U680" s="186"/>
      <c r="V680" s="186"/>
      <c r="W680" s="186"/>
      <c r="X680" s="186"/>
      <c r="Y680" s="186"/>
      <c r="Z680" s="186"/>
    </row>
    <row r="681" spans="1:26" x14ac:dyDescent="0.2">
      <c r="A681" s="186"/>
      <c r="B681" s="186"/>
      <c r="C681" s="186"/>
      <c r="D681" s="186"/>
      <c r="E681" s="186"/>
      <c r="F681" s="186"/>
      <c r="G681" s="186"/>
      <c r="H681" s="186"/>
      <c r="I681" s="186"/>
      <c r="J681" s="186"/>
      <c r="K681" s="186"/>
      <c r="L681" s="186"/>
      <c r="M681" s="186"/>
      <c r="N681" s="180"/>
      <c r="O681" s="180"/>
      <c r="P681" s="180"/>
      <c r="Q681" s="180"/>
      <c r="R681" s="180"/>
      <c r="S681" s="180"/>
      <c r="T681" s="186"/>
      <c r="U681" s="186"/>
      <c r="V681" s="186"/>
      <c r="W681" s="186"/>
      <c r="X681" s="186"/>
      <c r="Y681" s="186"/>
      <c r="Z681" s="186"/>
    </row>
    <row r="682" spans="1:26" x14ac:dyDescent="0.2">
      <c r="A682" s="186"/>
      <c r="B682" s="186"/>
      <c r="C682" s="186"/>
      <c r="D682" s="186"/>
      <c r="E682" s="186"/>
      <c r="F682" s="186"/>
      <c r="G682" s="186"/>
      <c r="H682" s="186"/>
      <c r="I682" s="186"/>
      <c r="J682" s="186"/>
      <c r="K682" s="186"/>
      <c r="L682" s="186"/>
      <c r="M682" s="186"/>
      <c r="N682" s="180"/>
      <c r="O682" s="180"/>
      <c r="P682" s="180"/>
      <c r="Q682" s="180"/>
      <c r="R682" s="180"/>
      <c r="S682" s="180"/>
      <c r="T682" s="186"/>
      <c r="U682" s="186"/>
      <c r="V682" s="186"/>
      <c r="W682" s="186"/>
      <c r="X682" s="186"/>
      <c r="Y682" s="186"/>
      <c r="Z682" s="186"/>
    </row>
    <row r="683" spans="1:26" x14ac:dyDescent="0.2">
      <c r="A683" s="186"/>
      <c r="B683" s="186"/>
      <c r="C683" s="186"/>
      <c r="D683" s="186"/>
      <c r="E683" s="186"/>
      <c r="F683" s="186"/>
      <c r="G683" s="186"/>
      <c r="H683" s="186"/>
      <c r="I683" s="186"/>
      <c r="J683" s="186"/>
      <c r="K683" s="186"/>
      <c r="L683" s="186"/>
      <c r="M683" s="186"/>
      <c r="N683" s="180"/>
      <c r="O683" s="180"/>
      <c r="P683" s="180"/>
      <c r="Q683" s="180"/>
      <c r="R683" s="180"/>
      <c r="S683" s="180"/>
      <c r="T683" s="186"/>
      <c r="U683" s="186"/>
      <c r="V683" s="186"/>
      <c r="W683" s="186"/>
      <c r="X683" s="186"/>
      <c r="Y683" s="186"/>
      <c r="Z683" s="186"/>
    </row>
    <row r="684" spans="1:26" x14ac:dyDescent="0.2">
      <c r="A684" s="186"/>
      <c r="B684" s="186"/>
      <c r="C684" s="186"/>
      <c r="D684" s="186"/>
      <c r="E684" s="186"/>
      <c r="F684" s="186"/>
      <c r="G684" s="186"/>
      <c r="H684" s="186"/>
      <c r="I684" s="186"/>
      <c r="J684" s="186"/>
      <c r="K684" s="186"/>
      <c r="L684" s="186"/>
      <c r="M684" s="186"/>
      <c r="N684" s="180"/>
      <c r="O684" s="180"/>
      <c r="P684" s="180"/>
      <c r="Q684" s="180"/>
      <c r="R684" s="180"/>
      <c r="S684" s="180"/>
      <c r="T684" s="186"/>
      <c r="U684" s="186"/>
      <c r="V684" s="186"/>
      <c r="W684" s="186"/>
      <c r="X684" s="186"/>
      <c r="Y684" s="186"/>
      <c r="Z684" s="186"/>
    </row>
    <row r="685" spans="1:26" x14ac:dyDescent="0.2">
      <c r="A685" s="186"/>
      <c r="B685" s="186"/>
      <c r="C685" s="186"/>
      <c r="D685" s="186"/>
      <c r="E685" s="186"/>
      <c r="F685" s="186"/>
      <c r="G685" s="186"/>
      <c r="H685" s="186"/>
      <c r="I685" s="186"/>
      <c r="J685" s="186"/>
      <c r="K685" s="186"/>
      <c r="L685" s="186"/>
      <c r="M685" s="186"/>
      <c r="N685" s="180"/>
      <c r="O685" s="180"/>
      <c r="P685" s="180"/>
      <c r="Q685" s="180"/>
      <c r="R685" s="180"/>
      <c r="S685" s="180"/>
      <c r="T685" s="186"/>
      <c r="U685" s="186"/>
      <c r="V685" s="186"/>
      <c r="W685" s="186"/>
      <c r="X685" s="186"/>
      <c r="Y685" s="186"/>
      <c r="Z685" s="186"/>
    </row>
    <row r="686" spans="1:26" x14ac:dyDescent="0.2">
      <c r="A686" s="186"/>
      <c r="B686" s="186"/>
      <c r="C686" s="186"/>
      <c r="D686" s="186"/>
      <c r="E686" s="186"/>
      <c r="F686" s="186"/>
      <c r="G686" s="186"/>
      <c r="H686" s="186"/>
      <c r="I686" s="186"/>
      <c r="J686" s="186"/>
      <c r="K686" s="186"/>
      <c r="L686" s="186"/>
      <c r="M686" s="186"/>
      <c r="N686" s="180"/>
      <c r="O686" s="180"/>
      <c r="P686" s="180"/>
      <c r="Q686" s="180"/>
      <c r="R686" s="180"/>
      <c r="S686" s="180"/>
      <c r="T686" s="186"/>
      <c r="U686" s="186"/>
      <c r="V686" s="186"/>
      <c r="W686" s="186"/>
      <c r="X686" s="186"/>
      <c r="Y686" s="186"/>
      <c r="Z686" s="186"/>
    </row>
    <row r="687" spans="1:26" x14ac:dyDescent="0.2">
      <c r="A687" s="186"/>
      <c r="B687" s="186"/>
      <c r="C687" s="186"/>
      <c r="D687" s="186"/>
      <c r="E687" s="186"/>
      <c r="F687" s="186"/>
      <c r="G687" s="186"/>
      <c r="H687" s="186"/>
      <c r="I687" s="186"/>
      <c r="J687" s="186"/>
      <c r="K687" s="186"/>
      <c r="L687" s="186"/>
      <c r="M687" s="186"/>
      <c r="N687" s="180"/>
      <c r="O687" s="180"/>
      <c r="P687" s="180"/>
      <c r="Q687" s="180"/>
      <c r="R687" s="180"/>
      <c r="S687" s="180"/>
      <c r="T687" s="186"/>
      <c r="U687" s="186"/>
      <c r="V687" s="186"/>
      <c r="W687" s="186"/>
      <c r="X687" s="186"/>
      <c r="Y687" s="186"/>
      <c r="Z687" s="186"/>
    </row>
    <row r="688" spans="1:26" x14ac:dyDescent="0.2">
      <c r="A688" s="186"/>
      <c r="B688" s="186"/>
      <c r="C688" s="186"/>
      <c r="D688" s="186"/>
      <c r="E688" s="186"/>
      <c r="F688" s="186"/>
      <c r="G688" s="186"/>
      <c r="H688" s="186"/>
      <c r="I688" s="186"/>
      <c r="J688" s="186"/>
      <c r="K688" s="186"/>
      <c r="L688" s="186"/>
      <c r="M688" s="186"/>
      <c r="N688" s="180"/>
      <c r="O688" s="180"/>
      <c r="P688" s="180"/>
      <c r="Q688" s="180"/>
      <c r="R688" s="180"/>
      <c r="S688" s="180"/>
      <c r="T688" s="186"/>
      <c r="U688" s="186"/>
      <c r="V688" s="186"/>
      <c r="W688" s="186"/>
      <c r="X688" s="186"/>
      <c r="Y688" s="186"/>
      <c r="Z688" s="186"/>
    </row>
    <row r="689" spans="1:26" x14ac:dyDescent="0.2">
      <c r="A689" s="186"/>
      <c r="B689" s="186"/>
      <c r="C689" s="186"/>
      <c r="D689" s="186"/>
      <c r="E689" s="186"/>
      <c r="F689" s="186"/>
      <c r="G689" s="186"/>
      <c r="H689" s="186"/>
      <c r="I689" s="186"/>
      <c r="J689" s="186"/>
      <c r="K689" s="186"/>
      <c r="L689" s="186"/>
      <c r="M689" s="186"/>
      <c r="N689" s="180"/>
      <c r="O689" s="180"/>
      <c r="P689" s="180"/>
      <c r="Q689" s="180"/>
      <c r="R689" s="180"/>
      <c r="S689" s="180"/>
      <c r="T689" s="186"/>
      <c r="U689" s="186"/>
      <c r="V689" s="186"/>
      <c r="W689" s="186"/>
      <c r="X689" s="186"/>
      <c r="Y689" s="186"/>
      <c r="Z689" s="186"/>
    </row>
    <row r="690" spans="1:26" x14ac:dyDescent="0.2">
      <c r="A690" s="186"/>
      <c r="B690" s="186"/>
      <c r="C690" s="186"/>
      <c r="D690" s="186"/>
      <c r="E690" s="186"/>
      <c r="F690" s="186"/>
      <c r="G690" s="186"/>
      <c r="H690" s="186"/>
      <c r="I690" s="186"/>
      <c r="J690" s="186"/>
      <c r="K690" s="186"/>
      <c r="L690" s="186"/>
      <c r="M690" s="186"/>
      <c r="N690" s="180"/>
      <c r="O690" s="180"/>
      <c r="P690" s="180"/>
      <c r="Q690" s="180"/>
      <c r="R690" s="180"/>
      <c r="S690" s="180"/>
      <c r="T690" s="186"/>
      <c r="U690" s="186"/>
      <c r="V690" s="186"/>
      <c r="W690" s="186"/>
      <c r="X690" s="186"/>
      <c r="Y690" s="186"/>
      <c r="Z690" s="186"/>
    </row>
    <row r="691" spans="1:26" x14ac:dyDescent="0.2">
      <c r="A691" s="186"/>
      <c r="B691" s="186"/>
      <c r="C691" s="186"/>
      <c r="D691" s="186"/>
      <c r="E691" s="186"/>
      <c r="F691" s="186"/>
      <c r="G691" s="186"/>
      <c r="H691" s="186"/>
      <c r="I691" s="186"/>
      <c r="J691" s="186"/>
      <c r="K691" s="186"/>
      <c r="L691" s="186"/>
      <c r="M691" s="186"/>
      <c r="N691" s="180"/>
      <c r="O691" s="180"/>
      <c r="P691" s="180"/>
      <c r="Q691" s="180"/>
      <c r="R691" s="180"/>
      <c r="S691" s="180"/>
      <c r="T691" s="186"/>
      <c r="U691" s="186"/>
      <c r="V691" s="186"/>
      <c r="W691" s="186"/>
      <c r="X691" s="186"/>
      <c r="Y691" s="186"/>
      <c r="Z691" s="186"/>
    </row>
    <row r="692" spans="1:26" x14ac:dyDescent="0.2">
      <c r="A692" s="186"/>
      <c r="B692" s="186"/>
      <c r="C692" s="186"/>
      <c r="D692" s="186"/>
      <c r="E692" s="186"/>
      <c r="F692" s="186"/>
      <c r="G692" s="186"/>
      <c r="H692" s="186"/>
      <c r="I692" s="186"/>
      <c r="J692" s="186"/>
      <c r="K692" s="186"/>
      <c r="L692" s="186"/>
      <c r="M692" s="186"/>
      <c r="N692" s="180"/>
      <c r="O692" s="180"/>
      <c r="P692" s="180"/>
      <c r="Q692" s="180"/>
      <c r="R692" s="180"/>
      <c r="S692" s="180"/>
      <c r="T692" s="186"/>
      <c r="U692" s="186"/>
      <c r="V692" s="186"/>
      <c r="W692" s="186"/>
      <c r="X692" s="186"/>
      <c r="Y692" s="186"/>
      <c r="Z692" s="186"/>
    </row>
    <row r="693" spans="1:26" x14ac:dyDescent="0.2">
      <c r="A693" s="186"/>
      <c r="B693" s="186"/>
      <c r="C693" s="186"/>
      <c r="D693" s="186"/>
      <c r="E693" s="186"/>
      <c r="F693" s="186"/>
      <c r="G693" s="186"/>
      <c r="H693" s="186"/>
      <c r="I693" s="186"/>
      <c r="J693" s="186"/>
      <c r="K693" s="186"/>
      <c r="L693" s="186"/>
      <c r="M693" s="186"/>
      <c r="N693" s="180"/>
      <c r="O693" s="180"/>
      <c r="P693" s="180"/>
      <c r="Q693" s="180"/>
      <c r="R693" s="180"/>
      <c r="S693" s="180"/>
      <c r="T693" s="186"/>
      <c r="U693" s="186"/>
      <c r="V693" s="186"/>
      <c r="W693" s="186"/>
      <c r="X693" s="186"/>
      <c r="Y693" s="186"/>
      <c r="Z693" s="186"/>
    </row>
    <row r="694" spans="1:26" x14ac:dyDescent="0.2">
      <c r="A694" s="186"/>
      <c r="B694" s="186"/>
      <c r="C694" s="186"/>
      <c r="D694" s="186"/>
      <c r="E694" s="186"/>
      <c r="F694" s="186"/>
      <c r="G694" s="186"/>
      <c r="H694" s="186"/>
      <c r="I694" s="186"/>
      <c r="J694" s="186"/>
      <c r="K694" s="186"/>
      <c r="L694" s="186"/>
      <c r="M694" s="186"/>
      <c r="N694" s="180"/>
      <c r="O694" s="180"/>
      <c r="P694" s="180"/>
      <c r="Q694" s="180"/>
      <c r="R694" s="180"/>
      <c r="S694" s="180"/>
      <c r="T694" s="186"/>
      <c r="U694" s="186"/>
      <c r="V694" s="186"/>
      <c r="W694" s="186"/>
      <c r="X694" s="186"/>
      <c r="Y694" s="186"/>
      <c r="Z694" s="186"/>
    </row>
    <row r="695" spans="1:26" x14ac:dyDescent="0.2">
      <c r="A695" s="186"/>
      <c r="B695" s="186"/>
      <c r="C695" s="186"/>
      <c r="D695" s="186"/>
      <c r="E695" s="186"/>
      <c r="F695" s="186"/>
      <c r="G695" s="186"/>
      <c r="H695" s="186"/>
      <c r="I695" s="186"/>
      <c r="J695" s="186"/>
      <c r="K695" s="186"/>
      <c r="L695" s="186"/>
      <c r="M695" s="186"/>
      <c r="N695" s="180"/>
      <c r="O695" s="180"/>
      <c r="P695" s="180"/>
      <c r="Q695" s="180"/>
      <c r="R695" s="180"/>
      <c r="S695" s="180"/>
      <c r="T695" s="186"/>
      <c r="U695" s="186"/>
      <c r="V695" s="186"/>
      <c r="W695" s="186"/>
      <c r="X695" s="186"/>
      <c r="Y695" s="186"/>
      <c r="Z695" s="186"/>
    </row>
    <row r="696" spans="1:26" x14ac:dyDescent="0.2">
      <c r="A696" s="186"/>
      <c r="B696" s="186"/>
      <c r="C696" s="186"/>
      <c r="D696" s="186"/>
      <c r="E696" s="186"/>
      <c r="F696" s="186"/>
      <c r="G696" s="186"/>
      <c r="H696" s="186"/>
      <c r="I696" s="186"/>
      <c r="J696" s="186"/>
      <c r="K696" s="186"/>
      <c r="L696" s="186"/>
      <c r="M696" s="186"/>
      <c r="N696" s="180"/>
      <c r="O696" s="180"/>
      <c r="P696" s="180"/>
      <c r="Q696" s="180"/>
      <c r="R696" s="180"/>
      <c r="S696" s="180"/>
      <c r="T696" s="186"/>
      <c r="U696" s="186"/>
      <c r="V696" s="186"/>
      <c r="W696" s="186"/>
      <c r="X696" s="186"/>
      <c r="Y696" s="186"/>
      <c r="Z696" s="186"/>
    </row>
    <row r="697" spans="1:26" x14ac:dyDescent="0.2">
      <c r="A697" s="186"/>
      <c r="B697" s="186"/>
      <c r="C697" s="186"/>
      <c r="D697" s="186"/>
      <c r="E697" s="186"/>
      <c r="F697" s="186"/>
      <c r="G697" s="186"/>
      <c r="H697" s="186"/>
      <c r="I697" s="186"/>
      <c r="J697" s="186"/>
      <c r="K697" s="186"/>
      <c r="L697" s="186"/>
      <c r="M697" s="186"/>
      <c r="N697" s="180"/>
      <c r="O697" s="180"/>
      <c r="P697" s="180"/>
      <c r="Q697" s="180"/>
      <c r="R697" s="180"/>
      <c r="S697" s="180"/>
      <c r="T697" s="186"/>
      <c r="U697" s="186"/>
      <c r="V697" s="186"/>
      <c r="W697" s="186"/>
      <c r="X697" s="186"/>
      <c r="Y697" s="186"/>
      <c r="Z697" s="186"/>
    </row>
    <row r="698" spans="1:26" x14ac:dyDescent="0.2">
      <c r="A698" s="186"/>
      <c r="B698" s="186"/>
      <c r="C698" s="186"/>
      <c r="D698" s="186"/>
      <c r="E698" s="186"/>
      <c r="F698" s="186"/>
      <c r="G698" s="186"/>
      <c r="H698" s="186"/>
      <c r="I698" s="186"/>
      <c r="J698" s="186"/>
      <c r="K698" s="186"/>
      <c r="L698" s="186"/>
      <c r="M698" s="186"/>
      <c r="N698" s="180"/>
      <c r="O698" s="180"/>
      <c r="P698" s="180"/>
      <c r="Q698" s="180"/>
      <c r="R698" s="180"/>
      <c r="S698" s="180"/>
      <c r="T698" s="186"/>
      <c r="U698" s="186"/>
      <c r="V698" s="186"/>
      <c r="W698" s="186"/>
      <c r="X698" s="186"/>
      <c r="Y698" s="186"/>
      <c r="Z698" s="186"/>
    </row>
    <row r="699" spans="1:26" x14ac:dyDescent="0.2">
      <c r="A699" s="186"/>
      <c r="B699" s="186"/>
      <c r="C699" s="186"/>
      <c r="D699" s="186"/>
      <c r="E699" s="186"/>
      <c r="F699" s="186"/>
      <c r="G699" s="186"/>
      <c r="H699" s="186"/>
      <c r="I699" s="186"/>
      <c r="J699" s="186"/>
      <c r="K699" s="186"/>
      <c r="L699" s="186"/>
      <c r="M699" s="186"/>
      <c r="N699" s="180"/>
      <c r="O699" s="180"/>
      <c r="P699" s="180"/>
      <c r="Q699" s="180"/>
      <c r="R699" s="180"/>
      <c r="S699" s="180"/>
      <c r="T699" s="186"/>
      <c r="U699" s="186"/>
      <c r="V699" s="186"/>
      <c r="W699" s="186"/>
      <c r="X699" s="186"/>
      <c r="Y699" s="186"/>
      <c r="Z699" s="186"/>
    </row>
    <row r="700" spans="1:26" x14ac:dyDescent="0.2">
      <c r="A700" s="186"/>
      <c r="B700" s="186"/>
      <c r="C700" s="186"/>
      <c r="D700" s="186"/>
      <c r="E700" s="186"/>
      <c r="F700" s="186"/>
      <c r="G700" s="186"/>
      <c r="H700" s="186"/>
      <c r="I700" s="186"/>
      <c r="J700" s="186"/>
      <c r="K700" s="186"/>
      <c r="L700" s="186"/>
      <c r="M700" s="186"/>
      <c r="N700" s="180"/>
      <c r="O700" s="180"/>
      <c r="P700" s="180"/>
      <c r="Q700" s="180"/>
      <c r="R700" s="180"/>
      <c r="S700" s="180"/>
      <c r="T700" s="186"/>
      <c r="U700" s="186"/>
      <c r="V700" s="186"/>
      <c r="W700" s="186"/>
      <c r="X700" s="186"/>
      <c r="Y700" s="186"/>
      <c r="Z700" s="186"/>
    </row>
    <row r="701" spans="1:26" x14ac:dyDescent="0.2">
      <c r="A701" s="186"/>
      <c r="B701" s="186"/>
      <c r="C701" s="186"/>
      <c r="D701" s="186"/>
      <c r="E701" s="186"/>
      <c r="F701" s="186"/>
      <c r="G701" s="186"/>
      <c r="H701" s="186"/>
      <c r="I701" s="186"/>
      <c r="J701" s="186"/>
      <c r="K701" s="186"/>
      <c r="L701" s="186"/>
      <c r="M701" s="186"/>
      <c r="N701" s="180"/>
      <c r="O701" s="180"/>
      <c r="P701" s="180"/>
      <c r="Q701" s="180"/>
      <c r="R701" s="180"/>
      <c r="S701" s="180"/>
      <c r="T701" s="186"/>
      <c r="U701" s="186"/>
      <c r="V701" s="186"/>
      <c r="W701" s="186"/>
      <c r="X701" s="186"/>
      <c r="Y701" s="186"/>
      <c r="Z701" s="186"/>
    </row>
    <row r="702" spans="1:26" x14ac:dyDescent="0.2">
      <c r="A702" s="186"/>
      <c r="B702" s="186"/>
      <c r="C702" s="186"/>
      <c r="D702" s="186"/>
      <c r="E702" s="186"/>
      <c r="F702" s="186"/>
      <c r="G702" s="186"/>
      <c r="H702" s="186"/>
      <c r="I702" s="186"/>
      <c r="J702" s="186"/>
      <c r="K702" s="186"/>
      <c r="L702" s="186"/>
      <c r="M702" s="186"/>
      <c r="N702" s="180"/>
      <c r="O702" s="180"/>
      <c r="P702" s="180"/>
      <c r="Q702" s="180"/>
      <c r="R702" s="180"/>
      <c r="S702" s="180"/>
      <c r="T702" s="186"/>
      <c r="U702" s="186"/>
      <c r="V702" s="186"/>
      <c r="W702" s="186"/>
      <c r="X702" s="186"/>
      <c r="Y702" s="186"/>
      <c r="Z702" s="186"/>
    </row>
    <row r="703" spans="1:26" x14ac:dyDescent="0.2">
      <c r="A703" s="186"/>
      <c r="B703" s="186"/>
      <c r="C703" s="186"/>
      <c r="D703" s="186"/>
      <c r="E703" s="186"/>
      <c r="F703" s="186"/>
      <c r="G703" s="186"/>
      <c r="H703" s="186"/>
      <c r="I703" s="186"/>
      <c r="J703" s="186"/>
      <c r="K703" s="186"/>
      <c r="L703" s="186"/>
      <c r="M703" s="186"/>
      <c r="N703" s="180"/>
      <c r="O703" s="180"/>
      <c r="P703" s="180"/>
      <c r="Q703" s="180"/>
      <c r="R703" s="180"/>
      <c r="S703" s="180"/>
      <c r="T703" s="186"/>
      <c r="U703" s="186"/>
      <c r="V703" s="186"/>
      <c r="W703" s="186"/>
      <c r="X703" s="186"/>
      <c r="Y703" s="186"/>
      <c r="Z703" s="186"/>
    </row>
    <row r="704" spans="1:26" x14ac:dyDescent="0.2">
      <c r="A704" s="186"/>
      <c r="B704" s="186"/>
      <c r="C704" s="186"/>
      <c r="D704" s="186"/>
      <c r="E704" s="186"/>
      <c r="F704" s="186"/>
      <c r="G704" s="186"/>
      <c r="H704" s="186"/>
      <c r="I704" s="186"/>
      <c r="J704" s="186"/>
      <c r="K704" s="186"/>
      <c r="L704" s="186"/>
      <c r="M704" s="186"/>
      <c r="N704" s="180"/>
      <c r="O704" s="180"/>
      <c r="P704" s="180"/>
      <c r="Q704" s="180"/>
      <c r="R704" s="180"/>
      <c r="S704" s="180"/>
      <c r="T704" s="186"/>
      <c r="U704" s="186"/>
      <c r="V704" s="186"/>
      <c r="W704" s="186"/>
      <c r="X704" s="186"/>
      <c r="Y704" s="186"/>
      <c r="Z704" s="186"/>
    </row>
    <row r="705" spans="1:26" x14ac:dyDescent="0.2">
      <c r="A705" s="186"/>
      <c r="B705" s="186"/>
      <c r="C705" s="186"/>
      <c r="D705" s="186"/>
      <c r="E705" s="186"/>
      <c r="F705" s="186"/>
      <c r="G705" s="186"/>
      <c r="H705" s="186"/>
      <c r="I705" s="186"/>
      <c r="J705" s="186"/>
      <c r="K705" s="186"/>
      <c r="L705" s="186"/>
      <c r="M705" s="186"/>
      <c r="N705" s="180"/>
      <c r="O705" s="180"/>
      <c r="P705" s="180"/>
      <c r="Q705" s="180"/>
      <c r="R705" s="180"/>
      <c r="S705" s="180"/>
      <c r="T705" s="186"/>
      <c r="U705" s="186"/>
      <c r="V705" s="186"/>
      <c r="W705" s="186"/>
      <c r="X705" s="186"/>
      <c r="Y705" s="186"/>
      <c r="Z705" s="186"/>
    </row>
    <row r="706" spans="1:26" x14ac:dyDescent="0.2">
      <c r="A706" s="186"/>
      <c r="B706" s="186"/>
      <c r="C706" s="186"/>
      <c r="D706" s="186"/>
      <c r="E706" s="186"/>
      <c r="F706" s="186"/>
      <c r="G706" s="186"/>
      <c r="H706" s="186"/>
      <c r="I706" s="186"/>
      <c r="J706" s="186"/>
      <c r="K706" s="186"/>
      <c r="L706" s="186"/>
      <c r="M706" s="186"/>
      <c r="N706" s="180"/>
      <c r="O706" s="180"/>
      <c r="P706" s="180"/>
      <c r="Q706" s="180"/>
      <c r="R706" s="180"/>
      <c r="S706" s="180"/>
      <c r="T706" s="186"/>
      <c r="U706" s="186"/>
      <c r="V706" s="186"/>
      <c r="W706" s="186"/>
      <c r="X706" s="186"/>
      <c r="Y706" s="186"/>
      <c r="Z706" s="186"/>
    </row>
    <row r="707" spans="1:26" x14ac:dyDescent="0.2">
      <c r="A707" s="186"/>
      <c r="B707" s="186"/>
      <c r="C707" s="186"/>
      <c r="D707" s="186"/>
      <c r="E707" s="186"/>
      <c r="F707" s="186"/>
      <c r="G707" s="186"/>
      <c r="H707" s="186"/>
      <c r="I707" s="186"/>
      <c r="J707" s="186"/>
      <c r="K707" s="186"/>
      <c r="L707" s="186"/>
      <c r="M707" s="186"/>
      <c r="N707" s="180"/>
      <c r="O707" s="180"/>
      <c r="P707" s="180"/>
      <c r="Q707" s="180"/>
      <c r="R707" s="180"/>
      <c r="S707" s="180"/>
      <c r="T707" s="186"/>
      <c r="U707" s="186"/>
      <c r="V707" s="186"/>
      <c r="W707" s="186"/>
      <c r="X707" s="186"/>
      <c r="Y707" s="186"/>
      <c r="Z707" s="186"/>
    </row>
    <row r="708" spans="1:26" x14ac:dyDescent="0.2">
      <c r="A708" s="186"/>
      <c r="B708" s="186"/>
      <c r="C708" s="186"/>
      <c r="D708" s="186"/>
      <c r="E708" s="186"/>
      <c r="F708" s="186"/>
      <c r="G708" s="186"/>
      <c r="H708" s="186"/>
      <c r="I708" s="186"/>
      <c r="J708" s="186"/>
      <c r="K708" s="186"/>
      <c r="L708" s="186"/>
      <c r="M708" s="186"/>
      <c r="N708" s="180"/>
      <c r="O708" s="180"/>
      <c r="P708" s="180"/>
      <c r="Q708" s="180"/>
      <c r="R708" s="180"/>
      <c r="S708" s="180"/>
      <c r="T708" s="186"/>
      <c r="U708" s="186"/>
      <c r="V708" s="186"/>
      <c r="W708" s="186"/>
      <c r="X708" s="186"/>
      <c r="Y708" s="186"/>
      <c r="Z708" s="186"/>
    </row>
    <row r="709" spans="1:26" x14ac:dyDescent="0.2">
      <c r="A709" s="186"/>
      <c r="B709" s="186"/>
      <c r="C709" s="186"/>
      <c r="D709" s="186"/>
      <c r="E709" s="186"/>
      <c r="F709" s="186"/>
      <c r="G709" s="186"/>
      <c r="H709" s="186"/>
      <c r="I709" s="186"/>
      <c r="J709" s="186"/>
      <c r="K709" s="186"/>
      <c r="L709" s="186"/>
      <c r="M709" s="186"/>
      <c r="N709" s="180"/>
      <c r="O709" s="180"/>
      <c r="P709" s="180"/>
      <c r="Q709" s="180"/>
      <c r="R709" s="180"/>
      <c r="S709" s="180"/>
      <c r="T709" s="186"/>
      <c r="U709" s="186"/>
      <c r="V709" s="186"/>
      <c r="W709" s="186"/>
      <c r="X709" s="186"/>
      <c r="Y709" s="186"/>
      <c r="Z709" s="186"/>
    </row>
    <row r="710" spans="1:26" x14ac:dyDescent="0.2">
      <c r="A710" s="186"/>
      <c r="B710" s="186"/>
      <c r="C710" s="186"/>
      <c r="D710" s="186"/>
      <c r="E710" s="186"/>
      <c r="F710" s="186"/>
      <c r="G710" s="186"/>
      <c r="H710" s="186"/>
      <c r="I710" s="186"/>
      <c r="J710" s="186"/>
      <c r="K710" s="186"/>
      <c r="L710" s="186"/>
      <c r="M710" s="186"/>
      <c r="N710" s="180"/>
      <c r="O710" s="180"/>
      <c r="P710" s="180"/>
      <c r="Q710" s="180"/>
      <c r="R710" s="180"/>
      <c r="S710" s="180"/>
      <c r="T710" s="186"/>
      <c r="U710" s="186"/>
      <c r="V710" s="186"/>
      <c r="W710" s="186"/>
      <c r="X710" s="186"/>
      <c r="Y710" s="186"/>
      <c r="Z710" s="186"/>
    </row>
    <row r="711" spans="1:26" x14ac:dyDescent="0.2">
      <c r="A711" s="186"/>
      <c r="B711" s="186"/>
      <c r="C711" s="186"/>
      <c r="D711" s="186"/>
      <c r="E711" s="186"/>
      <c r="F711" s="186"/>
      <c r="G711" s="186"/>
      <c r="H711" s="186"/>
      <c r="I711" s="186"/>
      <c r="J711" s="186"/>
      <c r="K711" s="186"/>
      <c r="L711" s="186"/>
      <c r="M711" s="186"/>
      <c r="N711" s="180"/>
      <c r="O711" s="180"/>
      <c r="P711" s="180"/>
      <c r="Q711" s="180"/>
      <c r="R711" s="180"/>
      <c r="S711" s="180"/>
      <c r="T711" s="186"/>
      <c r="U711" s="186"/>
      <c r="V711" s="186"/>
      <c r="W711" s="186"/>
      <c r="X711" s="186"/>
      <c r="Y711" s="186"/>
      <c r="Z711" s="186"/>
    </row>
    <row r="712" spans="1:26" x14ac:dyDescent="0.2">
      <c r="A712" s="186"/>
      <c r="B712" s="186"/>
      <c r="C712" s="186"/>
      <c r="D712" s="186"/>
      <c r="E712" s="186"/>
      <c r="F712" s="186"/>
      <c r="G712" s="186"/>
      <c r="H712" s="186"/>
      <c r="I712" s="186"/>
      <c r="J712" s="186"/>
      <c r="K712" s="186"/>
      <c r="L712" s="186"/>
      <c r="M712" s="186"/>
      <c r="N712" s="180"/>
      <c r="O712" s="180"/>
      <c r="P712" s="180"/>
      <c r="Q712" s="180"/>
      <c r="R712" s="180"/>
      <c r="S712" s="180"/>
      <c r="T712" s="186"/>
      <c r="U712" s="186"/>
      <c r="V712" s="186"/>
      <c r="W712" s="186"/>
      <c r="X712" s="186"/>
      <c r="Y712" s="186"/>
      <c r="Z712" s="186"/>
    </row>
    <row r="713" spans="1:26" x14ac:dyDescent="0.2">
      <c r="A713" s="186"/>
      <c r="B713" s="186"/>
      <c r="C713" s="186"/>
      <c r="D713" s="186"/>
      <c r="E713" s="186"/>
      <c r="F713" s="186"/>
      <c r="G713" s="186"/>
      <c r="H713" s="186"/>
      <c r="I713" s="186"/>
      <c r="J713" s="186"/>
      <c r="K713" s="186"/>
      <c r="L713" s="186"/>
      <c r="M713" s="186"/>
      <c r="N713" s="180"/>
      <c r="O713" s="180"/>
      <c r="P713" s="180"/>
      <c r="Q713" s="180"/>
      <c r="R713" s="180"/>
      <c r="S713" s="180"/>
      <c r="T713" s="186"/>
      <c r="U713" s="186"/>
      <c r="V713" s="186"/>
      <c r="W713" s="186"/>
      <c r="X713" s="186"/>
      <c r="Y713" s="186"/>
      <c r="Z713" s="186"/>
    </row>
    <row r="714" spans="1:26" x14ac:dyDescent="0.2">
      <c r="A714" s="186"/>
      <c r="B714" s="186"/>
      <c r="C714" s="186"/>
      <c r="D714" s="186"/>
      <c r="E714" s="186"/>
      <c r="F714" s="186"/>
      <c r="G714" s="186"/>
      <c r="H714" s="186"/>
      <c r="I714" s="186"/>
      <c r="J714" s="186"/>
      <c r="K714" s="186"/>
      <c r="L714" s="186"/>
      <c r="M714" s="186"/>
      <c r="N714" s="180"/>
      <c r="O714" s="180"/>
      <c r="P714" s="180"/>
      <c r="Q714" s="180"/>
      <c r="R714" s="180"/>
      <c r="S714" s="180"/>
      <c r="T714" s="186"/>
      <c r="U714" s="186"/>
      <c r="V714" s="186"/>
      <c r="W714" s="186"/>
      <c r="X714" s="186"/>
      <c r="Y714" s="186"/>
      <c r="Z714" s="186"/>
    </row>
    <row r="715" spans="1:26" x14ac:dyDescent="0.2">
      <c r="A715" s="186"/>
      <c r="B715" s="186"/>
      <c r="C715" s="186"/>
      <c r="D715" s="186"/>
      <c r="E715" s="186"/>
      <c r="F715" s="186"/>
      <c r="G715" s="186"/>
      <c r="H715" s="186"/>
      <c r="I715" s="186"/>
      <c r="J715" s="186"/>
      <c r="K715" s="186"/>
      <c r="L715" s="186"/>
      <c r="M715" s="186"/>
      <c r="N715" s="180"/>
      <c r="O715" s="180"/>
      <c r="P715" s="180"/>
      <c r="Q715" s="180"/>
      <c r="R715" s="180"/>
      <c r="S715" s="180"/>
      <c r="T715" s="186"/>
      <c r="U715" s="186"/>
      <c r="V715" s="186"/>
      <c r="W715" s="186"/>
      <c r="X715" s="186"/>
      <c r="Y715" s="186"/>
      <c r="Z715" s="186"/>
    </row>
    <row r="716" spans="1:26" x14ac:dyDescent="0.2">
      <c r="A716" s="186"/>
      <c r="B716" s="186"/>
      <c r="C716" s="186"/>
      <c r="D716" s="186"/>
      <c r="E716" s="186"/>
      <c r="F716" s="186"/>
      <c r="G716" s="186"/>
      <c r="H716" s="186"/>
      <c r="I716" s="186"/>
      <c r="J716" s="186"/>
      <c r="K716" s="186"/>
      <c r="L716" s="186"/>
      <c r="M716" s="186"/>
      <c r="N716" s="180"/>
      <c r="O716" s="180"/>
      <c r="P716" s="180"/>
      <c r="Q716" s="180"/>
      <c r="R716" s="180"/>
      <c r="S716" s="180"/>
      <c r="T716" s="186"/>
      <c r="U716" s="186"/>
      <c r="V716" s="186"/>
      <c r="W716" s="186"/>
      <c r="X716" s="186"/>
      <c r="Y716" s="186"/>
      <c r="Z716" s="186"/>
    </row>
    <row r="717" spans="1:26" x14ac:dyDescent="0.2">
      <c r="A717" s="186"/>
      <c r="B717" s="186"/>
      <c r="C717" s="186"/>
      <c r="D717" s="186"/>
      <c r="E717" s="186"/>
      <c r="F717" s="186"/>
      <c r="G717" s="186"/>
      <c r="H717" s="186"/>
      <c r="I717" s="186"/>
      <c r="J717" s="186"/>
      <c r="K717" s="186"/>
      <c r="L717" s="186"/>
      <c r="M717" s="186"/>
      <c r="N717" s="180"/>
      <c r="O717" s="180"/>
      <c r="P717" s="180"/>
      <c r="Q717" s="180"/>
      <c r="R717" s="180"/>
      <c r="S717" s="180"/>
      <c r="T717" s="186"/>
      <c r="U717" s="186"/>
      <c r="V717" s="186"/>
      <c r="W717" s="186"/>
      <c r="X717" s="186"/>
      <c r="Y717" s="186"/>
      <c r="Z717" s="186"/>
    </row>
    <row r="718" spans="1:26" x14ac:dyDescent="0.2">
      <c r="A718" s="186"/>
      <c r="B718" s="186"/>
      <c r="C718" s="186"/>
      <c r="D718" s="186"/>
      <c r="E718" s="186"/>
      <c r="F718" s="186"/>
      <c r="G718" s="186"/>
      <c r="H718" s="186"/>
      <c r="I718" s="186"/>
      <c r="J718" s="186"/>
      <c r="K718" s="186"/>
      <c r="L718" s="186"/>
      <c r="M718" s="186"/>
      <c r="N718" s="180"/>
      <c r="O718" s="180"/>
      <c r="P718" s="180"/>
      <c r="Q718" s="180"/>
      <c r="R718" s="180"/>
      <c r="S718" s="180"/>
      <c r="T718" s="186"/>
      <c r="U718" s="186"/>
      <c r="V718" s="186"/>
      <c r="W718" s="186"/>
      <c r="X718" s="186"/>
      <c r="Y718" s="186"/>
      <c r="Z718" s="186"/>
    </row>
    <row r="719" spans="1:26" x14ac:dyDescent="0.2">
      <c r="A719" s="186"/>
      <c r="B719" s="186"/>
      <c r="C719" s="186"/>
      <c r="D719" s="186"/>
      <c r="E719" s="186"/>
      <c r="F719" s="186"/>
      <c r="G719" s="186"/>
      <c r="H719" s="186"/>
      <c r="I719" s="186"/>
      <c r="J719" s="186"/>
      <c r="K719" s="186"/>
      <c r="L719" s="186"/>
      <c r="M719" s="186"/>
      <c r="N719" s="180"/>
      <c r="O719" s="180"/>
      <c r="P719" s="180"/>
      <c r="Q719" s="180"/>
      <c r="R719" s="180"/>
      <c r="S719" s="180"/>
      <c r="T719" s="186"/>
      <c r="U719" s="186"/>
      <c r="V719" s="186"/>
      <c r="W719" s="186"/>
      <c r="X719" s="186"/>
      <c r="Y719" s="186"/>
      <c r="Z719" s="186"/>
    </row>
    <row r="720" spans="1:26" x14ac:dyDescent="0.2">
      <c r="A720" s="186"/>
      <c r="B720" s="186"/>
      <c r="C720" s="186"/>
      <c r="D720" s="186"/>
      <c r="E720" s="186"/>
      <c r="F720" s="186"/>
      <c r="G720" s="186"/>
      <c r="H720" s="186"/>
      <c r="I720" s="186"/>
      <c r="J720" s="186"/>
      <c r="K720" s="186"/>
      <c r="L720" s="186"/>
      <c r="M720" s="186"/>
      <c r="N720" s="180"/>
      <c r="O720" s="180"/>
      <c r="P720" s="180"/>
      <c r="Q720" s="180"/>
      <c r="R720" s="180"/>
      <c r="S720" s="180"/>
      <c r="T720" s="186"/>
      <c r="U720" s="186"/>
      <c r="V720" s="186"/>
      <c r="W720" s="186"/>
      <c r="X720" s="186"/>
      <c r="Y720" s="186"/>
      <c r="Z720" s="186"/>
    </row>
    <row r="721" spans="1:26" x14ac:dyDescent="0.2">
      <c r="A721" s="186"/>
      <c r="B721" s="186"/>
      <c r="C721" s="186"/>
      <c r="D721" s="186"/>
      <c r="E721" s="186"/>
      <c r="F721" s="186"/>
      <c r="G721" s="186"/>
      <c r="H721" s="186"/>
      <c r="I721" s="186"/>
      <c r="J721" s="186"/>
      <c r="K721" s="186"/>
      <c r="L721" s="186"/>
      <c r="M721" s="186"/>
      <c r="N721" s="180"/>
      <c r="O721" s="180"/>
      <c r="P721" s="180"/>
      <c r="Q721" s="180"/>
      <c r="R721" s="180"/>
      <c r="S721" s="180"/>
      <c r="T721" s="186"/>
      <c r="U721" s="186"/>
      <c r="V721" s="186"/>
      <c r="W721" s="186"/>
      <c r="X721" s="186"/>
      <c r="Y721" s="186"/>
      <c r="Z721" s="186"/>
    </row>
    <row r="722" spans="1:26" x14ac:dyDescent="0.2">
      <c r="A722" s="186"/>
      <c r="B722" s="186"/>
      <c r="C722" s="186"/>
      <c r="D722" s="186"/>
      <c r="E722" s="186"/>
      <c r="F722" s="186"/>
      <c r="G722" s="186"/>
      <c r="H722" s="186"/>
      <c r="I722" s="186"/>
      <c r="J722" s="186"/>
      <c r="K722" s="186"/>
      <c r="L722" s="186"/>
      <c r="M722" s="186"/>
      <c r="N722" s="180"/>
      <c r="O722" s="180"/>
      <c r="P722" s="180"/>
      <c r="Q722" s="180"/>
      <c r="R722" s="180"/>
      <c r="S722" s="180"/>
      <c r="T722" s="186"/>
      <c r="U722" s="186"/>
      <c r="V722" s="186"/>
      <c r="W722" s="186"/>
      <c r="X722" s="186"/>
      <c r="Y722" s="186"/>
      <c r="Z722" s="186"/>
    </row>
    <row r="723" spans="1:26" x14ac:dyDescent="0.2">
      <c r="A723" s="186"/>
      <c r="B723" s="186"/>
      <c r="C723" s="186"/>
      <c r="D723" s="186"/>
      <c r="E723" s="186"/>
      <c r="F723" s="186"/>
      <c r="G723" s="186"/>
      <c r="H723" s="186"/>
      <c r="I723" s="186"/>
      <c r="J723" s="186"/>
      <c r="K723" s="186"/>
      <c r="L723" s="186"/>
      <c r="M723" s="186"/>
      <c r="N723" s="180"/>
      <c r="O723" s="180"/>
      <c r="P723" s="180"/>
      <c r="Q723" s="180"/>
      <c r="R723" s="180"/>
      <c r="S723" s="180"/>
      <c r="T723" s="186"/>
      <c r="U723" s="186"/>
      <c r="V723" s="186"/>
      <c r="W723" s="186"/>
      <c r="X723" s="186"/>
      <c r="Y723" s="186"/>
      <c r="Z723" s="186"/>
    </row>
    <row r="724" spans="1:26" x14ac:dyDescent="0.2">
      <c r="A724" s="186"/>
      <c r="B724" s="186"/>
      <c r="C724" s="186"/>
      <c r="D724" s="186"/>
      <c r="E724" s="186"/>
      <c r="F724" s="186"/>
      <c r="G724" s="186"/>
      <c r="H724" s="186"/>
      <c r="I724" s="186"/>
      <c r="J724" s="186"/>
      <c r="K724" s="186"/>
      <c r="L724" s="186"/>
      <c r="M724" s="186"/>
      <c r="N724" s="180"/>
      <c r="O724" s="180"/>
      <c r="P724" s="180"/>
      <c r="Q724" s="180"/>
      <c r="R724" s="180"/>
      <c r="S724" s="180"/>
      <c r="T724" s="186"/>
      <c r="U724" s="186"/>
      <c r="V724" s="186"/>
      <c r="W724" s="186"/>
      <c r="X724" s="186"/>
      <c r="Y724" s="186"/>
      <c r="Z724" s="186"/>
    </row>
    <row r="725" spans="1:26" x14ac:dyDescent="0.2">
      <c r="A725" s="186"/>
      <c r="B725" s="186"/>
      <c r="C725" s="186"/>
      <c r="D725" s="186"/>
      <c r="E725" s="186"/>
      <c r="F725" s="186"/>
      <c r="G725" s="186"/>
      <c r="H725" s="186"/>
      <c r="I725" s="186"/>
      <c r="J725" s="186"/>
      <c r="K725" s="186"/>
      <c r="L725" s="186"/>
      <c r="M725" s="186"/>
      <c r="N725" s="180"/>
      <c r="O725" s="180"/>
      <c r="P725" s="180"/>
      <c r="Q725" s="180"/>
      <c r="R725" s="180"/>
      <c r="S725" s="180"/>
      <c r="T725" s="186"/>
      <c r="U725" s="186"/>
      <c r="V725" s="186"/>
      <c r="W725" s="186"/>
      <c r="X725" s="186"/>
      <c r="Y725" s="186"/>
      <c r="Z725" s="186"/>
    </row>
    <row r="726" spans="1:26" x14ac:dyDescent="0.2">
      <c r="A726" s="186"/>
      <c r="B726" s="186"/>
      <c r="C726" s="186"/>
      <c r="D726" s="186"/>
      <c r="E726" s="186"/>
      <c r="F726" s="186"/>
      <c r="G726" s="186"/>
      <c r="H726" s="186"/>
      <c r="I726" s="186"/>
      <c r="J726" s="186"/>
      <c r="K726" s="186"/>
      <c r="L726" s="186"/>
      <c r="M726" s="186"/>
      <c r="N726" s="180"/>
      <c r="O726" s="180"/>
      <c r="P726" s="180"/>
      <c r="Q726" s="180"/>
      <c r="R726" s="180"/>
      <c r="S726" s="180"/>
      <c r="T726" s="186"/>
      <c r="U726" s="186"/>
      <c r="V726" s="186"/>
      <c r="W726" s="186"/>
      <c r="X726" s="186"/>
      <c r="Y726" s="186"/>
      <c r="Z726" s="186"/>
    </row>
    <row r="727" spans="1:26" x14ac:dyDescent="0.2">
      <c r="A727" s="186"/>
      <c r="B727" s="186"/>
      <c r="C727" s="186"/>
      <c r="D727" s="186"/>
      <c r="E727" s="186"/>
      <c r="F727" s="186"/>
      <c r="G727" s="186"/>
      <c r="H727" s="186"/>
      <c r="I727" s="186"/>
      <c r="J727" s="186"/>
      <c r="K727" s="186"/>
      <c r="L727" s="186"/>
      <c r="M727" s="186"/>
      <c r="N727" s="180"/>
      <c r="O727" s="180"/>
      <c r="P727" s="180"/>
      <c r="Q727" s="180"/>
      <c r="R727" s="180"/>
      <c r="S727" s="180"/>
      <c r="T727" s="186"/>
      <c r="U727" s="186"/>
      <c r="V727" s="186"/>
      <c r="W727" s="186"/>
      <c r="X727" s="186"/>
      <c r="Y727" s="186"/>
      <c r="Z727" s="186"/>
    </row>
    <row r="728" spans="1:26" x14ac:dyDescent="0.2">
      <c r="A728" s="186"/>
      <c r="B728" s="186"/>
      <c r="C728" s="186"/>
      <c r="D728" s="186"/>
      <c r="E728" s="186"/>
      <c r="F728" s="186"/>
      <c r="G728" s="186"/>
      <c r="H728" s="186"/>
      <c r="I728" s="186"/>
      <c r="J728" s="186"/>
      <c r="K728" s="186"/>
      <c r="L728" s="186"/>
      <c r="M728" s="186"/>
      <c r="N728" s="180"/>
      <c r="O728" s="180"/>
      <c r="P728" s="180"/>
      <c r="Q728" s="180"/>
      <c r="R728" s="180"/>
      <c r="S728" s="180"/>
      <c r="T728" s="186"/>
      <c r="U728" s="186"/>
      <c r="V728" s="186"/>
      <c r="W728" s="186"/>
      <c r="X728" s="186"/>
      <c r="Y728" s="186"/>
      <c r="Z728" s="186"/>
    </row>
    <row r="729" spans="1:26" x14ac:dyDescent="0.2">
      <c r="A729" s="186"/>
      <c r="B729" s="186"/>
      <c r="C729" s="186"/>
      <c r="D729" s="186"/>
      <c r="E729" s="186"/>
      <c r="F729" s="186"/>
      <c r="G729" s="186"/>
      <c r="H729" s="186"/>
      <c r="I729" s="186"/>
      <c r="J729" s="186"/>
      <c r="K729" s="186"/>
      <c r="L729" s="186"/>
      <c r="M729" s="186"/>
      <c r="N729" s="180"/>
      <c r="O729" s="180"/>
      <c r="P729" s="180"/>
      <c r="Q729" s="180"/>
      <c r="R729" s="180"/>
      <c r="S729" s="180"/>
      <c r="T729" s="186"/>
      <c r="U729" s="186"/>
      <c r="V729" s="186"/>
      <c r="W729" s="186"/>
      <c r="X729" s="186"/>
      <c r="Y729" s="186"/>
      <c r="Z729" s="186"/>
    </row>
    <row r="730" spans="1:26" x14ac:dyDescent="0.2">
      <c r="A730" s="186"/>
      <c r="B730" s="186"/>
      <c r="C730" s="186"/>
      <c r="D730" s="186"/>
      <c r="E730" s="186"/>
      <c r="F730" s="186"/>
      <c r="G730" s="186"/>
      <c r="H730" s="186"/>
      <c r="I730" s="186"/>
      <c r="J730" s="186"/>
      <c r="K730" s="186"/>
      <c r="L730" s="186"/>
      <c r="M730" s="186"/>
      <c r="N730" s="180"/>
      <c r="O730" s="180"/>
      <c r="P730" s="180"/>
      <c r="Q730" s="180"/>
      <c r="R730" s="180"/>
      <c r="S730" s="180"/>
      <c r="T730" s="186"/>
      <c r="U730" s="186"/>
      <c r="V730" s="186"/>
      <c r="W730" s="186"/>
      <c r="X730" s="186"/>
      <c r="Y730" s="186"/>
      <c r="Z730" s="186"/>
    </row>
    <row r="731" spans="1:26" x14ac:dyDescent="0.2">
      <c r="A731" s="186"/>
      <c r="B731" s="186"/>
      <c r="C731" s="186"/>
      <c r="D731" s="186"/>
      <c r="E731" s="186"/>
      <c r="F731" s="186"/>
      <c r="G731" s="186"/>
      <c r="H731" s="186"/>
      <c r="I731" s="186"/>
      <c r="J731" s="186"/>
      <c r="K731" s="186"/>
      <c r="L731" s="186"/>
      <c r="M731" s="186"/>
      <c r="N731" s="180"/>
      <c r="O731" s="180"/>
      <c r="P731" s="180"/>
      <c r="Q731" s="180"/>
      <c r="R731" s="180"/>
      <c r="S731" s="180"/>
      <c r="T731" s="186"/>
      <c r="U731" s="186"/>
      <c r="V731" s="186"/>
      <c r="W731" s="186"/>
      <c r="X731" s="186"/>
      <c r="Y731" s="186"/>
      <c r="Z731" s="186"/>
    </row>
    <row r="732" spans="1:26" x14ac:dyDescent="0.2">
      <c r="A732" s="186"/>
      <c r="B732" s="186"/>
      <c r="C732" s="186"/>
      <c r="D732" s="186"/>
      <c r="E732" s="186"/>
      <c r="F732" s="186"/>
      <c r="G732" s="186"/>
      <c r="H732" s="186"/>
      <c r="I732" s="186"/>
      <c r="J732" s="186"/>
      <c r="K732" s="186"/>
      <c r="L732" s="186"/>
      <c r="M732" s="186"/>
      <c r="N732" s="180"/>
      <c r="O732" s="180"/>
      <c r="P732" s="180"/>
      <c r="Q732" s="180"/>
      <c r="R732" s="180"/>
      <c r="S732" s="180"/>
      <c r="T732" s="186"/>
      <c r="U732" s="186"/>
      <c r="V732" s="186"/>
      <c r="W732" s="186"/>
      <c r="X732" s="186"/>
      <c r="Y732" s="186"/>
      <c r="Z732" s="186"/>
    </row>
    <row r="733" spans="1:26" x14ac:dyDescent="0.2">
      <c r="A733" s="186"/>
      <c r="B733" s="186"/>
      <c r="C733" s="186"/>
      <c r="D733" s="186"/>
      <c r="E733" s="186"/>
      <c r="F733" s="186"/>
      <c r="G733" s="186"/>
      <c r="H733" s="186"/>
      <c r="I733" s="186"/>
      <c r="J733" s="186"/>
      <c r="K733" s="186"/>
      <c r="L733" s="186"/>
      <c r="M733" s="186"/>
      <c r="N733" s="180"/>
      <c r="O733" s="180"/>
      <c r="P733" s="180"/>
      <c r="Q733" s="180"/>
      <c r="R733" s="180"/>
      <c r="S733" s="180"/>
      <c r="T733" s="186"/>
      <c r="U733" s="186"/>
      <c r="V733" s="186"/>
      <c r="W733" s="186"/>
      <c r="X733" s="186"/>
      <c r="Y733" s="186"/>
      <c r="Z733" s="186"/>
    </row>
    <row r="734" spans="1:26" x14ac:dyDescent="0.2">
      <c r="A734" s="186"/>
      <c r="B734" s="186"/>
      <c r="C734" s="186"/>
      <c r="D734" s="186"/>
      <c r="E734" s="186"/>
      <c r="F734" s="186"/>
      <c r="G734" s="186"/>
      <c r="H734" s="186"/>
      <c r="I734" s="186"/>
      <c r="J734" s="186"/>
      <c r="K734" s="186"/>
      <c r="L734" s="186"/>
      <c r="M734" s="186"/>
      <c r="N734" s="180"/>
      <c r="O734" s="180"/>
      <c r="P734" s="180"/>
      <c r="Q734" s="180"/>
      <c r="R734" s="180"/>
      <c r="S734" s="180"/>
      <c r="T734" s="186"/>
      <c r="U734" s="186"/>
      <c r="V734" s="186"/>
      <c r="W734" s="186"/>
      <c r="X734" s="186"/>
      <c r="Y734" s="186"/>
      <c r="Z734" s="186"/>
    </row>
    <row r="735" spans="1:26" x14ac:dyDescent="0.2">
      <c r="A735" s="186"/>
      <c r="B735" s="186"/>
      <c r="C735" s="186"/>
      <c r="D735" s="186"/>
      <c r="E735" s="186"/>
      <c r="F735" s="186"/>
      <c r="G735" s="186"/>
      <c r="H735" s="186"/>
      <c r="I735" s="186"/>
      <c r="J735" s="186"/>
      <c r="K735" s="186"/>
      <c r="L735" s="186"/>
      <c r="M735" s="186"/>
      <c r="N735" s="180"/>
      <c r="O735" s="180"/>
      <c r="P735" s="180"/>
      <c r="Q735" s="180"/>
      <c r="R735" s="180"/>
      <c r="S735" s="180"/>
      <c r="T735" s="186"/>
      <c r="U735" s="186"/>
      <c r="V735" s="186"/>
      <c r="W735" s="186"/>
      <c r="X735" s="186"/>
      <c r="Y735" s="186"/>
      <c r="Z735" s="186"/>
    </row>
    <row r="736" spans="1:26" x14ac:dyDescent="0.2">
      <c r="A736" s="186"/>
      <c r="B736" s="186"/>
      <c r="C736" s="186"/>
      <c r="D736" s="186"/>
      <c r="E736" s="186"/>
      <c r="F736" s="186"/>
      <c r="G736" s="186"/>
      <c r="H736" s="186"/>
      <c r="I736" s="186"/>
      <c r="J736" s="186"/>
      <c r="K736" s="186"/>
      <c r="L736" s="186"/>
      <c r="M736" s="186"/>
      <c r="N736" s="180"/>
      <c r="O736" s="180"/>
      <c r="P736" s="180"/>
      <c r="Q736" s="180"/>
      <c r="R736" s="180"/>
      <c r="S736" s="180"/>
      <c r="T736" s="186"/>
      <c r="U736" s="186"/>
      <c r="V736" s="186"/>
      <c r="W736" s="186"/>
      <c r="X736" s="186"/>
      <c r="Y736" s="186"/>
      <c r="Z736" s="186"/>
    </row>
    <row r="737" spans="1:26" x14ac:dyDescent="0.2">
      <c r="A737" s="186"/>
      <c r="B737" s="186"/>
      <c r="C737" s="186"/>
      <c r="D737" s="186"/>
      <c r="E737" s="186"/>
      <c r="F737" s="186"/>
      <c r="G737" s="186"/>
      <c r="H737" s="186"/>
      <c r="I737" s="186"/>
      <c r="J737" s="186"/>
      <c r="K737" s="186"/>
      <c r="L737" s="186"/>
      <c r="M737" s="186"/>
      <c r="N737" s="180"/>
      <c r="O737" s="180"/>
      <c r="P737" s="180"/>
      <c r="Q737" s="180"/>
      <c r="R737" s="180"/>
      <c r="S737" s="180"/>
      <c r="T737" s="186"/>
      <c r="U737" s="186"/>
      <c r="V737" s="186"/>
      <c r="W737" s="186"/>
      <c r="X737" s="186"/>
      <c r="Y737" s="186"/>
      <c r="Z737" s="186"/>
    </row>
    <row r="738" spans="1:26" x14ac:dyDescent="0.2">
      <c r="A738" s="186"/>
      <c r="B738" s="186"/>
      <c r="C738" s="186"/>
      <c r="D738" s="186"/>
      <c r="E738" s="186"/>
      <c r="F738" s="186"/>
      <c r="G738" s="186"/>
      <c r="H738" s="186"/>
      <c r="I738" s="186"/>
      <c r="J738" s="186"/>
      <c r="K738" s="186"/>
      <c r="L738" s="186"/>
      <c r="M738" s="186"/>
      <c r="N738" s="180"/>
      <c r="O738" s="180"/>
      <c r="P738" s="180"/>
      <c r="Q738" s="180"/>
      <c r="R738" s="180"/>
      <c r="S738" s="180"/>
      <c r="T738" s="186"/>
      <c r="U738" s="186"/>
      <c r="V738" s="186"/>
      <c r="W738" s="186"/>
      <c r="X738" s="186"/>
      <c r="Y738" s="186"/>
      <c r="Z738" s="186"/>
    </row>
    <row r="739" spans="1:26" x14ac:dyDescent="0.2">
      <c r="A739" s="186"/>
      <c r="B739" s="186"/>
      <c r="C739" s="186"/>
      <c r="D739" s="186"/>
      <c r="E739" s="186"/>
      <c r="F739" s="186"/>
      <c r="G739" s="186"/>
      <c r="H739" s="186"/>
      <c r="I739" s="186"/>
      <c r="J739" s="186"/>
      <c r="K739" s="186"/>
      <c r="L739" s="186"/>
      <c r="M739" s="186"/>
      <c r="N739" s="180"/>
      <c r="O739" s="180"/>
      <c r="P739" s="180"/>
      <c r="Q739" s="180"/>
      <c r="R739" s="180"/>
      <c r="S739" s="180"/>
      <c r="T739" s="186"/>
      <c r="U739" s="186"/>
      <c r="V739" s="186"/>
      <c r="W739" s="186"/>
      <c r="X739" s="186"/>
      <c r="Y739" s="186"/>
      <c r="Z739" s="186"/>
    </row>
    <row r="740" spans="1:26" x14ac:dyDescent="0.2">
      <c r="A740" s="186"/>
      <c r="B740" s="186"/>
      <c r="C740" s="186"/>
      <c r="D740" s="186"/>
      <c r="E740" s="186"/>
      <c r="F740" s="186"/>
      <c r="G740" s="186"/>
      <c r="H740" s="186"/>
      <c r="I740" s="186"/>
      <c r="J740" s="186"/>
      <c r="K740" s="186"/>
      <c r="L740" s="186"/>
      <c r="M740" s="186"/>
      <c r="N740" s="180"/>
      <c r="O740" s="180"/>
      <c r="P740" s="180"/>
      <c r="Q740" s="180"/>
      <c r="R740" s="180"/>
      <c r="S740" s="180"/>
      <c r="T740" s="186"/>
      <c r="U740" s="186"/>
      <c r="V740" s="186"/>
      <c r="W740" s="186"/>
      <c r="X740" s="186"/>
      <c r="Y740" s="186"/>
      <c r="Z740" s="186"/>
    </row>
    <row r="741" spans="1:26" x14ac:dyDescent="0.2">
      <c r="A741" s="186"/>
      <c r="B741" s="186"/>
      <c r="C741" s="186"/>
      <c r="D741" s="186"/>
      <c r="E741" s="186"/>
      <c r="F741" s="186"/>
      <c r="G741" s="186"/>
      <c r="H741" s="186"/>
      <c r="I741" s="186"/>
      <c r="J741" s="186"/>
      <c r="K741" s="186"/>
      <c r="L741" s="186"/>
      <c r="M741" s="186"/>
      <c r="N741" s="180"/>
      <c r="O741" s="180"/>
      <c r="P741" s="180"/>
      <c r="Q741" s="180"/>
      <c r="R741" s="180"/>
      <c r="S741" s="180"/>
      <c r="T741" s="186"/>
      <c r="U741" s="186"/>
      <c r="V741" s="186"/>
      <c r="W741" s="186"/>
      <c r="X741" s="186"/>
      <c r="Y741" s="186"/>
      <c r="Z741" s="186"/>
    </row>
    <row r="742" spans="1:26" x14ac:dyDescent="0.2">
      <c r="A742" s="186"/>
      <c r="B742" s="186"/>
      <c r="C742" s="186"/>
      <c r="D742" s="186"/>
      <c r="E742" s="186"/>
      <c r="F742" s="186"/>
      <c r="G742" s="186"/>
      <c r="H742" s="186"/>
      <c r="I742" s="186"/>
      <c r="J742" s="186"/>
      <c r="K742" s="186"/>
      <c r="L742" s="186"/>
      <c r="M742" s="186"/>
      <c r="N742" s="180"/>
      <c r="O742" s="180"/>
      <c r="P742" s="180"/>
      <c r="Q742" s="180"/>
      <c r="R742" s="180"/>
      <c r="S742" s="180"/>
      <c r="T742" s="186"/>
      <c r="U742" s="186"/>
      <c r="V742" s="186"/>
      <c r="W742" s="186"/>
      <c r="X742" s="186"/>
      <c r="Y742" s="186"/>
      <c r="Z742" s="186"/>
    </row>
    <row r="743" spans="1:26" x14ac:dyDescent="0.2">
      <c r="A743" s="186"/>
      <c r="B743" s="186"/>
      <c r="C743" s="186"/>
      <c r="D743" s="186"/>
      <c r="E743" s="186"/>
      <c r="F743" s="186"/>
      <c r="G743" s="186"/>
      <c r="H743" s="186"/>
      <c r="I743" s="186"/>
      <c r="J743" s="186"/>
      <c r="K743" s="186"/>
      <c r="L743" s="186"/>
      <c r="M743" s="186"/>
      <c r="N743" s="180"/>
      <c r="O743" s="180"/>
      <c r="P743" s="180"/>
      <c r="Q743" s="180"/>
      <c r="R743" s="180"/>
      <c r="S743" s="180"/>
      <c r="T743" s="186"/>
      <c r="U743" s="186"/>
      <c r="V743" s="186"/>
      <c r="W743" s="186"/>
      <c r="X743" s="186"/>
      <c r="Y743" s="186"/>
      <c r="Z743" s="186"/>
    </row>
    <row r="744" spans="1:26" x14ac:dyDescent="0.2">
      <c r="A744" s="186"/>
      <c r="B744" s="186"/>
      <c r="C744" s="186"/>
      <c r="D744" s="186"/>
      <c r="E744" s="186"/>
      <c r="F744" s="186"/>
      <c r="G744" s="186"/>
      <c r="H744" s="186"/>
      <c r="I744" s="186"/>
      <c r="J744" s="186"/>
      <c r="K744" s="186"/>
      <c r="L744" s="186"/>
      <c r="M744" s="186"/>
      <c r="N744" s="180"/>
      <c r="O744" s="180"/>
      <c r="P744" s="180"/>
      <c r="Q744" s="180"/>
      <c r="R744" s="180"/>
      <c r="S744" s="180"/>
      <c r="T744" s="186"/>
      <c r="U744" s="186"/>
      <c r="V744" s="186"/>
      <c r="W744" s="186"/>
      <c r="X744" s="186"/>
      <c r="Y744" s="186"/>
      <c r="Z744" s="186"/>
    </row>
    <row r="745" spans="1:26" x14ac:dyDescent="0.2">
      <c r="A745" s="186"/>
      <c r="B745" s="186"/>
      <c r="C745" s="186"/>
      <c r="D745" s="186"/>
      <c r="E745" s="186"/>
      <c r="F745" s="186"/>
      <c r="G745" s="186"/>
      <c r="H745" s="186"/>
      <c r="I745" s="186"/>
      <c r="J745" s="186"/>
      <c r="K745" s="186"/>
      <c r="L745" s="186"/>
      <c r="M745" s="186"/>
      <c r="N745" s="180"/>
      <c r="O745" s="180"/>
      <c r="P745" s="180"/>
      <c r="Q745" s="180"/>
      <c r="R745" s="180"/>
      <c r="S745" s="180"/>
      <c r="T745" s="186"/>
      <c r="U745" s="186"/>
      <c r="V745" s="186"/>
      <c r="W745" s="186"/>
      <c r="X745" s="186"/>
      <c r="Y745" s="186"/>
      <c r="Z745" s="186"/>
    </row>
    <row r="746" spans="1:26" x14ac:dyDescent="0.2">
      <c r="A746" s="186"/>
      <c r="B746" s="186"/>
      <c r="C746" s="186"/>
      <c r="D746" s="186"/>
      <c r="E746" s="186"/>
      <c r="F746" s="186"/>
      <c r="G746" s="186"/>
      <c r="H746" s="186"/>
      <c r="I746" s="186"/>
      <c r="J746" s="186"/>
      <c r="K746" s="186"/>
      <c r="L746" s="186"/>
      <c r="M746" s="186"/>
      <c r="N746" s="180"/>
      <c r="O746" s="180"/>
      <c r="P746" s="180"/>
      <c r="Q746" s="180"/>
      <c r="R746" s="180"/>
      <c r="S746" s="180"/>
      <c r="T746" s="186"/>
      <c r="U746" s="186"/>
      <c r="V746" s="186"/>
      <c r="W746" s="186"/>
      <c r="X746" s="186"/>
      <c r="Y746" s="186"/>
      <c r="Z746" s="186"/>
    </row>
    <row r="747" spans="1:26" x14ac:dyDescent="0.2">
      <c r="A747" s="186"/>
      <c r="B747" s="186"/>
      <c r="C747" s="186"/>
      <c r="D747" s="186"/>
      <c r="E747" s="186"/>
      <c r="F747" s="186"/>
      <c r="G747" s="186"/>
      <c r="H747" s="186"/>
      <c r="I747" s="186"/>
      <c r="J747" s="186"/>
      <c r="K747" s="186"/>
      <c r="L747" s="186"/>
      <c r="M747" s="186"/>
      <c r="N747" s="180"/>
      <c r="O747" s="180"/>
      <c r="P747" s="180"/>
      <c r="Q747" s="180"/>
      <c r="R747" s="180"/>
      <c r="S747" s="180"/>
      <c r="T747" s="186"/>
      <c r="U747" s="186"/>
      <c r="V747" s="186"/>
      <c r="W747" s="186"/>
      <c r="X747" s="186"/>
      <c r="Y747" s="186"/>
      <c r="Z747" s="186"/>
    </row>
    <row r="748" spans="1:26" x14ac:dyDescent="0.2">
      <c r="A748" s="186"/>
      <c r="B748" s="186"/>
      <c r="C748" s="186"/>
      <c r="D748" s="186"/>
      <c r="E748" s="186"/>
      <c r="F748" s="186"/>
      <c r="G748" s="186"/>
      <c r="H748" s="186"/>
      <c r="I748" s="186"/>
      <c r="J748" s="186"/>
      <c r="K748" s="186"/>
      <c r="L748" s="186"/>
      <c r="M748" s="186"/>
      <c r="N748" s="180"/>
      <c r="O748" s="180"/>
      <c r="P748" s="180"/>
      <c r="Q748" s="180"/>
      <c r="R748" s="180"/>
      <c r="S748" s="180"/>
      <c r="T748" s="186"/>
      <c r="U748" s="186"/>
      <c r="V748" s="186"/>
      <c r="W748" s="186"/>
      <c r="X748" s="186"/>
      <c r="Y748" s="186"/>
      <c r="Z748" s="186"/>
    </row>
    <row r="749" spans="1:26" x14ac:dyDescent="0.2">
      <c r="A749" s="186"/>
      <c r="B749" s="186"/>
      <c r="C749" s="186"/>
      <c r="D749" s="186"/>
      <c r="E749" s="186"/>
      <c r="F749" s="186"/>
      <c r="G749" s="186"/>
      <c r="H749" s="186"/>
      <c r="I749" s="186"/>
      <c r="J749" s="186"/>
      <c r="K749" s="186"/>
      <c r="L749" s="186"/>
      <c r="M749" s="186"/>
      <c r="N749" s="180"/>
      <c r="O749" s="180"/>
      <c r="P749" s="180"/>
      <c r="Q749" s="180"/>
      <c r="R749" s="180"/>
      <c r="S749" s="180"/>
      <c r="T749" s="186"/>
      <c r="U749" s="186"/>
      <c r="V749" s="186"/>
      <c r="W749" s="186"/>
      <c r="X749" s="186"/>
      <c r="Y749" s="186"/>
      <c r="Z749" s="186"/>
    </row>
    <row r="750" spans="1:26" x14ac:dyDescent="0.2">
      <c r="A750" s="186"/>
      <c r="B750" s="186"/>
      <c r="C750" s="186"/>
      <c r="D750" s="186"/>
      <c r="E750" s="186"/>
      <c r="F750" s="186"/>
      <c r="G750" s="186"/>
      <c r="H750" s="186"/>
      <c r="I750" s="186"/>
      <c r="J750" s="186"/>
      <c r="K750" s="186"/>
      <c r="L750" s="186"/>
      <c r="M750" s="186"/>
      <c r="N750" s="180"/>
      <c r="O750" s="180"/>
      <c r="P750" s="180"/>
      <c r="Q750" s="180"/>
      <c r="R750" s="180"/>
      <c r="S750" s="180"/>
      <c r="T750" s="186"/>
      <c r="U750" s="186"/>
      <c r="V750" s="186"/>
      <c r="W750" s="186"/>
      <c r="X750" s="186"/>
      <c r="Y750" s="186"/>
      <c r="Z750" s="186"/>
    </row>
    <row r="751" spans="1:26" x14ac:dyDescent="0.2">
      <c r="A751" s="186"/>
      <c r="B751" s="186"/>
      <c r="C751" s="186"/>
      <c r="D751" s="186"/>
      <c r="E751" s="186"/>
      <c r="F751" s="186"/>
      <c r="G751" s="186"/>
      <c r="H751" s="186"/>
      <c r="I751" s="186"/>
      <c r="J751" s="186"/>
      <c r="K751" s="186"/>
      <c r="L751" s="186"/>
      <c r="M751" s="186"/>
      <c r="N751" s="180"/>
      <c r="O751" s="180"/>
      <c r="P751" s="180"/>
      <c r="Q751" s="180"/>
      <c r="R751" s="180"/>
      <c r="S751" s="180"/>
      <c r="T751" s="186"/>
      <c r="U751" s="186"/>
      <c r="V751" s="186"/>
      <c r="W751" s="186"/>
      <c r="X751" s="186"/>
      <c r="Y751" s="186"/>
      <c r="Z751" s="186"/>
    </row>
    <row r="752" spans="1:26" x14ac:dyDescent="0.2">
      <c r="A752" s="186"/>
      <c r="B752" s="186"/>
      <c r="C752" s="186"/>
      <c r="D752" s="186"/>
      <c r="E752" s="186"/>
      <c r="F752" s="186"/>
      <c r="G752" s="186"/>
      <c r="H752" s="186"/>
      <c r="I752" s="186"/>
      <c r="J752" s="186"/>
      <c r="K752" s="186"/>
      <c r="L752" s="186"/>
      <c r="M752" s="186"/>
      <c r="N752" s="180"/>
      <c r="O752" s="180"/>
      <c r="P752" s="180"/>
      <c r="Q752" s="180"/>
      <c r="R752" s="180"/>
      <c r="S752" s="180"/>
      <c r="T752" s="186"/>
      <c r="U752" s="186"/>
      <c r="V752" s="186"/>
      <c r="W752" s="186"/>
      <c r="X752" s="186"/>
      <c r="Y752" s="186"/>
      <c r="Z752" s="186"/>
    </row>
    <row r="753" spans="1:26" x14ac:dyDescent="0.2">
      <c r="A753" s="186"/>
      <c r="B753" s="186"/>
      <c r="C753" s="186"/>
      <c r="D753" s="186"/>
      <c r="E753" s="186"/>
      <c r="F753" s="186"/>
      <c r="G753" s="186"/>
      <c r="H753" s="186"/>
      <c r="I753" s="186"/>
      <c r="J753" s="186"/>
      <c r="K753" s="186"/>
      <c r="L753" s="186"/>
      <c r="M753" s="186"/>
      <c r="N753" s="180"/>
      <c r="O753" s="180"/>
      <c r="P753" s="180"/>
      <c r="Q753" s="180"/>
      <c r="R753" s="180"/>
      <c r="S753" s="180"/>
      <c r="T753" s="186"/>
      <c r="U753" s="186"/>
      <c r="V753" s="186"/>
      <c r="W753" s="186"/>
      <c r="X753" s="186"/>
      <c r="Y753" s="186"/>
      <c r="Z753" s="186"/>
    </row>
    <row r="754" spans="1:26" x14ac:dyDescent="0.2">
      <c r="A754" s="186"/>
      <c r="B754" s="186"/>
      <c r="C754" s="186"/>
      <c r="D754" s="186"/>
      <c r="E754" s="186"/>
      <c r="F754" s="186"/>
      <c r="G754" s="186"/>
      <c r="H754" s="186"/>
      <c r="I754" s="186"/>
      <c r="J754" s="186"/>
      <c r="K754" s="186"/>
      <c r="L754" s="186"/>
      <c r="M754" s="186"/>
      <c r="N754" s="180"/>
      <c r="O754" s="180"/>
      <c r="P754" s="180"/>
      <c r="Q754" s="180"/>
      <c r="R754" s="180"/>
      <c r="S754" s="180"/>
      <c r="T754" s="186"/>
      <c r="U754" s="186"/>
      <c r="V754" s="186"/>
      <c r="W754" s="186"/>
      <c r="X754" s="186"/>
      <c r="Y754" s="186"/>
      <c r="Z754" s="186"/>
    </row>
    <row r="755" spans="1:26" x14ac:dyDescent="0.2">
      <c r="A755" s="186"/>
      <c r="B755" s="186"/>
      <c r="C755" s="186"/>
      <c r="D755" s="186"/>
      <c r="E755" s="186"/>
      <c r="F755" s="186"/>
      <c r="G755" s="186"/>
      <c r="H755" s="186"/>
      <c r="I755" s="186"/>
      <c r="J755" s="186"/>
      <c r="K755" s="186"/>
      <c r="L755" s="186"/>
      <c r="M755" s="186"/>
      <c r="N755" s="180"/>
      <c r="O755" s="180"/>
      <c r="P755" s="180"/>
      <c r="Q755" s="180"/>
      <c r="R755" s="180"/>
      <c r="S755" s="180"/>
      <c r="T755" s="186"/>
      <c r="U755" s="186"/>
      <c r="V755" s="186"/>
      <c r="W755" s="186"/>
      <c r="X755" s="186"/>
      <c r="Y755" s="186"/>
      <c r="Z755" s="186"/>
    </row>
    <row r="756" spans="1:26" x14ac:dyDescent="0.2">
      <c r="A756" s="186"/>
      <c r="B756" s="186"/>
      <c r="C756" s="186"/>
      <c r="D756" s="186"/>
      <c r="E756" s="186"/>
      <c r="F756" s="186"/>
      <c r="G756" s="186"/>
      <c r="H756" s="186"/>
      <c r="I756" s="186"/>
      <c r="J756" s="186"/>
      <c r="K756" s="186"/>
      <c r="L756" s="186"/>
      <c r="M756" s="186"/>
      <c r="N756" s="180"/>
      <c r="O756" s="180"/>
      <c r="P756" s="180"/>
      <c r="Q756" s="180"/>
      <c r="R756" s="180"/>
      <c r="S756" s="180"/>
      <c r="T756" s="186"/>
      <c r="U756" s="186"/>
      <c r="V756" s="186"/>
      <c r="W756" s="186"/>
      <c r="X756" s="186"/>
      <c r="Y756" s="186"/>
      <c r="Z756" s="186"/>
    </row>
    <row r="757" spans="1:26" x14ac:dyDescent="0.2">
      <c r="A757" s="186"/>
      <c r="B757" s="186"/>
      <c r="C757" s="186"/>
      <c r="D757" s="186"/>
      <c r="E757" s="186"/>
      <c r="F757" s="186"/>
      <c r="G757" s="186"/>
      <c r="H757" s="186"/>
      <c r="I757" s="186"/>
      <c r="J757" s="186"/>
      <c r="K757" s="186"/>
      <c r="L757" s="186"/>
      <c r="M757" s="186"/>
      <c r="N757" s="180"/>
      <c r="O757" s="180"/>
      <c r="P757" s="180"/>
      <c r="Q757" s="180"/>
      <c r="R757" s="180"/>
      <c r="S757" s="180"/>
      <c r="T757" s="186"/>
      <c r="U757" s="186"/>
      <c r="V757" s="186"/>
      <c r="W757" s="186"/>
      <c r="X757" s="186"/>
      <c r="Y757" s="186"/>
      <c r="Z757" s="186"/>
    </row>
    <row r="758" spans="1:26" x14ac:dyDescent="0.2">
      <c r="A758" s="186"/>
      <c r="B758" s="186"/>
      <c r="C758" s="186"/>
      <c r="D758" s="186"/>
      <c r="E758" s="186"/>
      <c r="F758" s="186"/>
      <c r="G758" s="186"/>
      <c r="H758" s="186"/>
      <c r="I758" s="186"/>
      <c r="J758" s="186"/>
      <c r="K758" s="186"/>
      <c r="L758" s="186"/>
      <c r="M758" s="186"/>
      <c r="N758" s="180"/>
      <c r="O758" s="180"/>
      <c r="P758" s="180"/>
      <c r="Q758" s="180"/>
      <c r="R758" s="180"/>
      <c r="S758" s="180"/>
      <c r="T758" s="186"/>
      <c r="U758" s="186"/>
      <c r="V758" s="186"/>
      <c r="W758" s="186"/>
      <c r="X758" s="186"/>
      <c r="Y758" s="186"/>
      <c r="Z758" s="186"/>
    </row>
    <row r="759" spans="1:26" x14ac:dyDescent="0.2">
      <c r="A759" s="186"/>
      <c r="B759" s="186"/>
      <c r="C759" s="186"/>
      <c r="D759" s="186"/>
      <c r="E759" s="186"/>
      <c r="F759" s="186"/>
      <c r="G759" s="186"/>
      <c r="H759" s="186"/>
      <c r="I759" s="186"/>
      <c r="J759" s="186"/>
      <c r="K759" s="186"/>
      <c r="L759" s="186"/>
      <c r="M759" s="186"/>
      <c r="N759" s="180"/>
      <c r="O759" s="180"/>
      <c r="P759" s="180"/>
      <c r="Q759" s="180"/>
      <c r="R759" s="180"/>
      <c r="S759" s="180"/>
      <c r="T759" s="186"/>
      <c r="U759" s="186"/>
      <c r="V759" s="186"/>
      <c r="W759" s="186"/>
      <c r="X759" s="186"/>
      <c r="Y759" s="186"/>
      <c r="Z759" s="186"/>
    </row>
    <row r="760" spans="1:26" x14ac:dyDescent="0.2">
      <c r="A760" s="186"/>
      <c r="B760" s="186"/>
      <c r="C760" s="186"/>
      <c r="D760" s="186"/>
      <c r="E760" s="186"/>
      <c r="F760" s="186"/>
      <c r="G760" s="186"/>
      <c r="H760" s="186"/>
      <c r="I760" s="186"/>
      <c r="J760" s="186"/>
      <c r="K760" s="186"/>
      <c r="L760" s="186"/>
      <c r="M760" s="186"/>
      <c r="N760" s="180"/>
      <c r="O760" s="180"/>
      <c r="P760" s="180"/>
      <c r="Q760" s="180"/>
      <c r="R760" s="180"/>
      <c r="S760" s="180"/>
      <c r="T760" s="186"/>
      <c r="U760" s="186"/>
      <c r="V760" s="186"/>
      <c r="W760" s="186"/>
      <c r="X760" s="186"/>
      <c r="Y760" s="186"/>
      <c r="Z760" s="186"/>
    </row>
    <row r="761" spans="1:26" x14ac:dyDescent="0.2">
      <c r="A761" s="186"/>
      <c r="B761" s="186"/>
      <c r="C761" s="186"/>
      <c r="D761" s="186"/>
      <c r="E761" s="186"/>
      <c r="F761" s="186"/>
      <c r="G761" s="186"/>
      <c r="H761" s="186"/>
      <c r="I761" s="186"/>
      <c r="J761" s="186"/>
      <c r="K761" s="186"/>
      <c r="L761" s="186"/>
      <c r="M761" s="186"/>
      <c r="N761" s="180"/>
      <c r="O761" s="180"/>
      <c r="P761" s="180"/>
      <c r="Q761" s="180"/>
      <c r="R761" s="180"/>
      <c r="S761" s="180"/>
      <c r="T761" s="186"/>
      <c r="U761" s="186"/>
      <c r="V761" s="186"/>
      <c r="W761" s="186"/>
      <c r="X761" s="186"/>
      <c r="Y761" s="186"/>
      <c r="Z761" s="186"/>
    </row>
    <row r="762" spans="1:26" x14ac:dyDescent="0.2">
      <c r="A762" s="186"/>
      <c r="B762" s="186"/>
      <c r="C762" s="186"/>
      <c r="D762" s="186"/>
      <c r="E762" s="186"/>
      <c r="F762" s="186"/>
      <c r="G762" s="186"/>
      <c r="H762" s="186"/>
      <c r="I762" s="186"/>
      <c r="J762" s="186"/>
      <c r="K762" s="186"/>
      <c r="L762" s="186"/>
      <c r="M762" s="186"/>
      <c r="N762" s="180"/>
      <c r="O762" s="180"/>
      <c r="P762" s="180"/>
      <c r="Q762" s="180"/>
      <c r="R762" s="180"/>
      <c r="S762" s="180"/>
      <c r="T762" s="186"/>
      <c r="U762" s="186"/>
      <c r="V762" s="186"/>
      <c r="W762" s="186"/>
      <c r="X762" s="186"/>
      <c r="Y762" s="186"/>
      <c r="Z762" s="186"/>
    </row>
    <row r="763" spans="1:26" x14ac:dyDescent="0.2">
      <c r="A763" s="186"/>
      <c r="B763" s="186"/>
      <c r="C763" s="186"/>
      <c r="D763" s="186"/>
      <c r="E763" s="186"/>
      <c r="F763" s="186"/>
      <c r="G763" s="186"/>
      <c r="H763" s="186"/>
      <c r="I763" s="186"/>
      <c r="J763" s="186"/>
      <c r="K763" s="186"/>
      <c r="L763" s="186"/>
      <c r="M763" s="186"/>
      <c r="N763" s="180"/>
      <c r="O763" s="180"/>
      <c r="P763" s="180"/>
      <c r="Q763" s="180"/>
      <c r="R763" s="180"/>
      <c r="S763" s="180"/>
      <c r="T763" s="186"/>
      <c r="U763" s="186"/>
      <c r="V763" s="186"/>
      <c r="W763" s="186"/>
      <c r="X763" s="186"/>
      <c r="Y763" s="186"/>
      <c r="Z763" s="186"/>
    </row>
    <row r="764" spans="1:26" x14ac:dyDescent="0.2">
      <c r="A764" s="186"/>
      <c r="B764" s="186"/>
      <c r="C764" s="186"/>
      <c r="D764" s="186"/>
      <c r="E764" s="186"/>
      <c r="F764" s="186"/>
      <c r="G764" s="186"/>
      <c r="H764" s="186"/>
      <c r="I764" s="186"/>
      <c r="J764" s="186"/>
      <c r="K764" s="186"/>
      <c r="L764" s="186"/>
      <c r="M764" s="186"/>
      <c r="N764" s="180"/>
      <c r="O764" s="180"/>
      <c r="P764" s="180"/>
      <c r="Q764" s="180"/>
      <c r="R764" s="180"/>
      <c r="S764" s="180"/>
      <c r="T764" s="186"/>
      <c r="U764" s="186"/>
      <c r="V764" s="186"/>
      <c r="W764" s="186"/>
      <c r="X764" s="186"/>
      <c r="Y764" s="186"/>
      <c r="Z764" s="186"/>
    </row>
    <row r="765" spans="1:26" x14ac:dyDescent="0.2">
      <c r="A765" s="186"/>
      <c r="B765" s="186"/>
      <c r="C765" s="186"/>
      <c r="D765" s="186"/>
      <c r="E765" s="186"/>
      <c r="F765" s="186"/>
      <c r="G765" s="186"/>
      <c r="H765" s="186"/>
      <c r="I765" s="186"/>
      <c r="J765" s="186"/>
      <c r="K765" s="186"/>
      <c r="L765" s="186"/>
      <c r="M765" s="186"/>
      <c r="N765" s="180"/>
      <c r="O765" s="180"/>
      <c r="P765" s="180"/>
      <c r="Q765" s="180"/>
      <c r="R765" s="180"/>
      <c r="S765" s="180"/>
      <c r="T765" s="186"/>
      <c r="U765" s="186"/>
      <c r="V765" s="186"/>
      <c r="W765" s="186"/>
      <c r="X765" s="186"/>
      <c r="Y765" s="186"/>
      <c r="Z765" s="186"/>
    </row>
    <row r="766" spans="1:26" x14ac:dyDescent="0.2">
      <c r="A766" s="186"/>
      <c r="B766" s="186"/>
      <c r="C766" s="186"/>
      <c r="D766" s="186"/>
      <c r="E766" s="186"/>
      <c r="F766" s="186"/>
      <c r="G766" s="186"/>
      <c r="H766" s="186"/>
      <c r="I766" s="186"/>
      <c r="J766" s="186"/>
      <c r="K766" s="186"/>
      <c r="L766" s="186"/>
      <c r="M766" s="186"/>
      <c r="N766" s="180"/>
      <c r="O766" s="180"/>
      <c r="P766" s="180"/>
      <c r="Q766" s="180"/>
      <c r="R766" s="180"/>
      <c r="S766" s="180"/>
      <c r="T766" s="186"/>
      <c r="U766" s="186"/>
      <c r="V766" s="186"/>
      <c r="W766" s="186"/>
      <c r="X766" s="186"/>
      <c r="Y766" s="186"/>
      <c r="Z766" s="186"/>
    </row>
    <row r="767" spans="1:26" x14ac:dyDescent="0.2">
      <c r="A767" s="186"/>
      <c r="B767" s="186"/>
      <c r="C767" s="186"/>
      <c r="D767" s="186"/>
      <c r="E767" s="186"/>
      <c r="F767" s="186"/>
      <c r="G767" s="186"/>
      <c r="H767" s="186"/>
      <c r="I767" s="186"/>
      <c r="J767" s="186"/>
      <c r="K767" s="186"/>
      <c r="L767" s="186"/>
      <c r="M767" s="186"/>
      <c r="N767" s="180"/>
      <c r="O767" s="180"/>
      <c r="P767" s="180"/>
      <c r="Q767" s="180"/>
      <c r="R767" s="180"/>
      <c r="S767" s="180"/>
      <c r="T767" s="186"/>
      <c r="U767" s="186"/>
      <c r="V767" s="186"/>
      <c r="W767" s="186"/>
      <c r="X767" s="186"/>
      <c r="Y767" s="186"/>
      <c r="Z767" s="186"/>
    </row>
    <row r="768" spans="1:26" x14ac:dyDescent="0.2">
      <c r="A768" s="186"/>
      <c r="B768" s="186"/>
      <c r="C768" s="186"/>
      <c r="D768" s="186"/>
      <c r="E768" s="186"/>
      <c r="F768" s="186"/>
      <c r="G768" s="186"/>
      <c r="H768" s="186"/>
      <c r="I768" s="186"/>
      <c r="J768" s="186"/>
      <c r="K768" s="186"/>
      <c r="L768" s="186"/>
      <c r="M768" s="186"/>
      <c r="N768" s="180"/>
      <c r="O768" s="180"/>
      <c r="P768" s="180"/>
      <c r="Q768" s="180"/>
      <c r="R768" s="180"/>
      <c r="S768" s="180"/>
      <c r="T768" s="186"/>
      <c r="U768" s="186"/>
      <c r="V768" s="186"/>
      <c r="W768" s="186"/>
      <c r="X768" s="186"/>
      <c r="Y768" s="186"/>
      <c r="Z768" s="186"/>
    </row>
    <row r="769" spans="1:26" x14ac:dyDescent="0.2">
      <c r="A769" s="186"/>
      <c r="B769" s="186"/>
      <c r="C769" s="186"/>
      <c r="D769" s="186"/>
      <c r="E769" s="186"/>
      <c r="F769" s="186"/>
      <c r="G769" s="186"/>
      <c r="H769" s="186"/>
      <c r="I769" s="186"/>
      <c r="J769" s="186"/>
      <c r="K769" s="186"/>
      <c r="L769" s="186"/>
      <c r="M769" s="186"/>
      <c r="N769" s="180"/>
      <c r="O769" s="180"/>
      <c r="P769" s="180"/>
      <c r="Q769" s="180"/>
      <c r="R769" s="180"/>
      <c r="S769" s="180"/>
      <c r="T769" s="186"/>
      <c r="U769" s="186"/>
      <c r="V769" s="186"/>
      <c r="W769" s="186"/>
      <c r="X769" s="186"/>
      <c r="Y769" s="186"/>
      <c r="Z769" s="186"/>
    </row>
    <row r="770" spans="1:26" x14ac:dyDescent="0.2">
      <c r="A770" s="186"/>
      <c r="B770" s="186"/>
      <c r="C770" s="186"/>
      <c r="D770" s="186"/>
      <c r="E770" s="186"/>
      <c r="F770" s="186"/>
      <c r="G770" s="186"/>
      <c r="H770" s="186"/>
      <c r="I770" s="186"/>
      <c r="J770" s="186"/>
      <c r="K770" s="186"/>
      <c r="L770" s="186"/>
      <c r="M770" s="186"/>
      <c r="N770" s="180"/>
      <c r="O770" s="180"/>
      <c r="P770" s="180"/>
      <c r="Q770" s="180"/>
      <c r="R770" s="180"/>
      <c r="S770" s="180"/>
      <c r="T770" s="186"/>
      <c r="U770" s="186"/>
      <c r="V770" s="186"/>
      <c r="W770" s="186"/>
      <c r="X770" s="186"/>
      <c r="Y770" s="186"/>
      <c r="Z770" s="186"/>
    </row>
    <row r="771" spans="1:26" x14ac:dyDescent="0.2">
      <c r="A771" s="186"/>
      <c r="B771" s="186"/>
      <c r="C771" s="186"/>
      <c r="D771" s="186"/>
      <c r="E771" s="186"/>
      <c r="F771" s="186"/>
      <c r="G771" s="186"/>
      <c r="H771" s="186"/>
      <c r="I771" s="186"/>
      <c r="J771" s="186"/>
      <c r="K771" s="186"/>
      <c r="L771" s="186"/>
      <c r="M771" s="186"/>
      <c r="N771" s="180"/>
      <c r="O771" s="180"/>
      <c r="P771" s="180"/>
      <c r="Q771" s="180"/>
      <c r="R771" s="180"/>
      <c r="S771" s="180"/>
      <c r="T771" s="186"/>
      <c r="U771" s="186"/>
      <c r="V771" s="186"/>
      <c r="W771" s="186"/>
      <c r="X771" s="186"/>
      <c r="Y771" s="186"/>
      <c r="Z771" s="186"/>
    </row>
    <row r="772" spans="1:26" x14ac:dyDescent="0.2">
      <c r="A772" s="186"/>
      <c r="B772" s="186"/>
      <c r="C772" s="186"/>
      <c r="D772" s="186"/>
      <c r="E772" s="186"/>
      <c r="F772" s="186"/>
      <c r="G772" s="186"/>
      <c r="H772" s="186"/>
      <c r="I772" s="186"/>
      <c r="J772" s="186"/>
      <c r="K772" s="186"/>
      <c r="L772" s="186"/>
      <c r="M772" s="186"/>
      <c r="N772" s="180"/>
      <c r="O772" s="180"/>
      <c r="P772" s="180"/>
      <c r="Q772" s="180"/>
      <c r="R772" s="180"/>
      <c r="S772" s="180"/>
      <c r="T772" s="186"/>
      <c r="U772" s="186"/>
      <c r="V772" s="186"/>
      <c r="W772" s="186"/>
      <c r="X772" s="186"/>
      <c r="Y772" s="186"/>
      <c r="Z772" s="186"/>
    </row>
    <row r="773" spans="1:26" x14ac:dyDescent="0.2">
      <c r="A773" s="186"/>
      <c r="B773" s="186"/>
      <c r="C773" s="186"/>
      <c r="D773" s="186"/>
      <c r="E773" s="186"/>
      <c r="F773" s="186"/>
      <c r="G773" s="186"/>
      <c r="H773" s="186"/>
      <c r="I773" s="186"/>
      <c r="J773" s="186"/>
      <c r="K773" s="186"/>
      <c r="L773" s="186"/>
      <c r="M773" s="186"/>
      <c r="N773" s="180"/>
      <c r="O773" s="180"/>
      <c r="P773" s="180"/>
      <c r="Q773" s="180"/>
      <c r="R773" s="180"/>
      <c r="S773" s="180"/>
      <c r="T773" s="186"/>
      <c r="U773" s="186"/>
      <c r="V773" s="186"/>
      <c r="W773" s="186"/>
      <c r="X773" s="186"/>
      <c r="Y773" s="186"/>
      <c r="Z773" s="186"/>
    </row>
    <row r="774" spans="1:26" x14ac:dyDescent="0.2">
      <c r="A774" s="186"/>
      <c r="B774" s="186"/>
      <c r="C774" s="186"/>
      <c r="D774" s="186"/>
      <c r="E774" s="186"/>
      <c r="F774" s="186"/>
      <c r="G774" s="186"/>
      <c r="H774" s="186"/>
      <c r="I774" s="186"/>
      <c r="J774" s="186"/>
      <c r="K774" s="186"/>
      <c r="L774" s="186"/>
      <c r="M774" s="186"/>
      <c r="N774" s="180"/>
      <c r="O774" s="180"/>
      <c r="P774" s="180"/>
      <c r="Q774" s="180"/>
      <c r="R774" s="180"/>
      <c r="S774" s="180"/>
      <c r="T774" s="186"/>
      <c r="U774" s="186"/>
      <c r="V774" s="186"/>
      <c r="W774" s="186"/>
      <c r="X774" s="186"/>
      <c r="Y774" s="186"/>
      <c r="Z774" s="186"/>
    </row>
    <row r="775" spans="1:26" x14ac:dyDescent="0.2">
      <c r="A775" s="186"/>
      <c r="B775" s="186"/>
      <c r="C775" s="186"/>
      <c r="D775" s="186"/>
      <c r="E775" s="186"/>
      <c r="F775" s="186"/>
      <c r="G775" s="186"/>
      <c r="H775" s="186"/>
      <c r="I775" s="186"/>
      <c r="J775" s="186"/>
      <c r="K775" s="186"/>
      <c r="L775" s="186"/>
      <c r="M775" s="186"/>
      <c r="N775" s="180"/>
      <c r="O775" s="180"/>
      <c r="P775" s="180"/>
      <c r="Q775" s="180"/>
      <c r="R775" s="180"/>
      <c r="S775" s="180"/>
      <c r="T775" s="186"/>
      <c r="U775" s="186"/>
      <c r="V775" s="186"/>
      <c r="W775" s="186"/>
      <c r="X775" s="186"/>
      <c r="Y775" s="186"/>
      <c r="Z775" s="186"/>
    </row>
    <row r="776" spans="1:26" x14ac:dyDescent="0.2">
      <c r="A776" s="186"/>
      <c r="B776" s="186"/>
      <c r="C776" s="186"/>
      <c r="D776" s="186"/>
      <c r="E776" s="186"/>
      <c r="F776" s="186"/>
      <c r="G776" s="186"/>
      <c r="H776" s="186"/>
      <c r="I776" s="186"/>
      <c r="J776" s="186"/>
      <c r="K776" s="186"/>
      <c r="L776" s="186"/>
      <c r="M776" s="186"/>
      <c r="N776" s="180"/>
      <c r="O776" s="180"/>
      <c r="P776" s="180"/>
      <c r="Q776" s="180"/>
      <c r="R776" s="180"/>
      <c r="S776" s="180"/>
      <c r="T776" s="186"/>
      <c r="U776" s="186"/>
      <c r="V776" s="186"/>
      <c r="W776" s="186"/>
      <c r="X776" s="186"/>
      <c r="Y776" s="186"/>
      <c r="Z776" s="186"/>
    </row>
    <row r="777" spans="1:26" x14ac:dyDescent="0.2">
      <c r="A777" s="186"/>
      <c r="B777" s="186"/>
      <c r="C777" s="186"/>
      <c r="D777" s="186"/>
      <c r="E777" s="186"/>
      <c r="F777" s="186"/>
      <c r="G777" s="186"/>
      <c r="H777" s="186"/>
      <c r="I777" s="186"/>
      <c r="J777" s="186"/>
      <c r="K777" s="186"/>
      <c r="L777" s="186"/>
      <c r="M777" s="186"/>
      <c r="N777" s="180"/>
      <c r="O777" s="180"/>
      <c r="P777" s="180"/>
      <c r="Q777" s="180"/>
      <c r="R777" s="180"/>
      <c r="S777" s="180"/>
      <c r="T777" s="186"/>
      <c r="U777" s="186"/>
      <c r="V777" s="186"/>
      <c r="W777" s="186"/>
      <c r="X777" s="186"/>
      <c r="Y777" s="186"/>
      <c r="Z777" s="186"/>
    </row>
    <row r="778" spans="1:26" x14ac:dyDescent="0.2">
      <c r="A778" s="186"/>
      <c r="B778" s="186"/>
      <c r="C778" s="186"/>
      <c r="D778" s="186"/>
      <c r="E778" s="186"/>
      <c r="F778" s="186"/>
      <c r="G778" s="186"/>
      <c r="H778" s="186"/>
      <c r="I778" s="186"/>
      <c r="J778" s="186"/>
      <c r="K778" s="186"/>
      <c r="L778" s="186"/>
      <c r="M778" s="186"/>
      <c r="N778" s="180"/>
      <c r="O778" s="180"/>
      <c r="P778" s="180"/>
      <c r="Q778" s="180"/>
      <c r="R778" s="180"/>
      <c r="S778" s="180"/>
      <c r="T778" s="186"/>
      <c r="U778" s="186"/>
      <c r="V778" s="186"/>
      <c r="W778" s="186"/>
      <c r="X778" s="186"/>
      <c r="Y778" s="186"/>
      <c r="Z778" s="186"/>
    </row>
    <row r="779" spans="1:26" x14ac:dyDescent="0.2">
      <c r="A779" s="186"/>
      <c r="B779" s="186"/>
      <c r="C779" s="186"/>
      <c r="D779" s="186"/>
      <c r="E779" s="186"/>
      <c r="F779" s="186"/>
      <c r="G779" s="186"/>
      <c r="H779" s="186"/>
      <c r="I779" s="186"/>
      <c r="J779" s="186"/>
      <c r="K779" s="186"/>
      <c r="L779" s="186"/>
      <c r="M779" s="186"/>
      <c r="N779" s="180"/>
      <c r="O779" s="180"/>
      <c r="P779" s="180"/>
      <c r="Q779" s="180"/>
      <c r="R779" s="180"/>
      <c r="S779" s="180"/>
      <c r="T779" s="186"/>
      <c r="U779" s="186"/>
      <c r="V779" s="186"/>
      <c r="W779" s="186"/>
      <c r="X779" s="186"/>
      <c r="Y779" s="186"/>
      <c r="Z779" s="186"/>
    </row>
    <row r="780" spans="1:26" x14ac:dyDescent="0.2">
      <c r="A780" s="186"/>
      <c r="B780" s="186"/>
      <c r="C780" s="186"/>
      <c r="D780" s="186"/>
      <c r="E780" s="186"/>
      <c r="F780" s="186"/>
      <c r="G780" s="186"/>
      <c r="H780" s="186"/>
      <c r="I780" s="186"/>
      <c r="J780" s="186"/>
      <c r="K780" s="186"/>
      <c r="L780" s="186"/>
      <c r="M780" s="186"/>
      <c r="N780" s="180"/>
      <c r="O780" s="180"/>
      <c r="P780" s="180"/>
      <c r="Q780" s="180"/>
      <c r="R780" s="180"/>
      <c r="S780" s="180"/>
      <c r="T780" s="186"/>
      <c r="U780" s="186"/>
      <c r="V780" s="186"/>
      <c r="W780" s="186"/>
      <c r="X780" s="186"/>
      <c r="Y780" s="186"/>
      <c r="Z780" s="186"/>
    </row>
    <row r="781" spans="1:26" x14ac:dyDescent="0.2">
      <c r="A781" s="186"/>
      <c r="B781" s="186"/>
      <c r="C781" s="186"/>
      <c r="D781" s="186"/>
      <c r="E781" s="186"/>
      <c r="F781" s="186"/>
      <c r="G781" s="186"/>
      <c r="H781" s="186"/>
      <c r="I781" s="186"/>
      <c r="J781" s="186"/>
      <c r="K781" s="186"/>
      <c r="L781" s="186"/>
      <c r="M781" s="186"/>
      <c r="N781" s="180"/>
      <c r="O781" s="180"/>
      <c r="P781" s="180"/>
      <c r="Q781" s="180"/>
      <c r="R781" s="180"/>
      <c r="S781" s="180"/>
      <c r="T781" s="186"/>
      <c r="U781" s="186"/>
      <c r="V781" s="186"/>
      <c r="W781" s="186"/>
      <c r="X781" s="186"/>
      <c r="Y781" s="186"/>
      <c r="Z781" s="186"/>
    </row>
    <row r="782" spans="1:26" x14ac:dyDescent="0.2">
      <c r="A782" s="186"/>
      <c r="B782" s="186"/>
      <c r="C782" s="186"/>
      <c r="D782" s="186"/>
      <c r="E782" s="186"/>
      <c r="F782" s="186"/>
      <c r="G782" s="186"/>
      <c r="H782" s="186"/>
      <c r="I782" s="186"/>
      <c r="J782" s="186"/>
      <c r="K782" s="186"/>
      <c r="L782" s="186"/>
      <c r="M782" s="186"/>
      <c r="N782" s="180"/>
      <c r="O782" s="180"/>
      <c r="P782" s="180"/>
      <c r="Q782" s="180"/>
      <c r="R782" s="180"/>
      <c r="S782" s="180"/>
      <c r="T782" s="186"/>
      <c r="U782" s="186"/>
      <c r="V782" s="186"/>
      <c r="W782" s="186"/>
      <c r="X782" s="186"/>
      <c r="Y782" s="186"/>
      <c r="Z782" s="186"/>
    </row>
    <row r="783" spans="1:26" x14ac:dyDescent="0.2">
      <c r="A783" s="186"/>
      <c r="B783" s="186"/>
      <c r="C783" s="186"/>
      <c r="D783" s="186"/>
      <c r="E783" s="186"/>
      <c r="F783" s="186"/>
      <c r="G783" s="186"/>
      <c r="H783" s="186"/>
      <c r="I783" s="186"/>
      <c r="J783" s="186"/>
      <c r="K783" s="186"/>
      <c r="L783" s="186"/>
      <c r="M783" s="186"/>
      <c r="N783" s="180"/>
      <c r="O783" s="180"/>
      <c r="P783" s="180"/>
      <c r="Q783" s="180"/>
      <c r="R783" s="180"/>
      <c r="S783" s="180"/>
      <c r="T783" s="186"/>
      <c r="U783" s="186"/>
      <c r="V783" s="186"/>
      <c r="W783" s="186"/>
      <c r="X783" s="186"/>
      <c r="Y783" s="186"/>
      <c r="Z783" s="186"/>
    </row>
    <row r="784" spans="1:26" x14ac:dyDescent="0.2">
      <c r="A784" s="186"/>
      <c r="B784" s="186"/>
      <c r="C784" s="186"/>
      <c r="D784" s="186"/>
      <c r="E784" s="186"/>
      <c r="F784" s="186"/>
      <c r="G784" s="186"/>
      <c r="H784" s="186"/>
      <c r="I784" s="186"/>
      <c r="J784" s="186"/>
      <c r="K784" s="186"/>
      <c r="L784" s="186"/>
      <c r="M784" s="186"/>
      <c r="N784" s="180"/>
      <c r="O784" s="180"/>
      <c r="P784" s="180"/>
      <c r="Q784" s="180"/>
      <c r="R784" s="180"/>
      <c r="S784" s="180"/>
      <c r="T784" s="186"/>
      <c r="U784" s="186"/>
      <c r="V784" s="186"/>
      <c r="W784" s="186"/>
      <c r="X784" s="186"/>
      <c r="Y784" s="186"/>
      <c r="Z784" s="186"/>
    </row>
    <row r="785" spans="1:26" x14ac:dyDescent="0.2">
      <c r="A785" s="186"/>
      <c r="B785" s="186"/>
      <c r="C785" s="186"/>
      <c r="D785" s="186"/>
      <c r="E785" s="186"/>
      <c r="F785" s="186"/>
      <c r="G785" s="186"/>
      <c r="H785" s="186"/>
      <c r="I785" s="186"/>
      <c r="J785" s="186"/>
      <c r="K785" s="186"/>
      <c r="L785" s="186"/>
      <c r="M785" s="186"/>
      <c r="N785" s="180"/>
      <c r="O785" s="180"/>
      <c r="P785" s="180"/>
      <c r="Q785" s="180"/>
      <c r="R785" s="180"/>
      <c r="S785" s="180"/>
      <c r="T785" s="186"/>
      <c r="U785" s="186"/>
      <c r="V785" s="186"/>
      <c r="W785" s="186"/>
      <c r="X785" s="186"/>
      <c r="Y785" s="186"/>
      <c r="Z785" s="186"/>
    </row>
    <row r="786" spans="1:26" x14ac:dyDescent="0.2">
      <c r="A786" s="186"/>
      <c r="B786" s="186"/>
      <c r="C786" s="186"/>
      <c r="D786" s="186"/>
      <c r="E786" s="186"/>
      <c r="F786" s="186"/>
      <c r="G786" s="186"/>
      <c r="H786" s="186"/>
      <c r="I786" s="186"/>
      <c r="J786" s="186"/>
      <c r="K786" s="186"/>
      <c r="L786" s="186"/>
      <c r="M786" s="186"/>
      <c r="N786" s="180"/>
      <c r="O786" s="180"/>
      <c r="P786" s="180"/>
      <c r="Q786" s="180"/>
      <c r="R786" s="180"/>
      <c r="S786" s="180"/>
      <c r="T786" s="186"/>
      <c r="U786" s="186"/>
      <c r="V786" s="186"/>
      <c r="W786" s="186"/>
      <c r="X786" s="186"/>
      <c r="Y786" s="186"/>
      <c r="Z786" s="186"/>
    </row>
    <row r="787" spans="1:26" x14ac:dyDescent="0.2">
      <c r="A787" s="186"/>
      <c r="B787" s="186"/>
      <c r="C787" s="186"/>
      <c r="D787" s="186"/>
      <c r="E787" s="186"/>
      <c r="F787" s="186"/>
      <c r="G787" s="186"/>
      <c r="H787" s="186"/>
      <c r="I787" s="186"/>
      <c r="J787" s="186"/>
      <c r="K787" s="186"/>
      <c r="L787" s="186"/>
      <c r="M787" s="186"/>
      <c r="N787" s="180"/>
      <c r="O787" s="180"/>
      <c r="P787" s="180"/>
      <c r="Q787" s="180"/>
      <c r="R787" s="180"/>
      <c r="S787" s="180"/>
      <c r="T787" s="186"/>
      <c r="U787" s="186"/>
      <c r="V787" s="186"/>
      <c r="W787" s="186"/>
      <c r="X787" s="186"/>
      <c r="Y787" s="186"/>
      <c r="Z787" s="186"/>
    </row>
    <row r="788" spans="1:26" x14ac:dyDescent="0.2">
      <c r="A788" s="186"/>
      <c r="B788" s="186"/>
      <c r="C788" s="186"/>
      <c r="D788" s="186"/>
      <c r="E788" s="186"/>
      <c r="F788" s="186"/>
      <c r="G788" s="186"/>
      <c r="H788" s="186"/>
      <c r="I788" s="186"/>
      <c r="J788" s="186"/>
      <c r="K788" s="186"/>
      <c r="L788" s="186"/>
      <c r="M788" s="186"/>
      <c r="N788" s="180"/>
      <c r="O788" s="180"/>
      <c r="P788" s="180"/>
      <c r="Q788" s="180"/>
      <c r="R788" s="180"/>
      <c r="S788" s="180"/>
      <c r="T788" s="186"/>
      <c r="U788" s="186"/>
      <c r="V788" s="186"/>
      <c r="W788" s="186"/>
      <c r="X788" s="186"/>
      <c r="Y788" s="186"/>
      <c r="Z788" s="186"/>
    </row>
    <row r="789" spans="1:26" x14ac:dyDescent="0.2">
      <c r="A789" s="186"/>
      <c r="B789" s="186"/>
      <c r="C789" s="186"/>
      <c r="D789" s="186"/>
      <c r="E789" s="186"/>
      <c r="F789" s="186"/>
      <c r="G789" s="186"/>
      <c r="H789" s="186"/>
      <c r="I789" s="186"/>
      <c r="J789" s="186"/>
      <c r="K789" s="186"/>
      <c r="L789" s="186"/>
      <c r="M789" s="186"/>
      <c r="N789" s="180"/>
      <c r="O789" s="180"/>
      <c r="P789" s="180"/>
      <c r="Q789" s="180"/>
      <c r="R789" s="180"/>
      <c r="S789" s="180"/>
      <c r="T789" s="186"/>
      <c r="U789" s="186"/>
      <c r="V789" s="186"/>
      <c r="W789" s="186"/>
      <c r="X789" s="186"/>
      <c r="Y789" s="186"/>
      <c r="Z789" s="186"/>
    </row>
    <row r="790" spans="1:26" x14ac:dyDescent="0.2">
      <c r="A790" s="186"/>
      <c r="B790" s="186"/>
      <c r="C790" s="186"/>
      <c r="D790" s="186"/>
      <c r="E790" s="186"/>
      <c r="F790" s="186"/>
      <c r="G790" s="186"/>
      <c r="H790" s="186"/>
      <c r="I790" s="186"/>
      <c r="J790" s="186"/>
      <c r="K790" s="186"/>
      <c r="L790" s="186"/>
      <c r="M790" s="186"/>
      <c r="N790" s="180"/>
      <c r="O790" s="180"/>
      <c r="P790" s="180"/>
      <c r="Q790" s="180"/>
      <c r="R790" s="180"/>
      <c r="S790" s="180"/>
      <c r="T790" s="186"/>
      <c r="U790" s="186"/>
      <c r="V790" s="186"/>
      <c r="W790" s="186"/>
      <c r="X790" s="186"/>
      <c r="Y790" s="186"/>
      <c r="Z790" s="186"/>
    </row>
    <row r="791" spans="1:26" x14ac:dyDescent="0.2">
      <c r="A791" s="186"/>
      <c r="B791" s="186"/>
      <c r="C791" s="186"/>
      <c r="D791" s="186"/>
      <c r="E791" s="186"/>
      <c r="F791" s="186"/>
      <c r="G791" s="186"/>
      <c r="H791" s="186"/>
      <c r="I791" s="186"/>
      <c r="J791" s="186"/>
      <c r="K791" s="186"/>
      <c r="L791" s="186"/>
      <c r="M791" s="186"/>
      <c r="N791" s="180"/>
      <c r="O791" s="180"/>
      <c r="P791" s="180"/>
      <c r="Q791" s="180"/>
      <c r="R791" s="180"/>
      <c r="S791" s="180"/>
      <c r="T791" s="186"/>
      <c r="U791" s="186"/>
      <c r="V791" s="186"/>
      <c r="W791" s="186"/>
      <c r="X791" s="186"/>
      <c r="Y791" s="186"/>
      <c r="Z791" s="186"/>
    </row>
    <row r="792" spans="1:26" x14ac:dyDescent="0.2">
      <c r="A792" s="186"/>
      <c r="B792" s="186"/>
      <c r="C792" s="186"/>
      <c r="D792" s="186"/>
      <c r="E792" s="186"/>
      <c r="F792" s="186"/>
      <c r="G792" s="186"/>
      <c r="H792" s="186"/>
      <c r="I792" s="186"/>
      <c r="J792" s="186"/>
      <c r="K792" s="186"/>
      <c r="L792" s="186"/>
      <c r="M792" s="186"/>
      <c r="N792" s="180"/>
      <c r="O792" s="180"/>
      <c r="P792" s="180"/>
      <c r="Q792" s="180"/>
      <c r="R792" s="180"/>
      <c r="S792" s="180"/>
      <c r="T792" s="186"/>
      <c r="U792" s="186"/>
      <c r="V792" s="186"/>
      <c r="W792" s="186"/>
      <c r="X792" s="186"/>
      <c r="Y792" s="186"/>
      <c r="Z792" s="186"/>
    </row>
    <row r="793" spans="1:26" x14ac:dyDescent="0.2">
      <c r="A793" s="186"/>
      <c r="B793" s="186"/>
      <c r="C793" s="186"/>
      <c r="D793" s="186"/>
      <c r="E793" s="186"/>
      <c r="F793" s="186"/>
      <c r="G793" s="186"/>
      <c r="H793" s="186"/>
      <c r="I793" s="186"/>
      <c r="J793" s="186"/>
      <c r="K793" s="186"/>
      <c r="L793" s="186"/>
      <c r="M793" s="186"/>
      <c r="N793" s="180"/>
      <c r="O793" s="180"/>
      <c r="P793" s="180"/>
      <c r="Q793" s="180"/>
      <c r="R793" s="180"/>
      <c r="S793" s="180"/>
      <c r="T793" s="186"/>
      <c r="U793" s="186"/>
      <c r="V793" s="186"/>
      <c r="W793" s="186"/>
      <c r="X793" s="186"/>
      <c r="Y793" s="186"/>
      <c r="Z793" s="186"/>
    </row>
    <row r="794" spans="1:26" x14ac:dyDescent="0.2">
      <c r="A794" s="186"/>
      <c r="B794" s="186"/>
      <c r="C794" s="186"/>
      <c r="D794" s="186"/>
      <c r="E794" s="186"/>
      <c r="F794" s="186"/>
      <c r="G794" s="186"/>
      <c r="H794" s="186"/>
      <c r="I794" s="186"/>
      <c r="J794" s="186"/>
      <c r="K794" s="186"/>
      <c r="L794" s="186"/>
      <c r="M794" s="186"/>
      <c r="N794" s="180"/>
      <c r="O794" s="180"/>
      <c r="P794" s="180"/>
      <c r="Q794" s="180"/>
      <c r="R794" s="180"/>
      <c r="S794" s="180"/>
      <c r="T794" s="186"/>
      <c r="U794" s="186"/>
      <c r="V794" s="186"/>
      <c r="W794" s="186"/>
      <c r="X794" s="186"/>
      <c r="Y794" s="186"/>
      <c r="Z794" s="186"/>
    </row>
    <row r="795" spans="1:26" x14ac:dyDescent="0.2">
      <c r="A795" s="186"/>
      <c r="B795" s="186"/>
      <c r="C795" s="186"/>
      <c r="D795" s="186"/>
      <c r="E795" s="186"/>
      <c r="F795" s="186"/>
      <c r="G795" s="186"/>
      <c r="H795" s="186"/>
      <c r="I795" s="186"/>
      <c r="J795" s="186"/>
      <c r="K795" s="186"/>
      <c r="L795" s="186"/>
      <c r="M795" s="186"/>
      <c r="N795" s="180"/>
      <c r="O795" s="180"/>
      <c r="P795" s="180"/>
      <c r="Q795" s="180"/>
      <c r="R795" s="180"/>
      <c r="S795" s="180"/>
      <c r="T795" s="186"/>
      <c r="U795" s="186"/>
      <c r="V795" s="186"/>
      <c r="W795" s="186"/>
      <c r="X795" s="186"/>
      <c r="Y795" s="186"/>
      <c r="Z795" s="186"/>
    </row>
    <row r="796" spans="1:26" x14ac:dyDescent="0.2">
      <c r="A796" s="186"/>
      <c r="B796" s="186"/>
      <c r="C796" s="186"/>
      <c r="D796" s="186"/>
      <c r="E796" s="186"/>
      <c r="F796" s="186"/>
      <c r="G796" s="186"/>
      <c r="H796" s="186"/>
      <c r="I796" s="186"/>
      <c r="J796" s="186"/>
      <c r="K796" s="186"/>
      <c r="L796" s="186"/>
      <c r="M796" s="186"/>
      <c r="N796" s="180"/>
      <c r="O796" s="180"/>
      <c r="P796" s="180"/>
      <c r="Q796" s="180"/>
      <c r="R796" s="180"/>
      <c r="S796" s="180"/>
      <c r="T796" s="186"/>
      <c r="U796" s="186"/>
      <c r="V796" s="186"/>
      <c r="W796" s="186"/>
      <c r="X796" s="186"/>
      <c r="Y796" s="186"/>
      <c r="Z796" s="186"/>
    </row>
    <row r="797" spans="1:26" x14ac:dyDescent="0.2">
      <c r="A797" s="186"/>
      <c r="B797" s="186"/>
      <c r="C797" s="186"/>
      <c r="D797" s="186"/>
      <c r="E797" s="186"/>
      <c r="F797" s="186"/>
      <c r="G797" s="186"/>
      <c r="H797" s="186"/>
      <c r="I797" s="186"/>
      <c r="J797" s="186"/>
      <c r="K797" s="186"/>
      <c r="L797" s="186"/>
      <c r="M797" s="186"/>
      <c r="N797" s="180"/>
      <c r="O797" s="180"/>
      <c r="P797" s="180"/>
      <c r="Q797" s="180"/>
      <c r="R797" s="180"/>
      <c r="S797" s="180"/>
      <c r="T797" s="186"/>
      <c r="U797" s="186"/>
      <c r="V797" s="186"/>
      <c r="W797" s="186"/>
      <c r="X797" s="186"/>
      <c r="Y797" s="186"/>
      <c r="Z797" s="186"/>
    </row>
    <row r="798" spans="1:26" x14ac:dyDescent="0.2">
      <c r="A798" s="186"/>
      <c r="B798" s="186"/>
      <c r="C798" s="186"/>
      <c r="D798" s="186"/>
      <c r="E798" s="186"/>
      <c r="F798" s="186"/>
      <c r="G798" s="186"/>
      <c r="H798" s="186"/>
      <c r="I798" s="186"/>
      <c r="J798" s="186"/>
      <c r="K798" s="186"/>
      <c r="L798" s="186"/>
      <c r="M798" s="186"/>
      <c r="N798" s="180"/>
      <c r="O798" s="180"/>
      <c r="P798" s="180"/>
      <c r="Q798" s="180"/>
      <c r="R798" s="180"/>
      <c r="S798" s="180"/>
      <c r="T798" s="186"/>
      <c r="U798" s="186"/>
      <c r="V798" s="186"/>
      <c r="W798" s="186"/>
      <c r="X798" s="186"/>
      <c r="Y798" s="186"/>
      <c r="Z798" s="186"/>
    </row>
    <row r="799" spans="1:26" x14ac:dyDescent="0.2">
      <c r="A799" s="186"/>
      <c r="B799" s="186"/>
      <c r="C799" s="186"/>
      <c r="D799" s="186"/>
      <c r="E799" s="186"/>
      <c r="F799" s="186"/>
      <c r="G799" s="186"/>
      <c r="H799" s="186"/>
      <c r="I799" s="186"/>
      <c r="J799" s="186"/>
      <c r="K799" s="186"/>
      <c r="L799" s="186"/>
      <c r="M799" s="186"/>
      <c r="N799" s="180"/>
      <c r="O799" s="180"/>
      <c r="P799" s="180"/>
      <c r="Q799" s="180"/>
      <c r="R799" s="180"/>
      <c r="S799" s="180"/>
      <c r="T799" s="186"/>
      <c r="U799" s="186"/>
      <c r="V799" s="186"/>
      <c r="W799" s="186"/>
      <c r="X799" s="186"/>
      <c r="Y799" s="186"/>
      <c r="Z799" s="186"/>
    </row>
    <row r="800" spans="1:26" x14ac:dyDescent="0.2">
      <c r="A800" s="186"/>
      <c r="B800" s="186"/>
      <c r="C800" s="186"/>
      <c r="D800" s="186"/>
      <c r="E800" s="186"/>
      <c r="F800" s="186"/>
      <c r="G800" s="186"/>
      <c r="H800" s="186"/>
      <c r="I800" s="186"/>
      <c r="J800" s="186"/>
      <c r="K800" s="186"/>
      <c r="L800" s="186"/>
      <c r="M800" s="186"/>
      <c r="N800" s="180"/>
      <c r="O800" s="180"/>
      <c r="P800" s="180"/>
      <c r="Q800" s="180"/>
      <c r="R800" s="180"/>
      <c r="S800" s="180"/>
      <c r="T800" s="186"/>
      <c r="U800" s="186"/>
      <c r="V800" s="186"/>
      <c r="W800" s="186"/>
      <c r="X800" s="186"/>
      <c r="Y800" s="186"/>
      <c r="Z800" s="186"/>
    </row>
    <row r="801" spans="1:26" x14ac:dyDescent="0.2">
      <c r="A801" s="186"/>
      <c r="B801" s="186"/>
      <c r="C801" s="186"/>
      <c r="D801" s="186"/>
      <c r="E801" s="186"/>
      <c r="F801" s="186"/>
      <c r="G801" s="186"/>
      <c r="H801" s="186"/>
      <c r="I801" s="186"/>
      <c r="J801" s="186"/>
      <c r="K801" s="186"/>
      <c r="L801" s="186"/>
      <c r="M801" s="186"/>
      <c r="N801" s="180"/>
      <c r="O801" s="180"/>
      <c r="P801" s="180"/>
      <c r="Q801" s="180"/>
      <c r="R801" s="180"/>
      <c r="S801" s="180"/>
      <c r="T801" s="186"/>
      <c r="U801" s="186"/>
      <c r="V801" s="186"/>
      <c r="W801" s="186"/>
      <c r="X801" s="186"/>
      <c r="Y801" s="186"/>
      <c r="Z801" s="186"/>
    </row>
    <row r="802" spans="1:26" x14ac:dyDescent="0.2">
      <c r="A802" s="186"/>
      <c r="B802" s="186"/>
      <c r="C802" s="186"/>
      <c r="D802" s="186"/>
      <c r="E802" s="186"/>
      <c r="F802" s="186"/>
      <c r="G802" s="186"/>
      <c r="H802" s="186"/>
      <c r="I802" s="186"/>
      <c r="J802" s="186"/>
      <c r="K802" s="186"/>
      <c r="L802" s="186"/>
      <c r="M802" s="186"/>
      <c r="N802" s="180"/>
      <c r="O802" s="180"/>
      <c r="P802" s="180"/>
      <c r="Q802" s="180"/>
      <c r="R802" s="180"/>
      <c r="S802" s="180"/>
      <c r="T802" s="186"/>
      <c r="U802" s="186"/>
      <c r="V802" s="186"/>
      <c r="W802" s="186"/>
      <c r="X802" s="186"/>
      <c r="Y802" s="186"/>
      <c r="Z802" s="186"/>
    </row>
    <row r="803" spans="1:26" x14ac:dyDescent="0.2">
      <c r="A803" s="186"/>
      <c r="B803" s="186"/>
      <c r="C803" s="186"/>
      <c r="D803" s="186"/>
      <c r="E803" s="186"/>
      <c r="F803" s="186"/>
      <c r="G803" s="186"/>
      <c r="H803" s="186"/>
      <c r="I803" s="186"/>
      <c r="J803" s="186"/>
      <c r="K803" s="186"/>
      <c r="L803" s="186"/>
      <c r="M803" s="186"/>
      <c r="N803" s="180"/>
      <c r="O803" s="180"/>
      <c r="P803" s="180"/>
      <c r="Q803" s="180"/>
      <c r="R803" s="180"/>
      <c r="S803" s="180"/>
      <c r="T803" s="186"/>
      <c r="U803" s="186"/>
      <c r="V803" s="186"/>
      <c r="W803" s="186"/>
      <c r="X803" s="186"/>
      <c r="Y803" s="186"/>
      <c r="Z803" s="186"/>
    </row>
    <row r="804" spans="1:26" x14ac:dyDescent="0.2">
      <c r="A804" s="186"/>
      <c r="B804" s="186"/>
      <c r="C804" s="186"/>
      <c r="D804" s="186"/>
      <c r="E804" s="186"/>
      <c r="F804" s="186"/>
      <c r="G804" s="186"/>
      <c r="H804" s="186"/>
      <c r="I804" s="186"/>
      <c r="J804" s="186"/>
      <c r="K804" s="186"/>
      <c r="L804" s="186"/>
      <c r="M804" s="186"/>
      <c r="N804" s="180"/>
      <c r="O804" s="180"/>
      <c r="P804" s="180"/>
      <c r="Q804" s="180"/>
      <c r="R804" s="180"/>
      <c r="S804" s="180"/>
      <c r="T804" s="186"/>
      <c r="U804" s="186"/>
      <c r="V804" s="186"/>
      <c r="W804" s="186"/>
      <c r="X804" s="186"/>
      <c r="Y804" s="186"/>
      <c r="Z804" s="186"/>
    </row>
    <row r="805" spans="1:26" x14ac:dyDescent="0.2">
      <c r="A805" s="186"/>
      <c r="B805" s="186"/>
      <c r="C805" s="186"/>
      <c r="D805" s="186"/>
      <c r="E805" s="186"/>
      <c r="F805" s="186"/>
      <c r="G805" s="186"/>
      <c r="H805" s="186"/>
      <c r="I805" s="186"/>
      <c r="J805" s="186"/>
      <c r="K805" s="186"/>
      <c r="L805" s="186"/>
      <c r="M805" s="186"/>
      <c r="N805" s="180"/>
      <c r="O805" s="180"/>
      <c r="P805" s="180"/>
      <c r="Q805" s="180"/>
      <c r="R805" s="180"/>
      <c r="S805" s="180"/>
      <c r="T805" s="186"/>
      <c r="U805" s="186"/>
      <c r="V805" s="186"/>
      <c r="W805" s="186"/>
      <c r="X805" s="186"/>
      <c r="Y805" s="186"/>
      <c r="Z805" s="186"/>
    </row>
    <row r="806" spans="1:26" x14ac:dyDescent="0.2">
      <c r="A806" s="186"/>
      <c r="B806" s="186"/>
      <c r="C806" s="186"/>
      <c r="D806" s="186"/>
      <c r="E806" s="186"/>
      <c r="F806" s="186"/>
      <c r="G806" s="186"/>
      <c r="H806" s="186"/>
      <c r="I806" s="186"/>
      <c r="J806" s="186"/>
      <c r="K806" s="186"/>
      <c r="L806" s="186"/>
      <c r="M806" s="186"/>
      <c r="N806" s="180"/>
      <c r="O806" s="180"/>
      <c r="P806" s="180"/>
      <c r="Q806" s="180"/>
      <c r="R806" s="180"/>
      <c r="S806" s="180"/>
      <c r="T806" s="186"/>
      <c r="U806" s="186"/>
      <c r="V806" s="186"/>
      <c r="W806" s="186"/>
      <c r="X806" s="186"/>
      <c r="Y806" s="186"/>
      <c r="Z806" s="186"/>
    </row>
    <row r="807" spans="1:26" x14ac:dyDescent="0.2">
      <c r="A807" s="186"/>
      <c r="B807" s="186"/>
      <c r="C807" s="186"/>
      <c r="D807" s="186"/>
      <c r="E807" s="186"/>
      <c r="F807" s="186"/>
      <c r="G807" s="186"/>
      <c r="H807" s="186"/>
      <c r="I807" s="186"/>
      <c r="J807" s="186"/>
      <c r="K807" s="186"/>
      <c r="L807" s="186"/>
      <c r="M807" s="186"/>
      <c r="N807" s="180"/>
      <c r="O807" s="180"/>
      <c r="P807" s="180"/>
      <c r="Q807" s="180"/>
      <c r="R807" s="180"/>
      <c r="S807" s="180"/>
      <c r="T807" s="186"/>
      <c r="U807" s="186"/>
      <c r="V807" s="186"/>
      <c r="W807" s="186"/>
      <c r="X807" s="186"/>
      <c r="Y807" s="186"/>
      <c r="Z807" s="186"/>
    </row>
    <row r="808" spans="1:26" x14ac:dyDescent="0.2">
      <c r="A808" s="186"/>
      <c r="B808" s="186"/>
      <c r="C808" s="186"/>
      <c r="D808" s="186"/>
      <c r="E808" s="186"/>
      <c r="F808" s="186"/>
      <c r="G808" s="186"/>
      <c r="H808" s="186"/>
      <c r="I808" s="186"/>
      <c r="J808" s="186"/>
      <c r="K808" s="186"/>
      <c r="L808" s="186"/>
      <c r="M808" s="186"/>
      <c r="N808" s="180"/>
      <c r="O808" s="180"/>
      <c r="P808" s="180"/>
      <c r="Q808" s="180"/>
      <c r="R808" s="180"/>
      <c r="S808" s="180"/>
      <c r="T808" s="186"/>
      <c r="U808" s="186"/>
      <c r="V808" s="186"/>
      <c r="W808" s="186"/>
      <c r="X808" s="186"/>
      <c r="Y808" s="186"/>
      <c r="Z808" s="186"/>
    </row>
    <row r="809" spans="1:26" x14ac:dyDescent="0.2">
      <c r="A809" s="186"/>
      <c r="B809" s="186"/>
      <c r="C809" s="186"/>
      <c r="D809" s="186"/>
      <c r="E809" s="186"/>
      <c r="F809" s="186"/>
      <c r="G809" s="186"/>
      <c r="H809" s="186"/>
      <c r="I809" s="186"/>
      <c r="J809" s="186"/>
      <c r="K809" s="186"/>
      <c r="L809" s="186"/>
      <c r="M809" s="186"/>
      <c r="N809" s="180"/>
      <c r="O809" s="180"/>
      <c r="P809" s="180"/>
      <c r="Q809" s="180"/>
      <c r="R809" s="180"/>
      <c r="S809" s="180"/>
      <c r="T809" s="186"/>
      <c r="U809" s="186"/>
      <c r="V809" s="186"/>
      <c r="W809" s="186"/>
      <c r="X809" s="186"/>
      <c r="Y809" s="186"/>
      <c r="Z809" s="186"/>
    </row>
    <row r="810" spans="1:26" x14ac:dyDescent="0.2">
      <c r="A810" s="186"/>
      <c r="B810" s="186"/>
      <c r="C810" s="186"/>
      <c r="D810" s="186"/>
      <c r="E810" s="186"/>
      <c r="F810" s="186"/>
      <c r="G810" s="186"/>
      <c r="H810" s="186"/>
      <c r="I810" s="186"/>
      <c r="J810" s="186"/>
      <c r="K810" s="186"/>
      <c r="L810" s="186"/>
      <c r="M810" s="186"/>
      <c r="N810" s="180"/>
      <c r="O810" s="180"/>
      <c r="P810" s="180"/>
      <c r="Q810" s="180"/>
      <c r="R810" s="180"/>
      <c r="S810" s="180"/>
      <c r="T810" s="186"/>
      <c r="U810" s="186"/>
      <c r="V810" s="186"/>
      <c r="W810" s="186"/>
      <c r="X810" s="186"/>
      <c r="Y810" s="186"/>
      <c r="Z810" s="186"/>
    </row>
    <row r="811" spans="1:26" x14ac:dyDescent="0.2">
      <c r="A811" s="186"/>
      <c r="B811" s="186"/>
      <c r="C811" s="186"/>
      <c r="D811" s="186"/>
      <c r="E811" s="186"/>
      <c r="F811" s="186"/>
      <c r="G811" s="186"/>
      <c r="H811" s="186"/>
      <c r="I811" s="186"/>
      <c r="J811" s="186"/>
      <c r="K811" s="186"/>
      <c r="L811" s="186"/>
      <c r="M811" s="186"/>
      <c r="N811" s="180"/>
      <c r="O811" s="180"/>
      <c r="P811" s="180"/>
      <c r="Q811" s="180"/>
      <c r="R811" s="180"/>
      <c r="S811" s="180"/>
      <c r="T811" s="186"/>
      <c r="U811" s="186"/>
      <c r="V811" s="186"/>
      <c r="W811" s="186"/>
      <c r="X811" s="186"/>
      <c r="Y811" s="186"/>
      <c r="Z811" s="186"/>
    </row>
    <row r="812" spans="1:26" x14ac:dyDescent="0.2">
      <c r="A812" s="186"/>
      <c r="B812" s="186"/>
      <c r="C812" s="186"/>
      <c r="D812" s="186"/>
      <c r="E812" s="186"/>
      <c r="F812" s="186"/>
      <c r="G812" s="186"/>
      <c r="H812" s="186"/>
      <c r="I812" s="186"/>
      <c r="J812" s="186"/>
      <c r="K812" s="186"/>
      <c r="L812" s="186"/>
      <c r="M812" s="186"/>
      <c r="N812" s="180"/>
      <c r="O812" s="180"/>
      <c r="P812" s="180"/>
      <c r="Q812" s="180"/>
      <c r="R812" s="180"/>
      <c r="S812" s="180"/>
      <c r="T812" s="186"/>
      <c r="U812" s="186"/>
      <c r="V812" s="186"/>
      <c r="W812" s="186"/>
      <c r="X812" s="186"/>
      <c r="Y812" s="186"/>
      <c r="Z812" s="186"/>
    </row>
    <row r="813" spans="1:26" x14ac:dyDescent="0.2">
      <c r="A813" s="186"/>
      <c r="B813" s="186"/>
      <c r="C813" s="186"/>
      <c r="D813" s="186"/>
      <c r="E813" s="186"/>
      <c r="F813" s="186"/>
      <c r="G813" s="186"/>
      <c r="H813" s="186"/>
      <c r="I813" s="186"/>
      <c r="J813" s="186"/>
      <c r="K813" s="186"/>
      <c r="L813" s="186"/>
      <c r="M813" s="186"/>
      <c r="N813" s="180"/>
      <c r="O813" s="180"/>
      <c r="P813" s="180"/>
      <c r="Q813" s="180"/>
      <c r="R813" s="180"/>
      <c r="S813" s="180"/>
      <c r="T813" s="186"/>
      <c r="U813" s="186"/>
      <c r="V813" s="186"/>
      <c r="W813" s="186"/>
      <c r="X813" s="186"/>
      <c r="Y813" s="186"/>
      <c r="Z813" s="186"/>
    </row>
    <row r="814" spans="1:26" x14ac:dyDescent="0.2">
      <c r="A814" s="186"/>
      <c r="B814" s="186"/>
      <c r="C814" s="186"/>
      <c r="D814" s="186"/>
      <c r="E814" s="186"/>
      <c r="F814" s="186"/>
      <c r="G814" s="186"/>
      <c r="H814" s="186"/>
      <c r="I814" s="186"/>
      <c r="J814" s="186"/>
      <c r="K814" s="186"/>
      <c r="L814" s="186"/>
      <c r="M814" s="186"/>
      <c r="N814" s="180"/>
      <c r="O814" s="180"/>
      <c r="P814" s="180"/>
      <c r="Q814" s="180"/>
      <c r="R814" s="180"/>
      <c r="S814" s="180"/>
      <c r="T814" s="186"/>
      <c r="U814" s="186"/>
      <c r="V814" s="186"/>
      <c r="W814" s="186"/>
      <c r="X814" s="186"/>
      <c r="Y814" s="186"/>
      <c r="Z814" s="186"/>
    </row>
    <row r="815" spans="1:26" x14ac:dyDescent="0.2">
      <c r="A815" s="186"/>
      <c r="B815" s="186"/>
      <c r="C815" s="186"/>
      <c r="D815" s="186"/>
      <c r="E815" s="186"/>
      <c r="F815" s="186"/>
      <c r="G815" s="186"/>
      <c r="H815" s="186"/>
      <c r="I815" s="186"/>
      <c r="J815" s="186"/>
      <c r="K815" s="186"/>
      <c r="L815" s="186"/>
      <c r="M815" s="186"/>
      <c r="N815" s="180"/>
      <c r="O815" s="180"/>
      <c r="P815" s="180"/>
      <c r="Q815" s="180"/>
      <c r="R815" s="180"/>
      <c r="S815" s="180"/>
      <c r="T815" s="186"/>
      <c r="U815" s="186"/>
      <c r="V815" s="186"/>
      <c r="W815" s="186"/>
      <c r="X815" s="186"/>
      <c r="Y815" s="186"/>
      <c r="Z815" s="186"/>
    </row>
    <row r="816" spans="1:26" x14ac:dyDescent="0.2">
      <c r="A816" s="186"/>
      <c r="B816" s="186"/>
      <c r="C816" s="186"/>
      <c r="D816" s="186"/>
      <c r="E816" s="186"/>
      <c r="F816" s="186"/>
      <c r="G816" s="186"/>
      <c r="H816" s="186"/>
      <c r="I816" s="186"/>
      <c r="J816" s="186"/>
      <c r="K816" s="186"/>
      <c r="L816" s="186"/>
      <c r="M816" s="186"/>
      <c r="N816" s="180"/>
      <c r="O816" s="180"/>
      <c r="P816" s="180"/>
      <c r="Q816" s="180"/>
      <c r="R816" s="180"/>
      <c r="S816" s="180"/>
      <c r="T816" s="186"/>
      <c r="U816" s="186"/>
      <c r="V816" s="186"/>
      <c r="W816" s="186"/>
      <c r="X816" s="186"/>
      <c r="Y816" s="186"/>
      <c r="Z816" s="186"/>
    </row>
    <row r="817" spans="1:26" x14ac:dyDescent="0.2">
      <c r="A817" s="186"/>
      <c r="B817" s="186"/>
      <c r="C817" s="186"/>
      <c r="D817" s="186"/>
      <c r="E817" s="186"/>
      <c r="F817" s="186"/>
      <c r="G817" s="186"/>
      <c r="H817" s="186"/>
      <c r="I817" s="186"/>
      <c r="J817" s="186"/>
      <c r="K817" s="186"/>
      <c r="L817" s="186"/>
      <c r="M817" s="186"/>
      <c r="N817" s="180"/>
      <c r="O817" s="180"/>
      <c r="P817" s="180"/>
      <c r="Q817" s="180"/>
      <c r="R817" s="180"/>
      <c r="S817" s="180"/>
      <c r="T817" s="186"/>
      <c r="U817" s="186"/>
      <c r="V817" s="186"/>
      <c r="W817" s="186"/>
      <c r="X817" s="186"/>
      <c r="Y817" s="186"/>
      <c r="Z817" s="186"/>
    </row>
    <row r="818" spans="1:26" x14ac:dyDescent="0.2">
      <c r="A818" s="186"/>
      <c r="B818" s="186"/>
      <c r="C818" s="186"/>
      <c r="D818" s="186"/>
      <c r="E818" s="186"/>
      <c r="F818" s="186"/>
      <c r="G818" s="186"/>
      <c r="H818" s="186"/>
      <c r="I818" s="186"/>
      <c r="J818" s="186"/>
      <c r="K818" s="186"/>
      <c r="L818" s="186"/>
      <c r="M818" s="186"/>
      <c r="N818" s="180"/>
      <c r="O818" s="180"/>
      <c r="P818" s="180"/>
      <c r="Q818" s="180"/>
      <c r="R818" s="180"/>
      <c r="S818" s="180"/>
      <c r="T818" s="186"/>
      <c r="U818" s="186"/>
      <c r="V818" s="186"/>
      <c r="W818" s="186"/>
      <c r="X818" s="186"/>
      <c r="Y818" s="186"/>
      <c r="Z818" s="186"/>
    </row>
    <row r="819" spans="1:26" x14ac:dyDescent="0.2">
      <c r="A819" s="186"/>
      <c r="B819" s="186"/>
      <c r="C819" s="186"/>
      <c r="D819" s="186"/>
      <c r="E819" s="186"/>
      <c r="F819" s="186"/>
      <c r="G819" s="186"/>
      <c r="H819" s="186"/>
      <c r="I819" s="186"/>
      <c r="J819" s="186"/>
      <c r="K819" s="186"/>
      <c r="L819" s="186"/>
      <c r="M819" s="186"/>
      <c r="N819" s="180"/>
      <c r="O819" s="180"/>
      <c r="P819" s="180"/>
      <c r="Q819" s="180"/>
      <c r="R819" s="180"/>
      <c r="S819" s="180"/>
      <c r="T819" s="186"/>
      <c r="U819" s="186"/>
      <c r="V819" s="186"/>
      <c r="W819" s="186"/>
      <c r="X819" s="186"/>
      <c r="Y819" s="186"/>
      <c r="Z819" s="186"/>
    </row>
    <row r="820" spans="1:26" x14ac:dyDescent="0.2">
      <c r="A820" s="186"/>
      <c r="B820" s="186"/>
      <c r="C820" s="186"/>
      <c r="D820" s="186"/>
      <c r="E820" s="186"/>
      <c r="F820" s="186"/>
      <c r="G820" s="186"/>
      <c r="H820" s="186"/>
      <c r="I820" s="186"/>
      <c r="J820" s="186"/>
      <c r="K820" s="186"/>
      <c r="L820" s="186"/>
      <c r="M820" s="186"/>
      <c r="N820" s="180"/>
      <c r="O820" s="180"/>
      <c r="P820" s="180"/>
      <c r="Q820" s="180"/>
      <c r="R820" s="180"/>
      <c r="S820" s="180"/>
      <c r="T820" s="186"/>
      <c r="U820" s="186"/>
      <c r="V820" s="186"/>
      <c r="W820" s="186"/>
      <c r="X820" s="186"/>
      <c r="Y820" s="186"/>
      <c r="Z820" s="186"/>
    </row>
    <row r="821" spans="1:26" x14ac:dyDescent="0.2">
      <c r="A821" s="186"/>
      <c r="B821" s="186"/>
      <c r="C821" s="186"/>
      <c r="D821" s="186"/>
      <c r="E821" s="186"/>
      <c r="F821" s="186"/>
      <c r="G821" s="186"/>
      <c r="H821" s="186"/>
      <c r="I821" s="186"/>
      <c r="J821" s="186"/>
      <c r="K821" s="186"/>
      <c r="L821" s="186"/>
      <c r="M821" s="186"/>
      <c r="N821" s="180"/>
      <c r="O821" s="180"/>
      <c r="P821" s="180"/>
      <c r="Q821" s="180"/>
      <c r="R821" s="180"/>
      <c r="S821" s="180"/>
      <c r="T821" s="186"/>
      <c r="U821" s="186"/>
      <c r="V821" s="186"/>
      <c r="W821" s="186"/>
      <c r="X821" s="186"/>
      <c r="Y821" s="186"/>
      <c r="Z821" s="186"/>
    </row>
    <row r="822" spans="1:26" x14ac:dyDescent="0.2">
      <c r="A822" s="186"/>
      <c r="B822" s="186"/>
      <c r="C822" s="186"/>
      <c r="D822" s="186"/>
      <c r="E822" s="186"/>
      <c r="F822" s="186"/>
      <c r="G822" s="186"/>
      <c r="H822" s="186"/>
      <c r="I822" s="186"/>
      <c r="J822" s="186"/>
      <c r="K822" s="186"/>
      <c r="L822" s="186"/>
      <c r="M822" s="186"/>
      <c r="N822" s="180"/>
      <c r="O822" s="180"/>
      <c r="P822" s="180"/>
      <c r="Q822" s="180"/>
      <c r="R822" s="180"/>
      <c r="S822" s="180"/>
      <c r="T822" s="186"/>
      <c r="U822" s="186"/>
      <c r="V822" s="186"/>
      <c r="W822" s="186"/>
      <c r="X822" s="186"/>
      <c r="Y822" s="186"/>
      <c r="Z822" s="186"/>
    </row>
    <row r="823" spans="1:26" x14ac:dyDescent="0.2">
      <c r="A823" s="186"/>
      <c r="B823" s="186"/>
      <c r="C823" s="186"/>
      <c r="D823" s="186"/>
      <c r="E823" s="186"/>
      <c r="F823" s="186"/>
      <c r="G823" s="186"/>
      <c r="H823" s="186"/>
      <c r="I823" s="186"/>
      <c r="J823" s="186"/>
      <c r="K823" s="186"/>
      <c r="L823" s="186"/>
      <c r="M823" s="186"/>
      <c r="N823" s="180"/>
      <c r="O823" s="180"/>
      <c r="P823" s="180"/>
      <c r="Q823" s="180"/>
      <c r="R823" s="180"/>
      <c r="S823" s="180"/>
      <c r="T823" s="186"/>
      <c r="U823" s="186"/>
      <c r="V823" s="186"/>
      <c r="W823" s="186"/>
      <c r="X823" s="186"/>
      <c r="Y823" s="186"/>
      <c r="Z823" s="186"/>
    </row>
    <row r="824" spans="1:26" x14ac:dyDescent="0.2">
      <c r="A824" s="186"/>
      <c r="B824" s="186"/>
      <c r="C824" s="186"/>
      <c r="D824" s="186"/>
      <c r="E824" s="186"/>
      <c r="F824" s="186"/>
      <c r="G824" s="186"/>
      <c r="H824" s="186"/>
      <c r="I824" s="186"/>
      <c r="J824" s="186"/>
      <c r="K824" s="186"/>
      <c r="L824" s="186"/>
      <c r="M824" s="186"/>
      <c r="N824" s="180"/>
      <c r="O824" s="180"/>
      <c r="P824" s="180"/>
      <c r="Q824" s="180"/>
      <c r="R824" s="180"/>
      <c r="S824" s="180"/>
      <c r="T824" s="186"/>
      <c r="U824" s="186"/>
      <c r="V824" s="186"/>
      <c r="W824" s="186"/>
      <c r="X824" s="186"/>
      <c r="Y824" s="186"/>
      <c r="Z824" s="186"/>
    </row>
    <row r="825" spans="1:26" x14ac:dyDescent="0.2">
      <c r="A825" s="186"/>
      <c r="B825" s="186"/>
      <c r="C825" s="186"/>
      <c r="D825" s="186"/>
      <c r="E825" s="186"/>
      <c r="F825" s="186"/>
      <c r="G825" s="186"/>
      <c r="H825" s="186"/>
      <c r="I825" s="186"/>
      <c r="J825" s="186"/>
      <c r="K825" s="186"/>
      <c r="L825" s="186"/>
      <c r="M825" s="186"/>
      <c r="N825" s="180"/>
      <c r="O825" s="180"/>
      <c r="P825" s="180"/>
      <c r="Q825" s="180"/>
      <c r="R825" s="180"/>
      <c r="S825" s="180"/>
      <c r="T825" s="186"/>
      <c r="U825" s="186"/>
      <c r="V825" s="186"/>
      <c r="W825" s="186"/>
      <c r="X825" s="186"/>
      <c r="Y825" s="186"/>
      <c r="Z825" s="186"/>
    </row>
    <row r="826" spans="1:26" x14ac:dyDescent="0.2">
      <c r="A826" s="186"/>
      <c r="B826" s="186"/>
      <c r="C826" s="186"/>
      <c r="D826" s="186"/>
      <c r="E826" s="186"/>
      <c r="F826" s="186"/>
      <c r="G826" s="186"/>
      <c r="H826" s="186"/>
      <c r="I826" s="186"/>
      <c r="J826" s="186"/>
      <c r="K826" s="186"/>
      <c r="L826" s="186"/>
      <c r="M826" s="186"/>
      <c r="N826" s="180"/>
      <c r="O826" s="180"/>
      <c r="P826" s="180"/>
      <c r="Q826" s="180"/>
      <c r="R826" s="180"/>
      <c r="S826" s="180"/>
      <c r="T826" s="186"/>
      <c r="U826" s="186"/>
      <c r="V826" s="186"/>
      <c r="W826" s="186"/>
      <c r="X826" s="186"/>
      <c r="Y826" s="186"/>
      <c r="Z826" s="186"/>
    </row>
    <row r="827" spans="1:26" x14ac:dyDescent="0.2">
      <c r="A827" s="186"/>
      <c r="B827" s="186"/>
      <c r="C827" s="186"/>
      <c r="D827" s="186"/>
      <c r="E827" s="186"/>
      <c r="F827" s="186"/>
      <c r="G827" s="186"/>
      <c r="H827" s="186"/>
      <c r="I827" s="186"/>
      <c r="J827" s="186"/>
      <c r="K827" s="186"/>
      <c r="L827" s="186"/>
      <c r="M827" s="186"/>
      <c r="N827" s="180"/>
      <c r="O827" s="180"/>
      <c r="P827" s="180"/>
      <c r="Q827" s="180"/>
      <c r="R827" s="180"/>
      <c r="S827" s="180"/>
      <c r="T827" s="186"/>
      <c r="U827" s="186"/>
      <c r="V827" s="186"/>
      <c r="W827" s="186"/>
      <c r="X827" s="186"/>
      <c r="Y827" s="186"/>
      <c r="Z827" s="186"/>
    </row>
    <row r="828" spans="1:26" x14ac:dyDescent="0.2">
      <c r="A828" s="186"/>
      <c r="B828" s="186"/>
      <c r="C828" s="186"/>
      <c r="D828" s="186"/>
      <c r="E828" s="186"/>
      <c r="F828" s="186"/>
      <c r="G828" s="186"/>
      <c r="H828" s="186"/>
      <c r="I828" s="186"/>
      <c r="J828" s="186"/>
      <c r="K828" s="186"/>
      <c r="L828" s="186"/>
      <c r="M828" s="186"/>
      <c r="N828" s="180"/>
      <c r="O828" s="180"/>
      <c r="P828" s="180"/>
      <c r="Q828" s="180"/>
      <c r="R828" s="180"/>
      <c r="S828" s="180"/>
      <c r="T828" s="186"/>
      <c r="U828" s="186"/>
      <c r="V828" s="186"/>
      <c r="W828" s="186"/>
      <c r="X828" s="186"/>
      <c r="Y828" s="186"/>
      <c r="Z828" s="186"/>
    </row>
    <row r="829" spans="1:26" x14ac:dyDescent="0.2">
      <c r="A829" s="186"/>
      <c r="B829" s="186"/>
      <c r="C829" s="186"/>
      <c r="D829" s="186"/>
      <c r="E829" s="186"/>
      <c r="F829" s="186"/>
      <c r="G829" s="186"/>
      <c r="H829" s="186"/>
      <c r="I829" s="186"/>
      <c r="J829" s="186"/>
      <c r="K829" s="186"/>
      <c r="L829" s="186"/>
      <c r="M829" s="186"/>
      <c r="N829" s="180"/>
      <c r="O829" s="180"/>
      <c r="P829" s="180"/>
      <c r="Q829" s="180"/>
      <c r="R829" s="180"/>
      <c r="S829" s="180"/>
      <c r="T829" s="186"/>
      <c r="U829" s="186"/>
      <c r="V829" s="186"/>
      <c r="W829" s="186"/>
      <c r="X829" s="186"/>
      <c r="Y829" s="186"/>
      <c r="Z829" s="186"/>
    </row>
    <row r="830" spans="1:26" x14ac:dyDescent="0.2">
      <c r="A830" s="186"/>
      <c r="B830" s="186"/>
      <c r="C830" s="186"/>
      <c r="D830" s="186"/>
      <c r="E830" s="186"/>
      <c r="F830" s="186"/>
      <c r="G830" s="186"/>
      <c r="H830" s="186"/>
      <c r="I830" s="186"/>
      <c r="J830" s="186"/>
      <c r="K830" s="186"/>
      <c r="L830" s="186"/>
      <c r="M830" s="186"/>
      <c r="N830" s="180"/>
      <c r="O830" s="180"/>
      <c r="P830" s="180"/>
      <c r="Q830" s="180"/>
      <c r="R830" s="180"/>
      <c r="S830" s="180"/>
      <c r="T830" s="186"/>
      <c r="U830" s="186"/>
      <c r="V830" s="186"/>
      <c r="W830" s="186"/>
      <c r="X830" s="186"/>
      <c r="Y830" s="186"/>
      <c r="Z830" s="186"/>
    </row>
    <row r="831" spans="1:26" x14ac:dyDescent="0.2">
      <c r="A831" s="186"/>
      <c r="B831" s="186"/>
      <c r="C831" s="186"/>
      <c r="D831" s="186"/>
      <c r="E831" s="186"/>
      <c r="F831" s="186"/>
      <c r="G831" s="186"/>
      <c r="H831" s="186"/>
      <c r="I831" s="186"/>
      <c r="J831" s="186"/>
      <c r="K831" s="186"/>
      <c r="L831" s="186"/>
      <c r="M831" s="186"/>
      <c r="N831" s="180"/>
      <c r="O831" s="180"/>
      <c r="P831" s="180"/>
      <c r="Q831" s="180"/>
      <c r="R831" s="180"/>
      <c r="S831" s="180"/>
      <c r="T831" s="186"/>
      <c r="U831" s="186"/>
      <c r="V831" s="186"/>
      <c r="W831" s="186"/>
      <c r="X831" s="186"/>
      <c r="Y831" s="186"/>
      <c r="Z831" s="186"/>
    </row>
    <row r="832" spans="1:26" x14ac:dyDescent="0.2">
      <c r="A832" s="186"/>
      <c r="B832" s="186"/>
      <c r="C832" s="186"/>
      <c r="D832" s="186"/>
      <c r="E832" s="186"/>
      <c r="F832" s="186"/>
      <c r="G832" s="186"/>
      <c r="H832" s="186"/>
      <c r="I832" s="186"/>
      <c r="J832" s="186"/>
      <c r="K832" s="186"/>
      <c r="L832" s="186"/>
      <c r="M832" s="186"/>
      <c r="N832" s="180"/>
      <c r="O832" s="180"/>
      <c r="P832" s="180"/>
      <c r="Q832" s="180"/>
      <c r="R832" s="180"/>
      <c r="S832" s="180"/>
      <c r="T832" s="186"/>
      <c r="U832" s="186"/>
      <c r="V832" s="186"/>
      <c r="W832" s="186"/>
      <c r="X832" s="186"/>
      <c r="Y832" s="186"/>
      <c r="Z832" s="186"/>
    </row>
    <row r="833" spans="1:26" x14ac:dyDescent="0.2">
      <c r="A833" s="186"/>
      <c r="B833" s="186"/>
      <c r="C833" s="186"/>
      <c r="D833" s="186"/>
      <c r="E833" s="186"/>
      <c r="F833" s="186"/>
      <c r="G833" s="186"/>
      <c r="H833" s="186"/>
      <c r="I833" s="186"/>
      <c r="J833" s="186"/>
      <c r="K833" s="186"/>
      <c r="L833" s="186"/>
      <c r="M833" s="186"/>
      <c r="N833" s="180"/>
      <c r="O833" s="180"/>
      <c r="P833" s="180"/>
      <c r="Q833" s="180"/>
      <c r="R833" s="180"/>
      <c r="S833" s="180"/>
      <c r="T833" s="186"/>
      <c r="U833" s="186"/>
      <c r="V833" s="186"/>
      <c r="W833" s="186"/>
      <c r="X833" s="186"/>
      <c r="Y833" s="186"/>
      <c r="Z833" s="186"/>
    </row>
    <row r="834" spans="1:26" x14ac:dyDescent="0.2">
      <c r="A834" s="186"/>
      <c r="B834" s="186"/>
      <c r="C834" s="186"/>
      <c r="D834" s="186"/>
      <c r="E834" s="186"/>
      <c r="F834" s="186"/>
      <c r="G834" s="186"/>
      <c r="H834" s="186"/>
      <c r="I834" s="186"/>
      <c r="J834" s="186"/>
      <c r="K834" s="186"/>
      <c r="L834" s="186"/>
      <c r="M834" s="186"/>
      <c r="N834" s="180"/>
      <c r="O834" s="180"/>
      <c r="P834" s="180"/>
      <c r="Q834" s="180"/>
      <c r="R834" s="180"/>
      <c r="S834" s="180"/>
      <c r="T834" s="186"/>
      <c r="U834" s="186"/>
      <c r="V834" s="186"/>
      <c r="W834" s="186"/>
      <c r="X834" s="186"/>
      <c r="Y834" s="186"/>
      <c r="Z834" s="186"/>
    </row>
    <row r="835" spans="1:26" x14ac:dyDescent="0.2">
      <c r="A835" s="186"/>
      <c r="B835" s="186"/>
      <c r="C835" s="186"/>
      <c r="D835" s="186"/>
      <c r="E835" s="186"/>
      <c r="F835" s="186"/>
      <c r="G835" s="186"/>
      <c r="H835" s="186"/>
      <c r="I835" s="186"/>
      <c r="J835" s="186"/>
      <c r="K835" s="186"/>
      <c r="L835" s="186"/>
      <c r="M835" s="186"/>
      <c r="N835" s="180"/>
      <c r="O835" s="180"/>
      <c r="P835" s="180"/>
      <c r="Q835" s="180"/>
      <c r="R835" s="180"/>
      <c r="S835" s="180"/>
      <c r="T835" s="186"/>
      <c r="U835" s="186"/>
      <c r="V835" s="186"/>
      <c r="W835" s="186"/>
      <c r="X835" s="186"/>
      <c r="Y835" s="186"/>
      <c r="Z835" s="186"/>
    </row>
    <row r="836" spans="1:26" x14ac:dyDescent="0.2">
      <c r="A836" s="186"/>
      <c r="B836" s="186"/>
      <c r="C836" s="186"/>
      <c r="D836" s="186"/>
      <c r="E836" s="186"/>
      <c r="F836" s="186"/>
      <c r="G836" s="186"/>
      <c r="H836" s="186"/>
      <c r="I836" s="186"/>
      <c r="J836" s="186"/>
      <c r="K836" s="186"/>
      <c r="L836" s="186"/>
      <c r="M836" s="186"/>
      <c r="N836" s="180"/>
      <c r="O836" s="180"/>
      <c r="P836" s="180"/>
      <c r="Q836" s="180"/>
      <c r="R836" s="180"/>
      <c r="S836" s="180"/>
      <c r="T836" s="186"/>
      <c r="U836" s="186"/>
      <c r="V836" s="186"/>
      <c r="W836" s="186"/>
      <c r="X836" s="186"/>
      <c r="Y836" s="186"/>
      <c r="Z836" s="186"/>
    </row>
    <row r="837" spans="1:26" x14ac:dyDescent="0.2">
      <c r="A837" s="186"/>
      <c r="B837" s="186"/>
      <c r="C837" s="186"/>
      <c r="D837" s="186"/>
      <c r="E837" s="186"/>
      <c r="F837" s="186"/>
      <c r="G837" s="186"/>
      <c r="H837" s="186"/>
      <c r="I837" s="186"/>
      <c r="J837" s="186"/>
      <c r="K837" s="186"/>
      <c r="L837" s="186"/>
      <c r="M837" s="186"/>
      <c r="N837" s="180"/>
      <c r="O837" s="180"/>
      <c r="P837" s="180"/>
      <c r="Q837" s="180"/>
      <c r="R837" s="180"/>
      <c r="S837" s="180"/>
      <c r="T837" s="186"/>
      <c r="U837" s="186"/>
      <c r="V837" s="186"/>
      <c r="W837" s="186"/>
      <c r="X837" s="186"/>
      <c r="Y837" s="186"/>
      <c r="Z837" s="186"/>
    </row>
    <row r="838" spans="1:26" x14ac:dyDescent="0.2">
      <c r="A838" s="186"/>
      <c r="B838" s="186"/>
      <c r="C838" s="186"/>
      <c r="D838" s="186"/>
      <c r="E838" s="186"/>
      <c r="F838" s="186"/>
      <c r="G838" s="186"/>
      <c r="H838" s="186"/>
      <c r="I838" s="186"/>
      <c r="J838" s="186"/>
      <c r="K838" s="186"/>
      <c r="L838" s="186"/>
      <c r="M838" s="186"/>
      <c r="N838" s="180"/>
      <c r="O838" s="180"/>
      <c r="P838" s="180"/>
      <c r="Q838" s="180"/>
      <c r="R838" s="180"/>
      <c r="S838" s="180"/>
      <c r="T838" s="186"/>
      <c r="U838" s="186"/>
      <c r="V838" s="186"/>
      <c r="W838" s="186"/>
      <c r="X838" s="186"/>
      <c r="Y838" s="186"/>
      <c r="Z838" s="186"/>
    </row>
    <row r="839" spans="1:26" x14ac:dyDescent="0.2">
      <c r="A839" s="186"/>
      <c r="B839" s="186"/>
      <c r="C839" s="186"/>
      <c r="D839" s="186"/>
      <c r="E839" s="186"/>
      <c r="F839" s="186"/>
      <c r="G839" s="186"/>
      <c r="H839" s="186"/>
      <c r="I839" s="186"/>
      <c r="J839" s="186"/>
      <c r="K839" s="186"/>
      <c r="L839" s="186"/>
      <c r="M839" s="186"/>
      <c r="N839" s="180"/>
      <c r="O839" s="180"/>
      <c r="P839" s="180"/>
      <c r="Q839" s="180"/>
      <c r="R839" s="180"/>
      <c r="S839" s="180"/>
      <c r="T839" s="186"/>
      <c r="U839" s="186"/>
      <c r="V839" s="186"/>
      <c r="W839" s="186"/>
      <c r="X839" s="186"/>
      <c r="Y839" s="186"/>
      <c r="Z839" s="186"/>
    </row>
    <row r="840" spans="1:26" x14ac:dyDescent="0.2">
      <c r="A840" s="186"/>
      <c r="B840" s="186"/>
      <c r="C840" s="186"/>
      <c r="D840" s="186"/>
      <c r="E840" s="186"/>
      <c r="F840" s="186"/>
      <c r="G840" s="186"/>
      <c r="H840" s="186"/>
      <c r="I840" s="186"/>
      <c r="J840" s="186"/>
      <c r="K840" s="186"/>
      <c r="L840" s="186"/>
      <c r="M840" s="186"/>
      <c r="N840" s="180"/>
      <c r="O840" s="180"/>
      <c r="P840" s="180"/>
      <c r="Q840" s="180"/>
      <c r="R840" s="180"/>
      <c r="S840" s="180"/>
      <c r="T840" s="186"/>
      <c r="U840" s="186"/>
      <c r="V840" s="186"/>
      <c r="W840" s="186"/>
      <c r="X840" s="186"/>
      <c r="Y840" s="186"/>
      <c r="Z840" s="186"/>
    </row>
    <row r="841" spans="1:26" x14ac:dyDescent="0.2">
      <c r="A841" s="186"/>
      <c r="B841" s="186"/>
      <c r="C841" s="186"/>
      <c r="D841" s="186"/>
      <c r="E841" s="186"/>
      <c r="F841" s="186"/>
      <c r="G841" s="186"/>
      <c r="H841" s="186"/>
      <c r="I841" s="186"/>
      <c r="J841" s="186"/>
      <c r="K841" s="186"/>
      <c r="L841" s="186"/>
      <c r="M841" s="186"/>
      <c r="N841" s="180"/>
      <c r="O841" s="180"/>
      <c r="P841" s="180"/>
      <c r="Q841" s="180"/>
      <c r="R841" s="180"/>
      <c r="S841" s="180"/>
      <c r="T841" s="186"/>
      <c r="U841" s="186"/>
      <c r="V841" s="186"/>
      <c r="W841" s="186"/>
      <c r="X841" s="186"/>
      <c r="Y841" s="186"/>
      <c r="Z841" s="186"/>
    </row>
    <row r="842" spans="1:26" x14ac:dyDescent="0.2">
      <c r="A842" s="186"/>
      <c r="B842" s="186"/>
      <c r="C842" s="186"/>
      <c r="D842" s="186"/>
      <c r="E842" s="186"/>
      <c r="F842" s="186"/>
      <c r="G842" s="186"/>
      <c r="H842" s="186"/>
      <c r="I842" s="186"/>
      <c r="J842" s="186"/>
      <c r="K842" s="186"/>
      <c r="L842" s="186"/>
      <c r="M842" s="186"/>
      <c r="N842" s="180"/>
      <c r="O842" s="180"/>
      <c r="P842" s="180"/>
      <c r="Q842" s="180"/>
      <c r="R842" s="180"/>
      <c r="S842" s="180"/>
      <c r="T842" s="186"/>
      <c r="U842" s="186"/>
      <c r="V842" s="186"/>
      <c r="W842" s="186"/>
      <c r="X842" s="186"/>
      <c r="Y842" s="186"/>
      <c r="Z842" s="186"/>
    </row>
    <row r="843" spans="1:26" x14ac:dyDescent="0.2">
      <c r="A843" s="186"/>
      <c r="B843" s="186"/>
      <c r="C843" s="186"/>
      <c r="D843" s="186"/>
      <c r="E843" s="186"/>
      <c r="F843" s="186"/>
      <c r="G843" s="186"/>
      <c r="H843" s="186"/>
      <c r="I843" s="186"/>
      <c r="J843" s="186"/>
      <c r="K843" s="186"/>
      <c r="L843" s="186"/>
      <c r="M843" s="186"/>
      <c r="N843" s="180"/>
      <c r="O843" s="180"/>
      <c r="P843" s="180"/>
      <c r="Q843" s="180"/>
      <c r="R843" s="180"/>
      <c r="S843" s="180"/>
      <c r="T843" s="186"/>
      <c r="U843" s="186"/>
      <c r="V843" s="186"/>
      <c r="W843" s="186"/>
      <c r="X843" s="186"/>
      <c r="Y843" s="186"/>
      <c r="Z843" s="186"/>
    </row>
    <row r="844" spans="1:26" x14ac:dyDescent="0.2">
      <c r="A844" s="186"/>
      <c r="B844" s="186"/>
      <c r="C844" s="186"/>
      <c r="D844" s="186"/>
      <c r="E844" s="186"/>
      <c r="F844" s="186"/>
      <c r="G844" s="186"/>
      <c r="H844" s="186"/>
      <c r="I844" s="186"/>
      <c r="J844" s="186"/>
      <c r="K844" s="186"/>
      <c r="L844" s="186"/>
      <c r="M844" s="186"/>
      <c r="N844" s="180"/>
      <c r="O844" s="180"/>
      <c r="P844" s="180"/>
      <c r="Q844" s="180"/>
      <c r="R844" s="180"/>
      <c r="S844" s="180"/>
      <c r="T844" s="186"/>
      <c r="U844" s="186"/>
      <c r="V844" s="186"/>
      <c r="W844" s="186"/>
      <c r="X844" s="186"/>
      <c r="Y844" s="186"/>
      <c r="Z844" s="186"/>
    </row>
    <row r="845" spans="1:26" x14ac:dyDescent="0.2">
      <c r="A845" s="186"/>
      <c r="B845" s="186"/>
      <c r="C845" s="186"/>
      <c r="D845" s="186"/>
      <c r="E845" s="186"/>
      <c r="F845" s="186"/>
      <c r="G845" s="186"/>
      <c r="H845" s="186"/>
      <c r="I845" s="186"/>
      <c r="J845" s="186"/>
      <c r="K845" s="186"/>
      <c r="L845" s="186"/>
      <c r="M845" s="186"/>
      <c r="N845" s="180"/>
      <c r="O845" s="180"/>
      <c r="P845" s="180"/>
      <c r="Q845" s="180"/>
      <c r="R845" s="180"/>
      <c r="S845" s="180"/>
      <c r="T845" s="186"/>
      <c r="U845" s="186"/>
      <c r="V845" s="186"/>
      <c r="W845" s="186"/>
      <c r="X845" s="186"/>
      <c r="Y845" s="186"/>
      <c r="Z845" s="186"/>
    </row>
    <row r="846" spans="1:26" x14ac:dyDescent="0.2">
      <c r="A846" s="186"/>
      <c r="B846" s="186"/>
      <c r="C846" s="186"/>
      <c r="D846" s="186"/>
      <c r="E846" s="186"/>
      <c r="F846" s="186"/>
      <c r="G846" s="186"/>
      <c r="H846" s="186"/>
      <c r="I846" s="186"/>
      <c r="J846" s="186"/>
      <c r="K846" s="186"/>
      <c r="L846" s="186"/>
      <c r="M846" s="186"/>
      <c r="N846" s="180"/>
      <c r="O846" s="180"/>
      <c r="P846" s="180"/>
      <c r="Q846" s="180"/>
      <c r="R846" s="180"/>
      <c r="S846" s="180"/>
      <c r="T846" s="186"/>
      <c r="U846" s="186"/>
      <c r="V846" s="186"/>
      <c r="W846" s="186"/>
      <c r="X846" s="186"/>
      <c r="Y846" s="186"/>
      <c r="Z846" s="186"/>
    </row>
    <row r="847" spans="1:26" x14ac:dyDescent="0.2">
      <c r="A847" s="186"/>
      <c r="B847" s="186"/>
      <c r="C847" s="186"/>
      <c r="D847" s="186"/>
      <c r="E847" s="186"/>
      <c r="F847" s="186"/>
      <c r="G847" s="186"/>
      <c r="H847" s="186"/>
      <c r="I847" s="186"/>
      <c r="J847" s="186"/>
      <c r="K847" s="186"/>
      <c r="L847" s="186"/>
      <c r="M847" s="186"/>
      <c r="N847" s="180"/>
      <c r="O847" s="180"/>
      <c r="P847" s="180"/>
      <c r="Q847" s="180"/>
      <c r="R847" s="180"/>
      <c r="S847" s="180"/>
      <c r="T847" s="186"/>
      <c r="U847" s="186"/>
      <c r="V847" s="186"/>
      <c r="W847" s="186"/>
      <c r="X847" s="186"/>
      <c r="Y847" s="186"/>
      <c r="Z847" s="186"/>
    </row>
    <row r="848" spans="1:26" x14ac:dyDescent="0.2">
      <c r="A848" s="186"/>
      <c r="B848" s="186"/>
      <c r="C848" s="186"/>
      <c r="D848" s="186"/>
      <c r="E848" s="186"/>
      <c r="F848" s="186"/>
      <c r="G848" s="186"/>
      <c r="H848" s="186"/>
      <c r="I848" s="186"/>
      <c r="J848" s="186"/>
      <c r="K848" s="186"/>
      <c r="L848" s="186"/>
      <c r="M848" s="186"/>
      <c r="N848" s="180"/>
      <c r="O848" s="180"/>
      <c r="P848" s="180"/>
      <c r="Q848" s="180"/>
      <c r="R848" s="180"/>
      <c r="S848" s="180"/>
      <c r="T848" s="186"/>
      <c r="U848" s="186"/>
      <c r="V848" s="186"/>
      <c r="W848" s="186"/>
      <c r="X848" s="186"/>
      <c r="Y848" s="186"/>
      <c r="Z848" s="186"/>
    </row>
    <row r="849" spans="1:26" x14ac:dyDescent="0.2">
      <c r="A849" s="186"/>
      <c r="B849" s="186"/>
      <c r="C849" s="186"/>
      <c r="D849" s="186"/>
      <c r="E849" s="186"/>
      <c r="F849" s="186"/>
      <c r="G849" s="186"/>
      <c r="H849" s="186"/>
      <c r="I849" s="186"/>
      <c r="J849" s="186"/>
      <c r="K849" s="186"/>
      <c r="L849" s="186"/>
      <c r="M849" s="186"/>
      <c r="N849" s="180"/>
      <c r="O849" s="180"/>
      <c r="P849" s="180"/>
      <c r="Q849" s="180"/>
      <c r="R849" s="180"/>
      <c r="S849" s="180"/>
      <c r="T849" s="186"/>
      <c r="U849" s="186"/>
      <c r="V849" s="186"/>
      <c r="W849" s="186"/>
      <c r="X849" s="186"/>
      <c r="Y849" s="186"/>
      <c r="Z849" s="186"/>
    </row>
    <row r="850" spans="1:26" x14ac:dyDescent="0.2">
      <c r="A850" s="186"/>
      <c r="B850" s="186"/>
      <c r="C850" s="186"/>
      <c r="D850" s="186"/>
      <c r="E850" s="186"/>
      <c r="F850" s="186"/>
      <c r="G850" s="186"/>
      <c r="H850" s="186"/>
      <c r="I850" s="186"/>
      <c r="J850" s="186"/>
      <c r="K850" s="186"/>
      <c r="L850" s="186"/>
      <c r="M850" s="186"/>
      <c r="N850" s="180"/>
      <c r="O850" s="180"/>
      <c r="P850" s="180"/>
      <c r="Q850" s="180"/>
      <c r="R850" s="180"/>
      <c r="S850" s="180"/>
      <c r="T850" s="186"/>
      <c r="U850" s="186"/>
      <c r="V850" s="186"/>
      <c r="W850" s="186"/>
      <c r="X850" s="186"/>
      <c r="Y850" s="186"/>
      <c r="Z850" s="186"/>
    </row>
    <row r="851" spans="1:26" x14ac:dyDescent="0.2">
      <c r="A851" s="186"/>
      <c r="B851" s="186"/>
      <c r="C851" s="186"/>
      <c r="D851" s="186"/>
      <c r="E851" s="186"/>
      <c r="F851" s="186"/>
      <c r="G851" s="186"/>
      <c r="H851" s="186"/>
      <c r="I851" s="186"/>
      <c r="J851" s="186"/>
      <c r="K851" s="186"/>
      <c r="L851" s="186"/>
      <c r="M851" s="186"/>
      <c r="N851" s="180"/>
      <c r="O851" s="180"/>
      <c r="P851" s="180"/>
      <c r="Q851" s="180"/>
      <c r="R851" s="180"/>
      <c r="S851" s="180"/>
      <c r="T851" s="186"/>
      <c r="U851" s="186"/>
      <c r="V851" s="186"/>
      <c r="W851" s="186"/>
      <c r="X851" s="186"/>
      <c r="Y851" s="186"/>
      <c r="Z851" s="186"/>
    </row>
    <row r="852" spans="1:26" x14ac:dyDescent="0.2">
      <c r="A852" s="186"/>
      <c r="B852" s="186"/>
      <c r="C852" s="186"/>
      <c r="D852" s="186"/>
      <c r="E852" s="186"/>
      <c r="F852" s="186"/>
      <c r="G852" s="186"/>
      <c r="H852" s="186"/>
      <c r="I852" s="186"/>
      <c r="J852" s="186"/>
      <c r="K852" s="186"/>
      <c r="L852" s="186"/>
      <c r="M852" s="186"/>
      <c r="N852" s="180"/>
      <c r="O852" s="180"/>
      <c r="P852" s="180"/>
      <c r="Q852" s="180"/>
      <c r="R852" s="180"/>
      <c r="S852" s="180"/>
      <c r="T852" s="186"/>
      <c r="U852" s="186"/>
      <c r="V852" s="186"/>
      <c r="W852" s="186"/>
      <c r="X852" s="186"/>
      <c r="Y852" s="186"/>
      <c r="Z852" s="186"/>
    </row>
    <row r="853" spans="1:26" x14ac:dyDescent="0.2">
      <c r="A853" s="186"/>
      <c r="B853" s="186"/>
      <c r="C853" s="186"/>
      <c r="D853" s="186"/>
      <c r="E853" s="186"/>
      <c r="F853" s="186"/>
      <c r="G853" s="186"/>
      <c r="H853" s="186"/>
      <c r="I853" s="186"/>
      <c r="J853" s="186"/>
      <c r="K853" s="186"/>
      <c r="L853" s="186"/>
      <c r="M853" s="186"/>
      <c r="N853" s="180"/>
      <c r="O853" s="180"/>
      <c r="P853" s="180"/>
      <c r="Q853" s="180"/>
      <c r="R853" s="180"/>
      <c r="S853" s="180"/>
      <c r="T853" s="186"/>
      <c r="U853" s="186"/>
      <c r="V853" s="186"/>
      <c r="W853" s="186"/>
      <c r="X853" s="186"/>
      <c r="Y853" s="186"/>
      <c r="Z853" s="186"/>
    </row>
    <row r="854" spans="1:26" x14ac:dyDescent="0.2">
      <c r="A854" s="186"/>
      <c r="B854" s="186"/>
      <c r="C854" s="186"/>
      <c r="D854" s="186"/>
      <c r="E854" s="186"/>
      <c r="F854" s="186"/>
      <c r="G854" s="186"/>
      <c r="H854" s="186"/>
      <c r="I854" s="186"/>
      <c r="J854" s="186"/>
      <c r="K854" s="186"/>
      <c r="L854" s="186"/>
      <c r="M854" s="186"/>
      <c r="N854" s="180"/>
      <c r="O854" s="180"/>
      <c r="P854" s="180"/>
      <c r="Q854" s="180"/>
      <c r="R854" s="180"/>
      <c r="S854" s="180"/>
      <c r="T854" s="186"/>
      <c r="U854" s="186"/>
      <c r="V854" s="186"/>
      <c r="W854" s="186"/>
      <c r="X854" s="186"/>
      <c r="Y854" s="186"/>
      <c r="Z854" s="186"/>
    </row>
    <row r="855" spans="1:26" x14ac:dyDescent="0.2">
      <c r="A855" s="186"/>
      <c r="B855" s="186"/>
      <c r="C855" s="186"/>
      <c r="D855" s="186"/>
      <c r="E855" s="186"/>
      <c r="F855" s="186"/>
      <c r="G855" s="186"/>
      <c r="H855" s="186"/>
      <c r="I855" s="186"/>
      <c r="J855" s="186"/>
      <c r="K855" s="186"/>
      <c r="L855" s="186"/>
      <c r="M855" s="186"/>
      <c r="N855" s="180"/>
      <c r="O855" s="180"/>
      <c r="P855" s="180"/>
      <c r="Q855" s="180"/>
      <c r="R855" s="180"/>
      <c r="S855" s="180"/>
      <c r="T855" s="186"/>
      <c r="U855" s="186"/>
      <c r="V855" s="186"/>
      <c r="W855" s="186"/>
      <c r="X855" s="186"/>
      <c r="Y855" s="186"/>
      <c r="Z855" s="186"/>
    </row>
    <row r="856" spans="1:26" x14ac:dyDescent="0.2">
      <c r="A856" s="186"/>
      <c r="B856" s="186"/>
      <c r="C856" s="186"/>
      <c r="D856" s="186"/>
      <c r="E856" s="186"/>
      <c r="F856" s="186"/>
      <c r="G856" s="186"/>
      <c r="H856" s="186"/>
      <c r="I856" s="186"/>
      <c r="J856" s="186"/>
      <c r="K856" s="186"/>
      <c r="L856" s="186"/>
      <c r="M856" s="186"/>
      <c r="N856" s="180"/>
      <c r="O856" s="180"/>
      <c r="P856" s="180"/>
      <c r="Q856" s="180"/>
      <c r="R856" s="180"/>
      <c r="S856" s="180"/>
      <c r="T856" s="186"/>
      <c r="U856" s="186"/>
      <c r="V856" s="186"/>
      <c r="W856" s="186"/>
      <c r="X856" s="186"/>
      <c r="Y856" s="186"/>
      <c r="Z856" s="186"/>
    </row>
    <row r="857" spans="1:26" x14ac:dyDescent="0.2">
      <c r="A857" s="186"/>
      <c r="B857" s="186"/>
      <c r="C857" s="186"/>
      <c r="D857" s="186"/>
      <c r="E857" s="186"/>
      <c r="F857" s="186"/>
      <c r="G857" s="186"/>
      <c r="H857" s="186"/>
      <c r="I857" s="186"/>
      <c r="J857" s="186"/>
      <c r="K857" s="186"/>
      <c r="L857" s="186"/>
      <c r="M857" s="186"/>
      <c r="N857" s="180"/>
      <c r="O857" s="180"/>
      <c r="P857" s="180"/>
      <c r="Q857" s="180"/>
      <c r="R857" s="180"/>
      <c r="S857" s="180"/>
      <c r="T857" s="186"/>
      <c r="U857" s="186"/>
      <c r="V857" s="186"/>
      <c r="W857" s="186"/>
      <c r="X857" s="186"/>
      <c r="Y857" s="186"/>
      <c r="Z857" s="186"/>
    </row>
    <row r="858" spans="1:26" x14ac:dyDescent="0.2">
      <c r="A858" s="186"/>
      <c r="B858" s="186"/>
      <c r="C858" s="186"/>
      <c r="D858" s="186"/>
      <c r="E858" s="186"/>
      <c r="F858" s="186"/>
      <c r="G858" s="186"/>
      <c r="H858" s="186"/>
      <c r="I858" s="186"/>
      <c r="J858" s="186"/>
      <c r="K858" s="186"/>
      <c r="L858" s="186"/>
      <c r="M858" s="186"/>
      <c r="N858" s="180"/>
      <c r="O858" s="180"/>
      <c r="P858" s="180"/>
      <c r="Q858" s="180"/>
      <c r="R858" s="180"/>
      <c r="S858" s="180"/>
      <c r="T858" s="186"/>
      <c r="U858" s="186"/>
      <c r="V858" s="186"/>
      <c r="W858" s="186"/>
      <c r="X858" s="186"/>
      <c r="Y858" s="186"/>
      <c r="Z858" s="186"/>
    </row>
    <row r="859" spans="1:26" x14ac:dyDescent="0.2">
      <c r="A859" s="186"/>
      <c r="B859" s="186"/>
      <c r="C859" s="186"/>
      <c r="D859" s="186"/>
      <c r="E859" s="186"/>
      <c r="F859" s="186"/>
      <c r="G859" s="186"/>
      <c r="H859" s="186"/>
      <c r="I859" s="186"/>
      <c r="J859" s="186"/>
      <c r="K859" s="186"/>
      <c r="L859" s="186"/>
      <c r="M859" s="186"/>
      <c r="N859" s="180"/>
      <c r="O859" s="180"/>
      <c r="P859" s="180"/>
      <c r="Q859" s="180"/>
      <c r="R859" s="180"/>
      <c r="S859" s="180"/>
      <c r="T859" s="186"/>
      <c r="U859" s="186"/>
      <c r="V859" s="186"/>
      <c r="W859" s="186"/>
      <c r="X859" s="186"/>
      <c r="Y859" s="186"/>
      <c r="Z859" s="186"/>
    </row>
    <row r="860" spans="1:26" x14ac:dyDescent="0.2">
      <c r="A860" s="186"/>
      <c r="B860" s="186"/>
      <c r="C860" s="186"/>
      <c r="D860" s="186"/>
      <c r="E860" s="186"/>
      <c r="F860" s="186"/>
      <c r="G860" s="186"/>
      <c r="H860" s="186"/>
      <c r="I860" s="186"/>
      <c r="J860" s="186"/>
      <c r="K860" s="186"/>
      <c r="L860" s="186"/>
      <c r="M860" s="186"/>
      <c r="N860" s="180"/>
      <c r="O860" s="180"/>
      <c r="P860" s="180"/>
      <c r="Q860" s="180"/>
      <c r="R860" s="180"/>
      <c r="S860" s="180"/>
      <c r="T860" s="186"/>
      <c r="U860" s="186"/>
      <c r="V860" s="186"/>
      <c r="W860" s="186"/>
      <c r="X860" s="186"/>
      <c r="Y860" s="186"/>
      <c r="Z860" s="186"/>
    </row>
    <row r="861" spans="1:26" x14ac:dyDescent="0.2">
      <c r="A861" s="186"/>
      <c r="B861" s="186"/>
      <c r="C861" s="186"/>
      <c r="D861" s="186"/>
      <c r="E861" s="186"/>
      <c r="F861" s="186"/>
      <c r="G861" s="186"/>
      <c r="H861" s="186"/>
      <c r="I861" s="186"/>
      <c r="J861" s="186"/>
      <c r="K861" s="186"/>
      <c r="L861" s="186"/>
      <c r="M861" s="186"/>
      <c r="N861" s="180"/>
      <c r="O861" s="180"/>
      <c r="P861" s="180"/>
      <c r="Q861" s="180"/>
      <c r="R861" s="180"/>
      <c r="S861" s="180"/>
      <c r="T861" s="186"/>
      <c r="U861" s="186"/>
      <c r="V861" s="186"/>
      <c r="W861" s="186"/>
      <c r="X861" s="186"/>
      <c r="Y861" s="186"/>
      <c r="Z861" s="186"/>
    </row>
    <row r="862" spans="1:26" x14ac:dyDescent="0.2">
      <c r="A862" s="186"/>
      <c r="B862" s="186"/>
      <c r="C862" s="186"/>
      <c r="D862" s="186"/>
      <c r="E862" s="186"/>
      <c r="F862" s="186"/>
      <c r="G862" s="186"/>
      <c r="H862" s="186"/>
      <c r="I862" s="186"/>
      <c r="J862" s="186"/>
      <c r="K862" s="186"/>
      <c r="L862" s="186"/>
      <c r="M862" s="186"/>
      <c r="N862" s="180"/>
      <c r="O862" s="180"/>
      <c r="P862" s="180"/>
      <c r="Q862" s="180"/>
      <c r="R862" s="180"/>
      <c r="S862" s="180"/>
      <c r="T862" s="186"/>
      <c r="U862" s="186"/>
      <c r="V862" s="186"/>
      <c r="W862" s="186"/>
      <c r="X862" s="186"/>
      <c r="Y862" s="186"/>
      <c r="Z862" s="186"/>
    </row>
    <row r="863" spans="1:26" x14ac:dyDescent="0.2">
      <c r="A863" s="186"/>
      <c r="B863" s="186"/>
      <c r="C863" s="186"/>
      <c r="D863" s="186"/>
      <c r="E863" s="186"/>
      <c r="F863" s="186"/>
      <c r="G863" s="186"/>
      <c r="H863" s="186"/>
      <c r="I863" s="186"/>
      <c r="J863" s="186"/>
      <c r="K863" s="186"/>
      <c r="L863" s="186"/>
      <c r="M863" s="186"/>
      <c r="N863" s="180"/>
      <c r="O863" s="180"/>
      <c r="P863" s="180"/>
      <c r="Q863" s="180"/>
      <c r="R863" s="180"/>
      <c r="S863" s="180"/>
      <c r="T863" s="186"/>
      <c r="U863" s="186"/>
      <c r="V863" s="186"/>
      <c r="W863" s="186"/>
      <c r="X863" s="186"/>
      <c r="Y863" s="186"/>
      <c r="Z863" s="186"/>
    </row>
    <row r="864" spans="1:26" x14ac:dyDescent="0.2">
      <c r="A864" s="186"/>
      <c r="B864" s="186"/>
      <c r="C864" s="186"/>
      <c r="D864" s="186"/>
      <c r="E864" s="186"/>
      <c r="F864" s="186"/>
      <c r="G864" s="186"/>
      <c r="H864" s="186"/>
      <c r="I864" s="186"/>
      <c r="J864" s="186"/>
      <c r="K864" s="186"/>
      <c r="L864" s="186"/>
      <c r="M864" s="186"/>
      <c r="N864" s="180"/>
      <c r="O864" s="180"/>
      <c r="P864" s="180"/>
      <c r="Q864" s="180"/>
      <c r="R864" s="180"/>
      <c r="S864" s="180"/>
      <c r="T864" s="186"/>
      <c r="U864" s="186"/>
      <c r="V864" s="186"/>
      <c r="W864" s="186"/>
      <c r="X864" s="186"/>
      <c r="Y864" s="186"/>
      <c r="Z864" s="186"/>
    </row>
    <row r="865" spans="1:26" x14ac:dyDescent="0.2">
      <c r="A865" s="186"/>
      <c r="B865" s="186"/>
      <c r="C865" s="186"/>
      <c r="D865" s="186"/>
      <c r="E865" s="186"/>
      <c r="F865" s="186"/>
      <c r="G865" s="186"/>
      <c r="H865" s="186"/>
      <c r="I865" s="186"/>
      <c r="J865" s="186"/>
      <c r="K865" s="186"/>
      <c r="L865" s="186"/>
      <c r="M865" s="186"/>
      <c r="N865" s="180"/>
      <c r="O865" s="180"/>
      <c r="P865" s="180"/>
      <c r="Q865" s="180"/>
      <c r="R865" s="180"/>
      <c r="S865" s="180"/>
      <c r="T865" s="186"/>
      <c r="U865" s="186"/>
      <c r="V865" s="186"/>
      <c r="W865" s="186"/>
      <c r="X865" s="186"/>
      <c r="Y865" s="186"/>
      <c r="Z865" s="186"/>
    </row>
    <row r="866" spans="1:26" x14ac:dyDescent="0.2">
      <c r="A866" s="186"/>
      <c r="B866" s="186"/>
      <c r="C866" s="186"/>
      <c r="D866" s="186"/>
      <c r="E866" s="186"/>
      <c r="F866" s="186"/>
      <c r="G866" s="186"/>
      <c r="H866" s="186"/>
      <c r="I866" s="186"/>
      <c r="J866" s="186"/>
      <c r="K866" s="186"/>
      <c r="L866" s="186"/>
      <c r="M866" s="186"/>
      <c r="N866" s="180"/>
      <c r="O866" s="180"/>
      <c r="P866" s="180"/>
      <c r="Q866" s="180"/>
      <c r="R866" s="180"/>
      <c r="S866" s="180"/>
      <c r="T866" s="186"/>
      <c r="U866" s="186"/>
      <c r="V866" s="186"/>
      <c r="W866" s="186"/>
      <c r="X866" s="186"/>
      <c r="Y866" s="186"/>
      <c r="Z866" s="186"/>
    </row>
    <row r="867" spans="1:26" x14ac:dyDescent="0.2">
      <c r="A867" s="186"/>
      <c r="B867" s="186"/>
      <c r="C867" s="186"/>
      <c r="D867" s="186"/>
      <c r="E867" s="186"/>
      <c r="F867" s="186"/>
      <c r="G867" s="186"/>
      <c r="H867" s="186"/>
      <c r="I867" s="186"/>
      <c r="J867" s="186"/>
      <c r="K867" s="186"/>
      <c r="L867" s="186"/>
      <c r="M867" s="186"/>
      <c r="N867" s="180"/>
      <c r="O867" s="180"/>
      <c r="P867" s="180"/>
      <c r="Q867" s="180"/>
      <c r="R867" s="180"/>
      <c r="S867" s="180"/>
      <c r="T867" s="186"/>
      <c r="U867" s="186"/>
      <c r="V867" s="186"/>
      <c r="W867" s="186"/>
      <c r="X867" s="186"/>
      <c r="Y867" s="186"/>
      <c r="Z867" s="186"/>
    </row>
    <row r="868" spans="1:26" x14ac:dyDescent="0.2">
      <c r="A868" s="186"/>
      <c r="B868" s="186"/>
      <c r="C868" s="186"/>
      <c r="D868" s="186"/>
      <c r="E868" s="186"/>
      <c r="F868" s="186"/>
      <c r="G868" s="186"/>
      <c r="H868" s="186"/>
      <c r="I868" s="186"/>
      <c r="J868" s="186"/>
      <c r="K868" s="186"/>
      <c r="L868" s="186"/>
      <c r="M868" s="186"/>
      <c r="N868" s="180"/>
      <c r="O868" s="180"/>
      <c r="P868" s="180"/>
      <c r="Q868" s="180"/>
      <c r="R868" s="180"/>
      <c r="S868" s="180"/>
      <c r="T868" s="186"/>
      <c r="U868" s="186"/>
      <c r="V868" s="186"/>
      <c r="W868" s="186"/>
      <c r="X868" s="186"/>
      <c r="Y868" s="186"/>
      <c r="Z868" s="186"/>
    </row>
    <row r="869" spans="1:26" x14ac:dyDescent="0.2">
      <c r="A869" s="186"/>
      <c r="B869" s="186"/>
      <c r="C869" s="186"/>
      <c r="D869" s="186"/>
      <c r="E869" s="186"/>
      <c r="F869" s="186"/>
      <c r="G869" s="186"/>
      <c r="H869" s="186"/>
      <c r="I869" s="186"/>
      <c r="J869" s="186"/>
      <c r="K869" s="186"/>
      <c r="L869" s="186"/>
      <c r="M869" s="186"/>
      <c r="N869" s="180"/>
      <c r="O869" s="180"/>
      <c r="P869" s="180"/>
      <c r="Q869" s="180"/>
      <c r="R869" s="180"/>
      <c r="S869" s="180"/>
      <c r="T869" s="186"/>
      <c r="U869" s="186"/>
      <c r="V869" s="186"/>
      <c r="W869" s="186"/>
      <c r="X869" s="186"/>
      <c r="Y869" s="186"/>
      <c r="Z869" s="186"/>
    </row>
    <row r="870" spans="1:26" x14ac:dyDescent="0.2">
      <c r="A870" s="186"/>
      <c r="B870" s="186"/>
      <c r="C870" s="186"/>
      <c r="D870" s="186"/>
      <c r="E870" s="186"/>
      <c r="F870" s="186"/>
      <c r="G870" s="186"/>
      <c r="H870" s="186"/>
      <c r="I870" s="186"/>
      <c r="J870" s="186"/>
      <c r="K870" s="186"/>
      <c r="L870" s="186"/>
      <c r="M870" s="186"/>
      <c r="N870" s="180"/>
      <c r="O870" s="180"/>
      <c r="P870" s="180"/>
      <c r="Q870" s="180"/>
      <c r="R870" s="180"/>
      <c r="S870" s="180"/>
      <c r="T870" s="186"/>
      <c r="U870" s="186"/>
      <c r="V870" s="186"/>
      <c r="W870" s="186"/>
      <c r="X870" s="186"/>
      <c r="Y870" s="186"/>
      <c r="Z870" s="186"/>
    </row>
    <row r="871" spans="1:26" x14ac:dyDescent="0.2">
      <c r="A871" s="186"/>
      <c r="B871" s="186"/>
      <c r="C871" s="186"/>
      <c r="D871" s="186"/>
      <c r="E871" s="186"/>
      <c r="F871" s="186"/>
      <c r="G871" s="186"/>
      <c r="H871" s="186"/>
      <c r="I871" s="186"/>
      <c r="J871" s="186"/>
      <c r="K871" s="186"/>
      <c r="L871" s="186"/>
      <c r="M871" s="186"/>
      <c r="N871" s="180"/>
      <c r="O871" s="180"/>
      <c r="P871" s="180"/>
      <c r="Q871" s="180"/>
      <c r="R871" s="180"/>
      <c r="S871" s="180"/>
      <c r="T871" s="186"/>
      <c r="U871" s="186"/>
      <c r="V871" s="186"/>
      <c r="W871" s="186"/>
      <c r="X871" s="186"/>
      <c r="Y871" s="186"/>
      <c r="Z871" s="186"/>
    </row>
    <row r="872" spans="1:26" x14ac:dyDescent="0.2">
      <c r="A872" s="186"/>
      <c r="B872" s="186"/>
      <c r="C872" s="186"/>
      <c r="D872" s="186"/>
      <c r="E872" s="186"/>
      <c r="F872" s="186"/>
      <c r="G872" s="186"/>
      <c r="H872" s="186"/>
      <c r="I872" s="186"/>
      <c r="J872" s="186"/>
      <c r="K872" s="186"/>
      <c r="L872" s="186"/>
      <c r="M872" s="186"/>
      <c r="N872" s="180"/>
      <c r="O872" s="180"/>
      <c r="P872" s="180"/>
      <c r="Q872" s="180"/>
      <c r="R872" s="180"/>
      <c r="S872" s="180"/>
      <c r="T872" s="186"/>
      <c r="U872" s="186"/>
      <c r="V872" s="186"/>
      <c r="W872" s="186"/>
      <c r="X872" s="186"/>
      <c r="Y872" s="186"/>
      <c r="Z872" s="186"/>
    </row>
    <row r="873" spans="1:26" x14ac:dyDescent="0.2">
      <c r="A873" s="186"/>
      <c r="B873" s="186"/>
      <c r="C873" s="186"/>
      <c r="D873" s="186"/>
      <c r="E873" s="186"/>
      <c r="F873" s="186"/>
      <c r="G873" s="186"/>
      <c r="H873" s="186"/>
      <c r="I873" s="186"/>
      <c r="J873" s="186"/>
      <c r="K873" s="186"/>
      <c r="L873" s="186"/>
      <c r="M873" s="186"/>
      <c r="N873" s="180"/>
      <c r="O873" s="180"/>
      <c r="P873" s="180"/>
      <c r="Q873" s="180"/>
      <c r="R873" s="180"/>
      <c r="S873" s="180"/>
      <c r="T873" s="186"/>
      <c r="U873" s="186"/>
      <c r="V873" s="186"/>
      <c r="W873" s="186"/>
      <c r="X873" s="186"/>
      <c r="Y873" s="186"/>
      <c r="Z873" s="186"/>
    </row>
    <row r="874" spans="1:26" x14ac:dyDescent="0.2">
      <c r="A874" s="186"/>
      <c r="B874" s="186"/>
      <c r="C874" s="186"/>
      <c r="D874" s="186"/>
      <c r="E874" s="186"/>
      <c r="F874" s="186"/>
      <c r="G874" s="186"/>
      <c r="H874" s="186"/>
      <c r="I874" s="186"/>
      <c r="J874" s="186"/>
      <c r="K874" s="186"/>
      <c r="L874" s="186"/>
      <c r="M874" s="186"/>
      <c r="N874" s="180"/>
      <c r="O874" s="180"/>
      <c r="P874" s="180"/>
      <c r="Q874" s="180"/>
      <c r="R874" s="180"/>
      <c r="S874" s="180"/>
      <c r="T874" s="186"/>
      <c r="U874" s="186"/>
      <c r="V874" s="186"/>
      <c r="W874" s="186"/>
      <c r="X874" s="186"/>
      <c r="Y874" s="186"/>
      <c r="Z874" s="186"/>
    </row>
    <row r="875" spans="1:26" x14ac:dyDescent="0.2">
      <c r="A875" s="186"/>
      <c r="B875" s="186"/>
      <c r="C875" s="186"/>
      <c r="D875" s="186"/>
      <c r="E875" s="186"/>
      <c r="F875" s="186"/>
      <c r="G875" s="186"/>
      <c r="H875" s="186"/>
      <c r="I875" s="186"/>
      <c r="J875" s="186"/>
      <c r="K875" s="186"/>
      <c r="L875" s="186"/>
      <c r="M875" s="186"/>
      <c r="N875" s="180"/>
      <c r="O875" s="180"/>
      <c r="P875" s="180"/>
      <c r="Q875" s="180"/>
      <c r="R875" s="180"/>
      <c r="S875" s="180"/>
      <c r="T875" s="186"/>
      <c r="U875" s="186"/>
      <c r="V875" s="186"/>
      <c r="W875" s="186"/>
      <c r="X875" s="186"/>
      <c r="Y875" s="186"/>
      <c r="Z875" s="186"/>
    </row>
    <row r="876" spans="1:26" x14ac:dyDescent="0.2">
      <c r="A876" s="186"/>
      <c r="B876" s="186"/>
      <c r="C876" s="186"/>
      <c r="D876" s="186"/>
      <c r="E876" s="186"/>
      <c r="F876" s="186"/>
      <c r="G876" s="186"/>
      <c r="H876" s="186"/>
      <c r="I876" s="186"/>
      <c r="J876" s="186"/>
      <c r="K876" s="186"/>
      <c r="L876" s="186"/>
      <c r="M876" s="186"/>
      <c r="N876" s="180"/>
      <c r="O876" s="180"/>
      <c r="P876" s="180"/>
      <c r="Q876" s="180"/>
      <c r="R876" s="180"/>
      <c r="S876" s="180"/>
      <c r="T876" s="186"/>
      <c r="U876" s="186"/>
      <c r="V876" s="186"/>
      <c r="W876" s="186"/>
      <c r="X876" s="186"/>
      <c r="Y876" s="186"/>
      <c r="Z876" s="186"/>
    </row>
    <row r="877" spans="1:26" x14ac:dyDescent="0.2">
      <c r="A877" s="186"/>
      <c r="B877" s="186"/>
      <c r="C877" s="186"/>
      <c r="D877" s="186"/>
      <c r="E877" s="186"/>
      <c r="F877" s="186"/>
      <c r="G877" s="186"/>
      <c r="H877" s="186"/>
      <c r="I877" s="186"/>
      <c r="J877" s="186"/>
      <c r="K877" s="186"/>
      <c r="L877" s="186"/>
      <c r="M877" s="186"/>
      <c r="N877" s="180"/>
      <c r="O877" s="180"/>
      <c r="P877" s="180"/>
      <c r="Q877" s="180"/>
      <c r="R877" s="180"/>
      <c r="S877" s="180"/>
      <c r="T877" s="186"/>
      <c r="U877" s="186"/>
      <c r="V877" s="186"/>
      <c r="W877" s="186"/>
      <c r="X877" s="186"/>
      <c r="Y877" s="186"/>
      <c r="Z877" s="186"/>
    </row>
    <row r="878" spans="1:26" x14ac:dyDescent="0.2">
      <c r="A878" s="186"/>
      <c r="B878" s="186"/>
      <c r="C878" s="186"/>
      <c r="D878" s="186"/>
      <c r="E878" s="186"/>
      <c r="F878" s="186"/>
      <c r="G878" s="186"/>
      <c r="H878" s="186"/>
      <c r="I878" s="186"/>
      <c r="J878" s="186"/>
      <c r="K878" s="186"/>
      <c r="L878" s="186"/>
      <c r="M878" s="186"/>
      <c r="N878" s="180"/>
      <c r="O878" s="180"/>
      <c r="P878" s="180"/>
      <c r="Q878" s="180"/>
      <c r="R878" s="180"/>
      <c r="S878" s="180"/>
      <c r="T878" s="186"/>
      <c r="U878" s="186"/>
      <c r="V878" s="186"/>
      <c r="W878" s="186"/>
      <c r="X878" s="186"/>
      <c r="Y878" s="186"/>
      <c r="Z878" s="186"/>
    </row>
    <row r="879" spans="1:26" x14ac:dyDescent="0.2">
      <c r="A879" s="186"/>
      <c r="B879" s="186"/>
      <c r="C879" s="186"/>
      <c r="D879" s="186"/>
      <c r="E879" s="186"/>
      <c r="F879" s="186"/>
      <c r="G879" s="186"/>
      <c r="H879" s="186"/>
      <c r="I879" s="186"/>
      <c r="J879" s="186"/>
      <c r="K879" s="186"/>
      <c r="L879" s="186"/>
      <c r="M879" s="186"/>
      <c r="N879" s="180"/>
      <c r="O879" s="180"/>
      <c r="P879" s="180"/>
      <c r="Q879" s="180"/>
      <c r="R879" s="180"/>
      <c r="S879" s="180"/>
      <c r="T879" s="186"/>
      <c r="U879" s="186"/>
      <c r="V879" s="186"/>
      <c r="W879" s="186"/>
      <c r="X879" s="186"/>
      <c r="Y879" s="186"/>
      <c r="Z879" s="186"/>
    </row>
    <row r="880" spans="1:26" x14ac:dyDescent="0.2">
      <c r="A880" s="186"/>
      <c r="B880" s="186"/>
      <c r="C880" s="186"/>
      <c r="D880" s="186"/>
      <c r="E880" s="186"/>
      <c r="F880" s="186"/>
      <c r="G880" s="186"/>
      <c r="H880" s="186"/>
      <c r="I880" s="186"/>
      <c r="J880" s="186"/>
      <c r="K880" s="186"/>
      <c r="L880" s="186"/>
      <c r="M880" s="186"/>
      <c r="N880" s="180"/>
      <c r="O880" s="180"/>
      <c r="P880" s="180"/>
      <c r="Q880" s="180"/>
      <c r="R880" s="180"/>
      <c r="S880" s="180"/>
      <c r="T880" s="186"/>
      <c r="U880" s="186"/>
      <c r="V880" s="186"/>
      <c r="W880" s="186"/>
      <c r="X880" s="186"/>
      <c r="Y880" s="186"/>
      <c r="Z880" s="186"/>
    </row>
    <row r="881" spans="1:26" x14ac:dyDescent="0.2">
      <c r="A881" s="186"/>
      <c r="B881" s="186"/>
      <c r="C881" s="186"/>
      <c r="D881" s="186"/>
      <c r="E881" s="186"/>
      <c r="F881" s="186"/>
      <c r="G881" s="186"/>
      <c r="H881" s="186"/>
      <c r="I881" s="186"/>
      <c r="J881" s="186"/>
      <c r="K881" s="186"/>
      <c r="L881" s="186"/>
      <c r="M881" s="186"/>
      <c r="N881" s="180"/>
      <c r="O881" s="180"/>
      <c r="P881" s="180"/>
      <c r="Q881" s="180"/>
      <c r="R881" s="180"/>
      <c r="S881" s="180"/>
      <c r="T881" s="186"/>
      <c r="U881" s="186"/>
      <c r="V881" s="186"/>
      <c r="W881" s="186"/>
      <c r="X881" s="186"/>
      <c r="Y881" s="186"/>
      <c r="Z881" s="186"/>
    </row>
    <row r="882" spans="1:26" x14ac:dyDescent="0.2">
      <c r="A882" s="186"/>
      <c r="B882" s="186"/>
      <c r="C882" s="186"/>
      <c r="D882" s="186"/>
      <c r="E882" s="186"/>
      <c r="F882" s="186"/>
      <c r="G882" s="186"/>
      <c r="H882" s="186"/>
      <c r="I882" s="186"/>
      <c r="J882" s="186"/>
      <c r="K882" s="186"/>
      <c r="L882" s="186"/>
      <c r="M882" s="186"/>
      <c r="N882" s="180"/>
      <c r="O882" s="180"/>
      <c r="P882" s="180"/>
      <c r="Q882" s="180"/>
      <c r="R882" s="180"/>
      <c r="S882" s="180"/>
      <c r="T882" s="186"/>
      <c r="U882" s="186"/>
      <c r="V882" s="186"/>
      <c r="W882" s="186"/>
      <c r="X882" s="186"/>
      <c r="Y882" s="186"/>
      <c r="Z882" s="186"/>
    </row>
    <row r="883" spans="1:26" x14ac:dyDescent="0.2">
      <c r="A883" s="186"/>
      <c r="B883" s="186"/>
      <c r="C883" s="186"/>
      <c r="D883" s="186"/>
      <c r="E883" s="186"/>
      <c r="F883" s="186"/>
      <c r="G883" s="186"/>
      <c r="H883" s="186"/>
      <c r="I883" s="186"/>
      <c r="J883" s="186"/>
      <c r="K883" s="186"/>
      <c r="L883" s="186"/>
      <c r="M883" s="186"/>
      <c r="N883" s="180"/>
      <c r="O883" s="180"/>
      <c r="P883" s="180"/>
      <c r="Q883" s="180"/>
      <c r="R883" s="180"/>
      <c r="S883" s="180"/>
      <c r="T883" s="186"/>
      <c r="U883" s="186"/>
      <c r="V883" s="186"/>
      <c r="W883" s="186"/>
      <c r="X883" s="186"/>
      <c r="Y883" s="186"/>
      <c r="Z883" s="186"/>
    </row>
    <row r="884" spans="1:26" x14ac:dyDescent="0.2">
      <c r="A884" s="186"/>
      <c r="B884" s="186"/>
      <c r="C884" s="186"/>
      <c r="D884" s="186"/>
      <c r="E884" s="186"/>
      <c r="F884" s="186"/>
      <c r="G884" s="186"/>
      <c r="H884" s="186"/>
      <c r="I884" s="186"/>
      <c r="J884" s="186"/>
      <c r="K884" s="186"/>
      <c r="L884" s="186"/>
      <c r="M884" s="186"/>
      <c r="N884" s="180"/>
      <c r="O884" s="180"/>
      <c r="P884" s="180"/>
      <c r="Q884" s="180"/>
      <c r="R884" s="180"/>
      <c r="S884" s="180"/>
      <c r="T884" s="186"/>
      <c r="U884" s="186"/>
      <c r="V884" s="186"/>
      <c r="W884" s="186"/>
      <c r="X884" s="186"/>
      <c r="Y884" s="186"/>
      <c r="Z884" s="186"/>
    </row>
    <row r="885" spans="1:26" x14ac:dyDescent="0.2">
      <c r="A885" s="186"/>
      <c r="B885" s="186"/>
      <c r="C885" s="186"/>
      <c r="D885" s="186"/>
      <c r="E885" s="186"/>
      <c r="F885" s="186"/>
      <c r="G885" s="186"/>
      <c r="H885" s="186"/>
      <c r="I885" s="186"/>
      <c r="J885" s="186"/>
      <c r="K885" s="186"/>
      <c r="L885" s="186"/>
      <c r="M885" s="186"/>
      <c r="N885" s="180"/>
      <c r="O885" s="180"/>
      <c r="P885" s="180"/>
      <c r="Q885" s="180"/>
      <c r="R885" s="180"/>
      <c r="S885" s="180"/>
      <c r="T885" s="186"/>
      <c r="U885" s="186"/>
      <c r="V885" s="186"/>
      <c r="W885" s="186"/>
      <c r="X885" s="186"/>
      <c r="Y885" s="186"/>
      <c r="Z885" s="186"/>
    </row>
    <row r="886" spans="1:26" x14ac:dyDescent="0.2">
      <c r="A886" s="186"/>
      <c r="B886" s="186"/>
      <c r="C886" s="186"/>
      <c r="D886" s="186"/>
      <c r="E886" s="186"/>
      <c r="F886" s="186"/>
      <c r="G886" s="186"/>
      <c r="H886" s="186"/>
      <c r="I886" s="186"/>
      <c r="J886" s="186"/>
      <c r="K886" s="186"/>
      <c r="L886" s="186"/>
      <c r="M886" s="186"/>
      <c r="N886" s="180"/>
      <c r="O886" s="180"/>
      <c r="P886" s="180"/>
      <c r="Q886" s="180"/>
      <c r="R886" s="180"/>
      <c r="S886" s="180"/>
      <c r="T886" s="186"/>
      <c r="U886" s="186"/>
      <c r="V886" s="186"/>
      <c r="W886" s="186"/>
      <c r="X886" s="186"/>
      <c r="Y886" s="186"/>
      <c r="Z886" s="186"/>
    </row>
    <row r="887" spans="1:26" x14ac:dyDescent="0.2">
      <c r="A887" s="186"/>
      <c r="B887" s="186"/>
      <c r="C887" s="186"/>
      <c r="D887" s="186"/>
      <c r="E887" s="186"/>
      <c r="F887" s="186"/>
      <c r="G887" s="186"/>
      <c r="H887" s="186"/>
      <c r="I887" s="186"/>
      <c r="J887" s="186"/>
      <c r="K887" s="186"/>
      <c r="L887" s="186"/>
      <c r="M887" s="186"/>
      <c r="N887" s="180"/>
      <c r="O887" s="180"/>
      <c r="P887" s="180"/>
      <c r="Q887" s="180"/>
      <c r="R887" s="180"/>
      <c r="S887" s="180"/>
      <c r="T887" s="186"/>
      <c r="U887" s="186"/>
      <c r="V887" s="186"/>
      <c r="W887" s="186"/>
      <c r="X887" s="186"/>
      <c r="Y887" s="186"/>
      <c r="Z887" s="186"/>
    </row>
    <row r="888" spans="1:26" x14ac:dyDescent="0.2">
      <c r="A888" s="186"/>
      <c r="B888" s="186"/>
      <c r="C888" s="186"/>
      <c r="D888" s="186"/>
      <c r="E888" s="186"/>
      <c r="F888" s="186"/>
      <c r="G888" s="186"/>
      <c r="H888" s="186"/>
      <c r="I888" s="186"/>
      <c r="J888" s="186"/>
      <c r="K888" s="186"/>
      <c r="L888" s="186"/>
      <c r="M888" s="186"/>
      <c r="N888" s="180"/>
      <c r="O888" s="180"/>
      <c r="P888" s="180"/>
      <c r="Q888" s="180"/>
      <c r="R888" s="180"/>
      <c r="S888" s="180"/>
      <c r="T888" s="186"/>
      <c r="U888" s="186"/>
      <c r="V888" s="186"/>
      <c r="W888" s="186"/>
      <c r="X888" s="186"/>
      <c r="Y888" s="186"/>
      <c r="Z888" s="186"/>
    </row>
    <row r="889" spans="1:26" x14ac:dyDescent="0.2">
      <c r="A889" s="186"/>
      <c r="B889" s="186"/>
      <c r="C889" s="186"/>
      <c r="D889" s="186"/>
      <c r="E889" s="186"/>
      <c r="F889" s="186"/>
      <c r="G889" s="186"/>
      <c r="H889" s="186"/>
      <c r="I889" s="186"/>
      <c r="J889" s="186"/>
      <c r="K889" s="186"/>
      <c r="L889" s="186"/>
      <c r="M889" s="186"/>
      <c r="N889" s="180"/>
      <c r="O889" s="180"/>
      <c r="P889" s="180"/>
      <c r="Q889" s="180"/>
      <c r="R889" s="180"/>
      <c r="S889" s="180"/>
      <c r="T889" s="186"/>
      <c r="U889" s="186"/>
      <c r="V889" s="186"/>
      <c r="W889" s="186"/>
      <c r="X889" s="186"/>
      <c r="Y889" s="186"/>
      <c r="Z889" s="186"/>
    </row>
    <row r="890" spans="1:26" x14ac:dyDescent="0.2">
      <c r="A890" s="186"/>
      <c r="B890" s="186"/>
      <c r="C890" s="186"/>
      <c r="D890" s="186"/>
      <c r="E890" s="186"/>
      <c r="F890" s="186"/>
      <c r="G890" s="186"/>
      <c r="H890" s="186"/>
      <c r="I890" s="186"/>
      <c r="J890" s="186"/>
      <c r="K890" s="186"/>
      <c r="L890" s="186"/>
      <c r="M890" s="186"/>
      <c r="N890" s="180"/>
      <c r="O890" s="180"/>
      <c r="P890" s="180"/>
      <c r="Q890" s="180"/>
      <c r="R890" s="180"/>
      <c r="S890" s="180"/>
      <c r="T890" s="186"/>
      <c r="U890" s="186"/>
      <c r="V890" s="186"/>
      <c r="W890" s="186"/>
      <c r="X890" s="186"/>
      <c r="Y890" s="186"/>
      <c r="Z890" s="186"/>
    </row>
    <row r="891" spans="1:26" x14ac:dyDescent="0.2">
      <c r="A891" s="186"/>
      <c r="B891" s="186"/>
      <c r="C891" s="186"/>
      <c r="D891" s="186"/>
      <c r="E891" s="186"/>
      <c r="F891" s="186"/>
      <c r="G891" s="186"/>
      <c r="H891" s="186"/>
      <c r="I891" s="186"/>
      <c r="J891" s="186"/>
      <c r="K891" s="186"/>
      <c r="L891" s="186"/>
      <c r="M891" s="186"/>
      <c r="N891" s="180"/>
      <c r="O891" s="180"/>
      <c r="P891" s="180"/>
      <c r="Q891" s="180"/>
      <c r="R891" s="180"/>
      <c r="S891" s="180"/>
      <c r="T891" s="186"/>
      <c r="U891" s="186"/>
      <c r="V891" s="186"/>
      <c r="W891" s="186"/>
      <c r="X891" s="186"/>
      <c r="Y891" s="186"/>
      <c r="Z891" s="186"/>
    </row>
    <row r="892" spans="1:26" x14ac:dyDescent="0.2">
      <c r="A892" s="186"/>
      <c r="B892" s="186"/>
      <c r="C892" s="186"/>
      <c r="D892" s="186"/>
      <c r="E892" s="186"/>
      <c r="F892" s="186"/>
      <c r="G892" s="186"/>
      <c r="H892" s="186"/>
      <c r="I892" s="186"/>
      <c r="J892" s="186"/>
      <c r="K892" s="186"/>
      <c r="L892" s="186"/>
      <c r="M892" s="186"/>
      <c r="N892" s="180"/>
      <c r="O892" s="180"/>
      <c r="P892" s="180"/>
      <c r="Q892" s="180"/>
      <c r="R892" s="180"/>
      <c r="S892" s="180"/>
      <c r="T892" s="186"/>
      <c r="U892" s="186"/>
      <c r="V892" s="186"/>
      <c r="W892" s="186"/>
      <c r="X892" s="186"/>
      <c r="Y892" s="186"/>
      <c r="Z892" s="186"/>
    </row>
    <row r="893" spans="1:26" x14ac:dyDescent="0.2">
      <c r="A893" s="186"/>
      <c r="B893" s="186"/>
      <c r="C893" s="186"/>
      <c r="D893" s="186"/>
      <c r="E893" s="186"/>
      <c r="F893" s="186"/>
      <c r="G893" s="186"/>
      <c r="H893" s="186"/>
      <c r="I893" s="186"/>
      <c r="J893" s="186"/>
      <c r="K893" s="186"/>
      <c r="L893" s="186"/>
      <c r="M893" s="186"/>
      <c r="N893" s="180"/>
      <c r="O893" s="180"/>
      <c r="P893" s="180"/>
      <c r="Q893" s="180"/>
      <c r="R893" s="180"/>
      <c r="S893" s="180"/>
      <c r="T893" s="186"/>
      <c r="U893" s="186"/>
      <c r="V893" s="186"/>
      <c r="W893" s="186"/>
      <c r="X893" s="186"/>
      <c r="Y893" s="186"/>
      <c r="Z893" s="186"/>
    </row>
    <row r="894" spans="1:26" x14ac:dyDescent="0.2">
      <c r="A894" s="186"/>
      <c r="B894" s="186"/>
      <c r="C894" s="186"/>
      <c r="D894" s="186"/>
      <c r="E894" s="186"/>
      <c r="F894" s="186"/>
      <c r="G894" s="186"/>
      <c r="H894" s="186"/>
      <c r="I894" s="186"/>
      <c r="J894" s="186"/>
      <c r="K894" s="186"/>
      <c r="L894" s="186"/>
      <c r="M894" s="186"/>
      <c r="N894" s="180"/>
      <c r="O894" s="180"/>
      <c r="P894" s="180"/>
      <c r="Q894" s="180"/>
      <c r="R894" s="180"/>
      <c r="S894" s="180"/>
      <c r="T894" s="186"/>
      <c r="U894" s="186"/>
      <c r="V894" s="186"/>
      <c r="W894" s="186"/>
      <c r="X894" s="186"/>
      <c r="Y894" s="186"/>
      <c r="Z894" s="186"/>
    </row>
    <row r="895" spans="1:26" x14ac:dyDescent="0.2">
      <c r="A895" s="186"/>
      <c r="B895" s="186"/>
      <c r="C895" s="186"/>
      <c r="D895" s="186"/>
      <c r="E895" s="186"/>
      <c r="F895" s="186"/>
      <c r="G895" s="186"/>
      <c r="H895" s="186"/>
      <c r="I895" s="186"/>
      <c r="J895" s="186"/>
      <c r="K895" s="186"/>
      <c r="L895" s="186"/>
      <c r="M895" s="186"/>
      <c r="N895" s="180"/>
      <c r="O895" s="180"/>
      <c r="P895" s="180"/>
      <c r="Q895" s="180"/>
      <c r="R895" s="180"/>
      <c r="S895" s="180"/>
      <c r="T895" s="186"/>
      <c r="U895" s="186"/>
      <c r="V895" s="186"/>
      <c r="W895" s="186"/>
      <c r="X895" s="186"/>
      <c r="Y895" s="186"/>
      <c r="Z895" s="186"/>
    </row>
    <row r="896" spans="1:26" x14ac:dyDescent="0.2">
      <c r="A896" s="186"/>
      <c r="B896" s="186"/>
      <c r="C896" s="186"/>
      <c r="D896" s="186"/>
      <c r="E896" s="186"/>
      <c r="F896" s="186"/>
      <c r="G896" s="186"/>
      <c r="H896" s="186"/>
      <c r="I896" s="186"/>
      <c r="J896" s="186"/>
      <c r="K896" s="186"/>
      <c r="L896" s="186"/>
      <c r="M896" s="186"/>
      <c r="N896" s="180"/>
      <c r="O896" s="180"/>
      <c r="P896" s="180"/>
      <c r="Q896" s="180"/>
      <c r="R896" s="180"/>
      <c r="S896" s="180"/>
      <c r="T896" s="186"/>
      <c r="U896" s="186"/>
      <c r="V896" s="186"/>
      <c r="W896" s="186"/>
      <c r="X896" s="186"/>
      <c r="Y896" s="186"/>
      <c r="Z896" s="186"/>
    </row>
    <row r="897" spans="1:26" x14ac:dyDescent="0.2">
      <c r="A897" s="186"/>
      <c r="B897" s="186"/>
      <c r="C897" s="186"/>
      <c r="D897" s="186"/>
      <c r="E897" s="186"/>
      <c r="F897" s="186"/>
      <c r="G897" s="186"/>
      <c r="H897" s="186"/>
      <c r="I897" s="186"/>
      <c r="J897" s="186"/>
      <c r="K897" s="186"/>
      <c r="L897" s="186"/>
      <c r="M897" s="186"/>
      <c r="N897" s="180"/>
      <c r="O897" s="180"/>
      <c r="P897" s="180"/>
      <c r="Q897" s="180"/>
      <c r="R897" s="180"/>
      <c r="S897" s="180"/>
      <c r="T897" s="186"/>
      <c r="U897" s="186"/>
      <c r="V897" s="186"/>
      <c r="W897" s="186"/>
      <c r="X897" s="186"/>
      <c r="Y897" s="186"/>
      <c r="Z897" s="186"/>
    </row>
    <row r="898" spans="1:26" x14ac:dyDescent="0.2">
      <c r="A898" s="186"/>
      <c r="B898" s="186"/>
      <c r="C898" s="186"/>
      <c r="D898" s="186"/>
      <c r="E898" s="186"/>
      <c r="F898" s="186"/>
      <c r="G898" s="186"/>
      <c r="H898" s="186"/>
      <c r="I898" s="186"/>
      <c r="J898" s="186"/>
      <c r="K898" s="186"/>
      <c r="L898" s="186"/>
      <c r="M898" s="186"/>
      <c r="N898" s="180"/>
      <c r="O898" s="180"/>
      <c r="P898" s="180"/>
      <c r="Q898" s="180"/>
      <c r="R898" s="180"/>
      <c r="S898" s="180"/>
      <c r="T898" s="186"/>
      <c r="U898" s="186"/>
      <c r="V898" s="186"/>
      <c r="W898" s="186"/>
      <c r="X898" s="186"/>
      <c r="Y898" s="186"/>
      <c r="Z898" s="186"/>
    </row>
    <row r="899" spans="1:26" x14ac:dyDescent="0.2">
      <c r="A899" s="186"/>
      <c r="B899" s="186"/>
      <c r="C899" s="186"/>
      <c r="D899" s="186"/>
      <c r="E899" s="186"/>
      <c r="F899" s="186"/>
      <c r="G899" s="186"/>
      <c r="H899" s="186"/>
      <c r="I899" s="186"/>
      <c r="J899" s="186"/>
      <c r="K899" s="186"/>
      <c r="L899" s="186"/>
      <c r="M899" s="186"/>
      <c r="N899" s="180"/>
      <c r="O899" s="180"/>
      <c r="P899" s="180"/>
      <c r="Q899" s="180"/>
      <c r="R899" s="180"/>
      <c r="S899" s="180"/>
      <c r="T899" s="186"/>
      <c r="U899" s="186"/>
      <c r="V899" s="186"/>
      <c r="W899" s="186"/>
      <c r="X899" s="186"/>
      <c r="Y899" s="186"/>
      <c r="Z899" s="186"/>
    </row>
    <row r="900" spans="1:26" x14ac:dyDescent="0.2">
      <c r="A900" s="186"/>
      <c r="B900" s="186"/>
      <c r="C900" s="186"/>
      <c r="D900" s="186"/>
      <c r="E900" s="186"/>
      <c r="F900" s="186"/>
      <c r="G900" s="186"/>
      <c r="H900" s="186"/>
      <c r="I900" s="186"/>
      <c r="J900" s="186"/>
      <c r="K900" s="186"/>
      <c r="L900" s="186"/>
      <c r="M900" s="186"/>
      <c r="N900" s="180"/>
      <c r="O900" s="180"/>
      <c r="P900" s="180"/>
      <c r="Q900" s="180"/>
      <c r="R900" s="180"/>
      <c r="S900" s="180"/>
      <c r="T900" s="186"/>
      <c r="U900" s="186"/>
      <c r="V900" s="186"/>
      <c r="W900" s="186"/>
      <c r="X900" s="186"/>
      <c r="Y900" s="186"/>
      <c r="Z900" s="186"/>
    </row>
    <row r="901" spans="1:26" x14ac:dyDescent="0.2">
      <c r="A901" s="186"/>
      <c r="B901" s="186"/>
      <c r="C901" s="186"/>
      <c r="D901" s="186"/>
      <c r="E901" s="186"/>
      <c r="F901" s="186"/>
      <c r="G901" s="186"/>
      <c r="H901" s="186"/>
      <c r="I901" s="186"/>
      <c r="J901" s="186"/>
      <c r="K901" s="186"/>
      <c r="L901" s="186"/>
      <c r="M901" s="186"/>
      <c r="N901" s="180"/>
      <c r="O901" s="180"/>
      <c r="P901" s="180"/>
      <c r="Q901" s="180"/>
      <c r="R901" s="180"/>
      <c r="S901" s="180"/>
      <c r="T901" s="186"/>
      <c r="U901" s="186"/>
      <c r="V901" s="186"/>
      <c r="W901" s="186"/>
      <c r="X901" s="186"/>
      <c r="Y901" s="186"/>
      <c r="Z901" s="186"/>
    </row>
    <row r="902" spans="1:26" x14ac:dyDescent="0.2">
      <c r="A902" s="186"/>
      <c r="B902" s="186"/>
      <c r="C902" s="186"/>
      <c r="D902" s="186"/>
      <c r="E902" s="186"/>
      <c r="F902" s="186"/>
      <c r="G902" s="186"/>
      <c r="H902" s="186"/>
      <c r="I902" s="186"/>
      <c r="J902" s="186"/>
      <c r="K902" s="186"/>
      <c r="L902" s="186"/>
      <c r="M902" s="186"/>
      <c r="N902" s="180"/>
      <c r="O902" s="180"/>
      <c r="P902" s="180"/>
      <c r="Q902" s="180"/>
      <c r="R902" s="180"/>
      <c r="S902" s="180"/>
      <c r="T902" s="186"/>
      <c r="U902" s="186"/>
      <c r="V902" s="186"/>
      <c r="W902" s="186"/>
      <c r="X902" s="186"/>
      <c r="Y902" s="186"/>
      <c r="Z902" s="186"/>
    </row>
    <row r="903" spans="1:26" x14ac:dyDescent="0.2">
      <c r="A903" s="186"/>
      <c r="B903" s="186"/>
      <c r="C903" s="186"/>
      <c r="D903" s="186"/>
      <c r="E903" s="186"/>
      <c r="F903" s="186"/>
      <c r="G903" s="186"/>
      <c r="H903" s="186"/>
      <c r="I903" s="186"/>
      <c r="J903" s="186"/>
      <c r="K903" s="186"/>
      <c r="L903" s="186"/>
      <c r="M903" s="186"/>
      <c r="N903" s="180"/>
      <c r="O903" s="180"/>
      <c r="P903" s="180"/>
      <c r="Q903" s="180"/>
      <c r="R903" s="180"/>
      <c r="S903" s="180"/>
      <c r="T903" s="186"/>
      <c r="U903" s="186"/>
      <c r="V903" s="186"/>
      <c r="W903" s="186"/>
      <c r="X903" s="186"/>
      <c r="Y903" s="186"/>
      <c r="Z903" s="186"/>
    </row>
    <row r="904" spans="1:26" x14ac:dyDescent="0.2">
      <c r="A904" s="186"/>
      <c r="B904" s="186"/>
      <c r="C904" s="186"/>
      <c r="D904" s="186"/>
      <c r="E904" s="186"/>
      <c r="F904" s="186"/>
      <c r="G904" s="186"/>
      <c r="H904" s="186"/>
      <c r="I904" s="186"/>
      <c r="J904" s="186"/>
      <c r="K904" s="186"/>
      <c r="L904" s="186"/>
      <c r="M904" s="186"/>
      <c r="N904" s="180"/>
      <c r="O904" s="180"/>
      <c r="P904" s="180"/>
      <c r="Q904" s="180"/>
      <c r="R904" s="180"/>
      <c r="S904" s="180"/>
      <c r="T904" s="186"/>
      <c r="U904" s="186"/>
      <c r="V904" s="186"/>
      <c r="W904" s="186"/>
      <c r="X904" s="186"/>
      <c r="Y904" s="186"/>
      <c r="Z904" s="186"/>
    </row>
    <row r="905" spans="1:26" x14ac:dyDescent="0.2">
      <c r="A905" s="186"/>
      <c r="B905" s="186"/>
      <c r="C905" s="186"/>
      <c r="D905" s="186"/>
      <c r="E905" s="186"/>
      <c r="F905" s="186"/>
      <c r="G905" s="186"/>
      <c r="H905" s="186"/>
      <c r="I905" s="186"/>
      <c r="J905" s="186"/>
      <c r="K905" s="186"/>
      <c r="L905" s="186"/>
      <c r="M905" s="186"/>
      <c r="N905" s="180"/>
      <c r="O905" s="180"/>
      <c r="P905" s="180"/>
      <c r="Q905" s="180"/>
      <c r="R905" s="180"/>
      <c r="S905" s="180"/>
      <c r="T905" s="186"/>
      <c r="U905" s="186"/>
      <c r="V905" s="186"/>
      <c r="W905" s="186"/>
      <c r="X905" s="186"/>
      <c r="Y905" s="186"/>
      <c r="Z905" s="186"/>
    </row>
    <row r="906" spans="1:26" x14ac:dyDescent="0.2">
      <c r="A906" s="186"/>
      <c r="B906" s="186"/>
      <c r="C906" s="186"/>
      <c r="D906" s="186"/>
      <c r="E906" s="186"/>
      <c r="F906" s="186"/>
      <c r="G906" s="186"/>
      <c r="H906" s="186"/>
      <c r="I906" s="186"/>
      <c r="J906" s="186"/>
      <c r="K906" s="186"/>
      <c r="L906" s="186"/>
      <c r="M906" s="186"/>
      <c r="N906" s="180"/>
      <c r="O906" s="180"/>
      <c r="P906" s="180"/>
      <c r="Q906" s="180"/>
      <c r="R906" s="180"/>
      <c r="S906" s="180"/>
      <c r="T906" s="186"/>
      <c r="U906" s="186"/>
      <c r="V906" s="186"/>
      <c r="W906" s="186"/>
      <c r="X906" s="186"/>
      <c r="Y906" s="186"/>
      <c r="Z906" s="186"/>
    </row>
    <row r="907" spans="1:26" x14ac:dyDescent="0.2">
      <c r="A907" s="186"/>
      <c r="B907" s="186"/>
      <c r="C907" s="186"/>
      <c r="D907" s="186"/>
      <c r="E907" s="186"/>
      <c r="F907" s="186"/>
      <c r="G907" s="186"/>
      <c r="H907" s="186"/>
      <c r="I907" s="186"/>
      <c r="J907" s="186"/>
      <c r="K907" s="186"/>
      <c r="L907" s="186"/>
      <c r="M907" s="186"/>
      <c r="N907" s="180"/>
      <c r="O907" s="180"/>
      <c r="P907" s="180"/>
      <c r="Q907" s="180"/>
      <c r="R907" s="180"/>
      <c r="S907" s="180"/>
      <c r="T907" s="186"/>
      <c r="U907" s="186"/>
      <c r="V907" s="186"/>
      <c r="W907" s="186"/>
      <c r="X907" s="186"/>
      <c r="Y907" s="186"/>
      <c r="Z907" s="186"/>
    </row>
    <row r="908" spans="1:26" x14ac:dyDescent="0.2">
      <c r="A908" s="186"/>
      <c r="B908" s="186"/>
      <c r="C908" s="186"/>
      <c r="D908" s="186"/>
      <c r="E908" s="186"/>
      <c r="F908" s="186"/>
      <c r="G908" s="186"/>
      <c r="H908" s="186"/>
      <c r="I908" s="186"/>
      <c r="J908" s="186"/>
      <c r="K908" s="186"/>
      <c r="L908" s="186"/>
      <c r="M908" s="186"/>
      <c r="N908" s="180"/>
      <c r="O908" s="180"/>
      <c r="P908" s="180"/>
      <c r="Q908" s="180"/>
      <c r="R908" s="180"/>
      <c r="S908" s="180"/>
      <c r="T908" s="186"/>
      <c r="U908" s="186"/>
      <c r="V908" s="186"/>
      <c r="W908" s="186"/>
      <c r="X908" s="186"/>
      <c r="Y908" s="186"/>
      <c r="Z908" s="186"/>
    </row>
    <row r="909" spans="1:26" x14ac:dyDescent="0.2">
      <c r="A909" s="186"/>
      <c r="B909" s="186"/>
      <c r="C909" s="186"/>
      <c r="D909" s="186"/>
      <c r="E909" s="186"/>
      <c r="F909" s="186"/>
      <c r="G909" s="186"/>
      <c r="H909" s="186"/>
      <c r="I909" s="186"/>
      <c r="J909" s="186"/>
      <c r="K909" s="186"/>
      <c r="L909" s="186"/>
      <c r="M909" s="186"/>
      <c r="N909" s="180"/>
      <c r="O909" s="180"/>
      <c r="P909" s="180"/>
      <c r="Q909" s="180"/>
      <c r="R909" s="180"/>
      <c r="S909" s="180"/>
      <c r="T909" s="186"/>
      <c r="U909" s="186"/>
      <c r="V909" s="186"/>
      <c r="W909" s="186"/>
      <c r="X909" s="186"/>
      <c r="Y909" s="186"/>
      <c r="Z909" s="186"/>
    </row>
    <row r="910" spans="1:26" x14ac:dyDescent="0.2">
      <c r="A910" s="186"/>
      <c r="B910" s="186"/>
      <c r="C910" s="186"/>
      <c r="D910" s="186"/>
      <c r="E910" s="186"/>
      <c r="F910" s="186"/>
      <c r="G910" s="186"/>
      <c r="H910" s="186"/>
      <c r="I910" s="186"/>
      <c r="J910" s="186"/>
      <c r="K910" s="186"/>
      <c r="L910" s="186"/>
      <c r="M910" s="186"/>
      <c r="N910" s="180"/>
      <c r="O910" s="180"/>
      <c r="P910" s="180"/>
      <c r="Q910" s="180"/>
      <c r="R910" s="180"/>
      <c r="S910" s="180"/>
      <c r="T910" s="186"/>
      <c r="U910" s="186"/>
      <c r="V910" s="186"/>
      <c r="W910" s="186"/>
      <c r="X910" s="186"/>
      <c r="Y910" s="186"/>
      <c r="Z910" s="186"/>
    </row>
    <row r="911" spans="1:26" x14ac:dyDescent="0.2">
      <c r="A911" s="186"/>
      <c r="B911" s="186"/>
      <c r="C911" s="186"/>
      <c r="D911" s="186"/>
      <c r="E911" s="186"/>
      <c r="F911" s="186"/>
      <c r="G911" s="186"/>
      <c r="H911" s="186"/>
      <c r="I911" s="186"/>
      <c r="J911" s="186"/>
      <c r="K911" s="186"/>
      <c r="L911" s="186"/>
      <c r="M911" s="186"/>
      <c r="N911" s="180"/>
      <c r="O911" s="180"/>
      <c r="P911" s="180"/>
      <c r="Q911" s="180"/>
      <c r="R911" s="180"/>
      <c r="S911" s="180"/>
      <c r="T911" s="186"/>
      <c r="U911" s="186"/>
      <c r="V911" s="186"/>
      <c r="W911" s="186"/>
      <c r="X911" s="186"/>
      <c r="Y911" s="186"/>
      <c r="Z911" s="186"/>
    </row>
    <row r="912" spans="1:26" x14ac:dyDescent="0.2">
      <c r="A912" s="186"/>
      <c r="B912" s="186"/>
      <c r="C912" s="186"/>
      <c r="D912" s="186"/>
      <c r="E912" s="186"/>
      <c r="F912" s="186"/>
      <c r="G912" s="186"/>
      <c r="H912" s="186"/>
      <c r="I912" s="186"/>
      <c r="J912" s="186"/>
      <c r="K912" s="186"/>
      <c r="L912" s="186"/>
      <c r="M912" s="186"/>
      <c r="N912" s="180"/>
      <c r="O912" s="180"/>
      <c r="P912" s="180"/>
      <c r="Q912" s="180"/>
      <c r="R912" s="180"/>
      <c r="S912" s="180"/>
      <c r="T912" s="186"/>
      <c r="U912" s="186"/>
      <c r="V912" s="186"/>
      <c r="W912" s="186"/>
      <c r="X912" s="186"/>
      <c r="Y912" s="186"/>
      <c r="Z912" s="186"/>
    </row>
    <row r="913" spans="1:26" x14ac:dyDescent="0.2">
      <c r="A913" s="186"/>
      <c r="B913" s="186"/>
      <c r="C913" s="186"/>
      <c r="D913" s="186"/>
      <c r="E913" s="186"/>
      <c r="F913" s="186"/>
      <c r="G913" s="186"/>
      <c r="H913" s="186"/>
      <c r="I913" s="186"/>
      <c r="J913" s="186"/>
      <c r="K913" s="186"/>
      <c r="L913" s="186"/>
      <c r="M913" s="186"/>
      <c r="N913" s="180"/>
      <c r="O913" s="180"/>
      <c r="P913" s="180"/>
      <c r="Q913" s="180"/>
      <c r="R913" s="180"/>
      <c r="S913" s="180"/>
      <c r="T913" s="186"/>
      <c r="U913" s="186"/>
      <c r="V913" s="186"/>
      <c r="W913" s="186"/>
      <c r="X913" s="186"/>
      <c r="Y913" s="186"/>
      <c r="Z913" s="186"/>
    </row>
    <row r="914" spans="1:26" x14ac:dyDescent="0.2">
      <c r="A914" s="186"/>
      <c r="B914" s="186"/>
      <c r="C914" s="186"/>
      <c r="D914" s="186"/>
      <c r="E914" s="186"/>
      <c r="F914" s="186"/>
      <c r="G914" s="186"/>
      <c r="H914" s="186"/>
      <c r="I914" s="186"/>
      <c r="J914" s="186"/>
      <c r="K914" s="186"/>
      <c r="L914" s="186"/>
      <c r="M914" s="186"/>
      <c r="N914" s="180"/>
      <c r="O914" s="180"/>
      <c r="P914" s="180"/>
      <c r="Q914" s="180"/>
      <c r="R914" s="180"/>
      <c r="S914" s="180"/>
      <c r="T914" s="186"/>
      <c r="U914" s="186"/>
      <c r="V914" s="186"/>
      <c r="W914" s="186"/>
      <c r="X914" s="186"/>
      <c r="Y914" s="186"/>
      <c r="Z914" s="186"/>
    </row>
    <row r="915" spans="1:26" x14ac:dyDescent="0.2">
      <c r="A915" s="186"/>
      <c r="B915" s="186"/>
      <c r="C915" s="186"/>
      <c r="D915" s="186"/>
      <c r="E915" s="186"/>
      <c r="F915" s="186"/>
      <c r="G915" s="186"/>
      <c r="H915" s="186"/>
      <c r="I915" s="186"/>
      <c r="J915" s="186"/>
      <c r="K915" s="186"/>
      <c r="L915" s="186"/>
      <c r="M915" s="186"/>
      <c r="N915" s="180"/>
      <c r="O915" s="180"/>
      <c r="P915" s="180"/>
      <c r="Q915" s="180"/>
      <c r="R915" s="180"/>
      <c r="S915" s="180"/>
      <c r="T915" s="186"/>
      <c r="U915" s="186"/>
      <c r="V915" s="186"/>
      <c r="W915" s="186"/>
      <c r="X915" s="186"/>
      <c r="Y915" s="186"/>
      <c r="Z915" s="186"/>
    </row>
    <row r="916" spans="1:26" x14ac:dyDescent="0.2">
      <c r="A916" s="186"/>
      <c r="B916" s="186"/>
      <c r="C916" s="186"/>
      <c r="D916" s="186"/>
      <c r="E916" s="186"/>
      <c r="F916" s="186"/>
      <c r="G916" s="186"/>
      <c r="H916" s="186"/>
      <c r="I916" s="186"/>
      <c r="J916" s="186"/>
      <c r="K916" s="186"/>
      <c r="L916" s="186"/>
      <c r="M916" s="186"/>
      <c r="N916" s="180"/>
      <c r="O916" s="180"/>
      <c r="P916" s="180"/>
      <c r="Q916" s="180"/>
      <c r="R916" s="180"/>
      <c r="S916" s="180"/>
      <c r="T916" s="186"/>
      <c r="U916" s="186"/>
      <c r="V916" s="186"/>
      <c r="W916" s="186"/>
      <c r="X916" s="186"/>
      <c r="Y916" s="186"/>
      <c r="Z916" s="186"/>
    </row>
    <row r="917" spans="1:26" x14ac:dyDescent="0.2">
      <c r="A917" s="186"/>
      <c r="B917" s="186"/>
      <c r="C917" s="186"/>
      <c r="D917" s="186"/>
      <c r="E917" s="186"/>
      <c r="F917" s="186"/>
      <c r="G917" s="186"/>
      <c r="H917" s="186"/>
      <c r="I917" s="186"/>
      <c r="J917" s="186"/>
      <c r="K917" s="186"/>
      <c r="L917" s="186"/>
      <c r="M917" s="186"/>
      <c r="N917" s="180"/>
      <c r="O917" s="180"/>
      <c r="P917" s="180"/>
      <c r="Q917" s="180"/>
      <c r="R917" s="180"/>
      <c r="S917" s="180"/>
      <c r="T917" s="186"/>
      <c r="U917" s="186"/>
      <c r="V917" s="186"/>
      <c r="W917" s="186"/>
      <c r="X917" s="186"/>
      <c r="Y917" s="186"/>
      <c r="Z917" s="186"/>
    </row>
    <row r="918" spans="1:26" x14ac:dyDescent="0.2">
      <c r="A918" s="186"/>
      <c r="B918" s="186"/>
      <c r="C918" s="186"/>
      <c r="D918" s="186"/>
      <c r="E918" s="186"/>
      <c r="F918" s="186"/>
      <c r="G918" s="186"/>
      <c r="H918" s="186"/>
      <c r="I918" s="186"/>
      <c r="J918" s="186"/>
      <c r="K918" s="186"/>
      <c r="L918" s="186"/>
      <c r="M918" s="186"/>
      <c r="N918" s="180"/>
      <c r="O918" s="180"/>
      <c r="P918" s="180"/>
      <c r="Q918" s="180"/>
      <c r="R918" s="180"/>
      <c r="S918" s="180"/>
      <c r="T918" s="186"/>
      <c r="U918" s="186"/>
      <c r="V918" s="186"/>
      <c r="W918" s="186"/>
      <c r="X918" s="186"/>
      <c r="Y918" s="186"/>
      <c r="Z918" s="186"/>
    </row>
    <row r="919" spans="1:26" x14ac:dyDescent="0.2">
      <c r="A919" s="186"/>
      <c r="B919" s="186"/>
      <c r="C919" s="186"/>
      <c r="D919" s="186"/>
      <c r="E919" s="186"/>
      <c r="F919" s="186"/>
      <c r="G919" s="186"/>
      <c r="H919" s="186"/>
      <c r="I919" s="186"/>
      <c r="J919" s="186"/>
      <c r="K919" s="186"/>
      <c r="L919" s="186"/>
      <c r="M919" s="186"/>
      <c r="N919" s="180"/>
      <c r="O919" s="180"/>
      <c r="P919" s="180"/>
      <c r="Q919" s="180"/>
      <c r="R919" s="180"/>
      <c r="S919" s="180"/>
      <c r="T919" s="186"/>
      <c r="U919" s="186"/>
      <c r="V919" s="186"/>
      <c r="W919" s="186"/>
      <c r="X919" s="186"/>
      <c r="Y919" s="186"/>
      <c r="Z919" s="186"/>
    </row>
    <row r="920" spans="1:26" x14ac:dyDescent="0.2">
      <c r="A920" s="186"/>
      <c r="B920" s="186"/>
      <c r="C920" s="186"/>
      <c r="D920" s="186"/>
      <c r="E920" s="186"/>
      <c r="F920" s="186"/>
      <c r="G920" s="186"/>
      <c r="H920" s="186"/>
      <c r="I920" s="186"/>
      <c r="J920" s="186"/>
      <c r="K920" s="186"/>
      <c r="L920" s="186"/>
      <c r="M920" s="186"/>
      <c r="N920" s="180"/>
      <c r="O920" s="180"/>
      <c r="P920" s="180"/>
      <c r="Q920" s="180"/>
      <c r="R920" s="180"/>
      <c r="S920" s="180"/>
      <c r="T920" s="186"/>
      <c r="U920" s="186"/>
      <c r="V920" s="186"/>
      <c r="W920" s="186"/>
      <c r="X920" s="186"/>
      <c r="Y920" s="186"/>
      <c r="Z920" s="186"/>
    </row>
    <row r="921" spans="1:26" x14ac:dyDescent="0.2">
      <c r="A921" s="186"/>
      <c r="B921" s="186"/>
      <c r="C921" s="186"/>
      <c r="D921" s="186"/>
      <c r="E921" s="186"/>
      <c r="F921" s="186"/>
      <c r="G921" s="186"/>
      <c r="H921" s="186"/>
      <c r="I921" s="186"/>
      <c r="J921" s="186"/>
      <c r="K921" s="186"/>
      <c r="L921" s="186"/>
      <c r="M921" s="186"/>
      <c r="N921" s="180"/>
      <c r="O921" s="180"/>
      <c r="P921" s="180"/>
      <c r="Q921" s="180"/>
      <c r="R921" s="180"/>
      <c r="S921" s="180"/>
      <c r="T921" s="186"/>
      <c r="U921" s="186"/>
      <c r="V921" s="186"/>
      <c r="W921" s="186"/>
      <c r="X921" s="186"/>
      <c r="Y921" s="186"/>
      <c r="Z921" s="186"/>
    </row>
    <row r="922" spans="1:26" x14ac:dyDescent="0.2">
      <c r="A922" s="186"/>
      <c r="B922" s="186"/>
      <c r="C922" s="186"/>
      <c r="D922" s="186"/>
      <c r="E922" s="186"/>
      <c r="F922" s="186"/>
      <c r="G922" s="186"/>
      <c r="H922" s="186"/>
      <c r="I922" s="186"/>
      <c r="J922" s="186"/>
      <c r="K922" s="186"/>
      <c r="L922" s="186"/>
      <c r="M922" s="186"/>
      <c r="N922" s="180"/>
      <c r="O922" s="180"/>
      <c r="P922" s="180"/>
      <c r="Q922" s="180"/>
      <c r="R922" s="180"/>
      <c r="S922" s="180"/>
      <c r="T922" s="186"/>
      <c r="U922" s="186"/>
      <c r="V922" s="186"/>
      <c r="W922" s="186"/>
      <c r="X922" s="186"/>
      <c r="Y922" s="186"/>
      <c r="Z922" s="186"/>
    </row>
    <row r="923" spans="1:26" x14ac:dyDescent="0.2">
      <c r="A923" s="186"/>
      <c r="B923" s="186"/>
      <c r="C923" s="186"/>
      <c r="D923" s="186"/>
      <c r="E923" s="186"/>
      <c r="F923" s="186"/>
      <c r="G923" s="186"/>
      <c r="H923" s="186"/>
      <c r="I923" s="186"/>
      <c r="J923" s="186"/>
      <c r="K923" s="186"/>
      <c r="L923" s="186"/>
      <c r="M923" s="186"/>
      <c r="N923" s="180"/>
      <c r="O923" s="180"/>
      <c r="P923" s="180"/>
      <c r="Q923" s="180"/>
      <c r="R923" s="180"/>
      <c r="S923" s="180"/>
      <c r="T923" s="186"/>
      <c r="U923" s="186"/>
      <c r="V923" s="186"/>
      <c r="W923" s="186"/>
      <c r="X923" s="186"/>
      <c r="Y923" s="186"/>
      <c r="Z923" s="186"/>
    </row>
    <row r="924" spans="1:26" x14ac:dyDescent="0.2">
      <c r="A924" s="186"/>
      <c r="B924" s="186"/>
      <c r="C924" s="186"/>
      <c r="D924" s="186"/>
      <c r="E924" s="186"/>
      <c r="F924" s="186"/>
      <c r="G924" s="186"/>
      <c r="H924" s="186"/>
      <c r="I924" s="186"/>
      <c r="J924" s="186"/>
      <c r="K924" s="186"/>
      <c r="L924" s="186"/>
      <c r="M924" s="186"/>
      <c r="N924" s="180"/>
      <c r="O924" s="180"/>
      <c r="P924" s="180"/>
      <c r="Q924" s="180"/>
      <c r="R924" s="180"/>
      <c r="S924" s="180"/>
      <c r="T924" s="186"/>
      <c r="U924" s="186"/>
      <c r="V924" s="186"/>
      <c r="W924" s="186"/>
      <c r="X924" s="186"/>
      <c r="Y924" s="186"/>
      <c r="Z924" s="186"/>
    </row>
    <row r="925" spans="1:26" x14ac:dyDescent="0.2">
      <c r="A925" s="186"/>
      <c r="B925" s="186"/>
      <c r="C925" s="186"/>
      <c r="D925" s="186"/>
      <c r="E925" s="186"/>
      <c r="F925" s="186"/>
      <c r="G925" s="186"/>
      <c r="H925" s="186"/>
      <c r="I925" s="186"/>
      <c r="J925" s="186"/>
      <c r="K925" s="186"/>
      <c r="L925" s="186"/>
      <c r="M925" s="186"/>
      <c r="N925" s="180"/>
      <c r="O925" s="180"/>
      <c r="P925" s="180"/>
      <c r="Q925" s="180"/>
      <c r="R925" s="180"/>
      <c r="S925" s="180"/>
      <c r="T925" s="186"/>
      <c r="U925" s="186"/>
      <c r="V925" s="186"/>
      <c r="W925" s="186"/>
      <c r="X925" s="186"/>
      <c r="Y925" s="186"/>
      <c r="Z925" s="186"/>
    </row>
    <row r="926" spans="1:26" x14ac:dyDescent="0.2">
      <c r="A926" s="186"/>
      <c r="B926" s="186"/>
      <c r="C926" s="186"/>
      <c r="D926" s="186"/>
      <c r="E926" s="186"/>
      <c r="F926" s="186"/>
      <c r="G926" s="186"/>
      <c r="H926" s="186"/>
      <c r="I926" s="186"/>
      <c r="J926" s="186"/>
      <c r="K926" s="186"/>
      <c r="L926" s="186"/>
      <c r="M926" s="186"/>
      <c r="N926" s="180"/>
      <c r="O926" s="180"/>
      <c r="P926" s="180"/>
      <c r="Q926" s="180"/>
      <c r="R926" s="180"/>
      <c r="S926" s="180"/>
      <c r="T926" s="186"/>
      <c r="U926" s="186"/>
      <c r="V926" s="186"/>
      <c r="W926" s="186"/>
      <c r="X926" s="186"/>
      <c r="Y926" s="186"/>
      <c r="Z926" s="186"/>
    </row>
    <row r="927" spans="1:26" x14ac:dyDescent="0.2">
      <c r="A927" s="186"/>
      <c r="B927" s="186"/>
      <c r="C927" s="186"/>
      <c r="D927" s="186"/>
      <c r="E927" s="186"/>
      <c r="F927" s="186"/>
      <c r="G927" s="186"/>
      <c r="H927" s="186"/>
      <c r="I927" s="186"/>
      <c r="J927" s="186"/>
      <c r="K927" s="186"/>
      <c r="L927" s="186"/>
      <c r="M927" s="186"/>
      <c r="N927" s="180"/>
      <c r="O927" s="180"/>
      <c r="P927" s="180"/>
      <c r="Q927" s="180"/>
      <c r="R927" s="180"/>
      <c r="S927" s="180"/>
      <c r="T927" s="186"/>
      <c r="U927" s="186"/>
      <c r="V927" s="186"/>
      <c r="W927" s="186"/>
      <c r="X927" s="186"/>
      <c r="Y927" s="186"/>
      <c r="Z927" s="186"/>
    </row>
    <row r="928" spans="1:26" x14ac:dyDescent="0.2">
      <c r="A928" s="186"/>
      <c r="B928" s="186"/>
      <c r="C928" s="186"/>
      <c r="D928" s="186"/>
      <c r="E928" s="186"/>
      <c r="F928" s="186"/>
      <c r="G928" s="186"/>
      <c r="H928" s="186"/>
      <c r="I928" s="186"/>
      <c r="J928" s="186"/>
      <c r="K928" s="186"/>
      <c r="L928" s="186"/>
      <c r="M928" s="186"/>
      <c r="N928" s="180"/>
      <c r="O928" s="180"/>
      <c r="P928" s="180"/>
      <c r="Q928" s="180"/>
      <c r="R928" s="180"/>
      <c r="S928" s="180"/>
      <c r="T928" s="186"/>
      <c r="U928" s="186"/>
      <c r="V928" s="186"/>
      <c r="W928" s="186"/>
      <c r="X928" s="186"/>
      <c r="Y928" s="186"/>
      <c r="Z928" s="186"/>
    </row>
    <row r="929" spans="1:26" x14ac:dyDescent="0.2">
      <c r="A929" s="186"/>
      <c r="B929" s="186"/>
      <c r="C929" s="186"/>
      <c r="D929" s="186"/>
      <c r="E929" s="186"/>
      <c r="F929" s="186"/>
      <c r="G929" s="186"/>
      <c r="H929" s="186"/>
      <c r="I929" s="186"/>
      <c r="J929" s="186"/>
      <c r="K929" s="186"/>
      <c r="L929" s="186"/>
      <c r="M929" s="186"/>
      <c r="N929" s="180"/>
      <c r="O929" s="180"/>
      <c r="P929" s="180"/>
      <c r="Q929" s="180"/>
      <c r="R929" s="180"/>
      <c r="S929" s="180"/>
      <c r="T929" s="186"/>
      <c r="U929" s="186"/>
      <c r="V929" s="186"/>
      <c r="W929" s="186"/>
      <c r="X929" s="186"/>
      <c r="Y929" s="186"/>
      <c r="Z929" s="186"/>
    </row>
    <row r="930" spans="1:26" x14ac:dyDescent="0.2">
      <c r="A930" s="186"/>
      <c r="B930" s="186"/>
      <c r="C930" s="186"/>
      <c r="D930" s="186"/>
      <c r="E930" s="186"/>
      <c r="F930" s="186"/>
      <c r="G930" s="186"/>
      <c r="H930" s="186"/>
      <c r="I930" s="186"/>
      <c r="J930" s="186"/>
      <c r="K930" s="186"/>
      <c r="L930" s="186"/>
      <c r="M930" s="186"/>
      <c r="N930" s="180"/>
      <c r="O930" s="180"/>
      <c r="P930" s="180"/>
      <c r="Q930" s="180"/>
      <c r="R930" s="180"/>
      <c r="S930" s="180"/>
      <c r="T930" s="186"/>
      <c r="U930" s="186"/>
      <c r="V930" s="186"/>
      <c r="W930" s="186"/>
      <c r="X930" s="186"/>
      <c r="Y930" s="186"/>
      <c r="Z930" s="186"/>
    </row>
    <row r="931" spans="1:26" x14ac:dyDescent="0.2">
      <c r="A931" s="186"/>
      <c r="B931" s="186"/>
      <c r="C931" s="186"/>
      <c r="D931" s="186"/>
      <c r="E931" s="186"/>
      <c r="F931" s="186"/>
      <c r="G931" s="186"/>
      <c r="H931" s="186"/>
      <c r="I931" s="186"/>
      <c r="J931" s="186"/>
      <c r="K931" s="186"/>
      <c r="L931" s="186"/>
      <c r="M931" s="186"/>
      <c r="N931" s="180"/>
      <c r="O931" s="180"/>
      <c r="P931" s="180"/>
      <c r="Q931" s="180"/>
      <c r="R931" s="180"/>
      <c r="S931" s="180"/>
      <c r="T931" s="186"/>
      <c r="U931" s="186"/>
      <c r="V931" s="186"/>
      <c r="W931" s="186"/>
      <c r="X931" s="186"/>
      <c r="Y931" s="186"/>
      <c r="Z931" s="186"/>
    </row>
    <row r="932" spans="1:26" x14ac:dyDescent="0.2">
      <c r="A932" s="186"/>
      <c r="B932" s="186"/>
      <c r="C932" s="186"/>
      <c r="D932" s="186"/>
      <c r="E932" s="186"/>
      <c r="F932" s="186"/>
      <c r="G932" s="186"/>
      <c r="H932" s="186"/>
      <c r="I932" s="186"/>
      <c r="J932" s="186"/>
      <c r="K932" s="186"/>
      <c r="L932" s="186"/>
      <c r="M932" s="186"/>
      <c r="N932" s="180"/>
      <c r="O932" s="180"/>
      <c r="P932" s="180"/>
      <c r="Q932" s="180"/>
      <c r="R932" s="180"/>
      <c r="S932" s="180"/>
      <c r="T932" s="186"/>
      <c r="U932" s="186"/>
      <c r="V932" s="186"/>
      <c r="W932" s="186"/>
      <c r="X932" s="186"/>
      <c r="Y932" s="186"/>
      <c r="Z932" s="186"/>
    </row>
    <row r="933" spans="1:26" x14ac:dyDescent="0.2">
      <c r="A933" s="186"/>
      <c r="B933" s="186"/>
      <c r="C933" s="186"/>
      <c r="D933" s="186"/>
      <c r="E933" s="186"/>
      <c r="F933" s="186"/>
      <c r="G933" s="186"/>
      <c r="H933" s="186"/>
      <c r="I933" s="186"/>
      <c r="J933" s="186"/>
      <c r="K933" s="186"/>
      <c r="L933" s="186"/>
      <c r="M933" s="186"/>
      <c r="N933" s="180"/>
      <c r="O933" s="180"/>
      <c r="P933" s="180"/>
      <c r="Q933" s="180"/>
      <c r="R933" s="180"/>
      <c r="S933" s="180"/>
      <c r="T933" s="186"/>
      <c r="U933" s="186"/>
      <c r="V933" s="186"/>
      <c r="W933" s="186"/>
      <c r="X933" s="186"/>
      <c r="Y933" s="186"/>
      <c r="Z933" s="186"/>
    </row>
    <row r="934" spans="1:26" x14ac:dyDescent="0.2">
      <c r="A934" s="186"/>
      <c r="B934" s="186"/>
      <c r="C934" s="186"/>
      <c r="D934" s="186"/>
      <c r="E934" s="186"/>
      <c r="F934" s="186"/>
      <c r="G934" s="186"/>
      <c r="H934" s="186"/>
      <c r="I934" s="186"/>
      <c r="J934" s="186"/>
      <c r="K934" s="186"/>
      <c r="L934" s="186"/>
      <c r="M934" s="186"/>
      <c r="N934" s="180"/>
      <c r="O934" s="180"/>
      <c r="P934" s="180"/>
      <c r="Q934" s="180"/>
      <c r="R934" s="180"/>
      <c r="S934" s="180"/>
      <c r="T934" s="186"/>
      <c r="U934" s="186"/>
      <c r="V934" s="186"/>
      <c r="W934" s="186"/>
      <c r="X934" s="186"/>
      <c r="Y934" s="186"/>
      <c r="Z934" s="186"/>
    </row>
    <row r="935" spans="1:26" x14ac:dyDescent="0.2">
      <c r="A935" s="186"/>
      <c r="B935" s="186"/>
      <c r="C935" s="186"/>
      <c r="D935" s="186"/>
      <c r="E935" s="186"/>
      <c r="F935" s="186"/>
      <c r="G935" s="186"/>
      <c r="H935" s="186"/>
      <c r="I935" s="186"/>
      <c r="J935" s="186"/>
      <c r="K935" s="186"/>
      <c r="L935" s="186"/>
      <c r="M935" s="186"/>
      <c r="N935" s="180"/>
      <c r="O935" s="180"/>
      <c r="P935" s="180"/>
      <c r="Q935" s="180"/>
      <c r="R935" s="180"/>
      <c r="S935" s="180"/>
      <c r="T935" s="186"/>
      <c r="U935" s="186"/>
      <c r="V935" s="186"/>
      <c r="W935" s="186"/>
      <c r="X935" s="186"/>
      <c r="Y935" s="186"/>
      <c r="Z935" s="186"/>
    </row>
    <row r="936" spans="1:26" x14ac:dyDescent="0.2">
      <c r="A936" s="186"/>
      <c r="B936" s="186"/>
      <c r="C936" s="186"/>
      <c r="D936" s="186"/>
      <c r="E936" s="186"/>
      <c r="F936" s="186"/>
      <c r="G936" s="186"/>
      <c r="H936" s="186"/>
      <c r="I936" s="186"/>
      <c r="J936" s="186"/>
      <c r="K936" s="186"/>
      <c r="L936" s="186"/>
      <c r="M936" s="186"/>
      <c r="N936" s="180"/>
      <c r="O936" s="180"/>
      <c r="P936" s="180"/>
      <c r="Q936" s="180"/>
      <c r="R936" s="180"/>
      <c r="S936" s="180"/>
      <c r="T936" s="186"/>
      <c r="U936" s="186"/>
      <c r="V936" s="186"/>
      <c r="W936" s="186"/>
      <c r="X936" s="186"/>
      <c r="Y936" s="186"/>
      <c r="Z936" s="186"/>
    </row>
    <row r="937" spans="1:26" x14ac:dyDescent="0.2">
      <c r="A937" s="186"/>
      <c r="B937" s="186"/>
      <c r="C937" s="186"/>
      <c r="D937" s="186"/>
      <c r="E937" s="186"/>
      <c r="F937" s="186"/>
      <c r="G937" s="186"/>
      <c r="H937" s="186"/>
      <c r="I937" s="186"/>
      <c r="J937" s="186"/>
      <c r="K937" s="186"/>
      <c r="L937" s="186"/>
      <c r="M937" s="186"/>
      <c r="N937" s="180"/>
      <c r="O937" s="180"/>
      <c r="P937" s="180"/>
      <c r="Q937" s="180"/>
      <c r="R937" s="180"/>
      <c r="S937" s="180"/>
      <c r="T937" s="186"/>
      <c r="U937" s="186"/>
      <c r="V937" s="186"/>
      <c r="W937" s="186"/>
      <c r="X937" s="186"/>
      <c r="Y937" s="186"/>
      <c r="Z937" s="186"/>
    </row>
    <row r="938" spans="1:26" x14ac:dyDescent="0.2">
      <c r="A938" s="186"/>
      <c r="B938" s="186"/>
      <c r="C938" s="186"/>
      <c r="D938" s="186"/>
      <c r="E938" s="186"/>
      <c r="F938" s="186"/>
      <c r="G938" s="186"/>
      <c r="H938" s="186"/>
      <c r="I938" s="186"/>
      <c r="J938" s="186"/>
      <c r="K938" s="186"/>
      <c r="L938" s="186"/>
      <c r="M938" s="186"/>
      <c r="N938" s="180"/>
      <c r="O938" s="180"/>
      <c r="P938" s="180"/>
      <c r="Q938" s="180"/>
      <c r="R938" s="180"/>
      <c r="S938" s="180"/>
      <c r="T938" s="186"/>
      <c r="U938" s="186"/>
      <c r="V938" s="186"/>
      <c r="W938" s="186"/>
      <c r="X938" s="186"/>
      <c r="Y938" s="186"/>
      <c r="Z938" s="186"/>
    </row>
    <row r="939" spans="1:26" x14ac:dyDescent="0.2">
      <c r="A939" s="186"/>
      <c r="B939" s="186"/>
      <c r="C939" s="186"/>
      <c r="D939" s="186"/>
      <c r="E939" s="186"/>
      <c r="F939" s="186"/>
      <c r="G939" s="186"/>
      <c r="H939" s="186"/>
      <c r="I939" s="186"/>
      <c r="J939" s="186"/>
      <c r="K939" s="186"/>
      <c r="L939" s="186"/>
      <c r="M939" s="186"/>
      <c r="N939" s="180"/>
      <c r="O939" s="180"/>
      <c r="P939" s="180"/>
      <c r="Q939" s="180"/>
      <c r="R939" s="180"/>
      <c r="S939" s="180"/>
      <c r="T939" s="186"/>
      <c r="U939" s="186"/>
      <c r="V939" s="186"/>
      <c r="W939" s="186"/>
      <c r="X939" s="186"/>
      <c r="Y939" s="186"/>
      <c r="Z939" s="186"/>
    </row>
    <row r="940" spans="1:26" x14ac:dyDescent="0.2">
      <c r="A940" s="186"/>
      <c r="B940" s="186"/>
      <c r="C940" s="186"/>
      <c r="D940" s="186"/>
      <c r="E940" s="186"/>
      <c r="F940" s="186"/>
      <c r="G940" s="186"/>
      <c r="H940" s="186"/>
      <c r="I940" s="186"/>
      <c r="J940" s="186"/>
      <c r="K940" s="186"/>
      <c r="L940" s="186"/>
      <c r="M940" s="186"/>
      <c r="N940" s="180"/>
      <c r="O940" s="180"/>
      <c r="P940" s="180"/>
      <c r="Q940" s="180"/>
      <c r="R940" s="180"/>
      <c r="S940" s="180"/>
      <c r="T940" s="186"/>
      <c r="U940" s="186"/>
      <c r="V940" s="186"/>
      <c r="W940" s="186"/>
      <c r="X940" s="186"/>
      <c r="Y940" s="186"/>
      <c r="Z940" s="186"/>
    </row>
    <row r="941" spans="1:26" x14ac:dyDescent="0.2">
      <c r="A941" s="186"/>
      <c r="B941" s="186"/>
      <c r="C941" s="186"/>
      <c r="D941" s="186"/>
      <c r="E941" s="186"/>
      <c r="F941" s="186"/>
      <c r="G941" s="186"/>
      <c r="H941" s="186"/>
      <c r="I941" s="186"/>
      <c r="J941" s="186"/>
      <c r="K941" s="186"/>
      <c r="L941" s="186"/>
      <c r="M941" s="186"/>
      <c r="N941" s="180"/>
      <c r="O941" s="180"/>
      <c r="P941" s="180"/>
      <c r="Q941" s="180"/>
      <c r="R941" s="180"/>
      <c r="S941" s="180"/>
      <c r="T941" s="186"/>
      <c r="U941" s="186"/>
      <c r="V941" s="186"/>
      <c r="W941" s="186"/>
      <c r="X941" s="186"/>
      <c r="Y941" s="186"/>
      <c r="Z941" s="186"/>
    </row>
    <row r="942" spans="1:26" x14ac:dyDescent="0.2">
      <c r="A942" s="186"/>
      <c r="B942" s="186"/>
      <c r="C942" s="186"/>
      <c r="D942" s="186"/>
      <c r="E942" s="186"/>
      <c r="F942" s="186"/>
      <c r="G942" s="186"/>
      <c r="H942" s="186"/>
      <c r="I942" s="186"/>
      <c r="J942" s="186"/>
      <c r="K942" s="186"/>
      <c r="L942" s="186"/>
      <c r="M942" s="186"/>
      <c r="N942" s="180"/>
      <c r="O942" s="180"/>
      <c r="P942" s="180"/>
      <c r="Q942" s="180"/>
      <c r="R942" s="180"/>
      <c r="S942" s="180"/>
      <c r="T942" s="186"/>
      <c r="U942" s="186"/>
      <c r="V942" s="186"/>
      <c r="W942" s="186"/>
      <c r="X942" s="186"/>
      <c r="Y942" s="186"/>
      <c r="Z942" s="186"/>
    </row>
    <row r="943" spans="1:26" x14ac:dyDescent="0.2">
      <c r="A943" s="186"/>
      <c r="B943" s="186"/>
      <c r="C943" s="186"/>
      <c r="D943" s="186"/>
      <c r="E943" s="186"/>
      <c r="F943" s="186"/>
      <c r="G943" s="186"/>
      <c r="H943" s="186"/>
      <c r="I943" s="186"/>
      <c r="J943" s="186"/>
      <c r="K943" s="186"/>
      <c r="L943" s="186"/>
      <c r="M943" s="186"/>
      <c r="N943" s="180"/>
      <c r="O943" s="180"/>
      <c r="P943" s="180"/>
      <c r="Q943" s="180"/>
      <c r="R943" s="180"/>
      <c r="S943" s="180"/>
      <c r="T943" s="186"/>
      <c r="U943" s="186"/>
      <c r="V943" s="186"/>
      <c r="W943" s="186"/>
      <c r="X943" s="186"/>
      <c r="Y943" s="186"/>
      <c r="Z943" s="186"/>
    </row>
    <row r="944" spans="1:26" x14ac:dyDescent="0.2">
      <c r="A944" s="186"/>
      <c r="B944" s="186"/>
      <c r="C944" s="186"/>
      <c r="D944" s="186"/>
      <c r="E944" s="186"/>
      <c r="F944" s="186"/>
      <c r="G944" s="186"/>
      <c r="H944" s="186"/>
      <c r="I944" s="186"/>
      <c r="J944" s="186"/>
      <c r="K944" s="186"/>
      <c r="L944" s="186"/>
      <c r="M944" s="186"/>
      <c r="N944" s="180"/>
      <c r="O944" s="180"/>
      <c r="P944" s="180"/>
      <c r="Q944" s="180"/>
      <c r="R944" s="180"/>
      <c r="S944" s="180"/>
      <c r="T944" s="186"/>
      <c r="U944" s="186"/>
      <c r="V944" s="186"/>
      <c r="W944" s="186"/>
      <c r="X944" s="186"/>
      <c r="Y944" s="186"/>
      <c r="Z944" s="186"/>
    </row>
    <row r="945" spans="1:26" x14ac:dyDescent="0.2">
      <c r="A945" s="186"/>
      <c r="B945" s="186"/>
      <c r="C945" s="186"/>
      <c r="D945" s="186"/>
      <c r="E945" s="186"/>
      <c r="F945" s="186"/>
      <c r="G945" s="186"/>
      <c r="H945" s="186"/>
      <c r="I945" s="186"/>
      <c r="J945" s="186"/>
      <c r="K945" s="186"/>
      <c r="L945" s="186"/>
      <c r="M945" s="186"/>
      <c r="N945" s="180"/>
      <c r="O945" s="180"/>
      <c r="P945" s="180"/>
      <c r="Q945" s="180"/>
      <c r="R945" s="180"/>
      <c r="S945" s="180"/>
      <c r="T945" s="186"/>
      <c r="U945" s="186"/>
      <c r="V945" s="186"/>
      <c r="W945" s="186"/>
      <c r="X945" s="186"/>
      <c r="Y945" s="186"/>
      <c r="Z945" s="186"/>
    </row>
    <row r="946" spans="1:26" x14ac:dyDescent="0.2">
      <c r="A946" s="186"/>
      <c r="B946" s="186"/>
      <c r="C946" s="186"/>
      <c r="D946" s="186"/>
      <c r="E946" s="186"/>
      <c r="F946" s="186"/>
      <c r="G946" s="186"/>
      <c r="H946" s="186"/>
      <c r="I946" s="186"/>
      <c r="J946" s="186"/>
      <c r="K946" s="186"/>
      <c r="L946" s="186"/>
      <c r="M946" s="186"/>
      <c r="N946" s="180"/>
      <c r="O946" s="180"/>
      <c r="P946" s="180"/>
      <c r="Q946" s="180"/>
      <c r="R946" s="180"/>
      <c r="S946" s="180"/>
      <c r="T946" s="186"/>
      <c r="U946" s="186"/>
      <c r="V946" s="186"/>
      <c r="W946" s="186"/>
      <c r="X946" s="186"/>
      <c r="Y946" s="186"/>
      <c r="Z946" s="186"/>
    </row>
    <row r="947" spans="1:26" x14ac:dyDescent="0.2">
      <c r="A947" s="186"/>
      <c r="B947" s="186"/>
      <c r="C947" s="186"/>
      <c r="D947" s="186"/>
      <c r="E947" s="186"/>
      <c r="F947" s="186"/>
      <c r="G947" s="186"/>
      <c r="H947" s="186"/>
      <c r="I947" s="186"/>
      <c r="J947" s="186"/>
      <c r="K947" s="186"/>
      <c r="L947" s="186"/>
      <c r="M947" s="186"/>
      <c r="N947" s="180"/>
      <c r="O947" s="180"/>
      <c r="P947" s="180"/>
      <c r="Q947" s="180"/>
      <c r="R947" s="180"/>
      <c r="S947" s="180"/>
      <c r="T947" s="186"/>
      <c r="U947" s="186"/>
      <c r="V947" s="186"/>
      <c r="W947" s="186"/>
      <c r="X947" s="186"/>
      <c r="Y947" s="186"/>
      <c r="Z947" s="186"/>
    </row>
    <row r="948" spans="1:26" x14ac:dyDescent="0.2">
      <c r="A948" s="186"/>
      <c r="B948" s="186"/>
      <c r="C948" s="186"/>
      <c r="D948" s="186"/>
      <c r="E948" s="186"/>
      <c r="F948" s="186"/>
      <c r="G948" s="186"/>
      <c r="H948" s="186"/>
      <c r="I948" s="186"/>
      <c r="J948" s="186"/>
      <c r="K948" s="186"/>
      <c r="L948" s="186"/>
      <c r="M948" s="186"/>
      <c r="N948" s="180"/>
      <c r="O948" s="180"/>
      <c r="P948" s="180"/>
      <c r="Q948" s="180"/>
      <c r="R948" s="180"/>
      <c r="S948" s="180"/>
      <c r="T948" s="186"/>
      <c r="U948" s="186"/>
      <c r="V948" s="186"/>
      <c r="W948" s="186"/>
      <c r="X948" s="186"/>
      <c r="Y948" s="186"/>
      <c r="Z948" s="186"/>
    </row>
    <row r="949" spans="1:26" x14ac:dyDescent="0.2">
      <c r="A949" s="186"/>
      <c r="B949" s="186"/>
      <c r="C949" s="186"/>
      <c r="D949" s="186"/>
      <c r="E949" s="186"/>
      <c r="F949" s="186"/>
      <c r="G949" s="186"/>
      <c r="H949" s="186"/>
      <c r="I949" s="186"/>
      <c r="J949" s="186"/>
      <c r="K949" s="186"/>
      <c r="L949" s="186"/>
      <c r="M949" s="186"/>
      <c r="N949" s="180"/>
      <c r="O949" s="180"/>
      <c r="P949" s="180"/>
      <c r="Q949" s="180"/>
      <c r="R949" s="180"/>
      <c r="S949" s="180"/>
      <c r="T949" s="186"/>
      <c r="U949" s="186"/>
      <c r="V949" s="186"/>
      <c r="W949" s="186"/>
      <c r="X949" s="186"/>
      <c r="Y949" s="186"/>
      <c r="Z949" s="186"/>
    </row>
    <row r="950" spans="1:26" x14ac:dyDescent="0.2">
      <c r="A950" s="186"/>
      <c r="B950" s="186"/>
      <c r="C950" s="186"/>
      <c r="D950" s="186"/>
      <c r="E950" s="186"/>
      <c r="F950" s="186"/>
      <c r="G950" s="186"/>
      <c r="H950" s="186"/>
      <c r="I950" s="186"/>
      <c r="J950" s="186"/>
      <c r="K950" s="186"/>
      <c r="L950" s="186"/>
      <c r="M950" s="186"/>
      <c r="N950" s="180"/>
      <c r="O950" s="180"/>
      <c r="P950" s="180"/>
      <c r="Q950" s="180"/>
      <c r="R950" s="180"/>
      <c r="S950" s="180"/>
      <c r="T950" s="186"/>
      <c r="U950" s="186"/>
      <c r="V950" s="186"/>
      <c r="W950" s="186"/>
      <c r="X950" s="186"/>
      <c r="Y950" s="186"/>
      <c r="Z950" s="186"/>
    </row>
    <row r="951" spans="1:26" x14ac:dyDescent="0.2">
      <c r="A951" s="186"/>
      <c r="B951" s="186"/>
      <c r="C951" s="186"/>
      <c r="D951" s="186"/>
      <c r="E951" s="186"/>
      <c r="F951" s="186"/>
      <c r="G951" s="186"/>
      <c r="H951" s="186"/>
      <c r="I951" s="186"/>
      <c r="J951" s="186"/>
      <c r="K951" s="186"/>
      <c r="L951" s="186"/>
      <c r="M951" s="186"/>
      <c r="N951" s="180"/>
      <c r="O951" s="180"/>
      <c r="P951" s="180"/>
      <c r="Q951" s="180"/>
      <c r="R951" s="180"/>
      <c r="S951" s="180"/>
      <c r="T951" s="186"/>
      <c r="U951" s="186"/>
      <c r="V951" s="186"/>
      <c r="W951" s="186"/>
      <c r="X951" s="186"/>
      <c r="Y951" s="186"/>
      <c r="Z951" s="186"/>
    </row>
    <row r="952" spans="1:26" x14ac:dyDescent="0.2">
      <c r="A952" s="186"/>
      <c r="B952" s="186"/>
      <c r="C952" s="186"/>
      <c r="D952" s="186"/>
      <c r="E952" s="186"/>
      <c r="F952" s="186"/>
      <c r="G952" s="186"/>
      <c r="H952" s="186"/>
      <c r="I952" s="186"/>
      <c r="J952" s="186"/>
      <c r="K952" s="186"/>
      <c r="L952" s="186"/>
      <c r="M952" s="186"/>
      <c r="N952" s="180"/>
      <c r="O952" s="180"/>
      <c r="P952" s="180"/>
      <c r="Q952" s="180"/>
      <c r="R952" s="180"/>
      <c r="S952" s="180"/>
      <c r="T952" s="186"/>
      <c r="U952" s="186"/>
      <c r="V952" s="186"/>
      <c r="W952" s="186"/>
      <c r="X952" s="186"/>
      <c r="Y952" s="186"/>
      <c r="Z952" s="186"/>
    </row>
    <row r="953" spans="1:26" x14ac:dyDescent="0.2">
      <c r="A953" s="186"/>
      <c r="B953" s="186"/>
      <c r="C953" s="186"/>
      <c r="D953" s="186"/>
      <c r="E953" s="186"/>
      <c r="F953" s="186"/>
      <c r="G953" s="186"/>
      <c r="H953" s="186"/>
      <c r="I953" s="186"/>
      <c r="J953" s="186"/>
      <c r="K953" s="186"/>
      <c r="L953" s="186"/>
      <c r="M953" s="186"/>
      <c r="N953" s="180"/>
      <c r="O953" s="180"/>
      <c r="P953" s="180"/>
      <c r="Q953" s="180"/>
      <c r="R953" s="180"/>
      <c r="S953" s="180"/>
      <c r="T953" s="186"/>
      <c r="U953" s="186"/>
      <c r="V953" s="186"/>
      <c r="W953" s="186"/>
      <c r="X953" s="186"/>
      <c r="Y953" s="186"/>
      <c r="Z953" s="186"/>
    </row>
    <row r="954" spans="1:26" x14ac:dyDescent="0.2">
      <c r="A954" s="186"/>
      <c r="B954" s="186"/>
      <c r="C954" s="186"/>
      <c r="D954" s="186"/>
      <c r="E954" s="186"/>
      <c r="F954" s="186"/>
      <c r="G954" s="186"/>
      <c r="H954" s="186"/>
      <c r="I954" s="186"/>
      <c r="J954" s="186"/>
      <c r="K954" s="186"/>
      <c r="L954" s="186"/>
      <c r="M954" s="186"/>
      <c r="N954" s="180"/>
      <c r="O954" s="180"/>
      <c r="P954" s="180"/>
      <c r="Q954" s="180"/>
      <c r="R954" s="180"/>
      <c r="S954" s="180"/>
      <c r="T954" s="186"/>
      <c r="U954" s="186"/>
      <c r="V954" s="186"/>
      <c r="W954" s="186"/>
      <c r="X954" s="186"/>
      <c r="Y954" s="186"/>
      <c r="Z954" s="186"/>
    </row>
    <row r="955" spans="1:26" x14ac:dyDescent="0.2">
      <c r="A955" s="186"/>
      <c r="B955" s="186"/>
      <c r="C955" s="186"/>
      <c r="D955" s="186"/>
      <c r="E955" s="186"/>
      <c r="F955" s="186"/>
      <c r="G955" s="186"/>
      <c r="H955" s="186"/>
      <c r="I955" s="186"/>
      <c r="J955" s="186"/>
      <c r="K955" s="186"/>
      <c r="L955" s="186"/>
      <c r="M955" s="186"/>
      <c r="N955" s="180"/>
      <c r="O955" s="180"/>
      <c r="P955" s="180"/>
      <c r="Q955" s="180"/>
      <c r="R955" s="180"/>
      <c r="S955" s="180"/>
      <c r="T955" s="186"/>
      <c r="U955" s="186"/>
      <c r="V955" s="186"/>
      <c r="W955" s="186"/>
      <c r="X955" s="186"/>
      <c r="Y955" s="186"/>
      <c r="Z955" s="186"/>
    </row>
    <row r="956" spans="1:26" x14ac:dyDescent="0.2">
      <c r="A956" s="186"/>
      <c r="B956" s="186"/>
      <c r="C956" s="186"/>
      <c r="D956" s="186"/>
      <c r="E956" s="186"/>
      <c r="F956" s="186"/>
      <c r="G956" s="186"/>
      <c r="H956" s="186"/>
      <c r="I956" s="186"/>
      <c r="J956" s="186"/>
      <c r="K956" s="186"/>
      <c r="L956" s="186"/>
      <c r="M956" s="186"/>
      <c r="N956" s="180"/>
      <c r="O956" s="180"/>
      <c r="P956" s="180"/>
      <c r="Q956" s="180"/>
      <c r="R956" s="180"/>
      <c r="S956" s="180"/>
      <c r="T956" s="186"/>
      <c r="U956" s="186"/>
      <c r="V956" s="186"/>
      <c r="W956" s="186"/>
      <c r="X956" s="186"/>
      <c r="Y956" s="186"/>
      <c r="Z956" s="186"/>
    </row>
    <row r="957" spans="1:26" x14ac:dyDescent="0.2">
      <c r="A957" s="186"/>
      <c r="B957" s="186"/>
      <c r="C957" s="186"/>
      <c r="D957" s="186"/>
      <c r="E957" s="186"/>
      <c r="F957" s="186"/>
      <c r="G957" s="186"/>
      <c r="H957" s="186"/>
      <c r="I957" s="186"/>
      <c r="J957" s="186"/>
      <c r="K957" s="186"/>
      <c r="L957" s="186"/>
      <c r="M957" s="186"/>
      <c r="N957" s="180"/>
      <c r="O957" s="180"/>
      <c r="P957" s="180"/>
      <c r="Q957" s="180"/>
      <c r="R957" s="180"/>
      <c r="S957" s="180"/>
      <c r="T957" s="186"/>
      <c r="U957" s="186"/>
      <c r="V957" s="186"/>
      <c r="W957" s="186"/>
      <c r="X957" s="186"/>
      <c r="Y957" s="186"/>
      <c r="Z957" s="186"/>
    </row>
    <row r="958" spans="1:26" x14ac:dyDescent="0.2">
      <c r="A958" s="186"/>
      <c r="B958" s="186"/>
      <c r="C958" s="186"/>
      <c r="D958" s="186"/>
      <c r="E958" s="186"/>
      <c r="F958" s="186"/>
      <c r="G958" s="186"/>
      <c r="H958" s="186"/>
      <c r="I958" s="186"/>
      <c r="J958" s="186"/>
      <c r="K958" s="186"/>
      <c r="L958" s="186"/>
      <c r="M958" s="186"/>
      <c r="N958" s="180"/>
      <c r="O958" s="180"/>
      <c r="P958" s="180"/>
      <c r="Q958" s="180"/>
      <c r="R958" s="180"/>
      <c r="S958" s="180"/>
      <c r="T958" s="186"/>
      <c r="U958" s="186"/>
      <c r="V958" s="186"/>
      <c r="W958" s="186"/>
      <c r="X958" s="186"/>
      <c r="Y958" s="186"/>
      <c r="Z958" s="186"/>
    </row>
    <row r="959" spans="1:26" x14ac:dyDescent="0.2">
      <c r="A959" s="186"/>
      <c r="B959" s="186"/>
      <c r="C959" s="186"/>
      <c r="D959" s="186"/>
      <c r="E959" s="186"/>
      <c r="F959" s="186"/>
      <c r="G959" s="186"/>
      <c r="H959" s="186"/>
      <c r="I959" s="186"/>
      <c r="J959" s="186"/>
      <c r="K959" s="186"/>
      <c r="L959" s="186"/>
      <c r="M959" s="186"/>
      <c r="N959" s="180"/>
      <c r="O959" s="180"/>
      <c r="P959" s="180"/>
      <c r="Q959" s="180"/>
      <c r="R959" s="180"/>
      <c r="S959" s="180"/>
      <c r="T959" s="186"/>
      <c r="U959" s="186"/>
      <c r="V959" s="186"/>
      <c r="W959" s="186"/>
      <c r="X959" s="186"/>
      <c r="Y959" s="186"/>
      <c r="Z959" s="186"/>
    </row>
    <row r="960" spans="1:26" x14ac:dyDescent="0.2">
      <c r="A960" s="186"/>
      <c r="B960" s="186"/>
      <c r="C960" s="186"/>
      <c r="D960" s="186"/>
      <c r="E960" s="186"/>
      <c r="F960" s="186"/>
      <c r="G960" s="186"/>
      <c r="H960" s="186"/>
      <c r="I960" s="186"/>
      <c r="J960" s="186"/>
      <c r="K960" s="186"/>
      <c r="L960" s="186"/>
      <c r="M960" s="186"/>
      <c r="N960" s="180"/>
      <c r="O960" s="180"/>
      <c r="P960" s="180"/>
      <c r="Q960" s="180"/>
      <c r="R960" s="180"/>
      <c r="S960" s="180"/>
      <c r="T960" s="186"/>
      <c r="U960" s="186"/>
      <c r="V960" s="186"/>
      <c r="W960" s="186"/>
      <c r="X960" s="186"/>
      <c r="Y960" s="186"/>
      <c r="Z960" s="186"/>
    </row>
    <row r="961" spans="1:26" x14ac:dyDescent="0.2">
      <c r="A961" s="186"/>
      <c r="B961" s="186"/>
      <c r="C961" s="186"/>
      <c r="D961" s="186"/>
      <c r="E961" s="186"/>
      <c r="F961" s="186"/>
      <c r="G961" s="186"/>
      <c r="H961" s="186"/>
      <c r="I961" s="186"/>
      <c r="J961" s="186"/>
      <c r="K961" s="186"/>
      <c r="L961" s="186"/>
      <c r="M961" s="186"/>
      <c r="N961" s="180"/>
      <c r="O961" s="180"/>
      <c r="P961" s="180"/>
      <c r="Q961" s="180"/>
      <c r="R961" s="180"/>
      <c r="S961" s="180"/>
      <c r="T961" s="186"/>
      <c r="U961" s="186"/>
      <c r="V961" s="186"/>
      <c r="W961" s="186"/>
      <c r="X961" s="186"/>
      <c r="Y961" s="186"/>
      <c r="Z961" s="186"/>
    </row>
    <row r="962" spans="1:26" x14ac:dyDescent="0.2">
      <c r="A962" s="186"/>
      <c r="B962" s="186"/>
      <c r="C962" s="186"/>
      <c r="D962" s="186"/>
      <c r="E962" s="186"/>
      <c r="F962" s="186"/>
      <c r="G962" s="186"/>
      <c r="H962" s="186"/>
      <c r="I962" s="186"/>
      <c r="J962" s="186"/>
      <c r="K962" s="186"/>
      <c r="L962" s="186"/>
      <c r="M962" s="186"/>
      <c r="N962" s="180"/>
      <c r="O962" s="180"/>
      <c r="P962" s="180"/>
      <c r="Q962" s="180"/>
      <c r="R962" s="180"/>
      <c r="S962" s="180"/>
      <c r="T962" s="186"/>
      <c r="U962" s="186"/>
      <c r="V962" s="186"/>
      <c r="W962" s="186"/>
      <c r="X962" s="186"/>
      <c r="Y962" s="186"/>
      <c r="Z962" s="186"/>
    </row>
    <row r="963" spans="1:26" x14ac:dyDescent="0.2">
      <c r="A963" s="186"/>
      <c r="B963" s="186"/>
      <c r="C963" s="186"/>
      <c r="D963" s="186"/>
      <c r="E963" s="186"/>
      <c r="F963" s="186"/>
      <c r="G963" s="186"/>
      <c r="H963" s="186"/>
      <c r="I963" s="186"/>
      <c r="J963" s="186"/>
      <c r="K963" s="186"/>
      <c r="L963" s="186"/>
      <c r="M963" s="186"/>
      <c r="N963" s="180"/>
      <c r="O963" s="180"/>
      <c r="P963" s="180"/>
      <c r="Q963" s="180"/>
      <c r="R963" s="180"/>
      <c r="S963" s="180"/>
      <c r="T963" s="186"/>
      <c r="U963" s="186"/>
      <c r="V963" s="186"/>
      <c r="W963" s="186"/>
      <c r="X963" s="186"/>
      <c r="Y963" s="186"/>
      <c r="Z963" s="186"/>
    </row>
    <row r="964" spans="1:26" x14ac:dyDescent="0.2">
      <c r="A964" s="186"/>
      <c r="B964" s="186"/>
      <c r="C964" s="186"/>
      <c r="D964" s="186"/>
      <c r="E964" s="186"/>
      <c r="F964" s="186"/>
      <c r="G964" s="186"/>
      <c r="H964" s="186"/>
      <c r="I964" s="186"/>
      <c r="J964" s="186"/>
      <c r="K964" s="186"/>
      <c r="L964" s="186"/>
      <c r="M964" s="186"/>
      <c r="N964" s="180"/>
      <c r="O964" s="180"/>
      <c r="P964" s="180"/>
      <c r="Q964" s="180"/>
      <c r="R964" s="180"/>
      <c r="S964" s="180"/>
      <c r="T964" s="186"/>
      <c r="U964" s="186"/>
      <c r="V964" s="186"/>
      <c r="W964" s="186"/>
      <c r="X964" s="186"/>
      <c r="Y964" s="186"/>
      <c r="Z964" s="186"/>
    </row>
    <row r="965" spans="1:26" x14ac:dyDescent="0.2">
      <c r="A965" s="186"/>
      <c r="B965" s="186"/>
      <c r="C965" s="186"/>
      <c r="D965" s="186"/>
      <c r="E965" s="186"/>
      <c r="F965" s="186"/>
      <c r="G965" s="186"/>
      <c r="H965" s="186"/>
      <c r="I965" s="186"/>
      <c r="J965" s="186"/>
      <c r="K965" s="186"/>
      <c r="L965" s="186"/>
      <c r="M965" s="186"/>
      <c r="N965" s="180"/>
      <c r="O965" s="180"/>
      <c r="P965" s="180"/>
      <c r="Q965" s="180"/>
      <c r="R965" s="180"/>
      <c r="S965" s="180"/>
      <c r="T965" s="186"/>
      <c r="U965" s="186"/>
      <c r="V965" s="186"/>
      <c r="W965" s="186"/>
      <c r="X965" s="186"/>
      <c r="Y965" s="186"/>
      <c r="Z965" s="186"/>
    </row>
    <row r="966" spans="1:26" x14ac:dyDescent="0.2">
      <c r="A966" s="186"/>
      <c r="B966" s="186"/>
      <c r="C966" s="186"/>
      <c r="D966" s="186"/>
      <c r="E966" s="186"/>
      <c r="F966" s="186"/>
      <c r="G966" s="186"/>
      <c r="H966" s="186"/>
      <c r="I966" s="186"/>
      <c r="J966" s="186"/>
      <c r="K966" s="186"/>
      <c r="L966" s="186"/>
      <c r="M966" s="186"/>
      <c r="N966" s="180"/>
      <c r="O966" s="180"/>
      <c r="P966" s="180"/>
      <c r="Q966" s="180"/>
      <c r="R966" s="180"/>
      <c r="S966" s="180"/>
      <c r="T966" s="186"/>
      <c r="U966" s="186"/>
      <c r="V966" s="186"/>
      <c r="W966" s="186"/>
      <c r="X966" s="186"/>
      <c r="Y966" s="186"/>
      <c r="Z966" s="186"/>
    </row>
    <row r="967" spans="1:26" x14ac:dyDescent="0.2">
      <c r="A967" s="186"/>
      <c r="B967" s="186"/>
      <c r="C967" s="186"/>
      <c r="D967" s="186"/>
      <c r="E967" s="186"/>
      <c r="F967" s="186"/>
      <c r="G967" s="186"/>
      <c r="H967" s="186"/>
      <c r="I967" s="186"/>
      <c r="J967" s="186"/>
      <c r="K967" s="186"/>
      <c r="L967" s="186"/>
      <c r="M967" s="186"/>
      <c r="N967" s="180"/>
      <c r="O967" s="180"/>
      <c r="P967" s="180"/>
      <c r="Q967" s="180"/>
      <c r="R967" s="180"/>
      <c r="S967" s="180"/>
      <c r="T967" s="186"/>
      <c r="U967" s="186"/>
      <c r="V967" s="186"/>
      <c r="W967" s="186"/>
      <c r="X967" s="186"/>
      <c r="Y967" s="186"/>
      <c r="Z967" s="186"/>
    </row>
    <row r="968" spans="1:26" x14ac:dyDescent="0.2">
      <c r="A968" s="186"/>
      <c r="B968" s="186"/>
      <c r="C968" s="186"/>
      <c r="D968" s="186"/>
      <c r="E968" s="186"/>
      <c r="F968" s="186"/>
      <c r="G968" s="186"/>
      <c r="H968" s="186"/>
      <c r="I968" s="186"/>
      <c r="J968" s="186"/>
      <c r="K968" s="186"/>
      <c r="L968" s="186"/>
      <c r="M968" s="186"/>
      <c r="N968" s="180"/>
      <c r="O968" s="180"/>
      <c r="P968" s="180"/>
      <c r="Q968" s="180"/>
      <c r="R968" s="180"/>
      <c r="S968" s="180"/>
      <c r="T968" s="186"/>
      <c r="U968" s="186"/>
      <c r="V968" s="186"/>
      <c r="W968" s="186"/>
      <c r="X968" s="186"/>
      <c r="Y968" s="186"/>
      <c r="Z968" s="186"/>
    </row>
    <row r="969" spans="1:26" x14ac:dyDescent="0.2">
      <c r="A969" s="186"/>
      <c r="B969" s="186"/>
      <c r="C969" s="186"/>
      <c r="D969" s="186"/>
      <c r="E969" s="186"/>
      <c r="F969" s="186"/>
      <c r="G969" s="186"/>
      <c r="H969" s="186"/>
      <c r="I969" s="186"/>
      <c r="J969" s="186"/>
      <c r="K969" s="186"/>
      <c r="L969" s="186"/>
      <c r="M969" s="186"/>
      <c r="N969" s="180"/>
      <c r="O969" s="180"/>
      <c r="P969" s="180"/>
      <c r="Q969" s="180"/>
      <c r="R969" s="180"/>
      <c r="S969" s="180"/>
      <c r="T969" s="186"/>
      <c r="U969" s="186"/>
      <c r="V969" s="186"/>
      <c r="W969" s="186"/>
      <c r="X969" s="186"/>
      <c r="Y969" s="186"/>
      <c r="Z969" s="186"/>
    </row>
    <row r="970" spans="1:26" x14ac:dyDescent="0.2">
      <c r="A970" s="186"/>
      <c r="B970" s="186"/>
      <c r="C970" s="186"/>
      <c r="D970" s="186"/>
      <c r="E970" s="186"/>
      <c r="F970" s="186"/>
      <c r="G970" s="186"/>
      <c r="H970" s="186"/>
      <c r="I970" s="186"/>
      <c r="J970" s="186"/>
      <c r="K970" s="186"/>
      <c r="L970" s="186"/>
      <c r="M970" s="186"/>
      <c r="N970" s="180"/>
      <c r="O970" s="180"/>
      <c r="P970" s="180"/>
      <c r="Q970" s="180"/>
      <c r="R970" s="180"/>
      <c r="S970" s="180"/>
      <c r="T970" s="186"/>
      <c r="U970" s="186"/>
      <c r="V970" s="186"/>
      <c r="W970" s="186"/>
      <c r="X970" s="186"/>
      <c r="Y970" s="186"/>
      <c r="Z970" s="186"/>
    </row>
    <row r="971" spans="1:26" x14ac:dyDescent="0.2">
      <c r="A971" s="186"/>
      <c r="B971" s="186"/>
      <c r="C971" s="186"/>
      <c r="D971" s="186"/>
      <c r="E971" s="186"/>
      <c r="F971" s="186"/>
      <c r="G971" s="186"/>
      <c r="H971" s="186"/>
      <c r="I971" s="186"/>
      <c r="J971" s="186"/>
      <c r="K971" s="186"/>
      <c r="L971" s="186"/>
      <c r="M971" s="186"/>
      <c r="N971" s="180"/>
      <c r="O971" s="180"/>
      <c r="P971" s="180"/>
      <c r="Q971" s="180"/>
      <c r="R971" s="180"/>
      <c r="S971" s="180"/>
      <c r="T971" s="186"/>
      <c r="U971" s="186"/>
      <c r="V971" s="186"/>
      <c r="W971" s="186"/>
      <c r="X971" s="186"/>
      <c r="Y971" s="186"/>
      <c r="Z971" s="186"/>
    </row>
    <row r="972" spans="1:26" x14ac:dyDescent="0.2">
      <c r="A972" s="186"/>
      <c r="B972" s="186"/>
      <c r="C972" s="186"/>
      <c r="D972" s="186"/>
      <c r="E972" s="186"/>
      <c r="F972" s="186"/>
      <c r="G972" s="186"/>
      <c r="H972" s="186"/>
      <c r="I972" s="186"/>
      <c r="J972" s="186"/>
      <c r="K972" s="186"/>
      <c r="L972" s="186"/>
      <c r="M972" s="186"/>
      <c r="N972" s="180"/>
      <c r="O972" s="180"/>
      <c r="P972" s="180"/>
      <c r="Q972" s="180"/>
      <c r="R972" s="180"/>
      <c r="S972" s="180"/>
      <c r="T972" s="186"/>
      <c r="U972" s="186"/>
      <c r="V972" s="186"/>
      <c r="W972" s="186"/>
      <c r="X972" s="186"/>
      <c r="Y972" s="186"/>
      <c r="Z972" s="186"/>
    </row>
    <row r="973" spans="1:26" x14ac:dyDescent="0.2">
      <c r="A973" s="186"/>
      <c r="B973" s="186"/>
      <c r="C973" s="186"/>
      <c r="D973" s="186"/>
      <c r="E973" s="186"/>
      <c r="F973" s="186"/>
      <c r="G973" s="186"/>
      <c r="H973" s="186"/>
      <c r="I973" s="186"/>
      <c r="J973" s="186"/>
      <c r="K973" s="186"/>
      <c r="L973" s="186"/>
      <c r="M973" s="186"/>
      <c r="N973" s="180"/>
      <c r="O973" s="180"/>
      <c r="P973" s="180"/>
      <c r="Q973" s="180"/>
      <c r="R973" s="180"/>
      <c r="S973" s="180"/>
      <c r="T973" s="186"/>
      <c r="U973" s="186"/>
      <c r="V973" s="186"/>
      <c r="W973" s="186"/>
      <c r="X973" s="186"/>
      <c r="Y973" s="186"/>
      <c r="Z973" s="186"/>
    </row>
    <row r="974" spans="1:26" x14ac:dyDescent="0.2">
      <c r="A974" s="186"/>
      <c r="B974" s="186"/>
      <c r="C974" s="186"/>
      <c r="D974" s="186"/>
      <c r="E974" s="186"/>
      <c r="F974" s="186"/>
      <c r="G974" s="186"/>
      <c r="H974" s="186"/>
      <c r="I974" s="186"/>
      <c r="J974" s="186"/>
      <c r="K974" s="186"/>
      <c r="L974" s="186"/>
      <c r="M974" s="186"/>
      <c r="N974" s="180"/>
      <c r="O974" s="180"/>
      <c r="P974" s="180"/>
      <c r="Q974" s="180"/>
      <c r="R974" s="180"/>
      <c r="S974" s="180"/>
      <c r="T974" s="186"/>
      <c r="U974" s="186"/>
      <c r="V974" s="186"/>
      <c r="W974" s="186"/>
      <c r="X974" s="186"/>
      <c r="Y974" s="186"/>
      <c r="Z974" s="186"/>
    </row>
    <row r="975" spans="1:26" x14ac:dyDescent="0.2">
      <c r="A975" s="186"/>
      <c r="B975" s="186"/>
      <c r="C975" s="186"/>
      <c r="D975" s="186"/>
      <c r="E975" s="186"/>
      <c r="F975" s="186"/>
      <c r="G975" s="186"/>
      <c r="H975" s="186"/>
      <c r="I975" s="186"/>
      <c r="J975" s="186"/>
      <c r="K975" s="186"/>
      <c r="L975" s="186"/>
      <c r="M975" s="186"/>
      <c r="N975" s="180"/>
      <c r="O975" s="180"/>
      <c r="P975" s="180"/>
      <c r="Q975" s="180"/>
      <c r="R975" s="180"/>
      <c r="S975" s="180"/>
      <c r="T975" s="186"/>
      <c r="U975" s="186"/>
      <c r="V975" s="186"/>
      <c r="W975" s="186"/>
      <c r="X975" s="186"/>
      <c r="Y975" s="186"/>
      <c r="Z975" s="186"/>
    </row>
    <row r="976" spans="1:26" x14ac:dyDescent="0.2">
      <c r="A976" s="186"/>
      <c r="B976" s="186"/>
      <c r="C976" s="186"/>
      <c r="D976" s="186"/>
      <c r="E976" s="186"/>
      <c r="F976" s="186"/>
      <c r="G976" s="186"/>
      <c r="H976" s="186"/>
      <c r="I976" s="186"/>
      <c r="J976" s="186"/>
      <c r="K976" s="186"/>
      <c r="L976" s="186"/>
      <c r="M976" s="186"/>
      <c r="N976" s="180"/>
      <c r="O976" s="180"/>
      <c r="P976" s="180"/>
      <c r="Q976" s="180"/>
      <c r="R976" s="180"/>
      <c r="S976" s="180"/>
      <c r="T976" s="186"/>
      <c r="U976" s="186"/>
      <c r="V976" s="186"/>
      <c r="W976" s="186"/>
      <c r="X976" s="186"/>
      <c r="Y976" s="186"/>
      <c r="Z976" s="186"/>
    </row>
    <row r="977" spans="1:26" x14ac:dyDescent="0.2">
      <c r="A977" s="186"/>
      <c r="B977" s="186"/>
      <c r="C977" s="186"/>
      <c r="D977" s="186"/>
      <c r="E977" s="186"/>
      <c r="F977" s="186"/>
      <c r="G977" s="186"/>
      <c r="H977" s="186"/>
      <c r="I977" s="186"/>
      <c r="J977" s="186"/>
      <c r="K977" s="186"/>
      <c r="L977" s="186"/>
      <c r="M977" s="186"/>
      <c r="N977" s="180"/>
      <c r="O977" s="180"/>
      <c r="P977" s="180"/>
      <c r="Q977" s="180"/>
      <c r="R977" s="180"/>
      <c r="S977" s="180"/>
      <c r="T977" s="186"/>
      <c r="U977" s="186"/>
      <c r="V977" s="186"/>
      <c r="W977" s="186"/>
      <c r="X977" s="186"/>
      <c r="Y977" s="186"/>
      <c r="Z977" s="186"/>
    </row>
    <row r="978" spans="1:26" x14ac:dyDescent="0.2">
      <c r="A978" s="186"/>
      <c r="B978" s="186"/>
      <c r="C978" s="186"/>
      <c r="D978" s="186"/>
      <c r="E978" s="186"/>
      <c r="F978" s="186"/>
      <c r="G978" s="186"/>
      <c r="H978" s="186"/>
      <c r="I978" s="186"/>
      <c r="J978" s="186"/>
      <c r="K978" s="186"/>
      <c r="L978" s="186"/>
      <c r="M978" s="186"/>
      <c r="N978" s="180"/>
      <c r="O978" s="180"/>
      <c r="P978" s="180"/>
      <c r="Q978" s="180"/>
      <c r="R978" s="180"/>
      <c r="S978" s="180"/>
      <c r="T978" s="186"/>
      <c r="U978" s="186"/>
      <c r="V978" s="186"/>
      <c r="W978" s="186"/>
      <c r="X978" s="186"/>
      <c r="Y978" s="186"/>
      <c r="Z978" s="186"/>
    </row>
    <row r="979" spans="1:26" x14ac:dyDescent="0.2">
      <c r="A979" s="186"/>
      <c r="B979" s="186"/>
      <c r="C979" s="186"/>
      <c r="D979" s="186"/>
      <c r="E979" s="186"/>
      <c r="F979" s="186"/>
      <c r="G979" s="186"/>
      <c r="H979" s="186"/>
      <c r="I979" s="186"/>
      <c r="J979" s="186"/>
      <c r="K979" s="186"/>
      <c r="L979" s="186"/>
      <c r="M979" s="186"/>
      <c r="N979" s="180"/>
      <c r="O979" s="180"/>
      <c r="P979" s="180"/>
      <c r="Q979" s="180"/>
      <c r="R979" s="180"/>
      <c r="S979" s="180"/>
      <c r="T979" s="186"/>
      <c r="U979" s="186"/>
      <c r="V979" s="186"/>
      <c r="W979" s="186"/>
      <c r="X979" s="186"/>
      <c r="Y979" s="186"/>
      <c r="Z979" s="186"/>
    </row>
    <row r="980" spans="1:26" x14ac:dyDescent="0.2">
      <c r="A980" s="186"/>
      <c r="B980" s="186"/>
      <c r="C980" s="186"/>
      <c r="D980" s="186"/>
      <c r="E980" s="186"/>
      <c r="F980" s="186"/>
      <c r="G980" s="186"/>
      <c r="H980" s="186"/>
      <c r="I980" s="186"/>
      <c r="J980" s="186"/>
      <c r="K980" s="186"/>
      <c r="L980" s="186"/>
      <c r="M980" s="186"/>
      <c r="N980" s="180"/>
      <c r="O980" s="180"/>
      <c r="P980" s="180"/>
      <c r="Q980" s="180"/>
      <c r="R980" s="180"/>
      <c r="S980" s="180"/>
      <c r="T980" s="186"/>
      <c r="U980" s="186"/>
      <c r="V980" s="186"/>
      <c r="W980" s="186"/>
      <c r="X980" s="186"/>
      <c r="Y980" s="186"/>
      <c r="Z980" s="186"/>
    </row>
    <row r="981" spans="1:26" x14ac:dyDescent="0.2">
      <c r="A981" s="186"/>
      <c r="B981" s="186"/>
      <c r="C981" s="186"/>
      <c r="D981" s="186"/>
      <c r="E981" s="186"/>
      <c r="F981" s="186"/>
      <c r="G981" s="186"/>
      <c r="H981" s="186"/>
      <c r="I981" s="186"/>
      <c r="J981" s="186"/>
      <c r="K981" s="186"/>
      <c r="L981" s="186"/>
      <c r="M981" s="186"/>
      <c r="N981" s="180"/>
      <c r="O981" s="180"/>
      <c r="P981" s="180"/>
      <c r="Q981" s="180"/>
      <c r="R981" s="180"/>
      <c r="S981" s="180"/>
      <c r="T981" s="186"/>
      <c r="U981" s="186"/>
      <c r="V981" s="186"/>
      <c r="W981" s="186"/>
      <c r="X981" s="186"/>
      <c r="Y981" s="186"/>
      <c r="Z981" s="186"/>
    </row>
    <row r="982" spans="1:26" x14ac:dyDescent="0.2">
      <c r="A982" s="186"/>
      <c r="B982" s="186"/>
      <c r="C982" s="186"/>
      <c r="D982" s="186"/>
      <c r="E982" s="186"/>
      <c r="F982" s="186"/>
      <c r="G982" s="186"/>
      <c r="H982" s="186"/>
      <c r="I982" s="186"/>
      <c r="J982" s="186"/>
      <c r="K982" s="186"/>
      <c r="L982" s="186"/>
      <c r="M982" s="186"/>
      <c r="N982" s="180"/>
      <c r="O982" s="180"/>
      <c r="P982" s="180"/>
      <c r="Q982" s="180"/>
      <c r="R982" s="180"/>
      <c r="S982" s="180"/>
      <c r="T982" s="186"/>
      <c r="U982" s="186"/>
      <c r="V982" s="186"/>
      <c r="W982" s="186"/>
      <c r="X982" s="186"/>
      <c r="Y982" s="186"/>
      <c r="Z982" s="186"/>
    </row>
    <row r="983" spans="1:26" x14ac:dyDescent="0.2">
      <c r="A983" s="186"/>
      <c r="B983" s="186"/>
      <c r="C983" s="186"/>
      <c r="D983" s="186"/>
      <c r="E983" s="186"/>
      <c r="F983" s="186"/>
      <c r="G983" s="186"/>
      <c r="H983" s="186"/>
      <c r="I983" s="186"/>
      <c r="J983" s="186"/>
      <c r="K983" s="186"/>
      <c r="L983" s="186"/>
      <c r="M983" s="186"/>
      <c r="N983" s="180"/>
      <c r="O983" s="180"/>
      <c r="P983" s="180"/>
      <c r="Q983" s="180"/>
      <c r="R983" s="180"/>
      <c r="S983" s="180"/>
      <c r="T983" s="186"/>
      <c r="U983" s="186"/>
      <c r="V983" s="186"/>
      <c r="W983" s="186"/>
      <c r="X983" s="186"/>
      <c r="Y983" s="186"/>
      <c r="Z983" s="186"/>
    </row>
    <row r="984" spans="1:26" x14ac:dyDescent="0.2">
      <c r="A984" s="186"/>
      <c r="B984" s="186"/>
      <c r="C984" s="186"/>
      <c r="D984" s="186"/>
      <c r="E984" s="186"/>
      <c r="F984" s="186"/>
      <c r="G984" s="186"/>
      <c r="H984" s="186"/>
      <c r="I984" s="186"/>
      <c r="J984" s="186"/>
      <c r="K984" s="186"/>
      <c r="L984" s="186"/>
      <c r="M984" s="186"/>
      <c r="N984" s="180"/>
      <c r="O984" s="180"/>
      <c r="P984" s="180"/>
      <c r="Q984" s="180"/>
      <c r="R984" s="180"/>
      <c r="S984" s="180"/>
      <c r="T984" s="186"/>
      <c r="U984" s="186"/>
      <c r="V984" s="186"/>
      <c r="W984" s="186"/>
      <c r="X984" s="186"/>
      <c r="Y984" s="186"/>
      <c r="Z984" s="186"/>
    </row>
    <row r="985" spans="1:26" x14ac:dyDescent="0.2">
      <c r="A985" s="186"/>
      <c r="B985" s="186"/>
      <c r="C985" s="186"/>
      <c r="D985" s="186"/>
      <c r="E985" s="186"/>
      <c r="F985" s="186"/>
      <c r="G985" s="186"/>
      <c r="H985" s="186"/>
      <c r="I985" s="186"/>
      <c r="J985" s="186"/>
      <c r="K985" s="186"/>
      <c r="L985" s="186"/>
      <c r="M985" s="186"/>
      <c r="N985" s="180"/>
      <c r="O985" s="180"/>
      <c r="P985" s="180"/>
      <c r="Q985" s="180"/>
      <c r="R985" s="180"/>
      <c r="S985" s="180"/>
      <c r="T985" s="186"/>
      <c r="U985" s="186"/>
      <c r="V985" s="186"/>
      <c r="W985" s="186"/>
      <c r="X985" s="186"/>
      <c r="Y985" s="186"/>
      <c r="Z985" s="186"/>
    </row>
    <row r="986" spans="1:26" x14ac:dyDescent="0.2">
      <c r="A986" s="186"/>
      <c r="B986" s="186"/>
      <c r="C986" s="186"/>
      <c r="D986" s="186"/>
      <c r="E986" s="186"/>
      <c r="F986" s="186"/>
      <c r="G986" s="186"/>
      <c r="H986" s="186"/>
      <c r="I986" s="186"/>
      <c r="J986" s="186"/>
      <c r="K986" s="186"/>
      <c r="L986" s="186"/>
      <c r="M986" s="186"/>
      <c r="N986" s="180"/>
      <c r="O986" s="180"/>
      <c r="P986" s="180"/>
      <c r="Q986" s="180"/>
      <c r="R986" s="180"/>
      <c r="S986" s="180"/>
      <c r="T986" s="186"/>
      <c r="U986" s="186"/>
      <c r="V986" s="186"/>
      <c r="W986" s="186"/>
      <c r="X986" s="186"/>
      <c r="Y986" s="186"/>
      <c r="Z986" s="186"/>
    </row>
    <row r="987" spans="1:26" x14ac:dyDescent="0.2">
      <c r="A987" s="186"/>
      <c r="B987" s="186"/>
      <c r="C987" s="186"/>
      <c r="D987" s="186"/>
      <c r="E987" s="186"/>
      <c r="F987" s="186"/>
      <c r="G987" s="186"/>
      <c r="H987" s="186"/>
      <c r="I987" s="186"/>
      <c r="J987" s="186"/>
      <c r="K987" s="186"/>
      <c r="L987" s="186"/>
      <c r="M987" s="186"/>
      <c r="N987" s="180"/>
      <c r="O987" s="180"/>
      <c r="P987" s="180"/>
      <c r="Q987" s="180"/>
      <c r="R987" s="180"/>
      <c r="S987" s="180"/>
      <c r="T987" s="186"/>
      <c r="U987" s="186"/>
      <c r="V987" s="186"/>
      <c r="W987" s="186"/>
      <c r="X987" s="186"/>
      <c r="Y987" s="186"/>
      <c r="Z987" s="186"/>
    </row>
    <row r="988" spans="1:26" x14ac:dyDescent="0.2">
      <c r="A988" s="186"/>
      <c r="B988" s="186"/>
      <c r="C988" s="186"/>
      <c r="D988" s="186"/>
      <c r="E988" s="186"/>
      <c r="F988" s="186"/>
      <c r="G988" s="186"/>
      <c r="H988" s="186"/>
      <c r="I988" s="186"/>
      <c r="J988" s="186"/>
      <c r="K988" s="186"/>
      <c r="L988" s="186"/>
      <c r="M988" s="186"/>
      <c r="N988" s="180"/>
      <c r="O988" s="180"/>
      <c r="P988" s="180"/>
      <c r="Q988" s="180"/>
      <c r="R988" s="180"/>
      <c r="S988" s="180"/>
      <c r="T988" s="186"/>
      <c r="U988" s="186"/>
      <c r="V988" s="186"/>
      <c r="W988" s="186"/>
      <c r="X988" s="186"/>
      <c r="Y988" s="186"/>
      <c r="Z988" s="186"/>
    </row>
    <row r="989" spans="1:26" x14ac:dyDescent="0.2">
      <c r="A989" s="186"/>
      <c r="B989" s="186"/>
      <c r="C989" s="186"/>
      <c r="D989" s="186"/>
      <c r="E989" s="186"/>
      <c r="F989" s="186"/>
      <c r="G989" s="186"/>
      <c r="H989" s="186"/>
      <c r="I989" s="186"/>
      <c r="J989" s="186"/>
      <c r="K989" s="186"/>
      <c r="L989" s="186"/>
      <c r="M989" s="186"/>
      <c r="N989" s="180"/>
      <c r="O989" s="180"/>
      <c r="P989" s="180"/>
      <c r="Q989" s="180"/>
      <c r="R989" s="180"/>
      <c r="S989" s="180"/>
      <c r="T989" s="186"/>
      <c r="U989" s="186"/>
      <c r="V989" s="186"/>
      <c r="W989" s="186"/>
      <c r="X989" s="186"/>
      <c r="Y989" s="186"/>
      <c r="Z989" s="186"/>
    </row>
    <row r="990" spans="1:26" x14ac:dyDescent="0.2">
      <c r="A990" s="186"/>
      <c r="B990" s="186"/>
      <c r="C990" s="186"/>
      <c r="D990" s="186"/>
      <c r="E990" s="186"/>
      <c r="F990" s="186"/>
      <c r="G990" s="186"/>
      <c r="H990" s="186"/>
      <c r="I990" s="186"/>
      <c r="J990" s="186"/>
      <c r="K990" s="186"/>
      <c r="L990" s="186"/>
      <c r="M990" s="186"/>
      <c r="N990" s="180"/>
      <c r="O990" s="180"/>
      <c r="P990" s="180"/>
      <c r="Q990" s="180"/>
      <c r="R990" s="180"/>
      <c r="S990" s="180"/>
      <c r="T990" s="186"/>
      <c r="U990" s="186"/>
      <c r="V990" s="186"/>
      <c r="W990" s="186"/>
      <c r="X990" s="186"/>
      <c r="Y990" s="186"/>
      <c r="Z990" s="186"/>
    </row>
    <row r="991" spans="1:26" x14ac:dyDescent="0.2">
      <c r="A991" s="186"/>
      <c r="B991" s="186"/>
      <c r="C991" s="186"/>
      <c r="D991" s="186"/>
      <c r="E991" s="186"/>
      <c r="F991" s="186"/>
      <c r="G991" s="186"/>
      <c r="H991" s="186"/>
      <c r="I991" s="186"/>
      <c r="J991" s="186"/>
      <c r="K991" s="186"/>
      <c r="L991" s="186"/>
      <c r="M991" s="186"/>
      <c r="N991" s="180"/>
      <c r="O991" s="180"/>
      <c r="P991" s="180"/>
      <c r="Q991" s="180"/>
      <c r="R991" s="180"/>
      <c r="S991" s="180"/>
      <c r="T991" s="186"/>
      <c r="U991" s="186"/>
      <c r="V991" s="186"/>
      <c r="W991" s="186"/>
      <c r="X991" s="186"/>
      <c r="Y991" s="186"/>
      <c r="Z991" s="186"/>
    </row>
    <row r="992" spans="1:26" x14ac:dyDescent="0.2">
      <c r="A992" s="186"/>
      <c r="B992" s="186"/>
      <c r="C992" s="186"/>
      <c r="D992" s="186"/>
      <c r="E992" s="186"/>
      <c r="F992" s="186"/>
      <c r="G992" s="186"/>
      <c r="H992" s="186"/>
      <c r="I992" s="186"/>
      <c r="J992" s="186"/>
      <c r="K992" s="186"/>
      <c r="L992" s="186"/>
      <c r="M992" s="186"/>
      <c r="N992" s="180"/>
      <c r="O992" s="180"/>
      <c r="P992" s="180"/>
      <c r="Q992" s="180"/>
      <c r="R992" s="180"/>
      <c r="S992" s="180"/>
      <c r="T992" s="186"/>
      <c r="U992" s="186"/>
      <c r="V992" s="186"/>
      <c r="W992" s="186"/>
      <c r="X992" s="186"/>
      <c r="Y992" s="186"/>
      <c r="Z992" s="186"/>
    </row>
    <row r="993" spans="1:26" x14ac:dyDescent="0.2">
      <c r="A993" s="186"/>
      <c r="B993" s="186"/>
      <c r="C993" s="186"/>
      <c r="D993" s="186"/>
      <c r="E993" s="186"/>
      <c r="F993" s="186"/>
      <c r="G993" s="186"/>
      <c r="H993" s="186"/>
      <c r="I993" s="186"/>
      <c r="J993" s="186"/>
      <c r="K993" s="186"/>
      <c r="L993" s="186"/>
      <c r="M993" s="186"/>
      <c r="N993" s="180"/>
      <c r="O993" s="180"/>
      <c r="P993" s="180"/>
      <c r="Q993" s="180"/>
      <c r="R993" s="180"/>
      <c r="S993" s="180"/>
      <c r="T993" s="186"/>
      <c r="U993" s="186"/>
      <c r="V993" s="186"/>
      <c r="W993" s="186"/>
      <c r="X993" s="186"/>
      <c r="Y993" s="186"/>
      <c r="Z993" s="186"/>
    </row>
    <row r="994" spans="1:26" x14ac:dyDescent="0.2">
      <c r="A994" s="186"/>
      <c r="B994" s="186"/>
      <c r="C994" s="186"/>
      <c r="D994" s="186"/>
      <c r="E994" s="186"/>
      <c r="F994" s="186"/>
      <c r="G994" s="186"/>
      <c r="H994" s="186"/>
      <c r="I994" s="186"/>
      <c r="J994" s="186"/>
      <c r="K994" s="186"/>
      <c r="L994" s="186"/>
      <c r="M994" s="186"/>
      <c r="N994" s="180"/>
      <c r="O994" s="180"/>
      <c r="P994" s="180"/>
      <c r="Q994" s="180"/>
      <c r="R994" s="180"/>
      <c r="S994" s="180"/>
      <c r="T994" s="186"/>
      <c r="U994" s="186"/>
      <c r="V994" s="186"/>
      <c r="W994" s="186"/>
      <c r="X994" s="186"/>
      <c r="Y994" s="186"/>
      <c r="Z994" s="186"/>
    </row>
    <row r="995" spans="1:26" x14ac:dyDescent="0.2">
      <c r="A995" s="186"/>
      <c r="B995" s="186"/>
      <c r="C995" s="186"/>
      <c r="D995" s="186"/>
      <c r="E995" s="186"/>
      <c r="F995" s="186"/>
      <c r="G995" s="186"/>
      <c r="H995" s="186"/>
      <c r="I995" s="186"/>
      <c r="J995" s="186"/>
      <c r="K995" s="186"/>
      <c r="L995" s="186"/>
      <c r="M995" s="186"/>
      <c r="N995" s="180"/>
      <c r="O995" s="180"/>
      <c r="P995" s="180"/>
      <c r="Q995" s="180"/>
      <c r="R995" s="180"/>
      <c r="S995" s="180"/>
      <c r="T995" s="186"/>
      <c r="U995" s="186"/>
      <c r="V995" s="186"/>
      <c r="W995" s="186"/>
      <c r="X995" s="186"/>
      <c r="Y995" s="186"/>
      <c r="Z995" s="186"/>
    </row>
    <row r="996" spans="1:26" x14ac:dyDescent="0.2">
      <c r="A996" s="186"/>
      <c r="B996" s="186"/>
      <c r="C996" s="186"/>
      <c r="D996" s="186"/>
      <c r="E996" s="186"/>
      <c r="F996" s="186"/>
      <c r="G996" s="186"/>
      <c r="H996" s="186"/>
      <c r="I996" s="186"/>
      <c r="J996" s="186"/>
      <c r="K996" s="186"/>
      <c r="L996" s="186"/>
      <c r="M996" s="186"/>
      <c r="N996" s="180"/>
      <c r="O996" s="180"/>
      <c r="P996" s="180"/>
      <c r="Q996" s="180"/>
      <c r="R996" s="180"/>
      <c r="S996" s="180"/>
      <c r="T996" s="186"/>
      <c r="U996" s="186"/>
      <c r="V996" s="186"/>
      <c r="W996" s="186"/>
      <c r="X996" s="186"/>
      <c r="Y996" s="186"/>
      <c r="Z996" s="186"/>
    </row>
    <row r="997" spans="1:26" x14ac:dyDescent="0.2">
      <c r="A997" s="186"/>
      <c r="B997" s="186"/>
      <c r="C997" s="186"/>
      <c r="D997" s="186"/>
      <c r="E997" s="186"/>
      <c r="F997" s="186"/>
      <c r="G997" s="186"/>
      <c r="H997" s="186"/>
      <c r="I997" s="186"/>
      <c r="J997" s="186"/>
      <c r="K997" s="186"/>
      <c r="L997" s="186"/>
      <c r="M997" s="186"/>
      <c r="N997" s="180"/>
      <c r="O997" s="180"/>
      <c r="P997" s="180"/>
      <c r="Q997" s="180"/>
      <c r="R997" s="180"/>
      <c r="S997" s="180"/>
      <c r="T997" s="186"/>
      <c r="U997" s="186"/>
      <c r="V997" s="186"/>
      <c r="W997" s="186"/>
      <c r="X997" s="186"/>
      <c r="Y997" s="186"/>
      <c r="Z997" s="186"/>
    </row>
    <row r="998" spans="1:26" x14ac:dyDescent="0.2">
      <c r="A998" s="186"/>
      <c r="B998" s="186"/>
      <c r="C998" s="186"/>
      <c r="D998" s="186"/>
      <c r="E998" s="186"/>
      <c r="F998" s="186"/>
      <c r="G998" s="186"/>
      <c r="H998" s="186"/>
      <c r="I998" s="186"/>
      <c r="J998" s="186"/>
      <c r="K998" s="186"/>
      <c r="L998" s="186"/>
      <c r="M998" s="186"/>
      <c r="N998" s="180"/>
      <c r="O998" s="180"/>
      <c r="P998" s="180"/>
      <c r="Q998" s="180"/>
      <c r="R998" s="180"/>
      <c r="S998" s="180"/>
      <c r="T998" s="186"/>
      <c r="U998" s="186"/>
      <c r="V998" s="186"/>
      <c r="W998" s="186"/>
      <c r="X998" s="186"/>
      <c r="Y998" s="186"/>
      <c r="Z998" s="186"/>
    </row>
    <row r="999" spans="1:26" x14ac:dyDescent="0.2">
      <c r="A999" s="186"/>
      <c r="B999" s="186"/>
      <c r="C999" s="186"/>
      <c r="D999" s="186"/>
      <c r="E999" s="186"/>
      <c r="F999" s="186"/>
      <c r="G999" s="186"/>
      <c r="H999" s="186"/>
      <c r="I999" s="186"/>
      <c r="J999" s="186"/>
      <c r="K999" s="186"/>
      <c r="L999" s="186"/>
      <c r="M999" s="186"/>
      <c r="N999" s="180"/>
      <c r="O999" s="180"/>
      <c r="P999" s="180"/>
      <c r="Q999" s="180"/>
      <c r="R999" s="180"/>
      <c r="S999" s="180"/>
      <c r="T999" s="186"/>
      <c r="U999" s="186"/>
      <c r="V999" s="186"/>
      <c r="W999" s="186"/>
      <c r="X999" s="186"/>
      <c r="Y999" s="186"/>
      <c r="Z999" s="186"/>
    </row>
    <row r="1000" spans="1:26" x14ac:dyDescent="0.2">
      <c r="A1000" s="186"/>
      <c r="B1000" s="186"/>
      <c r="C1000" s="186"/>
      <c r="D1000" s="186"/>
      <c r="E1000" s="186"/>
      <c r="F1000" s="186"/>
      <c r="G1000" s="186"/>
      <c r="H1000" s="186"/>
      <c r="I1000" s="186"/>
      <c r="J1000" s="186"/>
      <c r="K1000" s="186"/>
      <c r="L1000" s="186"/>
      <c r="M1000" s="186"/>
      <c r="N1000" s="180"/>
      <c r="O1000" s="180"/>
      <c r="P1000" s="180"/>
      <c r="Q1000" s="180"/>
      <c r="R1000" s="180"/>
      <c r="S1000" s="180"/>
      <c r="T1000" s="186"/>
      <c r="U1000" s="186"/>
      <c r="V1000" s="186"/>
      <c r="W1000" s="186"/>
      <c r="X1000" s="186"/>
      <c r="Y1000" s="186"/>
      <c r="Z1000" s="186"/>
    </row>
  </sheetData>
  <pageMargins left="0.25" right="0.25" top="0.9" bottom="0.75" header="0" footer="0"/>
  <pageSetup paperSize="3" scale="53" fitToHeight="0" orientation="landscape" r:id="rId1"/>
  <headerFooter>
    <oddHeader>&amp;C Oregon Draft Conceptual Framework (2018) and  NCTM CCSM Crosswalk</oddHeader>
    <oddFooter>&amp;LDraft High School Math Conceptual Framework DECEMBER 2018&amp;CFor questions, comments, or inquires about this document -- Please contact Mark Freed (ODE Math Specialist) at mark.freed@state.or.us &amp;R&amp;P of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mediation_x0020_Date xmlns="deb2c2fb-1e3f-4583-bd3d-0a14ccee2e69">2023-08-31T18:51:56+00:00</Remediation_x0020_Date>
    <PublishingExpirationDate xmlns="http://schemas.microsoft.com/sharepoint/v3" xsi:nil="true"/>
    <Estimated_x0020_Creation_x0020_Date xmlns="deb2c2fb-1e3f-4583-bd3d-0a14ccee2e69" xsi:nil="true"/>
    <Priority xmlns="deb2c2fb-1e3f-4583-bd3d-0a14ccee2e69">New</Priority>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B7A34422E9F444A66E2AD5A9CEA856" ma:contentTypeVersion="8" ma:contentTypeDescription="Create a new document." ma:contentTypeScope="" ma:versionID="3270c7a33a401281c6a4ae54adadce9f">
  <xsd:schema xmlns:xsd="http://www.w3.org/2001/XMLSchema" xmlns:xs="http://www.w3.org/2001/XMLSchema" xmlns:p="http://schemas.microsoft.com/office/2006/metadata/properties" xmlns:ns1="http://schemas.microsoft.com/sharepoint/v3" xmlns:ns2="deb2c2fb-1e3f-4583-bd3d-0a14ccee2e69" xmlns:ns3="54031767-dd6d-417c-ab73-583408f47564" targetNamespace="http://schemas.microsoft.com/office/2006/metadata/properties" ma:root="true" ma:fieldsID="4b81e50753eda006097a97a37faf2831" ns1:_="" ns2:_="" ns3:_="">
    <xsd:import namespace="http://schemas.microsoft.com/sharepoint/v3"/>
    <xsd:import namespace="deb2c2fb-1e3f-4583-bd3d-0a14ccee2e69"/>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eb2c2fb-1e3f-4583-bd3d-0a14ccee2e69"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A52581-2FFF-4587-AE87-98C1F3066C40}">
  <ds:schemaRefs>
    <ds:schemaRef ds:uri="http://schemas.microsoft.com/sharepoint/v3/contenttype/forms"/>
  </ds:schemaRefs>
</ds:datastoreItem>
</file>

<file path=customXml/itemProps2.xml><?xml version="1.0" encoding="utf-8"?>
<ds:datastoreItem xmlns:ds="http://schemas.openxmlformats.org/officeDocument/2006/customXml" ds:itemID="{BA35F511-79CE-43C8-A0F7-F6A120D5B794}">
  <ds:schemaRefs>
    <ds:schemaRef ds:uri="http://schemas.microsoft.com/office/2006/documentManagement/types"/>
    <ds:schemaRef ds:uri="http://schemas.microsoft.com/office/infopath/2007/PartnerControls"/>
    <ds:schemaRef ds:uri="e170be5e-c264-4441-9ca3-2dfe62a089b1"/>
    <ds:schemaRef ds:uri="http://purl.org/dc/elements/1.1/"/>
    <ds:schemaRef ds:uri="http://schemas.microsoft.com/office/2006/metadata/properties"/>
    <ds:schemaRef ds:uri="ceaaf915-76ae-4538-ba1b-c21bcf896e14"/>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0E45106C-B25A-4210-9A3B-B0B65BF4F5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Grade K_Final</vt:lpstr>
      <vt:lpstr>Grade 1_Final</vt:lpstr>
      <vt:lpstr>Grade 2_Final</vt:lpstr>
      <vt:lpstr>Grade 3_Final</vt:lpstr>
      <vt:lpstr>Grade 4_Final</vt:lpstr>
      <vt:lpstr>Grade 5_Final</vt:lpstr>
      <vt:lpstr>Grade 6_Final</vt:lpstr>
      <vt:lpstr>Grade 7_Final</vt:lpstr>
      <vt:lpstr>Grade 8_Final</vt:lpstr>
      <vt:lpstr>Grade HS_Final</vt:lpstr>
      <vt:lpstr>K12 text only</vt:lpstr>
      <vt:lpstr>K12 text only_Print Copy</vt:lpstr>
      <vt:lpstr>Catalyzing Change</vt:lpstr>
      <vt:lpstr>CCSS Standards (2010)</vt:lpstr>
      <vt:lpstr>Standards Table</vt:lpstr>
      <vt:lpstr>Grade_1</vt:lpstr>
      <vt:lpstr>Grade_2</vt:lpstr>
      <vt:lpstr>Grade_3</vt:lpstr>
      <vt:lpstr>Grade_4</vt:lpstr>
      <vt:lpstr>Grade_5</vt:lpstr>
      <vt:lpstr>Grade_6</vt:lpstr>
      <vt:lpstr>Grade_7</vt:lpstr>
      <vt:lpstr>Grade_8</vt:lpstr>
      <vt:lpstr>Grade_HS</vt:lpstr>
      <vt:lpstr>Grade_K</vt:lpstr>
      <vt:lpstr>'Grade 1_Final'!Print_Area</vt:lpstr>
      <vt:lpstr>'Grade 2_Final'!Print_Area</vt:lpstr>
      <vt:lpstr>'Grade 3_Final'!Print_Area</vt:lpstr>
      <vt:lpstr>'Grade 4_Final'!Print_Area</vt:lpstr>
      <vt:lpstr>'Grade 5_Final'!Print_Area</vt:lpstr>
      <vt:lpstr>'Grade 6_Final'!Print_Area</vt:lpstr>
      <vt:lpstr>'Grade 7_Final'!Print_Area</vt:lpstr>
      <vt:lpstr>'Grade 8_Final'!Print_Area</vt:lpstr>
      <vt:lpstr>'Grade HS_Final'!Print_Area</vt:lpstr>
      <vt:lpstr>'Grade K_Final'!Print_Area</vt:lpstr>
      <vt:lpstr>'K12 text only_Print Copy'!Print_Area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FREED Mark * ODE</dc:creator>
  <cp:keywords/>
  <dc:description/>
  <cp:lastModifiedBy>"freedm"</cp:lastModifiedBy>
  <cp:revision/>
  <dcterms:created xsi:type="dcterms:W3CDTF">2021-06-21T21:01:23Z</dcterms:created>
  <dcterms:modified xsi:type="dcterms:W3CDTF">2023-08-24T22:15:51Z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0x01010055B7A34422E9F444A66E2AD5A9CEA856</vt:lpwstr>
  </property>
</Properties>
</file>